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rinatikhonova/Downloads/"/>
    </mc:Choice>
  </mc:AlternateContent>
  <xr:revisionPtr revIDLastSave="0" documentId="8_{23195AAF-3D54-7643-B897-FF8A08C1B0D9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Навигация" sheetId="1" r:id="rId1"/>
    <sheet name="Вакансии" sheetId="2" r:id="rId2"/>
    <sheet name="вакансии _ распределение" sheetId="3" r:id="rId3"/>
    <sheet name="вакансии _ зп по гео и опыту" sheetId="4" r:id="rId4"/>
    <sheet name="вакансии _ зп по компании и опы" sheetId="5" r:id="rId5"/>
    <sheet name="ключевые навыки" sheetId="6" r:id="rId6"/>
    <sheet name="Топ слов из описания" sheetId="7" r:id="rId7"/>
    <sheet name="Дата публикации вакансий" sheetId="8" r:id="rId8"/>
  </sheets>
  <calcPr calcId="191029"/>
  <fileRecoveryPr repairLoad="1"/>
</workbook>
</file>

<file path=xl/calcChain.xml><?xml version="1.0" encoding="utf-8"?>
<calcChain xmlns="http://schemas.openxmlformats.org/spreadsheetml/2006/main">
  <c r="F1115" i="7" l="1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1" i="5"/>
  <c r="F200" i="5"/>
  <c r="F199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37" i="5"/>
  <c r="F136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U334" i="4"/>
  <c r="T334" i="4"/>
  <c r="S334" i="4"/>
  <c r="R334" i="4"/>
  <c r="P334" i="4"/>
  <c r="O334" i="4"/>
  <c r="N334" i="4"/>
  <c r="M334" i="4"/>
  <c r="J334" i="4"/>
  <c r="I334" i="4"/>
  <c r="H334" i="4"/>
  <c r="G334" i="4"/>
  <c r="E334" i="4"/>
  <c r="D334" i="4"/>
  <c r="C334" i="4"/>
  <c r="B334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Q305" i="4"/>
  <c r="F305" i="4"/>
  <c r="Q304" i="4"/>
  <c r="F304" i="4"/>
  <c r="Q303" i="4"/>
  <c r="F303" i="4"/>
  <c r="Q302" i="4"/>
  <c r="F302" i="4"/>
  <c r="Q301" i="4"/>
  <c r="F301" i="4"/>
  <c r="Q300" i="4"/>
  <c r="F300" i="4"/>
  <c r="Q299" i="4"/>
  <c r="F299" i="4"/>
  <c r="Q298" i="4"/>
  <c r="F298" i="4"/>
  <c r="Q297" i="4"/>
  <c r="F297" i="4"/>
  <c r="Q296" i="4"/>
  <c r="F296" i="4"/>
  <c r="Q295" i="4"/>
  <c r="F295" i="4"/>
  <c r="Q294" i="4"/>
  <c r="F294" i="4"/>
  <c r="Q293" i="4"/>
  <c r="F293" i="4"/>
  <c r="Q292" i="4"/>
  <c r="F292" i="4"/>
  <c r="Q291" i="4"/>
  <c r="F291" i="4"/>
  <c r="Q290" i="4"/>
  <c r="F290" i="4"/>
  <c r="Q289" i="4"/>
  <c r="F289" i="4"/>
  <c r="Q288" i="4"/>
  <c r="F288" i="4"/>
  <c r="Q287" i="4"/>
  <c r="F287" i="4"/>
  <c r="Q286" i="4"/>
  <c r="F286" i="4"/>
  <c r="Q285" i="4"/>
  <c r="F285" i="4"/>
  <c r="Q284" i="4"/>
  <c r="F284" i="4"/>
  <c r="Q283" i="4"/>
  <c r="F283" i="4"/>
  <c r="Q282" i="4"/>
  <c r="F282" i="4"/>
  <c r="Q281" i="4"/>
  <c r="F281" i="4"/>
  <c r="Q280" i="4"/>
  <c r="F280" i="4"/>
  <c r="Q279" i="4"/>
  <c r="F279" i="4"/>
  <c r="Q278" i="4"/>
  <c r="F278" i="4"/>
  <c r="Q277" i="4"/>
  <c r="F277" i="4"/>
  <c r="Q276" i="4"/>
  <c r="F276" i="4"/>
  <c r="Q275" i="4"/>
  <c r="F275" i="4"/>
  <c r="Q274" i="4"/>
  <c r="F274" i="4"/>
  <c r="Q273" i="4"/>
  <c r="F273" i="4"/>
  <c r="Q272" i="4"/>
  <c r="F272" i="4"/>
  <c r="Q271" i="4"/>
  <c r="F271" i="4"/>
  <c r="Q270" i="4"/>
  <c r="F270" i="4"/>
  <c r="Q269" i="4"/>
  <c r="F269" i="4"/>
  <c r="Q268" i="4"/>
  <c r="F268" i="4"/>
  <c r="Q267" i="4"/>
  <c r="F267" i="4"/>
  <c r="Q266" i="4"/>
  <c r="F266" i="4"/>
  <c r="Q265" i="4"/>
  <c r="F265" i="4"/>
  <c r="Q264" i="4"/>
  <c r="F264" i="4"/>
  <c r="Q263" i="4"/>
  <c r="F263" i="4"/>
  <c r="Q262" i="4"/>
  <c r="F262" i="4"/>
  <c r="Q261" i="4"/>
  <c r="F261" i="4"/>
  <c r="Q260" i="4"/>
  <c r="F260" i="4"/>
  <c r="Q259" i="4"/>
  <c r="F259" i="4"/>
  <c r="Q258" i="4"/>
  <c r="F258" i="4"/>
  <c r="Q257" i="4"/>
  <c r="F257" i="4"/>
  <c r="Q256" i="4"/>
  <c r="F256" i="4"/>
  <c r="Q255" i="4"/>
  <c r="F255" i="4"/>
  <c r="Q254" i="4"/>
  <c r="F254" i="4"/>
  <c r="Q253" i="4"/>
  <c r="F253" i="4"/>
  <c r="Q252" i="4"/>
  <c r="F252" i="4"/>
  <c r="Q251" i="4"/>
  <c r="F251" i="4"/>
  <c r="Q250" i="4"/>
  <c r="F250" i="4"/>
  <c r="Q249" i="4"/>
  <c r="F249" i="4"/>
  <c r="Q248" i="4"/>
  <c r="F248" i="4"/>
  <c r="Q247" i="4"/>
  <c r="Q334" i="4" s="1"/>
  <c r="F247" i="4"/>
  <c r="F334" i="4" s="1"/>
  <c r="U242" i="4"/>
  <c r="T242" i="4"/>
  <c r="S242" i="4"/>
  <c r="R242" i="4"/>
  <c r="P242" i="4"/>
  <c r="O242" i="4"/>
  <c r="N242" i="4"/>
  <c r="M242" i="4"/>
  <c r="J242" i="4"/>
  <c r="I242" i="4"/>
  <c r="H242" i="4"/>
  <c r="G242" i="4"/>
  <c r="E242" i="4"/>
  <c r="D242" i="4"/>
  <c r="C242" i="4"/>
  <c r="B242" i="4"/>
  <c r="F240" i="4"/>
  <c r="F239" i="4"/>
  <c r="F238" i="4"/>
  <c r="F237" i="4"/>
  <c r="F236" i="4"/>
  <c r="F235" i="4"/>
  <c r="F234" i="4"/>
  <c r="F233" i="4"/>
  <c r="Q232" i="4"/>
  <c r="F232" i="4"/>
  <c r="Q231" i="4"/>
  <c r="F231" i="4"/>
  <c r="Q230" i="4"/>
  <c r="F230" i="4"/>
  <c r="Q229" i="4"/>
  <c r="F229" i="4"/>
  <c r="Q228" i="4"/>
  <c r="F228" i="4"/>
  <c r="Q227" i="4"/>
  <c r="F227" i="4"/>
  <c r="Q226" i="4"/>
  <c r="F226" i="4"/>
  <c r="Q225" i="4"/>
  <c r="F225" i="4"/>
  <c r="Q224" i="4"/>
  <c r="F224" i="4"/>
  <c r="Q223" i="4"/>
  <c r="F223" i="4"/>
  <c r="Q222" i="4"/>
  <c r="F222" i="4"/>
  <c r="Q221" i="4"/>
  <c r="F221" i="4"/>
  <c r="Q220" i="4"/>
  <c r="F220" i="4"/>
  <c r="Q219" i="4"/>
  <c r="F219" i="4"/>
  <c r="Q218" i="4"/>
  <c r="F218" i="4"/>
  <c r="Q217" i="4"/>
  <c r="F217" i="4"/>
  <c r="Q216" i="4"/>
  <c r="F216" i="4"/>
  <c r="Q215" i="4"/>
  <c r="F215" i="4"/>
  <c r="Q214" i="4"/>
  <c r="F214" i="4"/>
  <c r="Q213" i="4"/>
  <c r="F213" i="4"/>
  <c r="Q212" i="4"/>
  <c r="F212" i="4"/>
  <c r="Q211" i="4"/>
  <c r="F211" i="4"/>
  <c r="Q210" i="4"/>
  <c r="F210" i="4"/>
  <c r="Q209" i="4"/>
  <c r="F209" i="4"/>
  <c r="Q208" i="4"/>
  <c r="F208" i="4"/>
  <c r="Q207" i="4"/>
  <c r="Q242" i="4" s="1"/>
  <c r="F207" i="4"/>
  <c r="F242" i="4" s="1"/>
  <c r="U202" i="4"/>
  <c r="T202" i="4"/>
  <c r="S202" i="4"/>
  <c r="R202" i="4"/>
  <c r="P202" i="4"/>
  <c r="O202" i="4"/>
  <c r="N202" i="4"/>
  <c r="M202" i="4"/>
  <c r="J202" i="4"/>
  <c r="I202" i="4"/>
  <c r="H202" i="4"/>
  <c r="G202" i="4"/>
  <c r="E202" i="4"/>
  <c r="D202" i="4"/>
  <c r="C202" i="4"/>
  <c r="B202" i="4"/>
  <c r="F200" i="4"/>
  <c r="F199" i="4"/>
  <c r="Q198" i="4"/>
  <c r="F198" i="4"/>
  <c r="Q197" i="4"/>
  <c r="F197" i="4"/>
  <c r="Q196" i="4"/>
  <c r="F196" i="4"/>
  <c r="Q195" i="4"/>
  <c r="F195" i="4"/>
  <c r="Q194" i="4"/>
  <c r="Q202" i="4" s="1"/>
  <c r="F194" i="4"/>
  <c r="Q193" i="4"/>
  <c r="F193" i="4"/>
  <c r="F202" i="4" s="1"/>
  <c r="U188" i="4"/>
  <c r="T188" i="4"/>
  <c r="S188" i="4"/>
  <c r="R188" i="4"/>
  <c r="P188" i="4"/>
  <c r="O188" i="4"/>
  <c r="N188" i="4"/>
  <c r="M188" i="4"/>
  <c r="J188" i="4"/>
  <c r="I188" i="4"/>
  <c r="H188" i="4"/>
  <c r="G188" i="4"/>
  <c r="E188" i="4"/>
  <c r="D188" i="4"/>
  <c r="C188" i="4"/>
  <c r="B188" i="4"/>
  <c r="F186" i="4"/>
  <c r="F185" i="4"/>
  <c r="Q184" i="4"/>
  <c r="F184" i="4"/>
  <c r="Q183" i="4"/>
  <c r="F183" i="4"/>
  <c r="Q182" i="4"/>
  <c r="Q188" i="4" s="1"/>
  <c r="F182" i="4"/>
  <c r="F188" i="4" s="1"/>
  <c r="U177" i="4"/>
  <c r="T177" i="4"/>
  <c r="S177" i="4"/>
  <c r="R177" i="4"/>
  <c r="P177" i="4"/>
  <c r="O177" i="4"/>
  <c r="N177" i="4"/>
  <c r="M177" i="4"/>
  <c r="J177" i="4"/>
  <c r="I177" i="4"/>
  <c r="H177" i="4"/>
  <c r="G177" i="4"/>
  <c r="E177" i="4"/>
  <c r="D177" i="4"/>
  <c r="C177" i="4"/>
  <c r="B177" i="4"/>
  <c r="F175" i="4"/>
  <c r="F174" i="4"/>
  <c r="F173" i="4"/>
  <c r="F172" i="4"/>
  <c r="F171" i="4"/>
  <c r="F170" i="4"/>
  <c r="F169" i="4"/>
  <c r="F168" i="4"/>
  <c r="F167" i="4"/>
  <c r="F166" i="4"/>
  <c r="F165" i="4"/>
  <c r="Q164" i="4"/>
  <c r="F164" i="4"/>
  <c r="Q163" i="4"/>
  <c r="F163" i="4"/>
  <c r="Q162" i="4"/>
  <c r="F162" i="4"/>
  <c r="Q161" i="4"/>
  <c r="F161" i="4"/>
  <c r="Q160" i="4"/>
  <c r="F160" i="4"/>
  <c r="Q159" i="4"/>
  <c r="F159" i="4"/>
  <c r="Q158" i="4"/>
  <c r="F158" i="4"/>
  <c r="Q157" i="4"/>
  <c r="F157" i="4"/>
  <c r="Q156" i="4"/>
  <c r="F156" i="4"/>
  <c r="Q155" i="4"/>
  <c r="F155" i="4"/>
  <c r="Q154" i="4"/>
  <c r="F154" i="4"/>
  <c r="Q153" i="4"/>
  <c r="F153" i="4"/>
  <c r="Q152" i="4"/>
  <c r="F152" i="4"/>
  <c r="Q151" i="4"/>
  <c r="F151" i="4"/>
  <c r="Q150" i="4"/>
  <c r="F150" i="4"/>
  <c r="Q149" i="4"/>
  <c r="F149" i="4"/>
  <c r="Q148" i="4"/>
  <c r="F148" i="4"/>
  <c r="Q147" i="4"/>
  <c r="F147" i="4"/>
  <c r="Q146" i="4"/>
  <c r="F146" i="4"/>
  <c r="Q145" i="4"/>
  <c r="F145" i="4"/>
  <c r="Q144" i="4"/>
  <c r="F144" i="4"/>
  <c r="Q143" i="4"/>
  <c r="F143" i="4"/>
  <c r="Q142" i="4"/>
  <c r="F142" i="4"/>
  <c r="Q141" i="4"/>
  <c r="F141" i="4"/>
  <c r="Q140" i="4"/>
  <c r="F140" i="4"/>
  <c r="Q139" i="4"/>
  <c r="F139" i="4"/>
  <c r="Q138" i="4"/>
  <c r="F138" i="4"/>
  <c r="Q137" i="4"/>
  <c r="F137" i="4"/>
  <c r="Q136" i="4"/>
  <c r="F136" i="4"/>
  <c r="F177" i="4" s="1"/>
  <c r="Q135" i="4"/>
  <c r="Q177" i="4" s="1"/>
  <c r="F135" i="4"/>
  <c r="U130" i="4"/>
  <c r="T130" i="4"/>
  <c r="S130" i="4"/>
  <c r="R130" i="4"/>
  <c r="Q130" i="4"/>
  <c r="P130" i="4"/>
  <c r="O130" i="4"/>
  <c r="N130" i="4"/>
  <c r="M130" i="4"/>
  <c r="J130" i="4"/>
  <c r="I130" i="4"/>
  <c r="H130" i="4"/>
  <c r="G130" i="4"/>
  <c r="E130" i="4"/>
  <c r="D130" i="4"/>
  <c r="C130" i="4"/>
  <c r="B130" i="4"/>
  <c r="F128" i="4"/>
  <c r="Q127" i="4"/>
  <c r="F127" i="4"/>
  <c r="Q126" i="4"/>
  <c r="F126" i="4"/>
  <c r="Q125" i="4"/>
  <c r="F125" i="4"/>
  <c r="F130" i="4" s="1"/>
  <c r="U120" i="4"/>
  <c r="T120" i="4"/>
  <c r="S120" i="4"/>
  <c r="R120" i="4"/>
  <c r="P120" i="4"/>
  <c r="O120" i="4"/>
  <c r="N120" i="4"/>
  <c r="M120" i="4"/>
  <c r="J120" i="4"/>
  <c r="I120" i="4"/>
  <c r="H120" i="4"/>
  <c r="G120" i="4"/>
  <c r="E120" i="4"/>
  <c r="D120" i="4"/>
  <c r="C120" i="4"/>
  <c r="B120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20" i="4" s="1"/>
  <c r="F106" i="4"/>
  <c r="Q105" i="4"/>
  <c r="F105" i="4"/>
  <c r="Q104" i="4"/>
  <c r="F104" i="4"/>
  <c r="Q103" i="4"/>
  <c r="F103" i="4"/>
  <c r="Q102" i="4"/>
  <c r="F102" i="4"/>
  <c r="Q101" i="4"/>
  <c r="F101" i="4"/>
  <c r="Q100" i="4"/>
  <c r="F100" i="4"/>
  <c r="Q99" i="4"/>
  <c r="F99" i="4"/>
  <c r="Q98" i="4"/>
  <c r="F98" i="4"/>
  <c r="Q97" i="4"/>
  <c r="F97" i="4"/>
  <c r="Q96" i="4"/>
  <c r="F96" i="4"/>
  <c r="Q95" i="4"/>
  <c r="F95" i="4"/>
  <c r="Q94" i="4"/>
  <c r="F94" i="4"/>
  <c r="Q93" i="4"/>
  <c r="F93" i="4"/>
  <c r="Q92" i="4"/>
  <c r="F92" i="4"/>
  <c r="Q91" i="4"/>
  <c r="F91" i="4"/>
  <c r="Q90" i="4"/>
  <c r="F90" i="4"/>
  <c r="Q89" i="4"/>
  <c r="F89" i="4"/>
  <c r="Q88" i="4"/>
  <c r="F88" i="4"/>
  <c r="Q87" i="4"/>
  <c r="F87" i="4"/>
  <c r="Q86" i="4"/>
  <c r="F86" i="4"/>
  <c r="Q85" i="4"/>
  <c r="F85" i="4"/>
  <c r="Q84" i="4"/>
  <c r="F84" i="4"/>
  <c r="Q83" i="4"/>
  <c r="F83" i="4"/>
  <c r="Q82" i="4"/>
  <c r="F82" i="4"/>
  <c r="Q81" i="4"/>
  <c r="F81" i="4"/>
  <c r="Q80" i="4"/>
  <c r="F80" i="4"/>
  <c r="Q79" i="4"/>
  <c r="F79" i="4"/>
  <c r="Q78" i="4"/>
  <c r="Q120" i="4" s="1"/>
  <c r="F78" i="4"/>
  <c r="U73" i="4"/>
  <c r="T73" i="4"/>
  <c r="S73" i="4"/>
  <c r="R73" i="4"/>
  <c r="P73" i="4"/>
  <c r="O73" i="4"/>
  <c r="N73" i="4"/>
  <c r="M73" i="4"/>
  <c r="J73" i="4"/>
  <c r="I73" i="4"/>
  <c r="H73" i="4"/>
  <c r="G73" i="4"/>
  <c r="E73" i="4"/>
  <c r="D73" i="4"/>
  <c r="C73" i="4"/>
  <c r="B73" i="4"/>
  <c r="F71" i="4"/>
  <c r="F70" i="4"/>
  <c r="F69" i="4"/>
  <c r="F68" i="4"/>
  <c r="F67" i="4"/>
  <c r="Q66" i="4"/>
  <c r="F66" i="4"/>
  <c r="Q65" i="4"/>
  <c r="F65" i="4"/>
  <c r="Q64" i="4"/>
  <c r="F64" i="4"/>
  <c r="Q63" i="4"/>
  <c r="F63" i="4"/>
  <c r="Q62" i="4"/>
  <c r="F62" i="4"/>
  <c r="Q61" i="4"/>
  <c r="F61" i="4"/>
  <c r="Q60" i="4"/>
  <c r="F60" i="4"/>
  <c r="Q59" i="4"/>
  <c r="F59" i="4"/>
  <c r="Q58" i="4"/>
  <c r="F58" i="4"/>
  <c r="Q57" i="4"/>
  <c r="F57" i="4"/>
  <c r="Q56" i="4"/>
  <c r="F56" i="4"/>
  <c r="Q55" i="4"/>
  <c r="Q73" i="4" s="1"/>
  <c r="F55" i="4"/>
  <c r="F73" i="4" s="1"/>
  <c r="U50" i="4"/>
  <c r="T50" i="4"/>
  <c r="S50" i="4"/>
  <c r="R50" i="4"/>
  <c r="P50" i="4"/>
  <c r="O50" i="4"/>
  <c r="N50" i="4"/>
  <c r="M50" i="4"/>
  <c r="J50" i="4"/>
  <c r="I50" i="4"/>
  <c r="H50" i="4"/>
  <c r="G50" i="4"/>
  <c r="E50" i="4"/>
  <c r="D50" i="4"/>
  <c r="C50" i="4"/>
  <c r="B50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Q25" i="4"/>
  <c r="F25" i="4"/>
  <c r="Q24" i="4"/>
  <c r="F24" i="4"/>
  <c r="Q23" i="4"/>
  <c r="F23" i="4"/>
  <c r="Q22" i="4"/>
  <c r="F22" i="4"/>
  <c r="Q21" i="4"/>
  <c r="F21" i="4"/>
  <c r="Q20" i="4"/>
  <c r="F20" i="4"/>
  <c r="Q19" i="4"/>
  <c r="F19" i="4"/>
  <c r="Q18" i="4"/>
  <c r="F18" i="4"/>
  <c r="Q17" i="4"/>
  <c r="F17" i="4"/>
  <c r="Q16" i="4"/>
  <c r="F16" i="4"/>
  <c r="Q15" i="4"/>
  <c r="F15" i="4"/>
  <c r="Q14" i="4"/>
  <c r="F14" i="4"/>
  <c r="Q13" i="4"/>
  <c r="F13" i="4"/>
  <c r="Q12" i="4"/>
  <c r="F12" i="4"/>
  <c r="Q11" i="4"/>
  <c r="F11" i="4"/>
  <c r="Q10" i="4"/>
  <c r="F10" i="4"/>
  <c r="Q9" i="4"/>
  <c r="F9" i="4"/>
  <c r="Q8" i="4"/>
  <c r="F8" i="4"/>
  <c r="Q7" i="4"/>
  <c r="F7" i="4"/>
  <c r="Q6" i="4"/>
  <c r="F6" i="4"/>
  <c r="Q5" i="4"/>
  <c r="F5" i="4"/>
  <c r="F50" i="4" s="1"/>
  <c r="Q4" i="4"/>
  <c r="Q50" i="4" s="1"/>
  <c r="F4" i="4"/>
  <c r="O2448" i="3"/>
  <c r="O2447" i="3"/>
  <c r="O2446" i="3"/>
  <c r="O2445" i="3"/>
  <c r="O2444" i="3"/>
  <c r="O2443" i="3"/>
  <c r="O2442" i="3"/>
  <c r="O2441" i="3"/>
  <c r="O2440" i="3"/>
  <c r="O2439" i="3"/>
  <c r="O2438" i="3"/>
  <c r="O2437" i="3"/>
  <c r="O2436" i="3"/>
  <c r="O2435" i="3"/>
  <c r="O2434" i="3"/>
  <c r="O2433" i="3"/>
  <c r="O2432" i="3"/>
  <c r="O2431" i="3"/>
  <c r="O2430" i="3"/>
  <c r="O2429" i="3"/>
  <c r="O2428" i="3"/>
  <c r="O2427" i="3"/>
  <c r="O2426" i="3"/>
  <c r="O2425" i="3"/>
  <c r="O2424" i="3"/>
  <c r="O2423" i="3"/>
  <c r="O2422" i="3"/>
  <c r="O2421" i="3"/>
  <c r="O2420" i="3"/>
  <c r="O2419" i="3"/>
  <c r="O2418" i="3"/>
  <c r="O2417" i="3"/>
  <c r="O2416" i="3"/>
  <c r="O2415" i="3"/>
  <c r="O2414" i="3"/>
  <c r="O2413" i="3"/>
  <c r="O2412" i="3"/>
  <c r="O2411" i="3"/>
  <c r="O2410" i="3"/>
  <c r="O2409" i="3"/>
  <c r="O2408" i="3"/>
  <c r="O2407" i="3"/>
  <c r="O2406" i="3"/>
  <c r="O2405" i="3"/>
  <c r="O2404" i="3"/>
  <c r="O2403" i="3"/>
  <c r="O2402" i="3"/>
  <c r="O2401" i="3"/>
  <c r="O2400" i="3"/>
  <c r="O2399" i="3"/>
  <c r="O2398" i="3"/>
  <c r="O2397" i="3"/>
  <c r="O2396" i="3"/>
  <c r="O2395" i="3"/>
  <c r="O2394" i="3"/>
  <c r="O2393" i="3"/>
  <c r="O2392" i="3"/>
  <c r="O2391" i="3"/>
  <c r="O2390" i="3"/>
  <c r="O2389" i="3"/>
  <c r="O2388" i="3"/>
  <c r="O2387" i="3"/>
  <c r="O2386" i="3"/>
  <c r="O2385" i="3"/>
  <c r="O2384" i="3"/>
  <c r="O2383" i="3"/>
  <c r="O2382" i="3"/>
  <c r="O2381" i="3"/>
  <c r="O2380" i="3"/>
  <c r="O2379" i="3"/>
  <c r="O2378" i="3"/>
  <c r="O2377" i="3"/>
  <c r="O2376" i="3"/>
  <c r="O2375" i="3"/>
  <c r="O2374" i="3"/>
  <c r="O2373" i="3"/>
  <c r="O2372" i="3"/>
  <c r="O2371" i="3"/>
  <c r="O2370" i="3"/>
  <c r="O2369" i="3"/>
  <c r="O2368" i="3"/>
  <c r="O2367" i="3"/>
  <c r="O2366" i="3"/>
  <c r="O2365" i="3"/>
  <c r="O2364" i="3"/>
  <c r="O2363" i="3"/>
  <c r="O2362" i="3"/>
  <c r="O2361" i="3"/>
  <c r="O2360" i="3"/>
  <c r="O2359" i="3"/>
  <c r="O2358" i="3"/>
  <c r="O2357" i="3"/>
  <c r="O2356" i="3"/>
  <c r="O2355" i="3"/>
  <c r="O2354" i="3"/>
  <c r="O2353" i="3"/>
  <c r="O2352" i="3"/>
  <c r="O2351" i="3"/>
  <c r="O2350" i="3"/>
  <c r="O2349" i="3"/>
  <c r="O2348" i="3"/>
  <c r="O2347" i="3"/>
  <c r="O2346" i="3"/>
  <c r="O2345" i="3"/>
  <c r="O2344" i="3"/>
  <c r="O2343" i="3"/>
  <c r="O2342" i="3"/>
  <c r="O2341" i="3"/>
  <c r="O2340" i="3"/>
  <c r="O2339" i="3"/>
  <c r="O2338" i="3"/>
  <c r="O2337" i="3"/>
  <c r="O2336" i="3"/>
  <c r="O2335" i="3"/>
  <c r="O2334" i="3"/>
  <c r="O2333" i="3"/>
  <c r="O2332" i="3"/>
  <c r="O2331" i="3"/>
  <c r="O2330" i="3"/>
  <c r="O2329" i="3"/>
  <c r="O2328" i="3"/>
  <c r="O2327" i="3"/>
  <c r="O2326" i="3"/>
  <c r="O2325" i="3"/>
  <c r="O2324" i="3"/>
  <c r="O2323" i="3"/>
  <c r="O2322" i="3"/>
  <c r="O2321" i="3"/>
  <c r="O2320" i="3"/>
  <c r="O2319" i="3"/>
  <c r="O2318" i="3"/>
  <c r="O2317" i="3"/>
  <c r="O2316" i="3"/>
  <c r="O2315" i="3"/>
  <c r="O2314" i="3"/>
  <c r="O2313" i="3"/>
  <c r="O2312" i="3"/>
  <c r="O2311" i="3"/>
  <c r="O2310" i="3"/>
  <c r="O2309" i="3"/>
  <c r="O2308" i="3"/>
  <c r="O2307" i="3"/>
  <c r="O2306" i="3"/>
  <c r="O2305" i="3"/>
  <c r="O2304" i="3"/>
  <c r="O2303" i="3"/>
  <c r="O2302" i="3"/>
  <c r="O2301" i="3"/>
  <c r="O2300" i="3"/>
  <c r="O2299" i="3"/>
  <c r="O2298" i="3"/>
  <c r="O2297" i="3"/>
  <c r="O2296" i="3"/>
  <c r="O2295" i="3"/>
  <c r="O2294" i="3"/>
  <c r="O2293" i="3"/>
  <c r="O2292" i="3"/>
  <c r="O2291" i="3"/>
  <c r="O2290" i="3"/>
  <c r="O2289" i="3"/>
  <c r="O2288" i="3"/>
  <c r="O2287" i="3"/>
  <c r="O2286" i="3"/>
  <c r="O2285" i="3"/>
  <c r="O2284" i="3"/>
  <c r="O2283" i="3"/>
  <c r="O2282" i="3"/>
  <c r="O2281" i="3"/>
  <c r="O2280" i="3"/>
  <c r="O2279" i="3"/>
  <c r="O2278" i="3"/>
  <c r="O2277" i="3"/>
  <c r="O2276" i="3"/>
  <c r="O2275" i="3"/>
  <c r="O2274" i="3"/>
  <c r="O2273" i="3"/>
  <c r="O2272" i="3"/>
  <c r="O2271" i="3"/>
  <c r="O2270" i="3"/>
  <c r="O2269" i="3"/>
  <c r="O2268" i="3"/>
  <c r="O2267" i="3"/>
  <c r="O2266" i="3"/>
  <c r="O2265" i="3"/>
  <c r="O2264" i="3"/>
  <c r="O2263" i="3"/>
  <c r="O2262" i="3"/>
  <c r="O2261" i="3"/>
  <c r="O2260" i="3"/>
  <c r="O2259" i="3"/>
  <c r="O2258" i="3"/>
  <c r="O2257" i="3"/>
  <c r="O2256" i="3"/>
  <c r="O2255" i="3"/>
  <c r="O2254" i="3"/>
  <c r="O2253" i="3"/>
  <c r="O2252" i="3"/>
  <c r="O2251" i="3"/>
  <c r="O2250" i="3"/>
  <c r="O2249" i="3"/>
  <c r="O2248" i="3"/>
  <c r="O2247" i="3"/>
  <c r="O2246" i="3"/>
  <c r="O2245" i="3"/>
  <c r="O2244" i="3"/>
  <c r="O2243" i="3"/>
  <c r="O2242" i="3"/>
  <c r="O2241" i="3"/>
  <c r="O2240" i="3"/>
  <c r="O2239" i="3"/>
  <c r="O2238" i="3"/>
  <c r="O2237" i="3"/>
  <c r="O2236" i="3"/>
  <c r="O2235" i="3"/>
  <c r="O2234" i="3"/>
  <c r="O2233" i="3"/>
  <c r="O2232" i="3"/>
  <c r="O2231" i="3"/>
  <c r="O2230" i="3"/>
  <c r="O2229" i="3"/>
  <c r="O2228" i="3"/>
  <c r="O2227" i="3"/>
  <c r="O2226" i="3"/>
  <c r="O2225" i="3"/>
  <c r="O2224" i="3"/>
  <c r="O2223" i="3"/>
  <c r="O2222" i="3"/>
  <c r="O2221" i="3"/>
  <c r="O2220" i="3"/>
  <c r="O2219" i="3"/>
  <c r="O2218" i="3"/>
  <c r="O2217" i="3"/>
  <c r="O2216" i="3"/>
  <c r="O2215" i="3"/>
  <c r="O2214" i="3"/>
  <c r="O2213" i="3"/>
  <c r="O2212" i="3"/>
  <c r="O2211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K1673" i="3"/>
  <c r="O1672" i="3"/>
  <c r="K1672" i="3"/>
  <c r="O1671" i="3"/>
  <c r="K1671" i="3"/>
  <c r="O1670" i="3"/>
  <c r="K1670" i="3"/>
  <c r="O1669" i="3"/>
  <c r="K1669" i="3"/>
  <c r="O1668" i="3"/>
  <c r="K1668" i="3"/>
  <c r="O1667" i="3"/>
  <c r="K1667" i="3"/>
  <c r="O1666" i="3"/>
  <c r="K1666" i="3"/>
  <c r="O1665" i="3"/>
  <c r="K1665" i="3"/>
  <c r="O1664" i="3"/>
  <c r="K1664" i="3"/>
  <c r="O1663" i="3"/>
  <c r="K1663" i="3"/>
  <c r="O1662" i="3"/>
  <c r="K1662" i="3"/>
  <c r="O1661" i="3"/>
  <c r="K1661" i="3"/>
  <c r="O1660" i="3"/>
  <c r="K1660" i="3"/>
  <c r="O1659" i="3"/>
  <c r="K1659" i="3"/>
  <c r="O1658" i="3"/>
  <c r="K1658" i="3"/>
  <c r="O1657" i="3"/>
  <c r="K1657" i="3"/>
  <c r="O1656" i="3"/>
  <c r="K1656" i="3"/>
  <c r="O1655" i="3"/>
  <c r="K1655" i="3"/>
  <c r="O1654" i="3"/>
  <c r="K1654" i="3"/>
  <c r="O1653" i="3"/>
  <c r="K1653" i="3"/>
  <c r="O1652" i="3"/>
  <c r="K1652" i="3"/>
  <c r="O1651" i="3"/>
  <c r="K1651" i="3"/>
  <c r="O1650" i="3"/>
  <c r="K1650" i="3"/>
  <c r="O1649" i="3"/>
  <c r="K1649" i="3"/>
  <c r="O1648" i="3"/>
  <c r="K1648" i="3"/>
  <c r="O1647" i="3"/>
  <c r="K1647" i="3"/>
  <c r="O1646" i="3"/>
  <c r="K1646" i="3"/>
  <c r="O1645" i="3"/>
  <c r="K1645" i="3"/>
  <c r="O1644" i="3"/>
  <c r="K1644" i="3"/>
  <c r="O1643" i="3"/>
  <c r="K1643" i="3"/>
  <c r="O1642" i="3"/>
  <c r="K1642" i="3"/>
  <c r="O1641" i="3"/>
  <c r="K1641" i="3"/>
  <c r="O1640" i="3"/>
  <c r="K1640" i="3"/>
  <c r="O1639" i="3"/>
  <c r="K1639" i="3"/>
  <c r="O1638" i="3"/>
  <c r="K1638" i="3"/>
  <c r="O1637" i="3"/>
  <c r="K1637" i="3"/>
  <c r="O1636" i="3"/>
  <c r="K1636" i="3"/>
  <c r="O1635" i="3"/>
  <c r="K1635" i="3"/>
  <c r="O1634" i="3"/>
  <c r="K1634" i="3"/>
  <c r="O1633" i="3"/>
  <c r="K1633" i="3"/>
  <c r="O1632" i="3"/>
  <c r="K1632" i="3"/>
  <c r="O1631" i="3"/>
  <c r="K1631" i="3"/>
  <c r="O1630" i="3"/>
  <c r="K1630" i="3"/>
  <c r="O1629" i="3"/>
  <c r="K1629" i="3"/>
  <c r="O1628" i="3"/>
  <c r="K1628" i="3"/>
  <c r="O1627" i="3"/>
  <c r="K1627" i="3"/>
  <c r="O1626" i="3"/>
  <c r="K1626" i="3"/>
  <c r="O1625" i="3"/>
  <c r="K1625" i="3"/>
  <c r="O1624" i="3"/>
  <c r="K1624" i="3"/>
  <c r="O1623" i="3"/>
  <c r="K1623" i="3"/>
  <c r="O1622" i="3"/>
  <c r="K1622" i="3"/>
  <c r="O1621" i="3"/>
  <c r="K1621" i="3"/>
  <c r="O1620" i="3"/>
  <c r="K1620" i="3"/>
  <c r="O1619" i="3"/>
  <c r="K1619" i="3"/>
  <c r="O1618" i="3"/>
  <c r="K1618" i="3"/>
  <c r="O1617" i="3"/>
  <c r="K1617" i="3"/>
  <c r="O1616" i="3"/>
  <c r="K1616" i="3"/>
  <c r="O1615" i="3"/>
  <c r="K1615" i="3"/>
  <c r="O1614" i="3"/>
  <c r="K1614" i="3"/>
  <c r="O1613" i="3"/>
  <c r="K1613" i="3"/>
  <c r="O1612" i="3"/>
  <c r="K1612" i="3"/>
  <c r="O1611" i="3"/>
  <c r="K1611" i="3"/>
  <c r="O1610" i="3"/>
  <c r="K1610" i="3"/>
  <c r="O1609" i="3"/>
  <c r="K1609" i="3"/>
  <c r="O1608" i="3"/>
  <c r="K1608" i="3"/>
  <c r="O1607" i="3"/>
  <c r="K1607" i="3"/>
  <c r="O1606" i="3"/>
  <c r="K1606" i="3"/>
  <c r="O1605" i="3"/>
  <c r="K1605" i="3"/>
  <c r="O1604" i="3"/>
  <c r="K1604" i="3"/>
  <c r="O1603" i="3"/>
  <c r="K1603" i="3"/>
  <c r="O1602" i="3"/>
  <c r="K1602" i="3"/>
  <c r="O1601" i="3"/>
  <c r="K1601" i="3"/>
  <c r="O1600" i="3"/>
  <c r="K1600" i="3"/>
  <c r="O1599" i="3"/>
  <c r="K1599" i="3"/>
  <c r="O1598" i="3"/>
  <c r="K1598" i="3"/>
  <c r="O1597" i="3"/>
  <c r="K1597" i="3"/>
  <c r="O1596" i="3"/>
  <c r="K1596" i="3"/>
  <c r="O1595" i="3"/>
  <c r="K1595" i="3"/>
  <c r="O1594" i="3"/>
  <c r="K1594" i="3"/>
  <c r="O1593" i="3"/>
  <c r="K1593" i="3"/>
  <c r="O1592" i="3"/>
  <c r="K1592" i="3"/>
  <c r="O1591" i="3"/>
  <c r="K1591" i="3"/>
  <c r="O1590" i="3"/>
  <c r="K1590" i="3"/>
  <c r="O1589" i="3"/>
  <c r="K1589" i="3"/>
  <c r="O1588" i="3"/>
  <c r="K1588" i="3"/>
  <c r="O1587" i="3"/>
  <c r="K1587" i="3"/>
  <c r="O1586" i="3"/>
  <c r="K1586" i="3"/>
  <c r="O1585" i="3"/>
  <c r="K1585" i="3"/>
  <c r="O1584" i="3"/>
  <c r="K1584" i="3"/>
  <c r="O1583" i="3"/>
  <c r="K1583" i="3"/>
  <c r="O1582" i="3"/>
  <c r="K1582" i="3"/>
  <c r="O1581" i="3"/>
  <c r="K1581" i="3"/>
  <c r="O1580" i="3"/>
  <c r="K1580" i="3"/>
  <c r="O1579" i="3"/>
  <c r="K1579" i="3"/>
  <c r="O1578" i="3"/>
  <c r="K1578" i="3"/>
  <c r="O1577" i="3"/>
  <c r="K1577" i="3"/>
  <c r="O1576" i="3"/>
  <c r="K1576" i="3"/>
  <c r="O1575" i="3"/>
  <c r="K1575" i="3"/>
  <c r="O1574" i="3"/>
  <c r="K1574" i="3"/>
  <c r="O1573" i="3"/>
  <c r="K1573" i="3"/>
  <c r="O1572" i="3"/>
  <c r="K1572" i="3"/>
  <c r="O1571" i="3"/>
  <c r="K1571" i="3"/>
  <c r="O1570" i="3"/>
  <c r="K1570" i="3"/>
  <c r="O1569" i="3"/>
  <c r="K1569" i="3"/>
  <c r="O1568" i="3"/>
  <c r="K1568" i="3"/>
  <c r="O1567" i="3"/>
  <c r="K1567" i="3"/>
  <c r="O1566" i="3"/>
  <c r="K1566" i="3"/>
  <c r="O1565" i="3"/>
  <c r="K1565" i="3"/>
  <c r="O1564" i="3"/>
  <c r="K1564" i="3"/>
  <c r="O1563" i="3"/>
  <c r="K1563" i="3"/>
  <c r="O1562" i="3"/>
  <c r="K1562" i="3"/>
  <c r="O1561" i="3"/>
  <c r="K1561" i="3"/>
  <c r="O1560" i="3"/>
  <c r="K1560" i="3"/>
  <c r="O1559" i="3"/>
  <c r="K1559" i="3"/>
  <c r="O1558" i="3"/>
  <c r="K1558" i="3"/>
  <c r="O1557" i="3"/>
  <c r="K1557" i="3"/>
  <c r="O1556" i="3"/>
  <c r="K1556" i="3"/>
  <c r="O1555" i="3"/>
  <c r="K1555" i="3"/>
  <c r="O1554" i="3"/>
  <c r="K1554" i="3"/>
  <c r="O1553" i="3"/>
  <c r="K1553" i="3"/>
  <c r="O1552" i="3"/>
  <c r="K1552" i="3"/>
  <c r="O1551" i="3"/>
  <c r="K1551" i="3"/>
  <c r="O1550" i="3"/>
  <c r="K1550" i="3"/>
  <c r="O1549" i="3"/>
  <c r="K1549" i="3"/>
  <c r="O1548" i="3"/>
  <c r="K1548" i="3"/>
  <c r="O1547" i="3"/>
  <c r="K1547" i="3"/>
  <c r="O1546" i="3"/>
  <c r="K1546" i="3"/>
  <c r="O1545" i="3"/>
  <c r="K1545" i="3"/>
  <c r="O1544" i="3"/>
  <c r="K1544" i="3"/>
  <c r="O1543" i="3"/>
  <c r="K1543" i="3"/>
  <c r="O1542" i="3"/>
  <c r="K1542" i="3"/>
  <c r="G1542" i="3"/>
  <c r="O1541" i="3"/>
  <c r="K1541" i="3"/>
  <c r="G1541" i="3"/>
  <c r="O1540" i="3"/>
  <c r="K1540" i="3"/>
  <c r="G1540" i="3"/>
  <c r="O1539" i="3"/>
  <c r="K1539" i="3"/>
  <c r="G1539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K982" i="3"/>
  <c r="O981" i="3"/>
  <c r="K981" i="3"/>
  <c r="O980" i="3"/>
  <c r="K980" i="3"/>
  <c r="O979" i="3"/>
  <c r="K979" i="3"/>
  <c r="O978" i="3"/>
  <c r="K978" i="3"/>
  <c r="O977" i="3"/>
  <c r="K977" i="3"/>
  <c r="O976" i="3"/>
  <c r="K976" i="3"/>
  <c r="O975" i="3"/>
  <c r="K975" i="3"/>
  <c r="O974" i="3"/>
  <c r="K974" i="3"/>
  <c r="O973" i="3"/>
  <c r="K973" i="3"/>
  <c r="O972" i="3"/>
  <c r="K972" i="3"/>
  <c r="O971" i="3"/>
  <c r="K971" i="3"/>
  <c r="O970" i="3"/>
  <c r="K970" i="3"/>
  <c r="O969" i="3"/>
  <c r="K969" i="3"/>
  <c r="O968" i="3"/>
  <c r="K968" i="3"/>
  <c r="O967" i="3"/>
  <c r="K967" i="3"/>
  <c r="O966" i="3"/>
  <c r="K966" i="3"/>
  <c r="O965" i="3"/>
  <c r="K965" i="3"/>
  <c r="O964" i="3"/>
  <c r="K964" i="3"/>
  <c r="O963" i="3"/>
  <c r="K963" i="3"/>
  <c r="O962" i="3"/>
  <c r="K962" i="3"/>
  <c r="O961" i="3"/>
  <c r="K961" i="3"/>
  <c r="O960" i="3"/>
  <c r="K960" i="3"/>
  <c r="O959" i="3"/>
  <c r="K959" i="3"/>
  <c r="O958" i="3"/>
  <c r="K958" i="3"/>
  <c r="O957" i="3"/>
  <c r="K957" i="3"/>
  <c r="O956" i="3"/>
  <c r="K956" i="3"/>
  <c r="O955" i="3"/>
  <c r="K955" i="3"/>
  <c r="O954" i="3"/>
  <c r="K954" i="3"/>
  <c r="O953" i="3"/>
  <c r="K953" i="3"/>
  <c r="O952" i="3"/>
  <c r="K952" i="3"/>
  <c r="O951" i="3"/>
  <c r="K951" i="3"/>
  <c r="O950" i="3"/>
  <c r="K950" i="3"/>
  <c r="O949" i="3"/>
  <c r="K949" i="3"/>
  <c r="O948" i="3"/>
  <c r="K948" i="3"/>
  <c r="O947" i="3"/>
  <c r="K947" i="3"/>
  <c r="O946" i="3"/>
  <c r="K946" i="3"/>
  <c r="O945" i="3"/>
  <c r="K945" i="3"/>
  <c r="O944" i="3"/>
  <c r="K944" i="3"/>
  <c r="O943" i="3"/>
  <c r="K943" i="3"/>
  <c r="O942" i="3"/>
  <c r="K942" i="3"/>
  <c r="O941" i="3"/>
  <c r="K941" i="3"/>
  <c r="O940" i="3"/>
  <c r="K940" i="3"/>
  <c r="O939" i="3"/>
  <c r="K939" i="3"/>
  <c r="O938" i="3"/>
  <c r="K938" i="3"/>
  <c r="O937" i="3"/>
  <c r="K937" i="3"/>
  <c r="O936" i="3"/>
  <c r="K936" i="3"/>
  <c r="O935" i="3"/>
  <c r="K935" i="3"/>
  <c r="O934" i="3"/>
  <c r="K934" i="3"/>
  <c r="O933" i="3"/>
  <c r="K933" i="3"/>
  <c r="O932" i="3"/>
  <c r="K932" i="3"/>
  <c r="O931" i="3"/>
  <c r="K931" i="3"/>
  <c r="O930" i="3"/>
  <c r="K930" i="3"/>
  <c r="O929" i="3"/>
  <c r="K929" i="3"/>
  <c r="O928" i="3"/>
  <c r="K928" i="3"/>
  <c r="O927" i="3"/>
  <c r="K927" i="3"/>
  <c r="O926" i="3"/>
  <c r="K926" i="3"/>
  <c r="O925" i="3"/>
  <c r="K925" i="3"/>
  <c r="O924" i="3"/>
  <c r="K924" i="3"/>
  <c r="O923" i="3"/>
  <c r="K923" i="3"/>
  <c r="O922" i="3"/>
  <c r="K922" i="3"/>
  <c r="O921" i="3"/>
  <c r="K921" i="3"/>
  <c r="O920" i="3"/>
  <c r="K920" i="3"/>
  <c r="O919" i="3"/>
  <c r="K919" i="3"/>
  <c r="O918" i="3"/>
  <c r="K918" i="3"/>
  <c r="O917" i="3"/>
  <c r="K917" i="3"/>
  <c r="O916" i="3"/>
  <c r="K916" i="3"/>
  <c r="G916" i="3"/>
  <c r="O915" i="3"/>
  <c r="K915" i="3"/>
  <c r="G915" i="3"/>
  <c r="O914" i="3"/>
  <c r="K914" i="3"/>
  <c r="G914" i="3"/>
  <c r="O913" i="3"/>
  <c r="K913" i="3"/>
  <c r="G913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K877" i="3"/>
  <c r="O876" i="3"/>
  <c r="K876" i="3"/>
  <c r="O875" i="3"/>
  <c r="K875" i="3"/>
  <c r="O874" i="3"/>
  <c r="K874" i="3"/>
  <c r="O873" i="3"/>
  <c r="K873" i="3"/>
  <c r="O872" i="3"/>
  <c r="K872" i="3"/>
  <c r="O871" i="3"/>
  <c r="K871" i="3"/>
  <c r="O870" i="3"/>
  <c r="K870" i="3"/>
  <c r="O869" i="3"/>
  <c r="K869" i="3"/>
  <c r="O868" i="3"/>
  <c r="K868" i="3"/>
  <c r="O867" i="3"/>
  <c r="K867" i="3"/>
  <c r="O866" i="3"/>
  <c r="K866" i="3"/>
  <c r="O865" i="3"/>
  <c r="K865" i="3"/>
  <c r="O864" i="3"/>
  <c r="K864" i="3"/>
  <c r="O863" i="3"/>
  <c r="K863" i="3"/>
  <c r="O862" i="3"/>
  <c r="K862" i="3"/>
  <c r="O861" i="3"/>
  <c r="K861" i="3"/>
  <c r="O860" i="3"/>
  <c r="K860" i="3"/>
  <c r="O859" i="3"/>
  <c r="K859" i="3"/>
  <c r="G859" i="3"/>
  <c r="O858" i="3"/>
  <c r="K858" i="3"/>
  <c r="G858" i="3"/>
  <c r="O857" i="3"/>
  <c r="K857" i="3"/>
  <c r="G857" i="3"/>
  <c r="O856" i="3"/>
  <c r="K856" i="3"/>
  <c r="G856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K841" i="3"/>
  <c r="O840" i="3"/>
  <c r="K840" i="3"/>
  <c r="O839" i="3"/>
  <c r="K839" i="3"/>
  <c r="O838" i="3"/>
  <c r="K838" i="3"/>
  <c r="G838" i="3"/>
  <c r="O837" i="3"/>
  <c r="K837" i="3"/>
  <c r="G837" i="3"/>
  <c r="O836" i="3"/>
  <c r="K836" i="3"/>
  <c r="G836" i="3"/>
  <c r="O835" i="3"/>
  <c r="K835" i="3"/>
  <c r="G835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K627" i="3"/>
  <c r="O626" i="3"/>
  <c r="K626" i="3"/>
  <c r="O625" i="3"/>
  <c r="K625" i="3"/>
  <c r="O624" i="3"/>
  <c r="K624" i="3"/>
  <c r="O623" i="3"/>
  <c r="K623" i="3"/>
  <c r="O622" i="3"/>
  <c r="K622" i="3"/>
  <c r="O621" i="3"/>
  <c r="K621" i="3"/>
  <c r="O620" i="3"/>
  <c r="K620" i="3"/>
  <c r="O619" i="3"/>
  <c r="K619" i="3"/>
  <c r="O618" i="3"/>
  <c r="K618" i="3"/>
  <c r="O617" i="3"/>
  <c r="K617" i="3"/>
  <c r="O616" i="3"/>
  <c r="K616" i="3"/>
  <c r="O615" i="3"/>
  <c r="K615" i="3"/>
  <c r="O614" i="3"/>
  <c r="K614" i="3"/>
  <c r="O613" i="3"/>
  <c r="K613" i="3"/>
  <c r="O612" i="3"/>
  <c r="K612" i="3"/>
  <c r="O611" i="3"/>
  <c r="K611" i="3"/>
  <c r="O610" i="3"/>
  <c r="K610" i="3"/>
  <c r="O609" i="3"/>
  <c r="K609" i="3"/>
  <c r="O608" i="3"/>
  <c r="K608" i="3"/>
  <c r="O607" i="3"/>
  <c r="K607" i="3"/>
  <c r="O606" i="3"/>
  <c r="K606" i="3"/>
  <c r="O605" i="3"/>
  <c r="K605" i="3"/>
  <c r="O604" i="3"/>
  <c r="K604" i="3"/>
  <c r="O603" i="3"/>
  <c r="K603" i="3"/>
  <c r="O602" i="3"/>
  <c r="K602" i="3"/>
  <c r="O601" i="3"/>
  <c r="K601" i="3"/>
  <c r="O600" i="3"/>
  <c r="K600" i="3"/>
  <c r="O599" i="3"/>
  <c r="K599" i="3"/>
  <c r="O598" i="3"/>
  <c r="K598" i="3"/>
  <c r="O597" i="3"/>
  <c r="K597" i="3"/>
  <c r="O596" i="3"/>
  <c r="K596" i="3"/>
  <c r="O595" i="3"/>
  <c r="K595" i="3"/>
  <c r="O594" i="3"/>
  <c r="K594" i="3"/>
  <c r="O593" i="3"/>
  <c r="K593" i="3"/>
  <c r="O592" i="3"/>
  <c r="K592" i="3"/>
  <c r="O591" i="3"/>
  <c r="K591" i="3"/>
  <c r="O590" i="3"/>
  <c r="K590" i="3"/>
  <c r="O589" i="3"/>
  <c r="K589" i="3"/>
  <c r="O588" i="3"/>
  <c r="K588" i="3"/>
  <c r="O587" i="3"/>
  <c r="K587" i="3"/>
  <c r="O586" i="3"/>
  <c r="K586" i="3"/>
  <c r="O585" i="3"/>
  <c r="K585" i="3"/>
  <c r="O584" i="3"/>
  <c r="K584" i="3"/>
  <c r="O583" i="3"/>
  <c r="K583" i="3"/>
  <c r="O582" i="3"/>
  <c r="K582" i="3"/>
  <c r="O581" i="3"/>
  <c r="K581" i="3"/>
  <c r="O580" i="3"/>
  <c r="K580" i="3"/>
  <c r="O579" i="3"/>
  <c r="K579" i="3"/>
  <c r="O578" i="3"/>
  <c r="K578" i="3"/>
  <c r="O577" i="3"/>
  <c r="K577" i="3"/>
  <c r="O576" i="3"/>
  <c r="K576" i="3"/>
  <c r="O575" i="3"/>
  <c r="K575" i="3"/>
  <c r="O574" i="3"/>
  <c r="K574" i="3"/>
  <c r="O573" i="3"/>
  <c r="K573" i="3"/>
  <c r="O572" i="3"/>
  <c r="K572" i="3"/>
  <c r="O571" i="3"/>
  <c r="K571" i="3"/>
  <c r="O570" i="3"/>
  <c r="K570" i="3"/>
  <c r="O569" i="3"/>
  <c r="K569" i="3"/>
  <c r="O568" i="3"/>
  <c r="K568" i="3"/>
  <c r="O567" i="3"/>
  <c r="K567" i="3"/>
  <c r="O566" i="3"/>
  <c r="K566" i="3"/>
  <c r="O565" i="3"/>
  <c r="K565" i="3"/>
  <c r="O564" i="3"/>
  <c r="K564" i="3"/>
  <c r="O563" i="3"/>
  <c r="K563" i="3"/>
  <c r="O562" i="3"/>
  <c r="K562" i="3"/>
  <c r="G562" i="3"/>
  <c r="O561" i="3"/>
  <c r="K561" i="3"/>
  <c r="G561" i="3"/>
  <c r="O560" i="3"/>
  <c r="K560" i="3"/>
  <c r="G560" i="3"/>
  <c r="O559" i="3"/>
  <c r="K559" i="3"/>
  <c r="G559" i="3"/>
  <c r="O556" i="3"/>
  <c r="O555" i="3"/>
  <c r="O554" i="3"/>
  <c r="O553" i="3"/>
  <c r="O552" i="3"/>
  <c r="O551" i="3"/>
  <c r="O550" i="3"/>
  <c r="K550" i="3"/>
  <c r="O549" i="3"/>
  <c r="K549" i="3"/>
  <c r="O548" i="3"/>
  <c r="K548" i="3"/>
  <c r="O547" i="3"/>
  <c r="K547" i="3"/>
  <c r="O546" i="3"/>
  <c r="K546" i="3"/>
  <c r="O545" i="3"/>
  <c r="K545" i="3"/>
  <c r="G545" i="3"/>
  <c r="O544" i="3"/>
  <c r="K544" i="3"/>
  <c r="G544" i="3"/>
  <c r="O543" i="3"/>
  <c r="K543" i="3"/>
  <c r="G543" i="3"/>
  <c r="O542" i="3"/>
  <c r="K542" i="3"/>
  <c r="G542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K296" i="3"/>
  <c r="O295" i="3"/>
  <c r="K295" i="3"/>
  <c r="O294" i="3"/>
  <c r="K294" i="3"/>
  <c r="O293" i="3"/>
  <c r="K293" i="3"/>
  <c r="O292" i="3"/>
  <c r="K292" i="3"/>
  <c r="O291" i="3"/>
  <c r="K291" i="3"/>
  <c r="O290" i="3"/>
  <c r="K290" i="3"/>
  <c r="O289" i="3"/>
  <c r="K289" i="3"/>
  <c r="O288" i="3"/>
  <c r="K288" i="3"/>
  <c r="O287" i="3"/>
  <c r="K287" i="3"/>
  <c r="O286" i="3"/>
  <c r="K286" i="3"/>
  <c r="O285" i="3"/>
  <c r="K285" i="3"/>
  <c r="O284" i="3"/>
  <c r="K284" i="3"/>
  <c r="O283" i="3"/>
  <c r="K283" i="3"/>
  <c r="O282" i="3"/>
  <c r="K282" i="3"/>
  <c r="O281" i="3"/>
  <c r="K281" i="3"/>
  <c r="O280" i="3"/>
  <c r="K280" i="3"/>
  <c r="O279" i="3"/>
  <c r="K279" i="3"/>
  <c r="O278" i="3"/>
  <c r="K278" i="3"/>
  <c r="O277" i="3"/>
  <c r="K277" i="3"/>
  <c r="O276" i="3"/>
  <c r="K276" i="3"/>
  <c r="O275" i="3"/>
  <c r="K275" i="3"/>
  <c r="O274" i="3"/>
  <c r="K274" i="3"/>
  <c r="O273" i="3"/>
  <c r="K273" i="3"/>
  <c r="O272" i="3"/>
  <c r="K272" i="3"/>
  <c r="O271" i="3"/>
  <c r="K271" i="3"/>
  <c r="O270" i="3"/>
  <c r="K270" i="3"/>
  <c r="O269" i="3"/>
  <c r="K269" i="3"/>
  <c r="O268" i="3"/>
  <c r="K268" i="3"/>
  <c r="O267" i="3"/>
  <c r="K267" i="3"/>
  <c r="O266" i="3"/>
  <c r="K266" i="3"/>
  <c r="O265" i="3"/>
  <c r="K265" i="3"/>
  <c r="O264" i="3"/>
  <c r="K264" i="3"/>
  <c r="O263" i="3"/>
  <c r="K263" i="3"/>
  <c r="O262" i="3"/>
  <c r="K262" i="3"/>
  <c r="O261" i="3"/>
  <c r="K261" i="3"/>
  <c r="O260" i="3"/>
  <c r="K260" i="3"/>
  <c r="O259" i="3"/>
  <c r="K259" i="3"/>
  <c r="O258" i="3"/>
  <c r="K258" i="3"/>
  <c r="O257" i="3"/>
  <c r="K257" i="3"/>
  <c r="O256" i="3"/>
  <c r="K256" i="3"/>
  <c r="O255" i="3"/>
  <c r="K255" i="3"/>
  <c r="O254" i="3"/>
  <c r="K254" i="3"/>
  <c r="O253" i="3"/>
  <c r="K253" i="3"/>
  <c r="O252" i="3"/>
  <c r="K252" i="3"/>
  <c r="O251" i="3"/>
  <c r="K251" i="3"/>
  <c r="O250" i="3"/>
  <c r="K250" i="3"/>
  <c r="O249" i="3"/>
  <c r="K249" i="3"/>
  <c r="O248" i="3"/>
  <c r="K248" i="3"/>
  <c r="O247" i="3"/>
  <c r="K247" i="3"/>
  <c r="O246" i="3"/>
  <c r="K246" i="3"/>
  <c r="O245" i="3"/>
  <c r="K245" i="3"/>
  <c r="O244" i="3"/>
  <c r="K244" i="3"/>
  <c r="O243" i="3"/>
  <c r="K243" i="3"/>
  <c r="O242" i="3"/>
  <c r="K242" i="3"/>
  <c r="O241" i="3"/>
  <c r="K241" i="3"/>
  <c r="O240" i="3"/>
  <c r="K240" i="3"/>
  <c r="O239" i="3"/>
  <c r="K239" i="3"/>
  <c r="O238" i="3"/>
  <c r="K238" i="3"/>
  <c r="O237" i="3"/>
  <c r="K237" i="3"/>
  <c r="O236" i="3"/>
  <c r="K236" i="3"/>
  <c r="O235" i="3"/>
  <c r="K235" i="3"/>
  <c r="O234" i="3"/>
  <c r="K234" i="3"/>
  <c r="O233" i="3"/>
  <c r="K233" i="3"/>
  <c r="O232" i="3"/>
  <c r="K232" i="3"/>
  <c r="O231" i="3"/>
  <c r="K231" i="3"/>
  <c r="G231" i="3"/>
  <c r="O230" i="3"/>
  <c r="K230" i="3"/>
  <c r="G230" i="3"/>
  <c r="O229" i="3"/>
  <c r="K229" i="3"/>
  <c r="G229" i="3"/>
  <c r="O228" i="3"/>
  <c r="K228" i="3"/>
  <c r="G228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K200" i="3"/>
  <c r="O199" i="3"/>
  <c r="K199" i="3"/>
  <c r="O198" i="3"/>
  <c r="K198" i="3"/>
  <c r="O197" i="3"/>
  <c r="K197" i="3"/>
  <c r="O196" i="3"/>
  <c r="K196" i="3"/>
  <c r="O195" i="3"/>
  <c r="K195" i="3"/>
  <c r="O194" i="3"/>
  <c r="K194" i="3"/>
  <c r="O193" i="3"/>
  <c r="K193" i="3"/>
  <c r="O192" i="3"/>
  <c r="K192" i="3"/>
  <c r="O191" i="3"/>
  <c r="K191" i="3"/>
  <c r="O190" i="3"/>
  <c r="K190" i="3"/>
  <c r="O189" i="3"/>
  <c r="K189" i="3"/>
  <c r="O188" i="3"/>
  <c r="K188" i="3"/>
  <c r="O187" i="3"/>
  <c r="K187" i="3"/>
  <c r="O186" i="3"/>
  <c r="K186" i="3"/>
  <c r="O185" i="3"/>
  <c r="K185" i="3"/>
  <c r="O184" i="3"/>
  <c r="K184" i="3"/>
  <c r="O183" i="3"/>
  <c r="K183" i="3"/>
  <c r="O182" i="3"/>
  <c r="K182" i="3"/>
  <c r="O181" i="3"/>
  <c r="K181" i="3"/>
  <c r="O180" i="3"/>
  <c r="K180" i="3"/>
  <c r="O179" i="3"/>
  <c r="K179" i="3"/>
  <c r="O178" i="3"/>
  <c r="K178" i="3"/>
  <c r="O177" i="3"/>
  <c r="K177" i="3"/>
  <c r="O176" i="3"/>
  <c r="K176" i="3"/>
  <c r="O175" i="3"/>
  <c r="K175" i="3"/>
  <c r="O174" i="3"/>
  <c r="K174" i="3"/>
  <c r="O173" i="3"/>
  <c r="K173" i="3"/>
  <c r="O172" i="3"/>
  <c r="K172" i="3"/>
  <c r="O171" i="3"/>
  <c r="K171" i="3"/>
  <c r="O170" i="3"/>
  <c r="K170" i="3"/>
  <c r="O169" i="3"/>
  <c r="K169" i="3"/>
  <c r="O168" i="3"/>
  <c r="K168" i="3"/>
  <c r="O167" i="3"/>
  <c r="K167" i="3"/>
  <c r="O166" i="3"/>
  <c r="K166" i="3"/>
  <c r="O165" i="3"/>
  <c r="K165" i="3"/>
  <c r="O164" i="3"/>
  <c r="K164" i="3"/>
  <c r="O163" i="3"/>
  <c r="K163" i="3"/>
  <c r="O162" i="3"/>
  <c r="K162" i="3"/>
  <c r="O161" i="3"/>
  <c r="K161" i="3"/>
  <c r="G161" i="3"/>
  <c r="O160" i="3"/>
  <c r="K160" i="3"/>
  <c r="G160" i="3"/>
  <c r="O159" i="3"/>
  <c r="K159" i="3"/>
  <c r="G159" i="3"/>
  <c r="O158" i="3"/>
  <c r="K158" i="3"/>
  <c r="G158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K54" i="3"/>
  <c r="O53" i="3"/>
  <c r="K53" i="3"/>
  <c r="O52" i="3"/>
  <c r="K52" i="3"/>
  <c r="O51" i="3"/>
  <c r="K51" i="3"/>
  <c r="O50" i="3"/>
  <c r="K50" i="3"/>
  <c r="O49" i="3"/>
  <c r="K49" i="3"/>
  <c r="O48" i="3"/>
  <c r="K48" i="3"/>
  <c r="O47" i="3"/>
  <c r="K47" i="3"/>
  <c r="O46" i="3"/>
  <c r="K46" i="3"/>
  <c r="O45" i="3"/>
  <c r="K45" i="3"/>
  <c r="O44" i="3"/>
  <c r="K44" i="3"/>
  <c r="O43" i="3"/>
  <c r="K43" i="3"/>
  <c r="O42" i="3"/>
  <c r="K42" i="3"/>
  <c r="O41" i="3"/>
  <c r="K41" i="3"/>
  <c r="O40" i="3"/>
  <c r="K40" i="3"/>
  <c r="O39" i="3"/>
  <c r="K39" i="3"/>
  <c r="O38" i="3"/>
  <c r="K38" i="3"/>
  <c r="O37" i="3"/>
  <c r="K37" i="3"/>
  <c r="O36" i="3"/>
  <c r="K36" i="3"/>
  <c r="O35" i="3"/>
  <c r="K35" i="3"/>
  <c r="O34" i="3"/>
  <c r="K34" i="3"/>
  <c r="O33" i="3"/>
  <c r="K33" i="3"/>
  <c r="O32" i="3"/>
  <c r="K32" i="3"/>
  <c r="O31" i="3"/>
  <c r="K31" i="3"/>
  <c r="O30" i="3"/>
  <c r="K30" i="3"/>
  <c r="O29" i="3"/>
  <c r="K29" i="3"/>
  <c r="O28" i="3"/>
  <c r="K28" i="3"/>
  <c r="O27" i="3"/>
  <c r="K27" i="3"/>
  <c r="O26" i="3"/>
  <c r="K26" i="3"/>
  <c r="O25" i="3"/>
  <c r="K25" i="3"/>
  <c r="O24" i="3"/>
  <c r="K24" i="3"/>
  <c r="O23" i="3"/>
  <c r="K23" i="3"/>
  <c r="O22" i="3"/>
  <c r="K22" i="3"/>
  <c r="O21" i="3"/>
  <c r="K21" i="3"/>
  <c r="O20" i="3"/>
  <c r="K20" i="3"/>
  <c r="O19" i="3"/>
  <c r="K19" i="3"/>
  <c r="O18" i="3"/>
  <c r="K18" i="3"/>
  <c r="O17" i="3"/>
  <c r="K17" i="3"/>
  <c r="O16" i="3"/>
  <c r="K16" i="3"/>
  <c r="O15" i="3"/>
  <c r="K15" i="3"/>
  <c r="O14" i="3"/>
  <c r="K14" i="3"/>
  <c r="O13" i="3"/>
  <c r="K13" i="3"/>
  <c r="O12" i="3"/>
  <c r="K12" i="3"/>
  <c r="O11" i="3"/>
  <c r="K11" i="3"/>
  <c r="O10" i="3"/>
  <c r="K10" i="3"/>
  <c r="O9" i="3"/>
  <c r="K9" i="3"/>
  <c r="O8" i="3"/>
  <c r="K8" i="3"/>
  <c r="O7" i="3"/>
  <c r="K7" i="3"/>
  <c r="O6" i="3"/>
  <c r="K6" i="3"/>
  <c r="O5" i="3"/>
  <c r="K5" i="3"/>
  <c r="G5" i="3"/>
  <c r="O4" i="3"/>
  <c r="K4" i="3"/>
  <c r="G4" i="3"/>
  <c r="O3" i="3"/>
  <c r="K3" i="3"/>
  <c r="G3" i="3"/>
  <c r="O2" i="3"/>
  <c r="K2" i="3"/>
  <c r="G2" i="3"/>
  <c r="C155" i="2"/>
  <c r="C154" i="2"/>
  <c r="C153" i="2"/>
  <c r="G151" i="2"/>
  <c r="C151" i="2"/>
  <c r="G150" i="2"/>
  <c r="C150" i="2"/>
  <c r="G148" i="2"/>
  <c r="C148" i="2"/>
  <c r="C138" i="2"/>
  <c r="C137" i="2"/>
  <c r="C136" i="2"/>
  <c r="G134" i="2"/>
  <c r="C134" i="2"/>
  <c r="G133" i="2"/>
  <c r="C133" i="2"/>
  <c r="G131" i="2"/>
  <c r="C131" i="2"/>
  <c r="C121" i="2"/>
  <c r="C120" i="2"/>
  <c r="C119" i="2"/>
  <c r="G117" i="2"/>
  <c r="C117" i="2"/>
  <c r="G116" i="2"/>
  <c r="C116" i="2"/>
  <c r="G114" i="2"/>
  <c r="C114" i="2"/>
  <c r="C104" i="2"/>
  <c r="C103" i="2"/>
  <c r="C102" i="2"/>
  <c r="G100" i="2"/>
  <c r="C100" i="2"/>
  <c r="G99" i="2"/>
  <c r="C99" i="2"/>
  <c r="G97" i="2"/>
  <c r="C97" i="2"/>
  <c r="C87" i="2"/>
  <c r="C86" i="2"/>
  <c r="C85" i="2"/>
  <c r="G83" i="2"/>
  <c r="C83" i="2"/>
  <c r="G82" i="2"/>
  <c r="C82" i="2"/>
  <c r="G80" i="2"/>
  <c r="C80" i="2"/>
  <c r="C70" i="2"/>
  <c r="C69" i="2"/>
  <c r="C68" i="2"/>
  <c r="G66" i="2"/>
  <c r="C66" i="2"/>
  <c r="G65" i="2"/>
  <c r="C65" i="2"/>
  <c r="G63" i="2"/>
  <c r="C63" i="2"/>
  <c r="C53" i="2"/>
  <c r="C52" i="2"/>
  <c r="C51" i="2"/>
  <c r="G49" i="2"/>
  <c r="C49" i="2"/>
  <c r="G48" i="2"/>
  <c r="C48" i="2"/>
  <c r="G46" i="2"/>
  <c r="C46" i="2"/>
  <c r="C37" i="2"/>
  <c r="C36" i="2"/>
  <c r="C35" i="2"/>
  <c r="G33" i="2"/>
  <c r="C33" i="2"/>
  <c r="G32" i="2"/>
  <c r="C32" i="2"/>
  <c r="G30" i="2"/>
  <c r="C30" i="2"/>
  <c r="C21" i="2"/>
  <c r="C20" i="2"/>
  <c r="C19" i="2"/>
  <c r="G17" i="2"/>
  <c r="C17" i="2"/>
  <c r="G16" i="2"/>
  <c r="C16" i="2"/>
  <c r="G14" i="2"/>
  <c r="C14" i="2"/>
  <c r="H10" i="2"/>
  <c r="H9" i="2"/>
  <c r="H8" i="2"/>
  <c r="H7" i="2"/>
  <c r="H6" i="2"/>
  <c r="H5" i="2"/>
  <c r="H4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</rPr>
          <t xml:space="preserve">при количестве вакансии менее 50и не смотрела распределение з/п по брендам и городам, т.к. очень мало данных 
</t>
        </r>
      </text>
    </comment>
  </commentList>
</comments>
</file>

<file path=xl/sharedStrings.xml><?xml version="1.0" encoding="utf-8"?>
<sst xmlns="http://schemas.openxmlformats.org/spreadsheetml/2006/main" count="8172" uniqueCount="4171">
  <si>
    <t>Ключевые данные по вакансиям. Если профессии нет в таблице - его нет и на HH</t>
  </si>
  <si>
    <t>Сводные данные по распределению вакансий (по тем вакансиям, где их число &gt; 50)</t>
  </si>
  <si>
    <t>Распределение з/п по городам и опыту (по тем вакансиям, где их число &gt; 50)</t>
  </si>
  <si>
    <t>Распределение з/п и количества вакансий от компаний по опыту (по тем вакансиям, где их число &gt; 50)</t>
  </si>
  <si>
    <t>Ключевые навыки (по всем вакансиям из списка на листе 5)</t>
  </si>
  <si>
    <t>Топ слов из описания вакансий (в основном, глаголы, указывающие на обязанности будущего сотрудника)</t>
  </si>
  <si>
    <t xml:space="preserve">Дата публикаций вакансий для PHP </t>
  </si>
  <si>
    <t>Ключ поиска</t>
  </si>
  <si>
    <t>Комментарии</t>
  </si>
  <si>
    <t>Количество вакансий</t>
  </si>
  <si>
    <t>Исследовалась ли з/п?</t>
  </si>
  <si>
    <t>Исследовались ли ключевые навыки?</t>
  </si>
  <si>
    <t>Количество резюме</t>
  </si>
  <si>
    <t>Нагрузка на 1 вакансию</t>
  </si>
  <si>
    <t>Средняя з/п для "нет опыта"</t>
  </si>
  <si>
    <t>Средняя з/п для "От 1 года до 3 лет" опыта</t>
  </si>
  <si>
    <t>Средняя з/п для "От 3 до 6 лет" опыта</t>
  </si>
  <si>
    <t>Доля вакансий для "нет опыта"</t>
  </si>
  <si>
    <t>Доля вакансий для "От 1 года до 3 лет" опыта</t>
  </si>
  <si>
    <t>Доля вакансий для "От 3 до 6 лет" опыта</t>
  </si>
  <si>
    <t>Bitrix-разработчик</t>
  </si>
  <si>
    <t>("Bitrix-разработчик" | "Bitrix разработчик" | "Bitrix developer" | "Bitrix программист")</t>
  </si>
  <si>
    <t>да</t>
  </si>
  <si>
    <t xml:space="preserve">ASP.NET Core разработчик </t>
  </si>
  <si>
    <t>ASP.NET Core developer</t>
  </si>
  <si>
    <t>n/a</t>
  </si>
  <si>
    <t>разработчик (ASP.NET Core  в описании)</t>
  </si>
  <si>
    <t>NAME:(разработчик) AND DESCRIPTION:("ASP.NET Core")</t>
  </si>
  <si>
    <t>WPF/UVP Developer</t>
  </si>
  <si>
    <t>("WPF/UVP Developer" | "WPF Developer" | "UVP Developer")</t>
  </si>
  <si>
    <t>разработчик (WPF или UVP в описании)</t>
  </si>
  <si>
    <t>NAME:(разработчик) AND DESCRIPTION:("WPF" | "UVP")</t>
  </si>
  <si>
    <t>RUST разработчик</t>
  </si>
  <si>
    <t>"RUST разработчик"</t>
  </si>
  <si>
    <t>разработчик (rust в описании)</t>
  </si>
  <si>
    <t>NAME:(разработчик) AND DESCRIPTION:("rust")</t>
  </si>
  <si>
    <t>разработчик (Kubernetes в описании)</t>
  </si>
  <si>
    <t>NAME:(разработчик) AND DESCRIPTION:("Kubernetes")</t>
  </si>
  <si>
    <t>PHP разработчик</t>
  </si>
  <si>
    <t>NAME:("PHP разработчик")</t>
  </si>
  <si>
    <t xml:space="preserve">вакансий (в РФ, КЗ, Украине и Беларуси) </t>
  </si>
  <si>
    <t>доля</t>
  </si>
  <si>
    <t xml:space="preserve">резюме (в РФ, КЗ, Украине и Беларуси) </t>
  </si>
  <si>
    <t>нагрузка на 1 резюме</t>
  </si>
  <si>
    <t>HH.ru</t>
  </si>
  <si>
    <t>из них:</t>
  </si>
  <si>
    <t>Москва</t>
  </si>
  <si>
    <t>Санкт-Петербург</t>
  </si>
  <si>
    <t>без опыта</t>
  </si>
  <si>
    <t>От 1 года до 3 лет</t>
  </si>
  <si>
    <t>От 3 до 6 лет</t>
  </si>
  <si>
    <t xml:space="preserve">Зарплаты: </t>
  </si>
  <si>
    <t>от (нижняя граница)</t>
  </si>
  <si>
    <t>средняя</t>
  </si>
  <si>
    <t>руб</t>
  </si>
  <si>
    <t>резюме</t>
  </si>
  <si>
    <t>Минск</t>
  </si>
  <si>
    <t>Киев</t>
  </si>
  <si>
    <t xml:space="preserve">Количество вакансий (РФ, Казахстан, Беларусь, Украина) </t>
  </si>
  <si>
    <t xml:space="preserve">Из них: </t>
  </si>
  <si>
    <t xml:space="preserve">Опыт </t>
  </si>
  <si>
    <t>Доля</t>
  </si>
  <si>
    <t>Города</t>
  </si>
  <si>
    <t>Компании</t>
  </si>
  <si>
    <t>Нет опыта</t>
  </si>
  <si>
    <t>Нэти</t>
  </si>
  <si>
    <t>1C-Рарус</t>
  </si>
  <si>
    <t>Новосибирск</t>
  </si>
  <si>
    <t>Университет Иннополис</t>
  </si>
  <si>
    <t>Более 6 лет</t>
  </si>
  <si>
    <t>Краснодар</t>
  </si>
  <si>
    <t>АЛТАСИБ</t>
  </si>
  <si>
    <t>Севастополь</t>
  </si>
  <si>
    <t>Мой Дом</t>
  </si>
  <si>
    <t>Ростов-на-Дону</t>
  </si>
  <si>
    <t>Северсталь, Москва</t>
  </si>
  <si>
    <t>Казань</t>
  </si>
  <si>
    <t>Агентство Концептуальных Решений</t>
  </si>
  <si>
    <t>Первый Бит</t>
  </si>
  <si>
    <t>Нижний Новгород</t>
  </si>
  <si>
    <t>ПРОГРАММНЫЙ ЦЕНТР</t>
  </si>
  <si>
    <t>Барнаул</t>
  </si>
  <si>
    <t>Визард-С</t>
  </si>
  <si>
    <t>Иваново (Ивановская область)</t>
  </si>
  <si>
    <t>Группа компаний Навигатор</t>
  </si>
  <si>
    <t>Киров (Кировская область)</t>
  </si>
  <si>
    <t>Профи-Групп</t>
  </si>
  <si>
    <t>Ижевск</t>
  </si>
  <si>
    <t>Редсофт</t>
  </si>
  <si>
    <t>Самара</t>
  </si>
  <si>
    <t>Мир охоты, сеть магазинов</t>
  </si>
  <si>
    <t>Пермь</t>
  </si>
  <si>
    <t>Гулливер, сеть супермаркетов</t>
  </si>
  <si>
    <t>Тюмень</t>
  </si>
  <si>
    <t>Девять Линий</t>
  </si>
  <si>
    <t>Ульяновск</t>
  </si>
  <si>
    <t>Интернет магазин Mebelion.ru (Мебелион.Ру)</t>
  </si>
  <si>
    <t>Волгоград</t>
  </si>
  <si>
    <t>Staff-UP Consulting Group</t>
  </si>
  <si>
    <t>Воронеж</t>
  </si>
  <si>
    <t>Информационные Технологии Украины</t>
  </si>
  <si>
    <t>Томск</t>
  </si>
  <si>
    <t>ЭВАЛАР</t>
  </si>
  <si>
    <t>Белгород</t>
  </si>
  <si>
    <t>585, Холдинг</t>
  </si>
  <si>
    <t>ЭСТЕЛАБ</t>
  </si>
  <si>
    <t>Кострома</t>
  </si>
  <si>
    <t>Терем</t>
  </si>
  <si>
    <t>Омск</t>
  </si>
  <si>
    <t>Юнайтед Иншуренс Компани</t>
  </si>
  <si>
    <t>Красноярск</t>
  </si>
  <si>
    <t>ЭИР Продакшн</t>
  </si>
  <si>
    <t>Оренбург</t>
  </si>
  <si>
    <t>ПЛАНЕТА СИБИРЬ</t>
  </si>
  <si>
    <t>Саратов</t>
  </si>
  <si>
    <t>ЭЛЕКТРОННЫЕ ОФИСНЫЕ СИСТЕМЫ</t>
  </si>
  <si>
    <t>Тверь</t>
  </si>
  <si>
    <t>Ордер</t>
  </si>
  <si>
    <t>Уфа</t>
  </si>
  <si>
    <t>Онли</t>
  </si>
  <si>
    <t>Новокузнецк</t>
  </si>
  <si>
    <t>ОК СИБШАХТОСТРОЙ</t>
  </si>
  <si>
    <t>Реутов</t>
  </si>
  <si>
    <t>Нэфис Косметикс</t>
  </si>
  <si>
    <t>Симферополь</t>
  </si>
  <si>
    <t>Натнэт</t>
  </si>
  <si>
    <t>Чебоксары</t>
  </si>
  <si>
    <t>Эко-сад</t>
  </si>
  <si>
    <t>Рязань</t>
  </si>
  <si>
    <t>Мистер Джемиус</t>
  </si>
  <si>
    <t>Пятигорск</t>
  </si>
  <si>
    <t>Энтеро Пиар</t>
  </si>
  <si>
    <t>Рыбинск</t>
  </si>
  <si>
    <t>МедиаНация</t>
  </si>
  <si>
    <t>Алматы</t>
  </si>
  <si>
    <t>Пиком</t>
  </si>
  <si>
    <t>Орехово-Зуево</t>
  </si>
  <si>
    <t>Ярд Империал</t>
  </si>
  <si>
    <t>Орел</t>
  </si>
  <si>
    <t>Медиа Лайн</t>
  </si>
  <si>
    <t>Липецк</t>
  </si>
  <si>
    <t>Марка</t>
  </si>
  <si>
    <t>Курск</t>
  </si>
  <si>
    <t>МСК БЛ ГРУПП</t>
  </si>
  <si>
    <t>Калининград</t>
  </si>
  <si>
    <t>МИТгруп</t>
  </si>
  <si>
    <t>Иркутск</t>
  </si>
  <si>
    <t>МЕТАШАРКС</t>
  </si>
  <si>
    <t>Иннополис</t>
  </si>
  <si>
    <t>Креативное агентство Compuproject</t>
  </si>
  <si>
    <t>Зеленоград</t>
  </si>
  <si>
    <t>Красная рамка</t>
  </si>
  <si>
    <t>Житомир</t>
  </si>
  <si>
    <t>Клумба</t>
  </si>
  <si>
    <t>Домодедово</t>
  </si>
  <si>
    <t>Квадрат</t>
  </si>
  <si>
    <t>Долгопрудный</t>
  </si>
  <si>
    <t>Кадровое агентство Алексея Сухорукова</t>
  </si>
  <si>
    <t>Гомель</t>
  </si>
  <si>
    <t>КАЛЯЕВ</t>
  </si>
  <si>
    <t>Владимир</t>
  </si>
  <si>
    <t>ЭВРИСОФТ</t>
  </si>
  <si>
    <t>Брянск</t>
  </si>
  <si>
    <t>Пластилин-арт (Осипов Ю.В.)</t>
  </si>
  <si>
    <t>Бийск</t>
  </si>
  <si>
    <t>Татнефть</t>
  </si>
  <si>
    <t>Челябинск</t>
  </si>
  <si>
    <t>Приятный сюрприз</t>
  </si>
  <si>
    <t>Сфера</t>
  </si>
  <si>
    <t>Страху Нет</t>
  </si>
  <si>
    <t>Стратегия</t>
  </si>
  <si>
    <t>Старгрупп</t>
  </si>
  <si>
    <t>Соло Груп</t>
  </si>
  <si>
    <t>Симонян В.Г.</t>
  </si>
  <si>
    <t>Торговый Дом Эдельвейс</t>
  </si>
  <si>
    <t>Светлые головы</t>
  </si>
  <si>
    <t>Сайтмедиа</t>
  </si>
  <si>
    <t>СТАРТМЕДИА</t>
  </si>
  <si>
    <t>СПб ГУП Санкт-Петербургский информационно-аналитический центр</t>
  </si>
  <si>
    <t>САПСАН</t>
  </si>
  <si>
    <t>Торговый дом Лазурит</t>
  </si>
  <si>
    <t>Русские Информационные Технологии</t>
  </si>
  <si>
    <t>Российская государственная библиотека</t>
  </si>
  <si>
    <t>Россайт</t>
  </si>
  <si>
    <t>Рождественская Анна Юльевна</t>
  </si>
  <si>
    <t>Риалвеб, Интернет-агентство</t>
  </si>
  <si>
    <t>Ренессанс Арт Групп</t>
  </si>
  <si>
    <t>Умная Техника</t>
  </si>
  <si>
    <t>ФГУП НТЦ Заря</t>
  </si>
  <si>
    <t>Центр Деловых Решений</t>
  </si>
  <si>
    <t>ЧЕТЫРЕ ЛАПЫ, Сеть зоомагазинов</t>
  </si>
  <si>
    <t>Ревитех</t>
  </si>
  <si>
    <t>ПэтСтор</t>
  </si>
  <si>
    <t>ПродвигаеФФ.ру</t>
  </si>
  <si>
    <t>Прогрессив Медиа Девелопмент</t>
  </si>
  <si>
    <t>Ренессанс cтрахование, Группа</t>
  </si>
  <si>
    <t>ИНТЕРВОЛГА</t>
  </si>
  <si>
    <t>Интерактивное агентство WL</t>
  </si>
  <si>
    <t>Интерактивное агентство Aerokod</t>
  </si>
  <si>
    <t>Maytoni</t>
  </si>
  <si>
    <t>Mercury</t>
  </si>
  <si>
    <t>Onyx Systems</t>
  </si>
  <si>
    <t>Optica Neva</t>
  </si>
  <si>
    <t>PARUS AGENCY</t>
  </si>
  <si>
    <t>PENA</t>
  </si>
  <si>
    <t>Pride Web Development</t>
  </si>
  <si>
    <t>RuNetSoft</t>
  </si>
  <si>
    <t>SCHNEIDER GROUP</t>
  </si>
  <si>
    <t>Sim Russia</t>
  </si>
  <si>
    <t>Simple</t>
  </si>
  <si>
    <t>SoftSwiss</t>
  </si>
  <si>
    <t>URSiP</t>
  </si>
  <si>
    <t>USERSTORY</t>
  </si>
  <si>
    <t>WEBELEMENT</t>
  </si>
  <si>
    <t>Man Web Interactive</t>
  </si>
  <si>
    <t>MANGO OFFICE</t>
  </si>
  <si>
    <t>L’Occitane</t>
  </si>
  <si>
    <t>F5it</t>
  </si>
  <si>
    <t>AGIMA</t>
  </si>
  <si>
    <t>Admitad</t>
  </si>
  <si>
    <t>Articul Media</t>
  </si>
  <si>
    <t>DGL Group</t>
  </si>
  <si>
    <t>DIGIMATIX (ex.AlkoDesign)</t>
  </si>
  <si>
    <t>Digital-агентство Let's Rock</t>
  </si>
  <si>
    <t>FIRECODE</t>
  </si>
  <si>
    <t>LIGHTHOUSE</t>
  </si>
  <si>
    <t>Func.</t>
  </si>
  <si>
    <t>Hoff</t>
  </si>
  <si>
    <t>IT-компания Протобайт</t>
  </si>
  <si>
    <t>Income Media</t>
  </si>
  <si>
    <t>InformConsulting</t>
  </si>
  <si>
    <t>Intaro</t>
  </si>
  <si>
    <t>Zebrains</t>
  </si>
  <si>
    <t>«Костромской завод автокомпонентов»</t>
  </si>
  <si>
    <t>АБВ сайт</t>
  </si>
  <si>
    <t>Далее</t>
  </si>
  <si>
    <t>Группа Компаний «Аскона»</t>
  </si>
  <si>
    <t>Группа НЛМК</t>
  </si>
  <si>
    <t>Группа разработчиков Махогани</t>
  </si>
  <si>
    <t>Гудморнинг</t>
  </si>
  <si>
    <t>ДОМ.РФ</t>
  </si>
  <si>
    <t>ДЮКС</t>
  </si>
  <si>
    <t>Диджитал Агентство</t>
  </si>
  <si>
    <t>Глобал Тек</t>
  </si>
  <si>
    <t>Диджитал Сектор</t>
  </si>
  <si>
    <t>ЕВРАЗ</t>
  </si>
  <si>
    <t>Евстюнин Антон Александрович</t>
  </si>
  <si>
    <t>ИК СИБИНТЕК</t>
  </si>
  <si>
    <t>4 пикселя +</t>
  </si>
  <si>
    <t>Инжиниринговый Центр РЕГИОНАЛЬНЫЕ СИСТЕМЫ</t>
  </si>
  <si>
    <t>Гринатом</t>
  </si>
  <si>
    <t>Газпром нефть</t>
  </si>
  <si>
    <t>АВТОАУДИОЦЕНТР</t>
  </si>
  <si>
    <t>БизнесАвтоматика, НПЦ</t>
  </si>
  <si>
    <t>Ай Ти Констракт</t>
  </si>
  <si>
    <t>Арлайт РУС</t>
  </si>
  <si>
    <t>АртРокетс</t>
  </si>
  <si>
    <t>Банк Русский Стандарт</t>
  </si>
  <si>
    <t>БелГУ, НИУ</t>
  </si>
  <si>
    <t>Белгородский Ювелирный Завод Арт-КАРАТ</t>
  </si>
  <si>
    <t>Бокус</t>
  </si>
  <si>
    <t>ГК Терморос</t>
  </si>
  <si>
    <t>ВЕВАНТА</t>
  </si>
  <si>
    <t>Веб Максима</t>
  </si>
  <si>
    <t>Веб-Агентство Текстерра</t>
  </si>
  <si>
    <t>Веб-студия Kvantix</t>
  </si>
  <si>
    <t>ГК Классический дом</t>
  </si>
  <si>
    <t>ГК ЛидерТекс</t>
  </si>
  <si>
    <t>Ясный взор</t>
  </si>
  <si>
    <t>НОРБИТ</t>
  </si>
  <si>
    <t>Актион Технологии</t>
  </si>
  <si>
    <t>iTechArt Group</t>
  </si>
  <si>
    <t>Лига Спорта</t>
  </si>
  <si>
    <t>Mindbox</t>
  </si>
  <si>
    <t>СПО Арктика</t>
  </si>
  <si>
    <t>Программный Продукт, ИТ-компания</t>
  </si>
  <si>
    <t>МосИнжПроект</t>
  </si>
  <si>
    <t>Северодвинск</t>
  </si>
  <si>
    <t>Аркадия</t>
  </si>
  <si>
    <t>Екатеринбург</t>
  </si>
  <si>
    <t>Брокеркредитсервис</t>
  </si>
  <si>
    <t>ETAI</t>
  </si>
  <si>
    <t>Диджитал Майнд Девелопмент</t>
  </si>
  <si>
    <t>Красцветмет</t>
  </si>
  <si>
    <t>DDPlanet</t>
  </si>
  <si>
    <t>МИР, Научно-производственное объединение</t>
  </si>
  <si>
    <t>Смоленск</t>
  </si>
  <si>
    <t>МЦЦ Томск</t>
  </si>
  <si>
    <t>DBI</t>
  </si>
  <si>
    <t>Таганрог</t>
  </si>
  <si>
    <t>Муниципальное бюджетное учреждение Межотраслевой информационно-аналитический центр</t>
  </si>
  <si>
    <t>COMFY</t>
  </si>
  <si>
    <t>Научно-исследовательский институт транспорта нефти и нефтепродуктов Транснефть</t>
  </si>
  <si>
    <t>Норд Клан</t>
  </si>
  <si>
    <t>Хабаровск</t>
  </si>
  <si>
    <t>Харьков</t>
  </si>
  <si>
    <t>Пожарная Автоматика</t>
  </si>
  <si>
    <t>Byndyusoft</t>
  </si>
  <si>
    <t>Прогресс</t>
  </si>
  <si>
    <t>Прогрессивные информационные технологии</t>
  </si>
  <si>
    <t>B.Tech</t>
  </si>
  <si>
    <t>Нур-Султан</t>
  </si>
  <si>
    <t>СберРешения</t>
  </si>
  <si>
    <t>Альметьевск</t>
  </si>
  <si>
    <t>Сервисный центр Транстелематика</t>
  </si>
  <si>
    <t>Могилев</t>
  </si>
  <si>
    <t>Система Город</t>
  </si>
  <si>
    <t>Луховицы</t>
  </si>
  <si>
    <t>Софтваре девелопмент центр</t>
  </si>
  <si>
    <t>Калуга</t>
  </si>
  <si>
    <t>Таттехмедфарм, ГУП</t>
  </si>
  <si>
    <t>Теком</t>
  </si>
  <si>
    <t>ФГУП ГосНИИАС</t>
  </si>
  <si>
    <t>Днепр (Днепропетровск)</t>
  </si>
  <si>
    <t>ФГУП НТЦ Орион</t>
  </si>
  <si>
    <t>Гродно</t>
  </si>
  <si>
    <t>ФКУ НИИИТ ФСИН России</t>
  </si>
  <si>
    <t>Екассир</t>
  </si>
  <si>
    <t>Дата Ист</t>
  </si>
  <si>
    <t>Владивосток</t>
  </si>
  <si>
    <t>Enjoypro</t>
  </si>
  <si>
    <t>Витебск</t>
  </si>
  <si>
    <t>Группа компаний Деловая сеть</t>
  </si>
  <si>
    <t>Южно-Сахалинск</t>
  </si>
  <si>
    <t>Exadel</t>
  </si>
  <si>
    <t>GDC (ICL Services)</t>
  </si>
  <si>
    <t>GlobalCareer</t>
  </si>
  <si>
    <t>GrowApp Solutions</t>
  </si>
  <si>
    <t>IHS Global</t>
  </si>
  <si>
    <t>IKEA</t>
  </si>
  <si>
    <t>Luxoft</t>
  </si>
  <si>
    <t>EGAR TECHNOLOGY, INC.</t>
  </si>
  <si>
    <t>NIX</t>
  </si>
  <si>
    <t>One Inc. Russia</t>
  </si>
  <si>
    <t>Pranas</t>
  </si>
  <si>
    <t>Virtoway</t>
  </si>
  <si>
    <t>WM Reply</t>
  </si>
  <si>
    <t>Digital Sparta</t>
  </si>
  <si>
    <t>«DynamicSun LLC»</t>
  </si>
  <si>
    <t>АО Транснефть – Диаскан</t>
  </si>
  <si>
    <t>Айти Прайм</t>
  </si>
  <si>
    <t>DevCloud Solutions</t>
  </si>
  <si>
    <t>Алькона</t>
  </si>
  <si>
    <t>Альтернатива Опт</t>
  </si>
  <si>
    <t>DDS Soft</t>
  </si>
  <si>
    <t>Agrostream</t>
  </si>
  <si>
    <t>ВЕСТА, Инвестиционный Банк</t>
  </si>
  <si>
    <t>Восток - Запад</t>
  </si>
  <si>
    <t>ГК «ВИЗАВИ Консалт»</t>
  </si>
  <si>
    <t>ЮИ</t>
  </si>
  <si>
    <t>Системные Технологии</t>
  </si>
  <si>
    <t>IT_Selection</t>
  </si>
  <si>
    <t>Nitka Technologies</t>
  </si>
  <si>
    <t>B2Broker</t>
  </si>
  <si>
    <t>Ак Барс Цифровые Технологии</t>
  </si>
  <si>
    <t>НПО АНГСТРЕМ</t>
  </si>
  <si>
    <t>Positive Technologies</t>
  </si>
  <si>
    <t>SWAN Software Solutions</t>
  </si>
  <si>
    <t>Blueberry</t>
  </si>
  <si>
    <t>Глушков Герман Александрович</t>
  </si>
  <si>
    <t>ЦИФРА</t>
  </si>
  <si>
    <t>Центр Высоких Технологий</t>
  </si>
  <si>
    <t>Рексофт</t>
  </si>
  <si>
    <t>741 Studios</t>
  </si>
  <si>
    <t>DataArt</t>
  </si>
  <si>
    <t>ГК Innostage</t>
  </si>
  <si>
    <t>Инсайрес</t>
  </si>
  <si>
    <t>Ярославль</t>
  </si>
  <si>
    <t>4people</t>
  </si>
  <si>
    <t>Uklon</t>
  </si>
  <si>
    <t>3Shape Ukraine</t>
  </si>
  <si>
    <t>Тула</t>
  </si>
  <si>
    <t>Инфотекс Интернет Траст</t>
  </si>
  <si>
    <t>Сочи</t>
  </si>
  <si>
    <t>Mobigility Inc.</t>
  </si>
  <si>
    <t>Техностар</t>
  </si>
  <si>
    <t>Почтовые технологии</t>
  </si>
  <si>
    <t>Транснефть-Технологии</t>
  </si>
  <si>
    <t>Murano Software</t>
  </si>
  <si>
    <t>Солнечногорск</t>
  </si>
  <si>
    <t>АйТиЭф Групп</t>
  </si>
  <si>
    <t>xCritical Software</t>
  </si>
  <si>
    <t>Софт Нск</t>
  </si>
  <si>
    <t>Unicon Software</t>
  </si>
  <si>
    <t>Химки</t>
  </si>
  <si>
    <t>Umbrella IT</t>
  </si>
  <si>
    <t>СофтИнжиниринг</t>
  </si>
  <si>
    <t>Спарго Технологии</t>
  </si>
  <si>
    <t>Кемерово</t>
  </si>
  <si>
    <t>Финтех Айкью</t>
  </si>
  <si>
    <t>Saber Interactive (Minsk)</t>
  </si>
  <si>
    <t>Пенза</t>
  </si>
  <si>
    <t>Андроид</t>
  </si>
  <si>
    <t>ТК Проект</t>
  </si>
  <si>
    <t>Russ Outdoor</t>
  </si>
  <si>
    <t>RedLab</t>
  </si>
  <si>
    <t>Черкассы</t>
  </si>
  <si>
    <t>Атырау</t>
  </si>
  <si>
    <t>Ивано-Франковск</t>
  </si>
  <si>
    <t>Ужгород</t>
  </si>
  <si>
    <t>МТС</t>
  </si>
  <si>
    <t>Орион Софт</t>
  </si>
  <si>
    <t>Брест</t>
  </si>
  <si>
    <t>КонсультантПлюс</t>
  </si>
  <si>
    <t>Консалтинг ЮА</t>
  </si>
  <si>
    <t>Сургут</t>
  </si>
  <si>
    <t>ПРАВО.РУ</t>
  </si>
  <si>
    <t>Курган</t>
  </si>
  <si>
    <t>Данченкова Светлана Викторовна</t>
  </si>
  <si>
    <t>Мытищи</t>
  </si>
  <si>
    <t>Группа Компаний Мечел</t>
  </si>
  <si>
    <t>ГНИВЦ</t>
  </si>
  <si>
    <t>Полтава</t>
  </si>
  <si>
    <t>Пэйлер</t>
  </si>
  <si>
    <t>Обнинск</t>
  </si>
  <si>
    <t>САФИБ</t>
  </si>
  <si>
    <t>Ставрополь</t>
  </si>
  <si>
    <t>СИАМ консалтинг</t>
  </si>
  <si>
    <t>Биржа "Санкт-Петербург"</t>
  </si>
  <si>
    <t>Атос АйТи Солюшенс энд Сервисез</t>
  </si>
  <si>
    <t>Вэлсофт</t>
  </si>
  <si>
    <t>MNOGOGAMES</t>
  </si>
  <si>
    <t>First Line Software</t>
  </si>
  <si>
    <t>Finstar Financial Group</t>
  </si>
  <si>
    <t>IQsоft</t>
  </si>
  <si>
    <t>FIX</t>
  </si>
  <si>
    <t>CRAFTER</t>
  </si>
  <si>
    <t>GET Information Technology</t>
  </si>
  <si>
    <t>Esepshi.kz</t>
  </si>
  <si>
    <t>Digex Co</t>
  </si>
  <si>
    <t>EFSOL</t>
  </si>
  <si>
    <t>DataWorks</t>
  </si>
  <si>
    <t>ClearScale</t>
  </si>
  <si>
    <t>ELMA</t>
  </si>
  <si>
    <t>HiQo Solutions</t>
  </si>
  <si>
    <t>BI GROUP, ТМ (ТОО BI Support)</t>
  </si>
  <si>
    <t>DevCube</t>
  </si>
  <si>
    <t>Dexsys</t>
  </si>
  <si>
    <t>РУП Витебскэнерго</t>
  </si>
  <si>
    <t>РУБЛЬ БУМ, ГК</t>
  </si>
  <si>
    <t>РСХБ-Интех</t>
  </si>
  <si>
    <t>Diakont</t>
  </si>
  <si>
    <t>Простор Телеком</t>
  </si>
  <si>
    <t>Открытые решения</t>
  </si>
  <si>
    <t>РАМЭК - ВС</t>
  </si>
  <si>
    <t>DSR, Группа Компаний</t>
  </si>
  <si>
    <t>Областное государственное бюджетное учреждение Челябинский региональный центр навигационно-информационных технологий</t>
  </si>
  <si>
    <t>Dexpa</t>
  </si>
  <si>
    <t>Протовэр</t>
  </si>
  <si>
    <t>Персис</t>
  </si>
  <si>
    <t>Платежная и Блокчейн платформа CREDITS</t>
  </si>
  <si>
    <t>Платформа</t>
  </si>
  <si>
    <t>Помогатель.ру</t>
  </si>
  <si>
    <t>Профессиональный Партнер</t>
  </si>
  <si>
    <t>Новосибирский институт программных систем</t>
  </si>
  <si>
    <t>Нордик ИТ</t>
  </si>
  <si>
    <t>ENAZA</t>
  </si>
  <si>
    <t>Контур</t>
  </si>
  <si>
    <t>Корда Групп</t>
  </si>
  <si>
    <t>Корпорация ЭЛАР</t>
  </si>
  <si>
    <t>Косотухина Владислава Витальевна</t>
  </si>
  <si>
    <t>Крук А.С.</t>
  </si>
  <si>
    <t>ЛАНИТ</t>
  </si>
  <si>
    <t>ЛОКО-БАНК</t>
  </si>
  <si>
    <t>Лаборатория Касперского</t>
  </si>
  <si>
    <t>МКУ Управление информационных технологий и связи г. Сургута</t>
  </si>
  <si>
    <t>Мандарин</t>
  </si>
  <si>
    <t>Мегаполис</t>
  </si>
  <si>
    <t>EDPnet</t>
  </si>
  <si>
    <t>Назарбаев интеллектуальные школы, Автономная организация образования</t>
  </si>
  <si>
    <t>Научно Инженерная Компания</t>
  </si>
  <si>
    <t>Национальное Бюро Информатизации</t>
  </si>
  <si>
    <t>Нефтегазсервис Саратов</t>
  </si>
  <si>
    <t>Николаев Артем Николаевич</t>
  </si>
  <si>
    <t>Равенство</t>
  </si>
  <si>
    <t>Работа-это проСТО</t>
  </si>
  <si>
    <t>Республиканский центр правовой информации МЮ РК</t>
  </si>
  <si>
    <t>DODO BRANDS (Dodo Pizza, Drinkit, Doner 42)</t>
  </si>
  <si>
    <t>Тинькофф</t>
  </si>
  <si>
    <t>Топ Системы</t>
  </si>
  <si>
    <t>Точка</t>
  </si>
  <si>
    <t>Andersen</t>
  </si>
  <si>
    <t>УГМК-Транс</t>
  </si>
  <si>
    <t>Уральский центр систем безопасности</t>
  </si>
  <si>
    <t>ФБ Медиа Солюшнс</t>
  </si>
  <si>
    <t>ФБУН ЦНИИ Эпидемиологии Роспотребнадзора</t>
  </si>
  <si>
    <t>ФИНАМ</t>
  </si>
  <si>
    <t>ФК ПУЛЬС</t>
  </si>
  <si>
    <t>Файненшл Технолоджи Компани</t>
  </si>
  <si>
    <t>Технологика</t>
  </si>
  <si>
    <t>Федеральная сеть книжных магазинов Читай-город</t>
  </si>
  <si>
    <t>Финансист</t>
  </si>
  <si>
    <t>AGASTONE</t>
  </si>
  <si>
    <t>ХЭППИЛЕНД. ТЕРРИТОРИЯ КРЕДИТНЫХ РЕШЕНИЙ</t>
  </si>
  <si>
    <t>Халык-Life, АО</t>
  </si>
  <si>
    <t>ADV/web-engineering</t>
  </si>
  <si>
    <t>ЦМД-софт</t>
  </si>
  <si>
    <t>ЦНИИТУ</t>
  </si>
  <si>
    <t>ABBYY</t>
  </si>
  <si>
    <t>ЭкоНива-АПК Холдинг</t>
  </si>
  <si>
    <t>Эксперт Центр</t>
  </si>
  <si>
    <t>Элекснет</t>
  </si>
  <si>
    <t>AppXite</t>
  </si>
  <si>
    <t>Aspose</t>
  </si>
  <si>
    <t>Репутация</t>
  </si>
  <si>
    <t>CactusSoft</t>
  </si>
  <si>
    <t>Компания БФК</t>
  </si>
  <si>
    <t>Робомойка+</t>
  </si>
  <si>
    <t>Розум Системс</t>
  </si>
  <si>
    <t>РусБИТех-Астра</t>
  </si>
  <si>
    <t>Русклимат</t>
  </si>
  <si>
    <t>Русская лаборатория</t>
  </si>
  <si>
    <t>Click2Мoney</t>
  </si>
  <si>
    <t>СИГМА</t>
  </si>
  <si>
    <t>СНЕГИРЬ СОФТ</t>
  </si>
  <si>
    <t>СП БИЗНЕС КАР</t>
  </si>
  <si>
    <t>Сампад</t>
  </si>
  <si>
    <t>Сбк Регион</t>
  </si>
  <si>
    <t>CSBI</t>
  </si>
  <si>
    <t>СибГеоПроект</t>
  </si>
  <si>
    <t>СибНэт</t>
  </si>
  <si>
    <t>Смарт-ком</t>
  </si>
  <si>
    <t>СолбегСофт</t>
  </si>
  <si>
    <t>BTO Group</t>
  </si>
  <si>
    <t>СофтЭксперт, г. Тула</t>
  </si>
  <si>
    <t>Страховой брокер Сбербанка</t>
  </si>
  <si>
    <t>ТКсэт</t>
  </si>
  <si>
    <t>EPAM Systems, Inc.</t>
  </si>
  <si>
    <t>КОУДКЭЙВ ПРО</t>
  </si>
  <si>
    <t>Кометрика</t>
  </si>
  <si>
    <t>Space App</t>
  </si>
  <si>
    <t>Syberry CIS</t>
  </si>
  <si>
    <t>SystemGlobalServices</t>
  </si>
  <si>
    <t>TENNISI.bet</t>
  </si>
  <si>
    <t>Tados (ООО Тадос)</t>
  </si>
  <si>
    <t>Tools For Brokers</t>
  </si>
  <si>
    <t>UNIT6</t>
  </si>
  <si>
    <t>ITA Labs</t>
  </si>
  <si>
    <t>IT and Digital</t>
  </si>
  <si>
    <t>Wartsila</t>
  </si>
  <si>
    <t>Workle</t>
  </si>
  <si>
    <t>ZennoLab</t>
  </si>
  <si>
    <t>eventum.one</t>
  </si>
  <si>
    <t>r_keeper</t>
  </si>
  <si>
    <t>Human Capital</t>
  </si>
  <si>
    <t>АБСОЛЮТ, Группа</t>
  </si>
  <si>
    <t>АВАНТ</t>
  </si>
  <si>
    <t>АО ИК АК БАРС Финанс,</t>
  </si>
  <si>
    <t>АРЕС</t>
  </si>
  <si>
    <t>АТОЛ, группа компаний</t>
  </si>
  <si>
    <t>Автоспейс</t>
  </si>
  <si>
    <t>Агрохолдинг Энергомера</t>
  </si>
  <si>
    <t>АйТи Мониторинг</t>
  </si>
  <si>
    <t>Ак Барс Банк</t>
  </si>
  <si>
    <t>Specific-Group</t>
  </si>
  <si>
    <t>Seven Group</t>
  </si>
  <si>
    <t>Каскад-ПРО</t>
  </si>
  <si>
    <t>Selecty</t>
  </si>
  <si>
    <t>Linkos Group</t>
  </si>
  <si>
    <t>Lightman Solutions</t>
  </si>
  <si>
    <t>Navicon</t>
  </si>
  <si>
    <t>LeverX International</t>
  </si>
  <si>
    <t>League of Gentlemen</t>
  </si>
  <si>
    <t>Oxagile</t>
  </si>
  <si>
    <t>Ozon</t>
  </si>
  <si>
    <t>Paralect</t>
  </si>
  <si>
    <t>PeopleTeq Smart Enterprises LIMITED</t>
  </si>
  <si>
    <t>Persona Colta</t>
  </si>
  <si>
    <t>PickPoint</t>
  </si>
  <si>
    <t>Plarium</t>
  </si>
  <si>
    <t>JENTY</t>
  </si>
  <si>
    <t>ProfiStaff</t>
  </si>
  <si>
    <t>Prosmar AS</t>
  </si>
  <si>
    <t>Rambler Group</t>
  </si>
  <si>
    <t>JCat.ru</t>
  </si>
  <si>
    <t>Intetics</t>
  </si>
  <si>
    <t>S8 Capital</t>
  </si>
  <si>
    <t>SAWS-GPON</t>
  </si>
  <si>
    <t>SOVA CAPITAL LIMITED</t>
  </si>
  <si>
    <t>Intermedia</t>
  </si>
  <si>
    <t>SaaSoft</t>
  </si>
  <si>
    <t>Saber Interactive</t>
  </si>
  <si>
    <t>Indeed-Id</t>
  </si>
  <si>
    <t>Haraba</t>
  </si>
  <si>
    <t>Акметрон</t>
  </si>
  <si>
    <t>Группа Компаний Астрал</t>
  </si>
  <si>
    <t>Группа компаний FTNET</t>
  </si>
  <si>
    <t>Группа компаний ПИК</t>
  </si>
  <si>
    <t>Гурфинг Михаил Григорьевич</t>
  </si>
  <si>
    <t>ДАТАФОН</t>
  </si>
  <si>
    <t>Европлан</t>
  </si>
  <si>
    <t>Ericsson</t>
  </si>
  <si>
    <t>Жилищный строительный сберегательный банк Отбасы банк</t>
  </si>
  <si>
    <t>ИЛС Интеграция</t>
  </si>
  <si>
    <t>ИНВИТРО</t>
  </si>
  <si>
    <t>ИООО Синэво, медицинская лаборатория</t>
  </si>
  <si>
    <t>ИСЕРВ</t>
  </si>
  <si>
    <t>Инвестиционная компания Фридом Финанс</t>
  </si>
  <si>
    <t>Интеллектика</t>
  </si>
  <si>
    <t>Интернет агентство ASAP</t>
  </si>
  <si>
    <t>Интерфакс</t>
  </si>
  <si>
    <t>ИнфоТех&amp;Сервис</t>
  </si>
  <si>
    <t>КАТЭН</t>
  </si>
  <si>
    <t>КОМТЕК</t>
  </si>
  <si>
    <t>Казахстанско - Британский технический университет</t>
  </si>
  <si>
    <t>Капитал Лайф Страхование Жизни</t>
  </si>
  <si>
    <t>Город Иннополис</t>
  </si>
  <si>
    <t>Генум</t>
  </si>
  <si>
    <t>Гарда Технологии</t>
  </si>
  <si>
    <t>Gaijin Entertainment</t>
  </si>
  <si>
    <t>Альфа-Банк, Украина</t>
  </si>
  <si>
    <t>HRP consulting</t>
  </si>
  <si>
    <t>АтырауТехИнвест</t>
  </si>
  <si>
    <t>БАРС Груп</t>
  </si>
  <si>
    <t>Банк Открытие</t>
  </si>
  <si>
    <t>Банк Хоум Кредит</t>
  </si>
  <si>
    <t>Белорусская валютно-фондовая биржа</t>
  </si>
  <si>
    <t>Бизнес стандарт</t>
  </si>
  <si>
    <t>Билайн</t>
  </si>
  <si>
    <t>Бионика</t>
  </si>
  <si>
    <t>Биткоп</t>
  </si>
  <si>
    <t>Галактика</t>
  </si>
  <si>
    <t>GOLD Standard IT</t>
  </si>
  <si>
    <t>Бюро судебного взыскания</t>
  </si>
  <si>
    <t>Вайскод</t>
  </si>
  <si>
    <t>Велес</t>
  </si>
  <si>
    <t>Верста</t>
  </si>
  <si>
    <t>Вокорд</t>
  </si>
  <si>
    <t>GMCS</t>
  </si>
  <si>
    <t>ГБУ ЯО Электронный регион</t>
  </si>
  <si>
    <t>Fortis</t>
  </si>
  <si>
    <t>Fmedia</t>
  </si>
  <si>
    <t>Auslogics Labs Pty Ltd</t>
  </si>
  <si>
    <t>SaM Solutions Самсолюшнс</t>
  </si>
  <si>
    <t>Артплант</t>
  </si>
  <si>
    <t>Altoros Development</t>
  </si>
  <si>
    <t>Itransition</t>
  </si>
  <si>
    <t>Новополоцк</t>
  </si>
  <si>
    <t>JetStyle</t>
  </si>
  <si>
    <t>ЕВРООПТ</t>
  </si>
  <si>
    <t>ИНКАХРАН, НЕБАНКОВСКАЯ КРЕДИТНАЯ ОРГАНИЗАЦИЯ</t>
  </si>
  <si>
    <t>ИТ1</t>
  </si>
  <si>
    <t>Ледас</t>
  </si>
  <si>
    <t>Научсофт</t>
  </si>
  <si>
    <t>ПОСПЕКС</t>
  </si>
  <si>
    <t>Представительство компании Altium Europe GMBH</t>
  </si>
  <si>
    <t>2ГИС</t>
  </si>
  <si>
    <t>Шарп Девелоперс</t>
  </si>
  <si>
    <t>Веселый Водовоз</t>
  </si>
  <si>
    <t>Spotware Systems Ltd</t>
  </si>
  <si>
    <t>Shop&amp;Show</t>
  </si>
  <si>
    <t>АСКОН</t>
  </si>
  <si>
    <t>РТСофт</t>
  </si>
  <si>
    <t>Геонавигация</t>
  </si>
  <si>
    <t>Неолаб-техно</t>
  </si>
  <si>
    <t>ЭОС</t>
  </si>
  <si>
    <t>Profit Center</t>
  </si>
  <si>
    <t>Северные интеллектуальные решения</t>
  </si>
  <si>
    <t>Белкасофт</t>
  </si>
  <si>
    <t>ПРОФ-ИТ ГРУПП</t>
  </si>
  <si>
    <t>Крупная софтверная компания</t>
  </si>
  <si>
    <t>Нейрософт</t>
  </si>
  <si>
    <t>Череповец</t>
  </si>
  <si>
    <t>Компания maxim</t>
  </si>
  <si>
    <t>Экстрим про</t>
  </si>
  <si>
    <t>КАШЕМИР И ШЕЛК</t>
  </si>
  <si>
    <t>ВСК, САО</t>
  </si>
  <si>
    <t>ЦРТ | Группа компаний</t>
  </si>
  <si>
    <t>Магнитогорск</t>
  </si>
  <si>
    <t>Syntellect (ООО СИНТЕЛЛЕКТ)</t>
  </si>
  <si>
    <t>СК УРАЛСИБ СТРАХОВАНИЕ</t>
  </si>
  <si>
    <t>Электрон, НИПК</t>
  </si>
  <si>
    <t>Вест Медика</t>
  </si>
  <si>
    <t>Элисофт</t>
  </si>
  <si>
    <t>Газпром-медиа Развлекательное телевидение (ГПМ РТВ)</t>
  </si>
  <si>
    <t>Коломна</t>
  </si>
  <si>
    <t>ГК ТВЕМА</t>
  </si>
  <si>
    <t>Тихвинский испытательный центр железнодорожной техники</t>
  </si>
  <si>
    <t>Кадвайс-Н</t>
  </si>
  <si>
    <t>Фрязино</t>
  </si>
  <si>
    <t>Кадровый холдинг ПРОФИЛЬ</t>
  </si>
  <si>
    <t>Сумма технологий</t>
  </si>
  <si>
    <t>СКРИН</t>
  </si>
  <si>
    <t>Работут</t>
  </si>
  <si>
    <t>Воткинск</t>
  </si>
  <si>
    <t>Димитровград</t>
  </si>
  <si>
    <t>Промис</t>
  </si>
  <si>
    <t>Парадокс</t>
  </si>
  <si>
    <t>Краснотурьинск</t>
  </si>
  <si>
    <t>Никфорт</t>
  </si>
  <si>
    <t>НПЦ «ЭЛВИС»</t>
  </si>
  <si>
    <t>Линево (Новосибирская область)</t>
  </si>
  <si>
    <t>НПП Новые Технологии Телекоммуникаций</t>
  </si>
  <si>
    <t>НПО СПАРК</t>
  </si>
  <si>
    <t>МЕДИНДЕКС</t>
  </si>
  <si>
    <t>Нефтеюганск</t>
  </si>
  <si>
    <t>Лаборатория Безопасных Систем</t>
  </si>
  <si>
    <t>Новочеркасск</t>
  </si>
  <si>
    <t>Клиника Екатерининская</t>
  </si>
  <si>
    <t>Одесса</t>
  </si>
  <si>
    <t>АТОН</t>
  </si>
  <si>
    <t>Шымкент</t>
  </si>
  <si>
    <t>ЮСАР+</t>
  </si>
  <si>
    <t>Larian Studios</t>
  </si>
  <si>
    <t>Innowise Group / Фабрика инноваций и решений</t>
  </si>
  <si>
    <t>Deutsche Bank Technology Center</t>
  </si>
  <si>
    <t>Productivity Inside</t>
  </si>
  <si>
    <t>HR Prime</t>
  </si>
  <si>
    <t>Advantica Recruitment</t>
  </si>
  <si>
    <t>РИО Софт</t>
  </si>
  <si>
    <t>РН-КрасноярскНИПИнефть</t>
  </si>
  <si>
    <t>РУСАЛ, Центр подбора персонала</t>
  </si>
  <si>
    <t>Devart</t>
  </si>
  <si>
    <t>Роял Пэй Рус</t>
  </si>
  <si>
    <t>Рубеж, Группа компаний</t>
  </si>
  <si>
    <t>Русь-Телеком</t>
  </si>
  <si>
    <t>СДМ-Банк, (ПАО)</t>
  </si>
  <si>
    <t>СЕНЛА</t>
  </si>
  <si>
    <t>СКАУТ Разработчик Системы</t>
  </si>
  <si>
    <t>СКАУТ-Корпоративные Решения</t>
  </si>
  <si>
    <t>РАДИУС Автоматика</t>
  </si>
  <si>
    <t>АСНА, Сеть аптек</t>
  </si>
  <si>
    <t>Протей, НТЦ</t>
  </si>
  <si>
    <t>Digital Design</t>
  </si>
  <si>
    <t>HR - агентство Detkin&amp;Co</t>
  </si>
  <si>
    <t>НефтеТрансСервис</t>
  </si>
  <si>
    <t>Goodline</t>
  </si>
  <si>
    <t>Новосибирский Научно-Технический Центр (ННТЦ)</t>
  </si>
  <si>
    <t>ОпенСервис</t>
  </si>
  <si>
    <t>ПАЛИТРА СИСТЕМ</t>
  </si>
  <si>
    <t>ПРИО-Внешторгбанк</t>
  </si>
  <si>
    <t>Future BIM</t>
  </si>
  <si>
    <t>Forecsys</t>
  </si>
  <si>
    <t>EXQUANCE</t>
  </si>
  <si>
    <t>Пермэнергосбыт</t>
  </si>
  <si>
    <t>Плейспартс</t>
  </si>
  <si>
    <t>СТЕЛС, НПП</t>
  </si>
  <si>
    <t>СПТ</t>
  </si>
  <si>
    <t>Сбер Управление Активами</t>
  </si>
  <si>
    <t>СТЭП ЛОДЖИК (STEP LOGIC)</t>
  </si>
  <si>
    <t>Avis Expert</t>
  </si>
  <si>
    <t>ФГУП НО РАО</t>
  </si>
  <si>
    <t>ФОРС</t>
  </si>
  <si>
    <t>Финдев</t>
  </si>
  <si>
    <t>Форвард</t>
  </si>
  <si>
    <t>Холдинг АвтоКлаус</t>
  </si>
  <si>
    <t>Avilon Group</t>
  </si>
  <si>
    <t>Центр Информационных Технологий БАРС</t>
  </si>
  <si>
    <t>Центр Метрологии СТП</t>
  </si>
  <si>
    <t>Центр Разработки ПИ ЭС ЭЙ</t>
  </si>
  <si>
    <t>Центр инноваций и информационных технологий</t>
  </si>
  <si>
    <t>Центр прогрессивных разработок</t>
  </si>
  <si>
    <t>Челябинский Трубопрокатный Завод, (ЧТПЗ)</t>
  </si>
  <si>
    <t>Aramco Innovations</t>
  </si>
  <si>
    <t>Шлюмберже</t>
  </si>
  <si>
    <t>ЭЛАРА</t>
  </si>
  <si>
    <t>Applied RFID Kazakhstan</t>
  </si>
  <si>
    <t>Эксперио</t>
  </si>
  <si>
    <t>ФГУП Всероссийский научно-исследовательский институт автоматики им. Н.Л. Духова</t>
  </si>
  <si>
    <t>ФАУ РОСДОРНИИ</t>
  </si>
  <si>
    <t>СЭА Электроникс Украина</t>
  </si>
  <si>
    <t>УК Медгард</t>
  </si>
  <si>
    <t>Саранчина Татьяна</t>
  </si>
  <si>
    <t>HTC</t>
  </si>
  <si>
    <t>Cushman &amp; Wakefield</t>
  </si>
  <si>
    <t>СервисКлауд</t>
  </si>
  <si>
    <t>Capgemini</t>
  </si>
  <si>
    <t>Сибирский цемент, Холдинговая компания</t>
  </si>
  <si>
    <t>Смарт Телеком</t>
  </si>
  <si>
    <t>Совтест АТЕ</t>
  </si>
  <si>
    <t>Софт Инжиниринг</t>
  </si>
  <si>
    <t>Специальный Технологический Центр</t>
  </si>
  <si>
    <t>Станкопром</t>
  </si>
  <si>
    <t>СтендАп Инновации</t>
  </si>
  <si>
    <t>ТВ Центр</t>
  </si>
  <si>
    <t>ТИТАН-2, холдинг</t>
  </si>
  <si>
    <t>Такском</t>
  </si>
  <si>
    <t>НПП ТИК</t>
  </si>
  <si>
    <t>Научно-исследовательский институт современных телекоммуникационных технологий (НИИ СТТ, АО)</t>
  </si>
  <si>
    <t>Treolan (ГК ЛАНИТ)</t>
  </si>
  <si>
    <t>ГК Эфит</t>
  </si>
  <si>
    <t>ГРЧЦ, ФГУП</t>
  </si>
  <si>
    <t>Газпром информ</t>
  </si>
  <si>
    <t>SimpleCode</t>
  </si>
  <si>
    <t>Гарант</t>
  </si>
  <si>
    <t>Группа СВЭЛ</t>
  </si>
  <si>
    <t>SMS group LLC</t>
  </si>
  <si>
    <t>Гудфокаст</t>
  </si>
  <si>
    <t>ДЕВСТРИМ</t>
  </si>
  <si>
    <t>ДИБИЭЙ</t>
  </si>
  <si>
    <t>SHIFU</t>
  </si>
  <si>
    <t>Делис Инфо</t>
  </si>
  <si>
    <t>ЗСА РИТМ</t>
  </si>
  <si>
    <t>Зарница, ПО</t>
  </si>
  <si>
    <t>Вэллс</t>
  </si>
  <si>
    <t>Випакс+</t>
  </si>
  <si>
    <t>Wanted</t>
  </si>
  <si>
    <t>Альфа-Банк</t>
  </si>
  <si>
    <t>АЛЬФА-БАНК</t>
  </si>
  <si>
    <t>Авиком Бизнес Технологии</t>
  </si>
  <si>
    <t>Агентство дорожной информации РАДАР</t>
  </si>
  <si>
    <t>Ай-Теко (I-Teco)</t>
  </si>
  <si>
    <t>Айти. Бизнес Решения</t>
  </si>
  <si>
    <t>Акционерное общество «Региональные электрические сети»</t>
  </si>
  <si>
    <t>Альт-Крафт</t>
  </si>
  <si>
    <t>Альтерум</t>
  </si>
  <si>
    <t>Альфа-Прибор, АО</t>
  </si>
  <si>
    <t>ВедаПроект</t>
  </si>
  <si>
    <t>Амалтея, Научно-производственная фирма</t>
  </si>
  <si>
    <t>АналитФАРМАЦИЯ</t>
  </si>
  <si>
    <t>Антереал</t>
  </si>
  <si>
    <t>Армия Кадров</t>
  </si>
  <si>
    <t>«НИИМА «Прогресс»</t>
  </si>
  <si>
    <t>Астрон</t>
  </si>
  <si>
    <t>Балта</t>
  </si>
  <si>
    <t>ИНФОТЕХ</t>
  </si>
  <si>
    <t>Ижевский радиозавод</t>
  </si>
  <si>
    <t>НПФ ИнфоСистем-35</t>
  </si>
  <si>
    <t>ИндаСофт</t>
  </si>
  <si>
    <t>Лаборатория IT технологий</t>
  </si>
  <si>
    <t>Лаборатория Комфорта</t>
  </si>
  <si>
    <t>М.Б.А. Финансы</t>
  </si>
  <si>
    <t>МАГНИТ, Розничная сеть</t>
  </si>
  <si>
    <t>МОНЭКС ТРЕЙДИНГ</t>
  </si>
  <si>
    <t>МСДис</t>
  </si>
  <si>
    <t>Мария-Ра</t>
  </si>
  <si>
    <t>Московский завод тепловой автоматики</t>
  </si>
  <si>
    <t>НИЛ ЭМС БГУИР</t>
  </si>
  <si>
    <t>НОВАТЭК</t>
  </si>
  <si>
    <t>НПК МВС</t>
  </si>
  <si>
    <t>НПК Морсвязьавтоматика</t>
  </si>
  <si>
    <t>АСПК</t>
  </si>
  <si>
    <t>НПФ Гранч</t>
  </si>
  <si>
    <t>Корпоративные системы плюс</t>
  </si>
  <si>
    <t>Концерн НПО Аврора</t>
  </si>
  <si>
    <t>Pandora Trade</t>
  </si>
  <si>
    <t>Иннотех, Группа компаний</t>
  </si>
  <si>
    <t>Институт Технико-Экономических Расчетов и Моделирования</t>
  </si>
  <si>
    <t>Интегрикс</t>
  </si>
  <si>
    <t>Инфоматика</t>
  </si>
  <si>
    <t>Исток Аудио Трейдинг</t>
  </si>
  <si>
    <t>КАДИС, Информационный центр</t>
  </si>
  <si>
    <t>Partners in Performance</t>
  </si>
  <si>
    <t>КИП-Сервис</t>
  </si>
  <si>
    <t>КСК Траст</t>
  </si>
  <si>
    <t>Концерн ВКО Алмаз - Антей</t>
  </si>
  <si>
    <t>Кантрева</t>
  </si>
  <si>
    <t>КерриерХ</t>
  </si>
  <si>
    <t>Кодер.Ул</t>
  </si>
  <si>
    <t>Колобков Максим</t>
  </si>
  <si>
    <t>Комитет по градостроительству и архитектуре</t>
  </si>
  <si>
    <t>KartsUP</t>
  </si>
  <si>
    <t>Коннектив Геймс</t>
  </si>
  <si>
    <t>JobCart.ru</t>
  </si>
  <si>
    <t>Катрен НПК</t>
  </si>
  <si>
    <t>JetBrains</t>
  </si>
  <si>
    <t>TR Logic LLC</t>
  </si>
  <si>
    <t>evrone.ru</t>
  </si>
  <si>
    <t>ФЛП Воронова И.Н.</t>
  </si>
  <si>
    <t>Тихменев Дмитрий Ярославович</t>
  </si>
  <si>
    <t>Национальный расчетный депозитарий</t>
  </si>
  <si>
    <t>Мэпс.Ми Ру</t>
  </si>
  <si>
    <t>Ай Пи Секьюритиз</t>
  </si>
  <si>
    <t>Toughbyte</t>
  </si>
  <si>
    <t>WiseTech</t>
  </si>
  <si>
    <t>TON Labs</t>
  </si>
  <si>
    <t>Polytech Software</t>
  </si>
  <si>
    <t>Hunt For You</t>
  </si>
  <si>
    <t>Equilibrium Labs</t>
  </si>
  <si>
    <t>Центр онлайн-обучения Нетология-групп</t>
  </si>
  <si>
    <t>Центральный банк Российской Федерации</t>
  </si>
  <si>
    <t>EXANTE</t>
  </si>
  <si>
    <t>Advark Video Advertising Platform</t>
  </si>
  <si>
    <t>Кадровое агентство Юнити</t>
  </si>
  <si>
    <t>НЦР</t>
  </si>
  <si>
    <t>Центр анализа и расследования кибер атак</t>
  </si>
  <si>
    <t>Брэдбери Лаб</t>
  </si>
  <si>
    <t>Ваймарк Системс</t>
  </si>
  <si>
    <t>Декаст Инжиниринг</t>
  </si>
  <si>
    <t>КСЕ-СПБ</t>
  </si>
  <si>
    <t>Дубна</t>
  </si>
  <si>
    <t>Крибрум</t>
  </si>
  <si>
    <t>ЛАЙФСТРИМ</t>
  </si>
  <si>
    <t>Пикодата</t>
  </si>
  <si>
    <t>ПикселПлекс</t>
  </si>
  <si>
    <t>Ред Софт</t>
  </si>
  <si>
    <t>Ростелеком - Центры обработки данных</t>
  </si>
  <si>
    <t>Транссеть</t>
  </si>
  <si>
    <t>ARRIVAL LTD</t>
  </si>
  <si>
    <t>Wargaming</t>
  </si>
  <si>
    <t>CBF.ltd</t>
  </si>
  <si>
    <t>CNA International Ukraine</t>
  </si>
  <si>
    <t>DINS</t>
  </si>
  <si>
    <t>Deutsche Telekom IT Solutions (ex.T-Systems)</t>
  </si>
  <si>
    <t>Evercity</t>
  </si>
  <si>
    <t>Fluence Labs Ltd</t>
  </si>
  <si>
    <t>Game Forest (ООО Форествест)</t>
  </si>
  <si>
    <t>Waves Enterprise</t>
  </si>
  <si>
    <t>KUPIBILET.RU</t>
  </si>
  <si>
    <t>Runexis</t>
  </si>
  <si>
    <t>Scalable Solutions</t>
  </si>
  <si>
    <t>Sense AI Pte Ltd</t>
  </si>
  <si>
    <t>Tawasul Information Technology LLC</t>
  </si>
  <si>
    <t>Эрвиай Групп</t>
  </si>
  <si>
    <t>Сбербанк</t>
  </si>
  <si>
    <t>SberTech</t>
  </si>
  <si>
    <t>Velvetech, LLC</t>
  </si>
  <si>
    <t>Крит</t>
  </si>
  <si>
    <t>NAUMEN</t>
  </si>
  <si>
    <t>Совкомбанк</t>
  </si>
  <si>
    <t>Регистратор доменных имен РЕГ.РУ</t>
  </si>
  <si>
    <t>Авито</t>
  </si>
  <si>
    <t>Райффайзенбанк</t>
  </si>
  <si>
    <t>Diasoft</t>
  </si>
  <si>
    <t>Центр Орбита</t>
  </si>
  <si>
    <t>МИР ДАННЫХ ИТ</t>
  </si>
  <si>
    <t>ZeroHub</t>
  </si>
  <si>
    <t>WILDBERRIES</t>
  </si>
  <si>
    <t>Skyeng</t>
  </si>
  <si>
    <t>ОТП Банк, АО (OTP bank)</t>
  </si>
  <si>
    <t>WowVendor</t>
  </si>
  <si>
    <t>Утконос. И..И.. ОНЛАЙН</t>
  </si>
  <si>
    <t>CUSTIS</t>
  </si>
  <si>
    <t>Неофлекс</t>
  </si>
  <si>
    <t>Mail.ru Group</t>
  </si>
  <si>
    <t>Тольятти</t>
  </si>
  <si>
    <t>Вологда</t>
  </si>
  <si>
    <t>Nedra - New Digital Resources for Assets</t>
  </si>
  <si>
    <t>Netcracker Technology Corp.</t>
  </si>
  <si>
    <t>МТС Банк</t>
  </si>
  <si>
    <t>ДомКлик</t>
  </si>
  <si>
    <t>MadRabbit</t>
  </si>
  <si>
    <t>Тагес Джамп</t>
  </si>
  <si>
    <t>Checkaso</t>
  </si>
  <si>
    <t>Лига Цифровой Экономики</t>
  </si>
  <si>
    <t>Magenta Technology</t>
  </si>
  <si>
    <t>Йошкар-Ола</t>
  </si>
  <si>
    <t>АЙФЭЛЛ</t>
  </si>
  <si>
    <t>Ingram Micro</t>
  </si>
  <si>
    <t>Райффайзен Банк Аваль</t>
  </si>
  <si>
    <t>Леруа Мерлен</t>
  </si>
  <si>
    <t>Якутск</t>
  </si>
  <si>
    <t>Semrush</t>
  </si>
  <si>
    <t>Петропавловск-Камчатский</t>
  </si>
  <si>
    <t>Жуковский</t>
  </si>
  <si>
    <t>ВсеИнструменты.ру</t>
  </si>
  <si>
    <t>Star-staff</t>
  </si>
  <si>
    <t>Видное</t>
  </si>
  <si>
    <t>Строительный Двор</t>
  </si>
  <si>
    <t>Lamoda</t>
  </si>
  <si>
    <t>Саранск</t>
  </si>
  <si>
    <t>Центр разработки Orion Innovation (ранее MERA)</t>
  </si>
  <si>
    <t>Подольск (Московская область)</t>
  </si>
  <si>
    <t>Набережные Челны</t>
  </si>
  <si>
    <t>Godel Technologies Europe</t>
  </si>
  <si>
    <t>Accenture</t>
  </si>
  <si>
    <t>Полоцк</t>
  </si>
  <si>
    <t>Helios Companies</t>
  </si>
  <si>
    <t>Согласие, страховая компания</t>
  </si>
  <si>
    <t>LATOKEN</t>
  </si>
  <si>
    <t>Auriga</t>
  </si>
  <si>
    <t>MERLION</t>
  </si>
  <si>
    <t>SberCloud</t>
  </si>
  <si>
    <t>Техносерв Консалтинг</t>
  </si>
  <si>
    <t>Сравни.ру</t>
  </si>
  <si>
    <t>TravelLine</t>
  </si>
  <si>
    <t>Самокат (ООО Умный ритейл)</t>
  </si>
  <si>
    <t>Spice Agency</t>
  </si>
  <si>
    <t>NetBox</t>
  </si>
  <si>
    <t>Hearst Shkulev Media и ИнтерМедиаГруп, Группа компаний</t>
  </si>
  <si>
    <t>Газпромбанк</t>
  </si>
  <si>
    <t>КАЗАНЬЭКСПРЕСС ФУЛФИЛМЕНТ</t>
  </si>
  <si>
    <t>GranSoft</t>
  </si>
  <si>
    <t>СБЕРАВТО</t>
  </si>
  <si>
    <t>ALM Works</t>
  </si>
  <si>
    <t>Нью Вэйв Гейминг</t>
  </si>
  <si>
    <t>Центр финансовых технологий</t>
  </si>
  <si>
    <t>КАМАЗ</t>
  </si>
  <si>
    <t>Опендэв</t>
  </si>
  <si>
    <t>Открытие Брокер</t>
  </si>
  <si>
    <t>РОСБАНК, Societe Generale Group (Russia)</t>
  </si>
  <si>
    <t>Route4Me</t>
  </si>
  <si>
    <t>Intetics Co</t>
  </si>
  <si>
    <t>Mygento eCommerce Solutions</t>
  </si>
  <si>
    <t>Детский Мир</t>
  </si>
  <si>
    <t>Mascot Gaming</t>
  </si>
  <si>
    <t>Qlean</t>
  </si>
  <si>
    <t>Nexign (АО «Нэксайн»)</t>
  </si>
  <si>
    <t>TheSoul Publishing (AdMe)</t>
  </si>
  <si>
    <t>Sopra Steria</t>
  </si>
  <si>
    <t>Soft-Werke</t>
  </si>
  <si>
    <t>ЮрентБайк.ру</t>
  </si>
  <si>
    <t>Sirin</t>
  </si>
  <si>
    <t>Vivid Money</t>
  </si>
  <si>
    <t>Setronica</t>
  </si>
  <si>
    <t>X5 RETAIL GROUP</t>
  </si>
  <si>
    <t>ZiMAD</t>
  </si>
  <si>
    <t>SSP SOFTWARE</t>
  </si>
  <si>
    <t>inDriver</t>
  </si>
  <si>
    <t>REDMADROBOT</t>
  </si>
  <si>
    <t>Quadcode</t>
  </si>
  <si>
    <t>Акронис-Инфозащита</t>
  </si>
  <si>
    <t>Аренадата Софтвер</t>
  </si>
  <si>
    <t>БАНК УРАЛСИБ</t>
  </si>
  <si>
    <t>Lokker</t>
  </si>
  <si>
    <t>The Transport Hub</t>
  </si>
  <si>
    <t>КРОК</t>
  </si>
  <si>
    <t>Перфект Системс</t>
  </si>
  <si>
    <t>GridGain Systems</t>
  </si>
  <si>
    <t>Group-IB</t>
  </si>
  <si>
    <t>Московская Биржа</t>
  </si>
  <si>
    <t>Максимастер</t>
  </si>
  <si>
    <t>Ренессанс Кредит</t>
  </si>
  <si>
    <t>IBS</t>
  </si>
  <si>
    <t>Омникомм Технологии</t>
  </si>
  <si>
    <t>Joom</t>
  </si>
  <si>
    <t>Стрим</t>
  </si>
  <si>
    <t>«Предприятие «ЭЛТЕКС»</t>
  </si>
  <si>
    <t>idaproject</t>
  </si>
  <si>
    <t>igooods</t>
  </si>
  <si>
    <t>Поток.Диджитал</t>
  </si>
  <si>
    <t>СофтКорп</t>
  </si>
  <si>
    <t>oneFactor</t>
  </si>
  <si>
    <t>Платформа ОФД</t>
  </si>
  <si>
    <t>А 3</t>
  </si>
  <si>
    <t>True Engineering</t>
  </si>
  <si>
    <t>Эквид</t>
  </si>
  <si>
    <t>Перфект Арт</t>
  </si>
  <si>
    <t>Эволента</t>
  </si>
  <si>
    <t>Скандивеб Бел</t>
  </si>
  <si>
    <t>Свик</t>
  </si>
  <si>
    <t>ФЕДПЭЙ</t>
  </si>
  <si>
    <t>Электронная торговая площадка Газпромбанка</t>
  </si>
  <si>
    <t>СТМ</t>
  </si>
  <si>
    <t>С7 ИТ</t>
  </si>
  <si>
    <t>Свордфиш Секьюрити</t>
  </si>
  <si>
    <t>РусПерсонал</t>
  </si>
  <si>
    <t>Руна Системс</t>
  </si>
  <si>
    <t>Прогматик Лаб</t>
  </si>
  <si>
    <t>ХОСТ, Группа компаний</t>
  </si>
  <si>
    <t>РАСЧЕТНЫЕ РЕШЕНИЯ</t>
  </si>
  <si>
    <t>Синезис</t>
  </si>
  <si>
    <t>РАБЛЗ</t>
  </si>
  <si>
    <t>Премиум Бонус</t>
  </si>
  <si>
    <t>ОНСЕК</t>
  </si>
  <si>
    <t>ПЕТЕР-СЕРВИС Спецтехнологии</t>
  </si>
  <si>
    <t>Лаборатория визуализации-Сфера</t>
  </si>
  <si>
    <t>Группа компаний eLama</t>
  </si>
  <si>
    <t>МАКСБИТСОЛЮШЕН</t>
  </si>
  <si>
    <t>Лоджик Телеком</t>
  </si>
  <si>
    <t>Деко Системс</t>
  </si>
  <si>
    <t>Tech Space</t>
  </si>
  <si>
    <t>Диджитал Пайн</t>
  </si>
  <si>
    <t>Дом-ИТ</t>
  </si>
  <si>
    <t>Леди и Джентльмен</t>
  </si>
  <si>
    <t>Криптонит</t>
  </si>
  <si>
    <t>Зигмунд Онлайн</t>
  </si>
  <si>
    <t>Квартплата 24</t>
  </si>
  <si>
    <t>Каршеринг Руссия</t>
  </si>
  <si>
    <t>ШИНСЕРВИС</t>
  </si>
  <si>
    <t>Кадровый центр Аквариум</t>
  </si>
  <si>
    <t>ОТР</t>
  </si>
  <si>
    <t>Волга-Днепр, Группа компаний</t>
  </si>
  <si>
    <t>ЦРПТ (Центр развития перспективных технологий)</t>
  </si>
  <si>
    <t>БЕРГ Холдинг</t>
  </si>
  <si>
    <t>Банк ВТБ (ПАО)</t>
  </si>
  <si>
    <t>Новая Почта</t>
  </si>
  <si>
    <t>Московский филиал АО ЦентрИнформ</t>
  </si>
  <si>
    <t>ВЦИОМ</t>
  </si>
  <si>
    <t>ГЕТТЗАП</t>
  </si>
  <si>
    <t>МЕЧТА, ТМ (Мечта Маркет, ТОО)</t>
  </si>
  <si>
    <t>ЭВРИКА, Санкт-Петербург</t>
  </si>
  <si>
    <t>Мокрый нос</t>
  </si>
  <si>
    <t>Медиалайн</t>
  </si>
  <si>
    <t>Медиа Бизнес Солюшенс</t>
  </si>
  <si>
    <t>МКК Русинтерфинанс</t>
  </si>
  <si>
    <t>Центр программ лояльности</t>
  </si>
  <si>
    <t>Транснефтьэнерго</t>
  </si>
  <si>
    <t>Бизнес партнер</t>
  </si>
  <si>
    <t>Homeapp</t>
  </si>
  <si>
    <t>OMD OM Group</t>
  </si>
  <si>
    <t>Dell Technologies, Центр Разработок</t>
  </si>
  <si>
    <t>Maxima</t>
  </si>
  <si>
    <t>DPD в России</t>
  </si>
  <si>
    <t>DATUM Group</t>
  </si>
  <si>
    <t>Movavi</t>
  </si>
  <si>
    <t>NEW YORKER</t>
  </si>
  <si>
    <t>Paragon Software</t>
  </si>
  <si>
    <t>Rent Ready</t>
  </si>
  <si>
    <t>Paysend</t>
  </si>
  <si>
    <t>CallPanda FZ</t>
  </si>
  <si>
    <t>BookedBy</t>
  </si>
  <si>
    <t>Prequel</t>
  </si>
  <si>
    <t>Big Data Technologies</t>
  </si>
  <si>
    <t>Bell Integrator</t>
  </si>
  <si>
    <t>Bank RBK, АО</t>
  </si>
  <si>
    <t>Deloitte</t>
  </si>
  <si>
    <t>ENBISYS</t>
  </si>
  <si>
    <t>Henderson</t>
  </si>
  <si>
    <t>IKIT Lab</t>
  </si>
  <si>
    <t>GS Group</t>
  </si>
  <si>
    <t>Jabil</t>
  </si>
  <si>
    <t>Facecast</t>
  </si>
  <si>
    <t>Karuna</t>
  </si>
  <si>
    <t>Exness</t>
  </si>
  <si>
    <t>Epam Kazakhstan (Эпам Казахстан),ТОО</t>
  </si>
  <si>
    <t>L2U</t>
  </si>
  <si>
    <t>Leads</t>
  </si>
  <si>
    <t>Emirex</t>
  </si>
  <si>
    <t>Levi9 Ukraine</t>
  </si>
  <si>
    <t>Badoo</t>
  </si>
  <si>
    <t>AT Consulting</t>
  </si>
  <si>
    <t>Azur Games</t>
  </si>
  <si>
    <t>Align Technology</t>
  </si>
  <si>
    <t>Selectel</t>
  </si>
  <si>
    <t>Servers.com</t>
  </si>
  <si>
    <t>StreamLayer Inc</t>
  </si>
  <si>
    <t>Sports.ru</t>
  </si>
  <si>
    <t>ПиццаСофт</t>
  </si>
  <si>
    <t>Actimind</t>
  </si>
  <si>
    <t>Почта Банк</t>
  </si>
  <si>
    <t>Effective Technologies</t>
  </si>
  <si>
    <t>ATSAL</t>
  </si>
  <si>
    <t>Флант</t>
  </si>
  <si>
    <t>Правовед.RU</t>
  </si>
  <si>
    <t>Пилот Диалог</t>
  </si>
  <si>
    <t>Эвотор</t>
  </si>
  <si>
    <t>Эйчэфти Арбитраж</t>
  </si>
  <si>
    <t>Evercode Lab</t>
  </si>
  <si>
    <t>ARTW</t>
  </si>
  <si>
    <t>ПЕРВЫЙ ЦУПИС</t>
  </si>
  <si>
    <t>Action</t>
  </si>
  <si>
    <t>Премиум ИТ Солюшен</t>
  </si>
  <si>
    <t>Частное учреждение по цифровизации атомной отрасли «Цифрум»</t>
  </si>
  <si>
    <t>Частное предприятие AйФьючер / iFuture</t>
  </si>
  <si>
    <t>РТС-Тендер</t>
  </si>
  <si>
    <t>РТИ</t>
  </si>
  <si>
    <t>Devim</t>
  </si>
  <si>
    <t>Devino Telecom</t>
  </si>
  <si>
    <t>РЕД БРИКС ДЕВЕЛОПМЕНТ</t>
  </si>
  <si>
    <t>Профи.Лаб</t>
  </si>
  <si>
    <t>Частное учреждение «Корпоративный университет «Самрук-Казына»</t>
  </si>
  <si>
    <t>Просенс</t>
  </si>
  <si>
    <t>Пронин Валентин</t>
  </si>
  <si>
    <t>Продажи в Сети</t>
  </si>
  <si>
    <t>Digital Security</t>
  </si>
  <si>
    <t>Отус</t>
  </si>
  <si>
    <t>FAYGROUP</t>
  </si>
  <si>
    <t>Deep Longevity</t>
  </si>
  <si>
    <t>4xxi</t>
  </si>
  <si>
    <t>НПФ Информационные системы безопасности</t>
  </si>
  <si>
    <t>Galileosky</t>
  </si>
  <si>
    <t>Мультидата Системс</t>
  </si>
  <si>
    <t>Мультибонус</t>
  </si>
  <si>
    <t>Globerce Inc.</t>
  </si>
  <si>
    <t>HARMAN Connected Services</t>
  </si>
  <si>
    <t>Монитор Софт</t>
  </si>
  <si>
    <t>Мокка</t>
  </si>
  <si>
    <t>МойОфис</t>
  </si>
  <si>
    <t>Мобильные Медицинские Технологии</t>
  </si>
  <si>
    <t>Мобильная аналитика / ТМ SplitMetrics</t>
  </si>
  <si>
    <t>Мобайл Телеком-Сервис (Объединенная Компания Tele2/ALTEL)</t>
  </si>
  <si>
    <t>Мирантис</t>
  </si>
  <si>
    <t>Мирамедикс</t>
  </si>
  <si>
    <t>Мидлэнд Ритейл Груп</t>
  </si>
  <si>
    <t>Мигас</t>
  </si>
  <si>
    <t>НСК</t>
  </si>
  <si>
    <t>ALL.ME</t>
  </si>
  <si>
    <t>Народный банк Казахстана</t>
  </si>
  <si>
    <t>Он Зэ Спот Девелопмент</t>
  </si>
  <si>
    <t>First Heartland Jýsan Bank</t>
  </si>
  <si>
    <t>Flightradar24</t>
  </si>
  <si>
    <t>Fohlio</t>
  </si>
  <si>
    <t>ОНЭЛИЯ</t>
  </si>
  <si>
    <t>FullDive</t>
  </si>
  <si>
    <t>Нэйтив Рент</t>
  </si>
  <si>
    <t>Эмбедика</t>
  </si>
  <si>
    <t>Этажи, федеральная компания</t>
  </si>
  <si>
    <t>Нурбанк</t>
  </si>
  <si>
    <t>GNS</t>
  </si>
  <si>
    <t>ЮВК-Консалт</t>
  </si>
  <si>
    <t>ЮГПА</t>
  </si>
  <si>
    <t>Национальные информационные технологии</t>
  </si>
  <si>
    <t>Частная компания Thor Technologies Ltd.</t>
  </si>
  <si>
    <t>ЦифровойТы</t>
  </si>
  <si>
    <t>Река.Маркет</t>
  </si>
  <si>
    <t>Azimut solutions</t>
  </si>
  <si>
    <t>Тест АйТи</t>
  </si>
  <si>
    <t>Терраскейл</t>
  </si>
  <si>
    <t>Терешина Марина Евгеньевна</t>
  </si>
  <si>
    <t>Талала</t>
  </si>
  <si>
    <t>ТаймВэб</t>
  </si>
  <si>
    <t>App in the Air</t>
  </si>
  <si>
    <t>ТРАНСКАПИТАЛБАНК</t>
  </si>
  <si>
    <t>Студия Флаг</t>
  </si>
  <si>
    <t>Biglion</t>
  </si>
  <si>
    <t>Bip.ru</t>
  </si>
  <si>
    <t>Ст Групп</t>
  </si>
  <si>
    <t>Apeiron Space AG</t>
  </si>
  <si>
    <t>Ammer Capital</t>
  </si>
  <si>
    <t>СофтПро</t>
  </si>
  <si>
    <t>Bureau for Continuing Professional Development Ltd.</t>
  </si>
  <si>
    <t>BetBoom</t>
  </si>
  <si>
    <t>Belitsoft</t>
  </si>
  <si>
    <t>Ренессанс Жизнь, Страхование Жизни</t>
  </si>
  <si>
    <t>Транс Атлантик г. Москва</t>
  </si>
  <si>
    <t>Финсервис</t>
  </si>
  <si>
    <t>Финансовые Информационные Системы</t>
  </si>
  <si>
    <t>Файердом Бел</t>
  </si>
  <si>
    <t>ФРОСТЧЕЙН</t>
  </si>
  <si>
    <t>BIV</t>
  </si>
  <si>
    <t>ФГУП Охрана Росгвардии</t>
  </si>
  <si>
    <t>BSC Msc</t>
  </si>
  <si>
    <t>Bacup IT</t>
  </si>
  <si>
    <t>Холдинг Монастырев</t>
  </si>
  <si>
    <t>Умный полис</t>
  </si>
  <si>
    <t>Ультиматек</t>
  </si>
  <si>
    <t>Улыбка радуги</t>
  </si>
  <si>
    <t>Хьюманз Инжиниринг</t>
  </si>
  <si>
    <t>Центр информационных технологий Республики Татарстан</t>
  </si>
  <si>
    <t>Ситимобил</t>
  </si>
  <si>
    <t>Метр Квадратный</t>
  </si>
  <si>
    <t>СК Сбербанк страхование жизни</t>
  </si>
  <si>
    <t>СИНТО</t>
  </si>
  <si>
    <t>СЗ Самолет Девелопмент</t>
  </si>
  <si>
    <t>СДЭК</t>
  </si>
  <si>
    <t>СБЕРКОРУС</t>
  </si>
  <si>
    <t>Aetsoft</t>
  </si>
  <si>
    <t>Addwine</t>
  </si>
  <si>
    <t>САТЕЛ, Группа компаний</t>
  </si>
  <si>
    <t>Цифровая стройка</t>
  </si>
  <si>
    <t>Ростелеком-Солар</t>
  </si>
  <si>
    <t>Ростелеком Информационные Технологии</t>
  </si>
  <si>
    <t>DataLine, Компания</t>
  </si>
  <si>
    <t>СКБ ЛАБ</t>
  </si>
  <si>
    <t>СКИП</t>
  </si>
  <si>
    <t>CyberTech.kz</t>
  </si>
  <si>
    <t>Clarus</t>
  </si>
  <si>
    <t>Систематика Консалтинг</t>
  </si>
  <si>
    <t>Синэт</t>
  </si>
  <si>
    <t>Синимекс</t>
  </si>
  <si>
    <t>Capital Recruiters</t>
  </si>
  <si>
    <t>Сигналс Лэб</t>
  </si>
  <si>
    <t>Cellar door</t>
  </si>
  <si>
    <t>Citibank</t>
  </si>
  <si>
    <t>Сбербанк-Сервис</t>
  </si>
  <si>
    <t>Coral Travel</t>
  </si>
  <si>
    <t>Amdocs</t>
  </si>
  <si>
    <t>Coleman Services</t>
  </si>
  <si>
    <t>Сабаба Лэбс</t>
  </si>
  <si>
    <t>СУПЕРКАДРЫ - Социоаналитический Центр</t>
  </si>
  <si>
    <t>Surf</t>
  </si>
  <si>
    <t>Медиа-тел</t>
  </si>
  <si>
    <t>Prime Source</t>
  </si>
  <si>
    <t>БУДЬ ЗДОРОВ, Клиника</t>
  </si>
  <si>
    <t>БОСТОНДЖИН</t>
  </si>
  <si>
    <t>Provectus</t>
  </si>
  <si>
    <t>Ассоциация IPChain</t>
  </si>
  <si>
    <t>Pushwoosh</t>
  </si>
  <si>
    <t>АпгейтЕвропа</t>
  </si>
  <si>
    <t>АпТрейдер (UpTrader)</t>
  </si>
  <si>
    <t>Амплифер</t>
  </si>
  <si>
    <t>АльфаСтрахование Жизнь</t>
  </si>
  <si>
    <t>Альфа Капитал</t>
  </si>
  <si>
    <t>QIWI</t>
  </si>
  <si>
    <t>Qulix Systems</t>
  </si>
  <si>
    <t>Ай Кью Клаш</t>
  </si>
  <si>
    <t>Азбука вкуса</t>
  </si>
  <si>
    <t>Агентство 21 век, КЦ</t>
  </si>
  <si>
    <t>Автомобильный портал Автоброкер</t>
  </si>
  <si>
    <t>АвтоЭксперт</t>
  </si>
  <si>
    <t>RBK.money</t>
  </si>
  <si>
    <t>БУРГЕР КИНГ РОССИЯ</t>
  </si>
  <si>
    <t>Банки.ру</t>
  </si>
  <si>
    <t>Белинфоналог</t>
  </si>
  <si>
    <t>One technologies</t>
  </si>
  <si>
    <t>ГЛОБАЛТРАК МЕНЕДЖМЕНТ</t>
  </si>
  <si>
    <t>Onseo</t>
  </si>
  <si>
    <t>Вебпрактик</t>
  </si>
  <si>
    <t>Веб Секрет</t>
  </si>
  <si>
    <t>ВарекорпБел</t>
  </si>
  <si>
    <t>Вайзор Геймз</t>
  </si>
  <si>
    <t>Playkot</t>
  </si>
  <si>
    <t>ВТБ Факторинг</t>
  </si>
  <si>
    <t>Playvision</t>
  </si>
  <si>
    <t>Бойчук Евгений Игоревич</t>
  </si>
  <si>
    <t>Бизнес Мониторинг</t>
  </si>
  <si>
    <t>Библиотека информационных моделей</t>
  </si>
  <si>
    <t>БиАйЭй-Технолоджиз</t>
  </si>
  <si>
    <t>АУРА Девайсез</t>
  </si>
  <si>
    <t>Win Pay</t>
  </si>
  <si>
    <t>ShowHeroes GmbH</t>
  </si>
  <si>
    <t>WakeApp</t>
  </si>
  <si>
    <t>Sibedge</t>
  </si>
  <si>
    <t>SimBaze</t>
  </si>
  <si>
    <t>Ventra</t>
  </si>
  <si>
    <t>Skillbox</t>
  </si>
  <si>
    <t>Vallexsoftware</t>
  </si>
  <si>
    <t>VSEMAYKI.RU</t>
  </si>
  <si>
    <t>VIAcode</t>
  </si>
  <si>
    <t>Unikoom</t>
  </si>
  <si>
    <t>Umnico</t>
  </si>
  <si>
    <t>SkyTech Solutions</t>
  </si>
  <si>
    <t>SmartCall</t>
  </si>
  <si>
    <t>SpectrumData</t>
  </si>
  <si>
    <t>Trinity Monsters</t>
  </si>
  <si>
    <t>StarOfService</t>
  </si>
  <si>
    <t>StormWall™</t>
  </si>
  <si>
    <t>Wert</t>
  </si>
  <si>
    <t>Xsolla</t>
  </si>
  <si>
    <t>Rave Technology</t>
  </si>
  <si>
    <t>АНО Россия – Страна Возможностей</t>
  </si>
  <si>
    <t>АМГ Бизнес Решения</t>
  </si>
  <si>
    <t>АКСИОМА</t>
  </si>
  <si>
    <t>Remotal</t>
  </si>
  <si>
    <t>АЙТИ ТЕСТ</t>
  </si>
  <si>
    <t>АВТОДОМ - Санкт-Петербург, автоцентр</t>
  </si>
  <si>
    <t>АБК</t>
  </si>
  <si>
    <t>Roowix</t>
  </si>
  <si>
    <t>SM &amp; Partners, Группа компаний</t>
  </si>
  <si>
    <t>SPb CIO Club, Петербургский клуб ИТ-директоров</t>
  </si>
  <si>
    <t>SYNCRETIS</t>
  </si>
  <si>
    <t>goFLUENT Russia</t>
  </si>
  <si>
    <t>Scopic Software</t>
  </si>
  <si>
    <t>Scrile</t>
  </si>
  <si>
    <t>Seldon</t>
  </si>
  <si>
    <t>ZAVOD Games</t>
  </si>
  <si>
    <t>ONLINECONTRACT</t>
  </si>
  <si>
    <t>Netex24</t>
  </si>
  <si>
    <t>Hawk House Integration</t>
  </si>
  <si>
    <t>Лантан</t>
  </si>
  <si>
    <t>Intellogic</t>
  </si>
  <si>
    <t>ЛАЦИТ - Лаборатория цифровых технологий</t>
  </si>
  <si>
    <t>ЛАНИТ-ТЕРКОМ</t>
  </si>
  <si>
    <t>KODE</t>
  </si>
  <si>
    <t>Консорциум Кодекс</t>
  </si>
  <si>
    <t>Комс</t>
  </si>
  <si>
    <t>KOTELOV</t>
  </si>
  <si>
    <t>Кодибокс Девелопмент</t>
  </si>
  <si>
    <t>Ключевые ИТ Решения</t>
  </si>
  <si>
    <t>Kelly Services</t>
  </si>
  <si>
    <t>Кайриба Инжиниринг</t>
  </si>
  <si>
    <t>Казахтелеком</t>
  </si>
  <si>
    <t>Khan Group</t>
  </si>
  <si>
    <t>Кадровое агентство ИМПЕРИЯ КАДРОВ</t>
  </si>
  <si>
    <t>Лаборатория Наносемантика</t>
  </si>
  <si>
    <t>Impulse.Expert</t>
  </si>
  <si>
    <t>ЛемеЛ Лабс</t>
  </si>
  <si>
    <t>Мегаперфюме</t>
  </si>
  <si>
    <t>Маск-Рус</t>
  </si>
  <si>
    <t>Марктек</t>
  </si>
  <si>
    <t>Маркет Плато</t>
  </si>
  <si>
    <t>МФТИ ГУ</t>
  </si>
  <si>
    <t>HitHunt</t>
  </si>
  <si>
    <t>TalkTime</t>
  </si>
  <si>
    <t>МСН Телеком</t>
  </si>
  <si>
    <t>Hoodies</t>
  </si>
  <si>
    <t>МКК 4финанс</t>
  </si>
  <si>
    <t>Hot -WiFi</t>
  </si>
  <si>
    <t>Hotel Expert</t>
  </si>
  <si>
    <t>Hyundai Motor CIS</t>
  </si>
  <si>
    <t>IBA Group</t>
  </si>
  <si>
    <t>М.Видео-Эльдорадо</t>
  </si>
  <si>
    <t>ISsoft Solutions</t>
  </si>
  <si>
    <t>Improvado</t>
  </si>
  <si>
    <t>Лента, федеральная розничная сеть</t>
  </si>
  <si>
    <t>Кадровое агентство ЕВА</t>
  </si>
  <si>
    <t>КОРУС Консалтинг</t>
  </si>
  <si>
    <t>Nasctech</t>
  </si>
  <si>
    <t>Евразийский банк, АО</t>
  </si>
  <si>
    <t>ЕОН ГЕЙМС</t>
  </si>
  <si>
    <t>Mahuru</t>
  </si>
  <si>
    <t>Диплей</t>
  </si>
  <si>
    <t>Диджитализм</t>
  </si>
  <si>
    <t>Диджитал Петролеум</t>
  </si>
  <si>
    <t>Mediascope</t>
  </si>
  <si>
    <t>Дигитеум</t>
  </si>
  <si>
    <t>Джуси Лабс</t>
  </si>
  <si>
    <t>Джамакаси Технолоджис</t>
  </si>
  <si>
    <t>MoonSolution</t>
  </si>
  <si>
    <t>Деловая среда</t>
  </si>
  <si>
    <t>ДОЧЕРНЯЯ ОРГАНИЗАЦИЯ НАРОДНОГО БАНКА КАЗАХСТАНА HALYK FINSERVICE</t>
  </si>
  <si>
    <t>NAN Agency</t>
  </si>
  <si>
    <t>ДИДЖИ ТЕХ</t>
  </si>
  <si>
    <t>Группа компаний SRG</t>
  </si>
  <si>
    <t>Группа «Кронштадт»</t>
  </si>
  <si>
    <t>NOMIA</t>
  </si>
  <si>
    <t>Гравител</t>
  </si>
  <si>
    <t>ЕС-лизинг</t>
  </si>
  <si>
    <t>Закрытое акционерное общество «Белорусско-Швейцарский Банк «БСБ Банк»</t>
  </si>
  <si>
    <t>КОМФОРТ БУКИНГ</t>
  </si>
  <si>
    <t>Mafin</t>
  </si>
  <si>
    <t>КОМПЛИТ</t>
  </si>
  <si>
    <t>КГКУЗ Камчатский краевой медицинский информационно-аналитический центр</t>
  </si>
  <si>
    <t>Loyalty Labs</t>
  </si>
  <si>
    <t>Истбэнк Технолоджиз Европа</t>
  </si>
  <si>
    <t>Информационный центр Аптекарь</t>
  </si>
  <si>
    <t>M3 Global Research</t>
  </si>
  <si>
    <t>MEDODS</t>
  </si>
  <si>
    <t>Интегра, Группа компаний</t>
  </si>
  <si>
    <t>Инсталопер</t>
  </si>
  <si>
    <t>Инспектор Клауд</t>
  </si>
  <si>
    <t>Инпромконсалт</t>
  </si>
  <si>
    <t>Инноскрипта Интернешнл</t>
  </si>
  <si>
    <t>Ингосстрах</t>
  </si>
  <si>
    <t>Империал, кадровое агентство</t>
  </si>
  <si>
    <t>ИНФОРМЗАЩИТА</t>
  </si>
  <si>
    <t>Зорра</t>
  </si>
  <si>
    <t>Яндекс</t>
  </si>
  <si>
    <t>Social Media Holding</t>
  </si>
  <si>
    <t>Simtech Development</t>
  </si>
  <si>
    <t>Смартек</t>
  </si>
  <si>
    <t>Mercury Development</t>
  </si>
  <si>
    <t>Blogman</t>
  </si>
  <si>
    <t>Займиго МФК</t>
  </si>
  <si>
    <t>Марченко В.А. / Студия Гекко</t>
  </si>
  <si>
    <t>HEADS and HANDS</t>
  </si>
  <si>
    <t>РобоФинанс</t>
  </si>
  <si>
    <t>Aventus Group (ООО «МКК КапиталЪ-НТ»)</t>
  </si>
  <si>
    <t>СберЗдоровье</t>
  </si>
  <si>
    <t>ТВИЛ</t>
  </si>
  <si>
    <t>LAPTOP.RU</t>
  </si>
  <si>
    <t>АйТи-бюро 3ебра</t>
  </si>
  <si>
    <t>Север Авто М</t>
  </si>
  <si>
    <t>Jump Taxi</t>
  </si>
  <si>
    <t>СимбирСофт,ООО</t>
  </si>
  <si>
    <t>BelkaCar</t>
  </si>
  <si>
    <t>Finbridge</t>
  </si>
  <si>
    <t>i20</t>
  </si>
  <si>
    <t>Факт</t>
  </si>
  <si>
    <t>Единая электронная торговая площадка, АО (группа ВТБ)</t>
  </si>
  <si>
    <t>SoftGamings</t>
  </si>
  <si>
    <t>Лидгид</t>
  </si>
  <si>
    <t>X-Cart (ООО Креативные Технологии)</t>
  </si>
  <si>
    <t>ПартКом</t>
  </si>
  <si>
    <t>Филкос</t>
  </si>
  <si>
    <t>OpenStart</t>
  </si>
  <si>
    <t>Тамбов</t>
  </si>
  <si>
    <t>ПэйКипер</t>
  </si>
  <si>
    <t>ECOMMPAY IT</t>
  </si>
  <si>
    <t>Изивей</t>
  </si>
  <si>
    <t>NX Studio</t>
  </si>
  <si>
    <t>Константа</t>
  </si>
  <si>
    <t>Шпак Виктория Сергеевна</t>
  </si>
  <si>
    <t>amoCRM</t>
  </si>
  <si>
    <t>Караганда</t>
  </si>
  <si>
    <t>Диджитал Лайн</t>
  </si>
  <si>
    <t>R&amp;B AFLA Group</t>
  </si>
  <si>
    <t>Реноме</t>
  </si>
  <si>
    <t>Донецк (Украина)</t>
  </si>
  <si>
    <t>Псков</t>
  </si>
  <si>
    <t>ТАЛАРИИ, компания</t>
  </si>
  <si>
    <t>Рамазанов Нариман Нисрединович</t>
  </si>
  <si>
    <t>Махачкала</t>
  </si>
  <si>
    <t>DeLaWeb</t>
  </si>
  <si>
    <t>QSOFT</t>
  </si>
  <si>
    <t>Инвольта</t>
  </si>
  <si>
    <t>Сыктывкар</t>
  </si>
  <si>
    <t>Пуск</t>
  </si>
  <si>
    <t>Петрозаводск</t>
  </si>
  <si>
    <t>VL.RU</t>
  </si>
  <si>
    <t>Анапа</t>
  </si>
  <si>
    <t>Prologisticsdevelopment</t>
  </si>
  <si>
    <t>СБЕР (ООО еАптека)</t>
  </si>
  <si>
    <t>Улан-Удэ</t>
  </si>
  <si>
    <t>Wisebits</t>
  </si>
  <si>
    <t>Барановичи</t>
  </si>
  <si>
    <t>WizardsDev</t>
  </si>
  <si>
    <t>Геленджик</t>
  </si>
  <si>
    <t>Балашиха</t>
  </si>
  <si>
    <t>StudyWorld</t>
  </si>
  <si>
    <t>АйТиКвик</t>
  </si>
  <si>
    <t>Юстронг</t>
  </si>
  <si>
    <t>Астрахань</t>
  </si>
  <si>
    <t>RetailCRM</t>
  </si>
  <si>
    <t>Костанай</t>
  </si>
  <si>
    <t>BlueGlass Interactive OÜ</t>
  </si>
  <si>
    <t>Люберцы</t>
  </si>
  <si>
    <t>FBS Inc.</t>
  </si>
  <si>
    <t>Мурманск</t>
  </si>
  <si>
    <t>Lavin Media Inc.</t>
  </si>
  <si>
    <t>Миасс</t>
  </si>
  <si>
    <t>Remotza.tech</t>
  </si>
  <si>
    <t>Майкоп</t>
  </si>
  <si>
    <t>Original Group</t>
  </si>
  <si>
    <t>Zimalab</t>
  </si>
  <si>
    <t>EvoPlay</t>
  </si>
  <si>
    <t>Великий Новгород</t>
  </si>
  <si>
    <t>Братск</t>
  </si>
  <si>
    <t>Агентство Бизнес и Кадры</t>
  </si>
  <si>
    <t>Благовещенск (Амурская область)</t>
  </si>
  <si>
    <t>B2B-Center</t>
  </si>
  <si>
    <t>Биробиджан</t>
  </si>
  <si>
    <t>AdsProfit</t>
  </si>
  <si>
    <t>Королев</t>
  </si>
  <si>
    <t>АНО ЦИСМ</t>
  </si>
  <si>
    <t>Магадан</t>
  </si>
  <si>
    <t>Владис, агентство недвижимости</t>
  </si>
  <si>
    <t>Усть-Каменогорск</t>
  </si>
  <si>
    <t>ЛАБИРИНТ</t>
  </si>
  <si>
    <t>Лосино-Петровский</t>
  </si>
  <si>
    <t>Avenue Media</t>
  </si>
  <si>
    <t>Лида</t>
  </si>
  <si>
    <t>Эттон</t>
  </si>
  <si>
    <t>Архангельск</t>
  </si>
  <si>
    <t>«СКА»</t>
  </si>
  <si>
    <t>Кызыл</t>
  </si>
  <si>
    <t>Черкесск</t>
  </si>
  <si>
    <t>Zoon.ru</t>
  </si>
  <si>
    <t>Черноголовка</t>
  </si>
  <si>
    <t>Ю Би Эс Технологии</t>
  </si>
  <si>
    <t>Чита</t>
  </si>
  <si>
    <t>WОRKKI</t>
  </si>
  <si>
    <t>Щелково</t>
  </si>
  <si>
    <t>Юнипейдж</t>
  </si>
  <si>
    <t>Элиста</t>
  </si>
  <si>
    <t>WebMasters Russia</t>
  </si>
  <si>
    <t>Vilesse</t>
  </si>
  <si>
    <t>Ninja Pizza (ИП Малышев М. В.)</t>
  </si>
  <si>
    <t>Мирный (Республика Саха (Якутия))</t>
  </si>
  <si>
    <t>Noveo</t>
  </si>
  <si>
    <t>Сумы</t>
  </si>
  <si>
    <t>OFFERRUM</t>
  </si>
  <si>
    <t>Osaühing Tonybet</t>
  </si>
  <si>
    <t>Ноябрьск</t>
  </si>
  <si>
    <t>People group, центр подбора и развития персонала</t>
  </si>
  <si>
    <t>Одинцово</t>
  </si>
  <si>
    <t>Philipp Plein</t>
  </si>
  <si>
    <t>Железнодорожный</t>
  </si>
  <si>
    <t>Plesk</t>
  </si>
  <si>
    <t>Ногинск</t>
  </si>
  <si>
    <t>RAKETA</t>
  </si>
  <si>
    <t>Новый Уренгой</t>
  </si>
  <si>
    <t>Roistat</t>
  </si>
  <si>
    <t>Орск</t>
  </si>
  <si>
    <t>Донецк (Ростовская область)</t>
  </si>
  <si>
    <t>Нижний Тагил</t>
  </si>
  <si>
    <t>Scand</t>
  </si>
  <si>
    <t>Петропавловск</t>
  </si>
  <si>
    <t>Selltech LLC</t>
  </si>
  <si>
    <t>Siberian Wellness</t>
  </si>
  <si>
    <t>Нижнекамск</t>
  </si>
  <si>
    <t>Smart Technologies (Умные Технологии)</t>
  </si>
  <si>
    <t>Пушкино (Московская область)</t>
  </si>
  <si>
    <t>Грозный</t>
  </si>
  <si>
    <t>TRINET</t>
  </si>
  <si>
    <t>Горно-Алтайск</t>
  </si>
  <si>
    <t>Нижневартовск</t>
  </si>
  <si>
    <t>Vigrom Corp.</t>
  </si>
  <si>
    <t>Всеволожск</t>
  </si>
  <si>
    <t>Авентус ИТ</t>
  </si>
  <si>
    <t>Нальчик</t>
  </si>
  <si>
    <t>Назрань</t>
  </si>
  <si>
    <t>Агентство новостей Между строк</t>
  </si>
  <si>
    <t>Озитэг</t>
  </si>
  <si>
    <t>Волжский(Волгоградская область)</t>
  </si>
  <si>
    <t>РЕДСМС</t>
  </si>
  <si>
    <t>Владикавказ</t>
  </si>
  <si>
    <t>Победа Финанс</t>
  </si>
  <si>
    <t>Абакан</t>
  </si>
  <si>
    <t>Платежные системы</t>
  </si>
  <si>
    <t>ПИК-БРОКЕР</t>
  </si>
  <si>
    <t>Оптзилла</t>
  </si>
  <si>
    <t>ОТС</t>
  </si>
  <si>
    <t>Агентство страховых технологий</t>
  </si>
  <si>
    <t>Новый Сайт</t>
  </si>
  <si>
    <t>Новые Технологии</t>
  </si>
  <si>
    <t>НПО Развитие Инновационных Технологий</t>
  </si>
  <si>
    <t>МигКредит</t>
  </si>
  <si>
    <t>Работа.ру</t>
  </si>
  <si>
    <t>Фринто</t>
  </si>
  <si>
    <t>САЛАВЕЙ</t>
  </si>
  <si>
    <t>Фотострана</t>
  </si>
  <si>
    <t>Фирменные решения</t>
  </si>
  <si>
    <t>Сервис электронных карт CARDPR</t>
  </si>
  <si>
    <t>Смарт Апп Технолоджи лимитед</t>
  </si>
  <si>
    <t>СпурАйТи, ЧУП</t>
  </si>
  <si>
    <t>Студия Валерия Комягина</t>
  </si>
  <si>
    <t>Счетный дом</t>
  </si>
  <si>
    <t>ТАТТЕЛЕКОМ</t>
  </si>
  <si>
    <t>Торговая Компания Альфа</t>
  </si>
  <si>
    <t>М-Сошал</t>
  </si>
  <si>
    <t>Дром</t>
  </si>
  <si>
    <t>Бондаренко Владимир Васильевич</t>
  </si>
  <si>
    <t>БыстроБанк</t>
  </si>
  <si>
    <t>Вебернетик</t>
  </si>
  <si>
    <t>Вибум</t>
  </si>
  <si>
    <t>Вимос, торговый дом</t>
  </si>
  <si>
    <t>Винтео</t>
  </si>
  <si>
    <t>Влад АйТи</t>
  </si>
  <si>
    <t>Гринсайт</t>
  </si>
  <si>
    <t>ФастВПС Лимитед</t>
  </si>
  <si>
    <t>Домиленд</t>
  </si>
  <si>
    <t>ЕВРОСЕРВИС</t>
  </si>
  <si>
    <t>Кузня Брендов</t>
  </si>
  <si>
    <t>Зарплата.ру</t>
  </si>
  <si>
    <t>ИММО</t>
  </si>
  <si>
    <t>ИНТАС-Компани</t>
  </si>
  <si>
    <t>Инсайн</t>
  </si>
  <si>
    <t>Информационные системы для бизнеса</t>
  </si>
  <si>
    <t>Кадровое агентство «Феникс»</t>
  </si>
  <si>
    <t>Крупная IT компания</t>
  </si>
  <si>
    <t>Кузница Кадров</t>
  </si>
  <si>
    <t>“ЛЕВЕЛ99”</t>
  </si>
  <si>
    <t>ADVcreative</t>
  </si>
  <si>
    <t>GBKSOFT</t>
  </si>
  <si>
    <t>MST</t>
  </si>
  <si>
    <t>DATS.TEAM</t>
  </si>
  <si>
    <t>Gexabyte</t>
  </si>
  <si>
    <t>8d9.ru</t>
  </si>
  <si>
    <t>Lenvendo</t>
  </si>
  <si>
    <t>DigitalHR</t>
  </si>
  <si>
    <t>Alma Innovation Group</t>
  </si>
  <si>
    <t>Kolesa Group</t>
  </si>
  <si>
    <t>Khaet.digital</t>
  </si>
  <si>
    <t>Advertex</t>
  </si>
  <si>
    <t>Codemasters International</t>
  </si>
  <si>
    <t>ITACWT</t>
  </si>
  <si>
    <t>ImageSpark</t>
  </si>
  <si>
    <t>Bnovo</t>
  </si>
  <si>
    <t>AMarkets</t>
  </si>
  <si>
    <t>BelVG</t>
  </si>
  <si>
    <t>BR Lab</t>
  </si>
  <si>
    <t>Demis Group</t>
  </si>
  <si>
    <t>Платформа LP</t>
  </si>
  <si>
    <t>Пушкарчук В. А.</t>
  </si>
  <si>
    <t>НейлТекс</t>
  </si>
  <si>
    <t>Некстайп</t>
  </si>
  <si>
    <t>Нмаркет.ПРО</t>
  </si>
  <si>
    <t>CityAds Media</t>
  </si>
  <si>
    <t>Новое решение</t>
  </si>
  <si>
    <t>CLICK LEAD</t>
  </si>
  <si>
    <t>ОБИТ</t>
  </si>
  <si>
    <t>ОТР Минск</t>
  </si>
  <si>
    <t>Bubulearn</t>
  </si>
  <si>
    <t>Best Service Group</t>
  </si>
  <si>
    <t>Наумова Ольга Эрнестовна</t>
  </si>
  <si>
    <t>Brand Studio</t>
  </si>
  <si>
    <t>НОВАЯ СТУДИЯ</t>
  </si>
  <si>
    <t>Best Road Investment</t>
  </si>
  <si>
    <t>CodeInside</t>
  </si>
  <si>
    <t>Москва Сити Секьюритиз</t>
  </si>
  <si>
    <t>Муравейник</t>
  </si>
  <si>
    <t>Н-СИСТЕМЫ</t>
  </si>
  <si>
    <t>РДТоп</t>
  </si>
  <si>
    <t>НИК КОНСАЛТИНГ</t>
  </si>
  <si>
    <t>Наранович А.А</t>
  </si>
  <si>
    <t>РАКЕТА ПРОДЖЕКТ</t>
  </si>
  <si>
    <t>РАЙЗ ИНВЕСТ ГРУПП</t>
  </si>
  <si>
    <t>НОВЫЙ РЕГИОН</t>
  </si>
  <si>
    <t>Click</t>
  </si>
  <si>
    <t>НПП ДосЛаб</t>
  </si>
  <si>
    <t>НТЦ ПромТех</t>
  </si>
  <si>
    <t>Навексофт</t>
  </si>
  <si>
    <t>Огромная черепаха</t>
  </si>
  <si>
    <t>Онилаб</t>
  </si>
  <si>
    <t>ПРОКАТТ</t>
  </si>
  <si>
    <t>ПРОКОД</t>
  </si>
  <si>
    <t>ПРОМО ТЕХ</t>
  </si>
  <si>
    <t>ПУЛЬСАР МСК</t>
  </si>
  <si>
    <t>Паритет-РК</t>
  </si>
  <si>
    <t>Boosta ltd</t>
  </si>
  <si>
    <t>ПроМедиа</t>
  </si>
  <si>
    <t>Призма-Ивент</t>
  </si>
  <si>
    <t>Перекресток Впрок</t>
  </si>
  <si>
    <t>Перепелицын Денис Владимирович</t>
  </si>
  <si>
    <t>Перфлюенс</t>
  </si>
  <si>
    <t>Петрович, Строительный Торговый Дом</t>
  </si>
  <si>
    <t>ПиЭйчПиДев</t>
  </si>
  <si>
    <t>Biopic Medical LLC</t>
  </si>
  <si>
    <t>ПРО ДЕВЕЛОПМЕНТ</t>
  </si>
  <si>
    <t>Пудофф</t>
  </si>
  <si>
    <t>ОпенМайГейм</t>
  </si>
  <si>
    <t>Пруфикс</t>
  </si>
  <si>
    <t>Brand Analуtics</t>
  </si>
  <si>
    <t>Оранжсофт Девелопмент</t>
  </si>
  <si>
    <t>Ортодонтическая клиника доктора Лаптевой</t>
  </si>
  <si>
    <t>Производственно-коммерческая фирма ФИТОФАРМ</t>
  </si>
  <si>
    <t>ПЕРВЫЙ МАСТЕР</t>
  </si>
  <si>
    <t>Braind</t>
  </si>
  <si>
    <t>ПИНбонус</t>
  </si>
  <si>
    <t>Мои Окна</t>
  </si>
  <si>
    <t>ПРАВДА.Ру</t>
  </si>
  <si>
    <t>ПРАЙМ ВУД</t>
  </si>
  <si>
    <t>ПРАЙСИВА</t>
  </si>
  <si>
    <t>ПО</t>
  </si>
  <si>
    <t>Messaggio</t>
  </si>
  <si>
    <t>МодЭнС Групп</t>
  </si>
  <si>
    <t>Лаборатория Гемотест</t>
  </si>
  <si>
    <t>Колтач Солюшнс</t>
  </si>
  <si>
    <t>Коммерсантъ КАРТОТЕКА</t>
  </si>
  <si>
    <t>Компания Intelsib</t>
  </si>
  <si>
    <t>DL Agency</t>
  </si>
  <si>
    <t>Контакт центр</t>
  </si>
  <si>
    <t>Криптолинк</t>
  </si>
  <si>
    <t>Крокодил</t>
  </si>
  <si>
    <t>DFAKTOR</t>
  </si>
  <si>
    <t>Крымтехнологии</t>
  </si>
  <si>
    <t>Кузбасс-ЦОТ</t>
  </si>
  <si>
    <t>Курсон</t>
  </si>
  <si>
    <t>CyberHULL (ООО Киберкор)</t>
  </si>
  <si>
    <t>ЛАД</t>
  </si>
  <si>
    <t>ЛЕГАЛБЕТ</t>
  </si>
  <si>
    <t>ЛИДЕР КОНСАЛТ персонал</t>
  </si>
  <si>
    <t>Класс - информационные технологии для бизнеса</t>
  </si>
  <si>
    <t>Кельник Студиос</t>
  </si>
  <si>
    <t>КРИТ</t>
  </si>
  <si>
    <t>Информационное правовое агентство Гревцова</t>
  </si>
  <si>
    <t>Deliver</t>
  </si>
  <si>
    <t>Dataduck</t>
  </si>
  <si>
    <t>Итач-софт</t>
  </si>
  <si>
    <t>КВАДО.РУ</t>
  </si>
  <si>
    <t>КЕЙС ПЛЭЙС</t>
  </si>
  <si>
    <t>DOT GROUP</t>
  </si>
  <si>
    <t>КРИОС ГРУПП</t>
  </si>
  <si>
    <t>КРОН</t>
  </si>
  <si>
    <t>Квиннс Девелопмент</t>
  </si>
  <si>
    <t>КУБ</t>
  </si>
  <si>
    <t>Кабанчук А.С.</t>
  </si>
  <si>
    <t>DONTECO</t>
  </si>
  <si>
    <t>DNA Team</t>
  </si>
  <si>
    <t>DMTAY</t>
  </si>
  <si>
    <t>Карголинк Рус</t>
  </si>
  <si>
    <t>Кариид</t>
  </si>
  <si>
    <t>ЛИЧИ</t>
  </si>
  <si>
    <t>Лаборатория высоких технологий Сириус Лоджик</t>
  </si>
  <si>
    <t>Могута</t>
  </si>
  <si>
    <t>Лайкит</t>
  </si>
  <si>
    <t>Майер</t>
  </si>
  <si>
    <t>Марков Владимир Андреевич</t>
  </si>
  <si>
    <t>CoinsPaid / ООО Партнерская программа</t>
  </si>
  <si>
    <t>Мастерская Цифровых Решений</t>
  </si>
  <si>
    <t>Мегабанк</t>
  </si>
  <si>
    <t>МедиаСофт</t>
  </si>
  <si>
    <t>Медиагруппа «Актион-МЦФЭР»</t>
  </si>
  <si>
    <t>Металлинвестбанк</t>
  </si>
  <si>
    <t>Микрофинансовая организация TEZ FINANCE</t>
  </si>
  <si>
    <t>Минералмаркет</t>
  </si>
  <si>
    <t>Миниворкс</t>
  </si>
  <si>
    <t>Мистер Жако</t>
  </si>
  <si>
    <t>РИИТ</t>
  </si>
  <si>
    <t>Мобеклс</t>
  </si>
  <si>
    <t>Мобилфон</t>
  </si>
  <si>
    <t>Мобифитнес</t>
  </si>
  <si>
    <t>МагСоюз плюс</t>
  </si>
  <si>
    <t>Compo</t>
  </si>
  <si>
    <t>МОТОРСПОРТ</t>
  </si>
  <si>
    <t>Лучшие Люди</t>
  </si>
  <si>
    <t>ЛегоКар</t>
  </si>
  <si>
    <t>Creonit</t>
  </si>
  <si>
    <t>Creative</t>
  </si>
  <si>
    <t>Логунова Е. А.</t>
  </si>
  <si>
    <t>Лодка</t>
  </si>
  <si>
    <t>Лофт Дизайн</t>
  </si>
  <si>
    <t>CraftCroup</t>
  </si>
  <si>
    <t>МОДИМИО</t>
  </si>
  <si>
    <t>МАВИС</t>
  </si>
  <si>
    <t>Coral Club</t>
  </si>
  <si>
    <t>МАПСОФТ</t>
  </si>
  <si>
    <t>МГТС</t>
  </si>
  <si>
    <t>МИЛТИ</t>
  </si>
  <si>
    <t>Comrade Web Agency</t>
  </si>
  <si>
    <t>МКК «Макс.Кредит»</t>
  </si>
  <si>
    <t>РЕЛЭКС</t>
  </si>
  <si>
    <t>Bauart Group</t>
  </si>
  <si>
    <t>РОВЕНСИС</t>
  </si>
  <si>
    <t>ADEGARA</t>
  </si>
  <si>
    <t>ФГБОУВО МИРЭА</t>
  </si>
  <si>
    <t>ФГБУ Авиаметтелеком Росгидромета</t>
  </si>
  <si>
    <t>AEON</t>
  </si>
  <si>
    <t>ФОРМОЗА</t>
  </si>
  <si>
    <t>ФЦС</t>
  </si>
  <si>
    <t>ФармБонус</t>
  </si>
  <si>
    <t>ADSPEND</t>
  </si>
  <si>
    <t>AD.RU</t>
  </si>
  <si>
    <t>Финансово-инвестиционная компания ИНХО</t>
  </si>
  <si>
    <t>ABC Mobile</t>
  </si>
  <si>
    <t>Фитмост</t>
  </si>
  <si>
    <t>Флорист.ру-Диджитал</t>
  </si>
  <si>
    <t>A3F Group</t>
  </si>
  <si>
    <t>Франчайзи сеть 2ГИС «Восток-Запад»</t>
  </si>
  <si>
    <t>ХЕКСА</t>
  </si>
  <si>
    <t>ХайТэк Девелопмент Групп</t>
  </si>
  <si>
    <t>ФГБОУ ВО Кемеровский государственный университет</t>
  </si>
  <si>
    <t>Учреждение Администрации Президента Республики Беларусь «Издательский дом «Беларусь сегодня»</t>
  </si>
  <si>
    <t>Уралэнерго</t>
  </si>
  <si>
    <t>Тендертех</t>
  </si>
  <si>
    <t>Территориальный фонд обязательного медицинского страхования Челябинской области</t>
  </si>
  <si>
    <t>Тетрон</t>
  </si>
  <si>
    <t>Техниксофт</t>
  </si>
  <si>
    <t>ТехноИнновация</t>
  </si>
  <si>
    <t>Технопарк</t>
  </si>
  <si>
    <t>Техэнерго Статус</t>
  </si>
  <si>
    <t>Тогас/Togas</t>
  </si>
  <si>
    <t>AIPeople</t>
  </si>
  <si>
    <t>Торговый дом Лагуна (сеть магазинов «AMI»)</t>
  </si>
  <si>
    <t>Трикотаж Натали</t>
  </si>
  <si>
    <t>Узнать Штрафы.ру</t>
  </si>
  <si>
    <t>Умный Мир</t>
  </si>
  <si>
    <t>Управление информационными проектами</t>
  </si>
  <si>
    <t>Хлебница</t>
  </si>
  <si>
    <t>ЦУМ, ТД</t>
  </si>
  <si>
    <t>Телеком Клуб</t>
  </si>
  <si>
    <t>21vek.by</t>
  </si>
  <si>
    <t>Экспобанк</t>
  </si>
  <si>
    <t>ЭлРос</t>
  </si>
  <si>
    <t>Элвес</t>
  </si>
  <si>
    <t>4Real LTD</t>
  </si>
  <si>
    <t>Элоконт</t>
  </si>
  <si>
    <t>Эм Си Арт</t>
  </si>
  <si>
    <t>Энтерра</t>
  </si>
  <si>
    <t>Эфор</t>
  </si>
  <si>
    <t>ЦЦЭТ</t>
  </si>
  <si>
    <t>20х80 DIGITAL</t>
  </si>
  <si>
    <t>ЮМП</t>
  </si>
  <si>
    <t>ЮНЛ Солюшнс</t>
  </si>
  <si>
    <t>ЮТИП Технологии</t>
  </si>
  <si>
    <t>1С Онлайн Геймс</t>
  </si>
  <si>
    <t>Юров Денис Николаевич</t>
  </si>
  <si>
    <t>1pt / Уан Поинт</t>
  </si>
  <si>
    <t>ЭкспертБизнесКонсалтинг</t>
  </si>
  <si>
    <t>ЭйКей софт</t>
  </si>
  <si>
    <t>Эверест</t>
  </si>
  <si>
    <t>Центр новинок (ИП Журавлева М.А.)</t>
  </si>
  <si>
    <t>Центр образовательных технологий Advance</t>
  </si>
  <si>
    <t>8 Углов</t>
  </si>
  <si>
    <t>Центр устойчивого развития столицы</t>
  </si>
  <si>
    <t>Центр электронных финансов</t>
  </si>
  <si>
    <t>Цитрус</t>
  </si>
  <si>
    <t>Цифровая ипотека</t>
  </si>
  <si>
    <t>ЧОУ ДПО «Академия бизнеса и управления системами»</t>
  </si>
  <si>
    <t>Шипмент</t>
  </si>
  <si>
    <t>55 айдиас</t>
  </si>
  <si>
    <t>ЭЛЕКТРОСИЛА, сеть магазинов</t>
  </si>
  <si>
    <t>ЭР-Телеком</t>
  </si>
  <si>
    <t>ЭСЕНТИМ</t>
  </si>
  <si>
    <t>Телесфор Софтваре</t>
  </si>
  <si>
    <t>Телеканал Дождь</t>
  </si>
  <si>
    <t>Beloris</t>
  </si>
  <si>
    <t>СКАИД</t>
  </si>
  <si>
    <t>Русские базовые информационные технологии, Научно-производственное объединение</t>
  </si>
  <si>
    <t>Русский Букет</t>
  </si>
  <si>
    <t>Русштрафы</t>
  </si>
  <si>
    <t>САЙТ МОДЕРН ГРУПП</t>
  </si>
  <si>
    <t>Avanta / Сампад</t>
  </si>
  <si>
    <t>СМС КЛУБ</t>
  </si>
  <si>
    <t>Связной</t>
  </si>
  <si>
    <t>СПАРК Интеграция</t>
  </si>
  <si>
    <t>СТЭКЛЭВЭЛ ГРУПП</t>
  </si>
  <si>
    <t>Сайтострой</t>
  </si>
  <si>
    <t>Сайтсофт</t>
  </si>
  <si>
    <t>Самарский национальный исследовательский университет имени академика С.П.Королева</t>
  </si>
  <si>
    <t>Apiway, Inc.</t>
  </si>
  <si>
    <t>Amigoweb</t>
  </si>
  <si>
    <t>Русские Традиции</t>
  </si>
  <si>
    <t>Русская дымка</t>
  </si>
  <si>
    <t>Рт-Биз</t>
  </si>
  <si>
    <t>Роутим</t>
  </si>
  <si>
    <t>РОССИЙСКИЙ НАЦИОНАЛЬНЫЙ КОММЕРЧЕСКИЙ БАНК</t>
  </si>
  <si>
    <t>РОСТСЕО</t>
  </si>
  <si>
    <t>Радиостанция Серебряный Дождь - Красноярск</t>
  </si>
  <si>
    <t>Радюков Р.В</t>
  </si>
  <si>
    <t>Ракетная фирма</t>
  </si>
  <si>
    <t>Инфо-Эксперт</t>
  </si>
  <si>
    <t>Ресурс Менеджмент</t>
  </si>
  <si>
    <t>BORK</t>
  </si>
  <si>
    <t>Ригельшторм</t>
  </si>
  <si>
    <t>BG Pro</t>
  </si>
  <si>
    <t>Роза Хутор</t>
  </si>
  <si>
    <t>Романов Алексей Анатольевич</t>
  </si>
  <si>
    <t>Российская академия народного хозяйства и государственной службы при Президенте Российской Федерации</t>
  </si>
  <si>
    <t>Americor Funding Inc</t>
  </si>
  <si>
    <t>ТаргСофт</t>
  </si>
  <si>
    <t>ТАСС-БРОКЕР</t>
  </si>
  <si>
    <t>Студия Intensa</t>
  </si>
  <si>
    <t>Action1 Corporation</t>
  </si>
  <si>
    <t>Студия интернет решений Грампус</t>
  </si>
  <si>
    <t>Суши WOK</t>
  </si>
  <si>
    <t>ASTRIO agency, ООО</t>
  </si>
  <si>
    <t>Сэлф Софт Продакшн</t>
  </si>
  <si>
    <t>ANT'S</t>
  </si>
  <si>
    <t>СеоВен</t>
  </si>
  <si>
    <t>ТД Комплект</t>
  </si>
  <si>
    <t>ТИФИЯ</t>
  </si>
  <si>
    <t>ТКП-Софт</t>
  </si>
  <si>
    <t>ТССП Казахстан</t>
  </si>
  <si>
    <t>Таймбук</t>
  </si>
  <si>
    <t>Таникс групп</t>
  </si>
  <si>
    <t>Стройметиз</t>
  </si>
  <si>
    <t>AdSpire LLC.</t>
  </si>
  <si>
    <t>Стафэксперт</t>
  </si>
  <si>
    <t>Старккрафт</t>
  </si>
  <si>
    <t>Серебряков Денис Анатольевич</t>
  </si>
  <si>
    <t>Серенити</t>
  </si>
  <si>
    <t>Сибкод</t>
  </si>
  <si>
    <t>Altenar</t>
  </si>
  <si>
    <t>Симпл Солюшнс, ЧП</t>
  </si>
  <si>
    <t>Синякин Виктор Владимирович</t>
  </si>
  <si>
    <t>Слэмсофт</t>
  </si>
  <si>
    <t>Смарт Лайн</t>
  </si>
  <si>
    <t>Agrisale</t>
  </si>
  <si>
    <t>Смурфэпп</t>
  </si>
  <si>
    <t>Современная защита</t>
  </si>
  <si>
    <t>Содружество Авто-Альянс</t>
  </si>
  <si>
    <t>Софтвайс</t>
  </si>
  <si>
    <t>Спортмарафон</t>
  </si>
  <si>
    <t>ИнфоИдея</t>
  </si>
  <si>
    <t>Инспиритум</t>
  </si>
  <si>
    <t>ИнтэксСофт</t>
  </si>
  <si>
    <t>Web++</t>
  </si>
  <si>
    <t>WBE 70</t>
  </si>
  <si>
    <t>WEBRAZAVR</t>
  </si>
  <si>
    <t>WOOPPAY</t>
  </si>
  <si>
    <t>IBC Human Resources</t>
  </si>
  <si>
    <t>Walnut Team</t>
  </si>
  <si>
    <t>Hurma System</t>
  </si>
  <si>
    <t>Watt</t>
  </si>
  <si>
    <t>Web Generation Group</t>
  </si>
  <si>
    <t>Human Result</t>
  </si>
  <si>
    <t>INCOM KZ</t>
  </si>
  <si>
    <t>Wecan IT</t>
  </si>
  <si>
    <t>Hotmaps</t>
  </si>
  <si>
    <t>Hostaway</t>
  </si>
  <si>
    <t>Halyq Soft</t>
  </si>
  <si>
    <t>Haier</t>
  </si>
  <si>
    <t>HR-PROFI</t>
  </si>
  <si>
    <t>Xrom Group</t>
  </si>
  <si>
    <t>YES Холдинг</t>
  </si>
  <si>
    <t>VirtualHealth</t>
  </si>
  <si>
    <t>INOSTUDIO</t>
  </si>
  <si>
    <t>ZENDEN</t>
  </si>
  <si>
    <t>TUI Russia &amp; CIS</t>
  </si>
  <si>
    <t>Startup TECH</t>
  </si>
  <si>
    <t>Streamline, Школа иностранных языков</t>
  </si>
  <si>
    <t>TAGREE</t>
  </si>
  <si>
    <t>TCS</t>
  </si>
  <si>
    <t>InStat</t>
  </si>
  <si>
    <t>Immigrants Media</t>
  </si>
  <si>
    <t>TeamLead</t>
  </si>
  <si>
    <t>Veeam Software</t>
  </si>
  <si>
    <t>Thousand IT Company</t>
  </si>
  <si>
    <t>TopDigital</t>
  </si>
  <si>
    <t>Identity Lab</t>
  </si>
  <si>
    <t>TrueConf</t>
  </si>
  <si>
    <t>UnitPay</t>
  </si>
  <si>
    <t>Unlimint</t>
  </si>
  <si>
    <t>Valigara Online</t>
  </si>
  <si>
    <t>ZBRSK</t>
  </si>
  <si>
    <t>Zero Day</t>
  </si>
  <si>
    <t>Интермобилити</t>
  </si>
  <si>
    <t>АО «Национальный центр государственной научно-технической экспертизы»</t>
  </si>
  <si>
    <t>АГЕНТСТВО ВЛАДИМИРА ГРЕВЦОВА</t>
  </si>
  <si>
    <t>АГРО24</t>
  </si>
  <si>
    <t>АДВИЖЕН Digital</t>
  </si>
  <si>
    <t>АИС Роботикс</t>
  </si>
  <si>
    <t>АЙТИ-БАЛАНС</t>
  </si>
  <si>
    <t>АЛЬФАКОМ</t>
  </si>
  <si>
    <t>G2R Limited</t>
  </si>
  <si>
    <t>АПРИКОД</t>
  </si>
  <si>
    <t>АВД</t>
  </si>
  <si>
    <t>АРКВИЖН</t>
  </si>
  <si>
    <t>АТОМИК</t>
  </si>
  <si>
    <t>Абашина Наталья Владимировна</t>
  </si>
  <si>
    <t>Авангард-Проект</t>
  </si>
  <si>
    <t>FutureArt</t>
  </si>
  <si>
    <t>Авто Маркет</t>
  </si>
  <si>
    <t>АВТГ</t>
  </si>
  <si>
    <t>GEGI LLC</t>
  </si>
  <si>
    <t>i-Link</t>
  </si>
  <si>
    <t>aheadWorks</t>
  </si>
  <si>
    <t>Globaldrive</t>
  </si>
  <si>
    <t>app smart GmbH</t>
  </si>
  <si>
    <t>av.by</t>
  </si>
  <si>
    <t>e2e4 Магазин компьютерной и цифровой техники</t>
  </si>
  <si>
    <t>e2e4gu.ru (Потапенко В.А.)</t>
  </si>
  <si>
    <t>esteIT</t>
  </si>
  <si>
    <t>«Научно-Исследовательская Лаборатория «Гамма Технологии»</t>
  </si>
  <si>
    <t>iBrush</t>
  </si>
  <si>
    <t>iWENGO - бизнес-школа электронной коммерции</t>
  </si>
  <si>
    <t>iiko, Компания Aйко</t>
  </si>
  <si>
    <t>imkosmetik</t>
  </si>
  <si>
    <t>mpAdvisor</t>
  </si>
  <si>
    <t>oodji</t>
  </si>
  <si>
    <t>uHome</t>
  </si>
  <si>
    <t>Itwis</t>
  </si>
  <si>
    <t>JBW Soft</t>
  </si>
  <si>
    <t>Madsteak</t>
  </si>
  <si>
    <t>Major logistics</t>
  </si>
  <si>
    <t>Mailfit</t>
  </si>
  <si>
    <t>Otto Group Russia - ООО ДИРЕКТ КАТАЛОГ СЕРВИС</t>
  </si>
  <si>
    <t>PEOPLE</t>
  </si>
  <si>
    <t>PROACTION</t>
  </si>
  <si>
    <t>Palladiumlab</t>
  </si>
  <si>
    <t>Perfect Panel</t>
  </si>
  <si>
    <t>OneHash</t>
  </si>
  <si>
    <t>Petshopru</t>
  </si>
  <si>
    <t>MKomov Studio</t>
  </si>
  <si>
    <t>PomaBrush</t>
  </si>
  <si>
    <t>ProAnalytics</t>
  </si>
  <si>
    <t>Proactivity Group</t>
  </si>
  <si>
    <t>Progressive Mind</t>
  </si>
  <si>
    <t>Online Market Intelligence (OMI)</t>
  </si>
  <si>
    <t>JobHelp</t>
  </si>
  <si>
    <t>MeBot 24</t>
  </si>
  <si>
    <t>Mibok, Internet Agency</t>
  </si>
  <si>
    <t>Millennium</t>
  </si>
  <si>
    <t>Money4leads</t>
  </si>
  <si>
    <t>Mercuryo</t>
  </si>
  <si>
    <t>My Doc</t>
  </si>
  <si>
    <t>Mybuh.kz</t>
  </si>
  <si>
    <t>Nakusi Games</t>
  </si>
  <si>
    <t>Maxmoll</t>
  </si>
  <si>
    <t>NodaSoft</t>
  </si>
  <si>
    <t>NovaMia</t>
  </si>
  <si>
    <t>OCS Distribution</t>
  </si>
  <si>
    <t>ODDS</t>
  </si>
  <si>
    <t>Mascotte</t>
  </si>
  <si>
    <t>ONE TOUCH</t>
  </si>
  <si>
    <t>Prokat-instrumenta.kz</t>
  </si>
  <si>
    <t>MILLZ KARTA</t>
  </si>
  <si>
    <t>Sape</t>
  </si>
  <si>
    <t>Savills</t>
  </si>
  <si>
    <t>Kokoc Group</t>
  </si>
  <si>
    <t>Semantica-IT</t>
  </si>
  <si>
    <t>Kenner Soft Service</t>
  </si>
  <si>
    <t>QITTIQ SOLUTIONS</t>
  </si>
  <si>
    <t>Siren Group</t>
  </si>
  <si>
    <t>Skill Cup</t>
  </si>
  <si>
    <t>SlonW</t>
  </si>
  <si>
    <t>KazAeroSpace</t>
  </si>
  <si>
    <t>KONTUR - digital-агентство</t>
  </si>
  <si>
    <t>SIMBIOS PRODUCTION</t>
  </si>
  <si>
    <t>SIGMA</t>
  </si>
  <si>
    <t>SIBERS</t>
  </si>
  <si>
    <t>QODEX</t>
  </si>
  <si>
    <t>MAXIMUM EDUCATION</t>
  </si>
  <si>
    <t>Qip.ru</t>
  </si>
  <si>
    <t>M1-SHOP</t>
  </si>
  <si>
    <t>Lucky Site</t>
  </si>
  <si>
    <t>RS</t>
  </si>
  <si>
    <t>RadioSchool.kz (ИП Синенко И.С.)</t>
  </si>
  <si>
    <t>Red Promo</t>
  </si>
  <si>
    <t>Lobster Lab</t>
  </si>
  <si>
    <t>Live Typing</t>
  </si>
  <si>
    <t>RichBrains</t>
  </si>
  <si>
    <t>Lincoln Labs</t>
  </si>
  <si>
    <t>Roonyx</t>
  </si>
  <si>
    <t>Runtime LLC</t>
  </si>
  <si>
    <t>Russian Robotics</t>
  </si>
  <si>
    <t>Автоматизация и Консалтинг</t>
  </si>
  <si>
    <t>Группа компаний ЦВТ</t>
  </si>
  <si>
    <t>Д2 Страхование</t>
  </si>
  <si>
    <t>ДАЙМОНД ПЕЙ</t>
  </si>
  <si>
    <t>ДЗЭНСОФТ СОЛЮШЕН / DZENSOFT SOLUTION</t>
  </si>
  <si>
    <t>ДИВАН.РУ</t>
  </si>
  <si>
    <t>ДСВ Солюшнс</t>
  </si>
  <si>
    <t>Даичи</t>
  </si>
  <si>
    <t>Данфосс</t>
  </si>
  <si>
    <t>Группа компаний КАНТ</t>
  </si>
  <si>
    <t>EXMO</t>
  </si>
  <si>
    <t>Дженезис эппс</t>
  </si>
  <si>
    <t>ДиСтэйт</t>
  </si>
  <si>
    <t>Директ Кредит</t>
  </si>
  <si>
    <t>EMSoft LLC</t>
  </si>
  <si>
    <t>Домохозяин</t>
  </si>
  <si>
    <t>Доставка вкусной еды Фидель</t>
  </si>
  <si>
    <t>EYECONWEB</t>
  </si>
  <si>
    <t>Emfy</t>
  </si>
  <si>
    <t>ГиперАйТиТрэйд</t>
  </si>
  <si>
    <t>Eldorado</t>
  </si>
  <si>
    <t>Гайнутдинов Айрат Эльмирович</t>
  </si>
  <si>
    <t>Гамма</t>
  </si>
  <si>
    <t>Геномед</t>
  </si>
  <si>
    <t>Гигабайт</t>
  </si>
  <si>
    <t>Гипнопилл</t>
  </si>
  <si>
    <t>Группа Управляющих компаний</t>
  </si>
  <si>
    <t>ГлавДоставка</t>
  </si>
  <si>
    <t>Голден Дакс</t>
  </si>
  <si>
    <t>Голощапов Артем Олегович</t>
  </si>
  <si>
    <t>Грант-Маркетинг</t>
  </si>
  <si>
    <t>Easy-prog.com</t>
  </si>
  <si>
    <t>Группа Компаний Армтек</t>
  </si>
  <si>
    <t>Доставка-Сервис</t>
  </si>
  <si>
    <t>EKF</t>
  </si>
  <si>
    <t>Дуотек</t>
  </si>
  <si>
    <t>Индустрия МП</t>
  </si>
  <si>
    <t>ИООО «АсстрА Менеджмент»</t>
  </si>
  <si>
    <t>ИТСС</t>
  </si>
  <si>
    <t>Ивит</t>
  </si>
  <si>
    <t>DevITeam</t>
  </si>
  <si>
    <t>ИнКо</t>
  </si>
  <si>
    <t>Инград</t>
  </si>
  <si>
    <t>Индекс Развития</t>
  </si>
  <si>
    <t>Индустриальные Информационные Технологии</t>
  </si>
  <si>
    <t>Инком Бизнес Групп</t>
  </si>
  <si>
    <t>ЕВАППС</t>
  </si>
  <si>
    <t>Инсайд, Интернет агентство</t>
  </si>
  <si>
    <t>Deltaplan Group</t>
  </si>
  <si>
    <t>Meta Sistem</t>
  </si>
  <si>
    <t>Интегратор ИТ</t>
  </si>
  <si>
    <t>Интелико Системс</t>
  </si>
  <si>
    <t>Интеллектуальные социальные системы</t>
  </si>
  <si>
    <t>Интерактивные обучающие технологии</t>
  </si>
  <si>
    <t>ИОМ Анкетолог</t>
  </si>
  <si>
    <t>Documentolog</t>
  </si>
  <si>
    <t>DriverPack Solution</t>
  </si>
  <si>
    <t>ЕТелеком</t>
  </si>
  <si>
    <t>ЕФО</t>
  </si>
  <si>
    <t>Европейское аграрное агентство</t>
  </si>
  <si>
    <t>Европрестиж</t>
  </si>
  <si>
    <t>Dostavista Global</t>
  </si>
  <si>
    <t>ЗЕНИТ, банк</t>
  </si>
  <si>
    <t>Завод Стеко</t>
  </si>
  <si>
    <t>DoorHan, группа компаний</t>
  </si>
  <si>
    <t>DominiGames</t>
  </si>
  <si>
    <t>Защищенные Телекоммуникации</t>
  </si>
  <si>
    <t>Звезда героя</t>
  </si>
  <si>
    <t>Зенит, футбольный клуб</t>
  </si>
  <si>
    <t>Зефир Девелопмент / Zephyrmobile</t>
  </si>
  <si>
    <t>Зионек</t>
  </si>
  <si>
    <t>ГБУ МО МОМИАЦ</t>
  </si>
  <si>
    <t>Все эвакуаторы России</t>
  </si>
  <si>
    <t>Автошкола 76</t>
  </si>
  <si>
    <t>Байкал-Веб</t>
  </si>
  <si>
    <t>Астек</t>
  </si>
  <si>
    <t>Five Stars</t>
  </si>
  <si>
    <t>БИГ ФИШ ГРУП</t>
  </si>
  <si>
    <t>БИЗНЕС Оnline, Деловая электронная газета</t>
  </si>
  <si>
    <t>БОДИСАЙТ</t>
  </si>
  <si>
    <t>БОЛЬШАЯ ТРОЙКА</t>
  </si>
  <si>
    <t>БЭСТ</t>
  </si>
  <si>
    <t>Банк ДОМ.РФ</t>
  </si>
  <si>
    <t>Банклаб</t>
  </si>
  <si>
    <t>Басараба Александр Зиновьевич</t>
  </si>
  <si>
    <t>Безлимит</t>
  </si>
  <si>
    <t>БелТрансСпутник</t>
  </si>
  <si>
    <t>Белорусский институт системного анализа и информационного обеспечения научно-технической сферы</t>
  </si>
  <si>
    <t>Бест-Рк</t>
  </si>
  <si>
    <t>Бетховен сеть зоомагазинов</t>
  </si>
  <si>
    <t>Аристек Системс</t>
  </si>
  <si>
    <t>ВоБаза</t>
  </si>
  <si>
    <t>FlowPort</t>
  </si>
  <si>
    <t>FunCorp</t>
  </si>
  <si>
    <t>Агентство недвижимости АЯКС</t>
  </si>
  <si>
    <t>French Riviera Realty</t>
  </si>
  <si>
    <t>Freedom International Group</t>
  </si>
  <si>
    <t>АйТи Медиа</t>
  </si>
  <si>
    <t>АйТи Тех</t>
  </si>
  <si>
    <t>Flat12</t>
  </si>
  <si>
    <t>Арзамасцев Д.В.</t>
  </si>
  <si>
    <t>Айтилайф групп</t>
  </si>
  <si>
    <t>Акушерство.ru, Компания</t>
  </si>
  <si>
    <t>Алгоритмика</t>
  </si>
  <si>
    <t>Альфа-Форекс</t>
  </si>
  <si>
    <t>Анталоджик</t>
  </si>
  <si>
    <t>АнтиТренинги cервис дистанционного обучения</t>
  </si>
  <si>
    <t>Аптеки «ВИТА»</t>
  </si>
  <si>
    <t>Аптеки Столички</t>
  </si>
  <si>
    <t>Бизапс</t>
  </si>
  <si>
    <t>Бизнес- Лидер</t>
  </si>
  <si>
    <t>БиномТех</t>
  </si>
  <si>
    <t>Вейкап</t>
  </si>
  <si>
    <t>Веб-студия WebWeb</t>
  </si>
  <si>
    <t>FM Logistic</t>
  </si>
  <si>
    <t>Вебинар Технологии</t>
  </si>
  <si>
    <t>Вебмарт Групп</t>
  </si>
  <si>
    <t>Вебрус Лаб</t>
  </si>
  <si>
    <t>Вебхаус</t>
  </si>
  <si>
    <t>Вейра-Союз</t>
  </si>
  <si>
    <t>Бифорком Тек</t>
  </si>
  <si>
    <t>Венера</t>
  </si>
  <si>
    <t>Веон-консалт</t>
  </si>
  <si>
    <t>Extreme Developers</t>
  </si>
  <si>
    <t>ExtTeam</t>
  </si>
  <si>
    <t>Exit-Tech</t>
  </si>
  <si>
    <t>Випсервис</t>
  </si>
  <si>
    <t>Eqvanta</t>
  </si>
  <si>
    <t>Веб-студия ONELAB</t>
  </si>
  <si>
    <t>Веб-студия Dancecolor (Макаренков Д. А.)</t>
  </si>
  <si>
    <t>Веб-Мост</t>
  </si>
  <si>
    <t>Большая Земля</t>
  </si>
  <si>
    <t>Fingineers</t>
  </si>
  <si>
    <t>Брайт Солюшенз</t>
  </si>
  <si>
    <t>Бринго</t>
  </si>
  <si>
    <t>Брискли</t>
  </si>
  <si>
    <t>Броневик</t>
  </si>
  <si>
    <t>FinFort</t>
  </si>
  <si>
    <t>Быстрые решения</t>
  </si>
  <si>
    <t>Бэст Дискаунт Рус</t>
  </si>
  <si>
    <t>ВАТСОН</t>
  </si>
  <si>
    <t>ВИП</t>
  </si>
  <si>
    <t>ВайдВэб</t>
  </si>
  <si>
    <t>Вангер.рф - разработка сайтов</t>
  </si>
  <si>
    <t>Варяг</t>
  </si>
  <si>
    <t>Веб Оптимайз</t>
  </si>
  <si>
    <t>Веб Технологии</t>
  </si>
  <si>
    <t>Вебтрейд</t>
  </si>
  <si>
    <t>Вакансий с з/п от (нижняя гряница з/п)</t>
  </si>
  <si>
    <t>Средняя з/п</t>
  </si>
  <si>
    <t>Вакансий с указанием средней з/п (для вакансий с указанными рамками з/п)</t>
  </si>
  <si>
    <t>experience</t>
  </si>
  <si>
    <t>Итого</t>
  </si>
  <si>
    <t>ИТОГО</t>
  </si>
  <si>
    <t xml:space="preserve">ASP.NET Core developer ( в навыках) </t>
  </si>
  <si>
    <t>Вакансий с указанием средней з/п</t>
  </si>
  <si>
    <t>ВсеИнструменты,ру</t>
  </si>
  <si>
    <t>VSEMAYKI,RU</t>
  </si>
  <si>
    <t>Река,Маркет</t>
  </si>
  <si>
    <t>ЮрентБайк,ру</t>
  </si>
  <si>
    <t>LAPTOP,RU</t>
  </si>
  <si>
    <t>Зарплата,ру</t>
  </si>
  <si>
    <t>8d9,ru</t>
  </si>
  <si>
    <t>AD,RU</t>
  </si>
  <si>
    <t>Apiway, Inc,</t>
  </si>
  <si>
    <t>DATS,TEAM</t>
  </si>
  <si>
    <t>Qip,ru</t>
  </si>
  <si>
    <t>e2e4gu,ru (Потапенко В,А,)</t>
  </si>
  <si>
    <t>Вангер,рф - разработка сайтов</t>
  </si>
  <si>
    <t>МКК «Макс,Кредит»</t>
  </si>
  <si>
    <t>Самарский национальный исследовательский университет имени академика С,П,Королева</t>
  </si>
  <si>
    <t>Узнать Штрафы,ру</t>
  </si>
  <si>
    <t>Флорист,ру-Диджитал</t>
  </si>
  <si>
    <t>skills</t>
  </si>
  <si>
    <t>frequency_sum</t>
  </si>
  <si>
    <t>1с-битрикс</t>
  </si>
  <si>
    <t>php</t>
  </si>
  <si>
    <t>mysql</t>
  </si>
  <si>
    <t>javascript</t>
  </si>
  <si>
    <t>css</t>
  </si>
  <si>
    <t>git</t>
  </si>
  <si>
    <t>jquery</t>
  </si>
  <si>
    <t>html</t>
  </si>
  <si>
    <t>php5</t>
  </si>
  <si>
    <t>ооп</t>
  </si>
  <si>
    <t>html5</t>
  </si>
  <si>
    <t>ajax</t>
  </si>
  <si>
    <t>css3</t>
  </si>
  <si>
    <t>sql</t>
  </si>
  <si>
    <t>разработка технических заданий</t>
  </si>
  <si>
    <t>linux</t>
  </si>
  <si>
    <t>cms wordpress</t>
  </si>
  <si>
    <t>битрикс24</t>
  </si>
  <si>
    <t>управление интернет-проектами</t>
  </si>
  <si>
    <t>bootstrap</t>
  </si>
  <si>
    <t>redis</t>
  </si>
  <si>
    <t>веб-программирование</t>
  </si>
  <si>
    <t>bitrix</t>
  </si>
  <si>
    <t>php7</t>
  </si>
  <si>
    <t>yii</t>
  </si>
  <si>
    <t>управление проектами</t>
  </si>
  <si>
    <t>adobe photoshop</t>
  </si>
  <si>
    <t>memcached</t>
  </si>
  <si>
    <t>seo</t>
  </si>
  <si>
    <t>аналитическое мышление</t>
  </si>
  <si>
    <t>кроссбраузерная верстка</t>
  </si>
  <si>
    <t>работа в команде</t>
  </si>
  <si>
    <t>atlassian jira</t>
  </si>
  <si>
    <t>bitrix24</t>
  </si>
  <si>
    <t>crm</t>
  </si>
  <si>
    <t>e-commerce</t>
  </si>
  <si>
    <t>google analytics</t>
  </si>
  <si>
    <t>laravel</t>
  </si>
  <si>
    <t>symfony</t>
  </si>
  <si>
    <t>битрикс 24</t>
  </si>
  <si>
    <t>постановка задач разработчикам</t>
  </si>
  <si>
    <t>создание сайтов</t>
  </si>
  <si>
    <t>1c-bitrix</t>
  </si>
  <si>
    <t>confluence</t>
  </si>
  <si>
    <t>coreldraw</t>
  </si>
  <si>
    <t>cистемы управления базами данных</t>
  </si>
  <si>
    <t>eсommerce</t>
  </si>
  <si>
    <t>google adwords</t>
  </si>
  <si>
    <t>jira</t>
  </si>
  <si>
    <t>ms sql</t>
  </si>
  <si>
    <t>my sql</t>
  </si>
  <si>
    <t>xml</t>
  </si>
  <si>
    <t>администрирование сайтов</t>
  </si>
  <si>
    <t>бизнес-анализ</t>
  </si>
  <si>
    <t>информационные технологии</t>
  </si>
  <si>
    <t>наполнение контентом</t>
  </si>
  <si>
    <t>разработка cms</t>
  </si>
  <si>
    <t>яндекс.директ</t>
  </si>
  <si>
    <t>яндекс.метрика</t>
  </si>
  <si>
    <t>1с: управление торговлей</t>
  </si>
  <si>
    <t>agile project management</t>
  </si>
  <si>
    <t>bitrix 24</t>
  </si>
  <si>
    <t>bitrix разработчик</t>
  </si>
  <si>
    <t>c++</t>
  </si>
  <si>
    <t>d7</t>
  </si>
  <si>
    <t>js</t>
  </si>
  <si>
    <t>ms office</t>
  </si>
  <si>
    <t>node.js</t>
  </si>
  <si>
    <t>php программист</t>
  </si>
  <si>
    <t>phpmyadmin</t>
  </si>
  <si>
    <t>seo оптимизация</t>
  </si>
  <si>
    <t>svn</t>
  </si>
  <si>
    <t>web разработчик</t>
  </si>
  <si>
    <t>администрирование</t>
  </si>
  <si>
    <t>веб-дизайн</t>
  </si>
  <si>
    <t>ведение переговоров</t>
  </si>
  <si>
    <t>верстка</t>
  </si>
  <si>
    <t>интернет маркетинг</t>
  </si>
  <si>
    <t>креативность</t>
  </si>
  <si>
    <t>маркетинговые коммуникации</t>
  </si>
  <si>
    <t>маркетинговый анализ</t>
  </si>
  <si>
    <t>обучение и развитие</t>
  </si>
  <si>
    <t>планирование маркетинговых кампаний</t>
  </si>
  <si>
    <t>планирование продаж</t>
  </si>
  <si>
    <t>подготовка коммерческих предложений</t>
  </si>
  <si>
    <t>подготовка презентаций</t>
  </si>
  <si>
    <t>продажи через интернет</t>
  </si>
  <si>
    <t>разработка инструкций</t>
  </si>
  <si>
    <t>разработка по</t>
  </si>
  <si>
    <t>разработка регламентов</t>
  </si>
  <si>
    <t>руководство командой разработчиков</t>
  </si>
  <si>
    <t>субд</t>
  </si>
  <si>
    <t>управление персоналом</t>
  </si>
  <si>
    <t>управление продажами</t>
  </si>
  <si>
    <t>управление разработкой</t>
  </si>
  <si>
    <t>1c: бухгалтерия</t>
  </si>
  <si>
    <t>1с программирование</t>
  </si>
  <si>
    <t>1с-рарус</t>
  </si>
  <si>
    <t>1с: бухгалтерия</t>
  </si>
  <si>
    <t>1с: документооборот</t>
  </si>
  <si>
    <t>1с: зарплата и кадры</t>
  </si>
  <si>
    <t>1с: розница</t>
  </si>
  <si>
    <t>1с: торговля</t>
  </si>
  <si>
    <t>angularjs</t>
  </si>
  <si>
    <t>apache http server</t>
  </si>
  <si>
    <t>api</t>
  </si>
  <si>
    <t>api bitrix</t>
  </si>
  <si>
    <t>asp.net</t>
  </si>
  <si>
    <t>atlassian confluence</t>
  </si>
  <si>
    <t>avid media composer</t>
  </si>
  <si>
    <t>b2b продажи</t>
  </si>
  <si>
    <t>b2c</t>
  </si>
  <si>
    <t>b2c маркетинг</t>
  </si>
  <si>
    <t>b2c продажи</t>
  </si>
  <si>
    <t>bitrix d7</t>
  </si>
  <si>
    <t>bitrix developer</t>
  </si>
  <si>
    <t>c#</t>
  </si>
  <si>
    <t>cms</t>
  </si>
  <si>
    <t>crm битрикс24/ 1с-битрикс</t>
  </si>
  <si>
    <t>development</t>
  </si>
  <si>
    <t>django framework</t>
  </si>
  <si>
    <t>docker</t>
  </si>
  <si>
    <t>email маркетинг</t>
  </si>
  <si>
    <t>erp</t>
  </si>
  <si>
    <t>gulp</t>
  </si>
  <si>
    <t>java</t>
  </si>
  <si>
    <t>joomla cms</t>
  </si>
  <si>
    <t>js/jquery</t>
  </si>
  <si>
    <t>json api</t>
  </si>
  <si>
    <t>less</t>
  </si>
  <si>
    <t>modx</t>
  </si>
  <si>
    <t>ms crm</t>
  </si>
  <si>
    <t>ms project</t>
  </si>
  <si>
    <t>ms sharepoint</t>
  </si>
  <si>
    <t>ms sql server</t>
  </si>
  <si>
    <t>ms visio</t>
  </si>
  <si>
    <t>nginx</t>
  </si>
  <si>
    <t>php3</t>
  </si>
  <si>
    <t>php4</t>
  </si>
  <si>
    <t>postgresql</t>
  </si>
  <si>
    <t>power bi</t>
  </si>
  <si>
    <t>product management</t>
  </si>
  <si>
    <t>production</t>
  </si>
  <si>
    <t>project management</t>
  </si>
  <si>
    <t>python</t>
  </si>
  <si>
    <t>redmine</t>
  </si>
  <si>
    <t>rest api</t>
  </si>
  <si>
    <t>sass</t>
  </si>
  <si>
    <t>scrum</t>
  </si>
  <si>
    <t>seo-копирайтинг</t>
  </si>
  <si>
    <t>ubuntu</t>
  </si>
  <si>
    <t>ubuntu server</t>
  </si>
  <si>
    <t>ui</t>
  </si>
  <si>
    <t>ux</t>
  </si>
  <si>
    <t>vuejs</t>
  </si>
  <si>
    <t>web application development</t>
  </si>
  <si>
    <t>web аналитика</t>
  </si>
  <si>
    <t>автоматизация</t>
  </si>
  <si>
    <t>администрирование серверов windows</t>
  </si>
  <si>
    <t>администрирование сетевого оборудования</t>
  </si>
  <si>
    <t>активные продажи</t>
  </si>
  <si>
    <t>анализ данных</t>
  </si>
  <si>
    <t>аналитические способности</t>
  </si>
  <si>
    <t>английский язык</t>
  </si>
  <si>
    <t>базы данных</t>
  </si>
  <si>
    <t>битрикс</t>
  </si>
  <si>
    <t>веб-аналитика</t>
  </si>
  <si>
    <t>графический дизайн</t>
  </si>
  <si>
    <t>деловая коммуникация</t>
  </si>
  <si>
    <t>документальное сопровождение</t>
  </si>
  <si>
    <t>егаис</t>
  </si>
  <si>
    <t>интернет-реклама</t>
  </si>
  <si>
    <t>информационная безопасность</t>
  </si>
  <si>
    <t>клиентоориентированность</t>
  </si>
  <si>
    <t>контроль качества</t>
  </si>
  <si>
    <t>копирайтинг</t>
  </si>
  <si>
    <t>навыки переговоров</t>
  </si>
  <si>
    <t>навыки продаж</t>
  </si>
  <si>
    <t>настройка серверов apache</t>
  </si>
  <si>
    <t>обновление конфигурации 1с</t>
  </si>
  <si>
    <t>обучение</t>
  </si>
  <si>
    <t>оптимизация бизнес-процессов</t>
  </si>
  <si>
    <t>организаторские навыки</t>
  </si>
  <si>
    <t>план продвижения</t>
  </si>
  <si>
    <t>поисковая оптимизация сайтов</t>
  </si>
  <si>
    <t>проведение презентаций</t>
  </si>
  <si>
    <t>продвижение бренда</t>
  </si>
  <si>
    <t>продвижение сайтов</t>
  </si>
  <si>
    <t>прототипирование</t>
  </si>
  <si>
    <t>работа с базами данных</t>
  </si>
  <si>
    <t>работа с возражениями</t>
  </si>
  <si>
    <t>развитие ключевых клиентов</t>
  </si>
  <si>
    <t>развитие продаж</t>
  </si>
  <si>
    <t>разработка концепции</t>
  </si>
  <si>
    <t>разработка маркетинговой стратегии</t>
  </si>
  <si>
    <t>рнр</t>
  </si>
  <si>
    <t>системная интеграция</t>
  </si>
  <si>
    <t>системное мышление</t>
  </si>
  <si>
    <t>системный анализ</t>
  </si>
  <si>
    <t>социальные сети</t>
  </si>
  <si>
    <t>сэд</t>
  </si>
  <si>
    <t>техническая поддержка</t>
  </si>
  <si>
    <t>торговый маркетинг</t>
  </si>
  <si>
    <t>умение находить решения самостоятельно</t>
  </si>
  <si>
    <t>умение работать в коллективе</t>
  </si>
  <si>
    <t>умение работать в команде</t>
  </si>
  <si>
    <t>умение распределять свое время</t>
  </si>
  <si>
    <t>умение расставлять приоритеты</t>
  </si>
  <si>
    <t>управление бюджетом</t>
  </si>
  <si>
    <t>управление командой</t>
  </si>
  <si>
    <t>управление отношениями с клиентами</t>
  </si>
  <si>
    <t>управленческий учет</t>
  </si>
  <si>
    <t>финансовый анализ</t>
  </si>
  <si>
    <t>.net framework</t>
  </si>
  <si>
    <t>entity framework</t>
  </si>
  <si>
    <t>wpf</t>
  </si>
  <si>
    <t>.net core</t>
  </si>
  <si>
    <t>asp.net core</t>
  </si>
  <si>
    <t>design patterns</t>
  </si>
  <si>
    <t>mvc</t>
  </si>
  <si>
    <t>npm</t>
  </si>
  <si>
    <t>oracle</t>
  </si>
  <si>
    <t>react</t>
  </si>
  <si>
    <t>react native</t>
  </si>
  <si>
    <t>webpack</t>
  </si>
  <si>
    <t>asp.net mvc</t>
  </si>
  <si>
    <t>angular</t>
  </si>
  <si>
    <t>ms visual studio</t>
  </si>
  <si>
    <t>wcf</t>
  </si>
  <si>
    <t>mongodb</t>
  </si>
  <si>
    <t>tfs</t>
  </si>
  <si>
    <t>typescript</t>
  </si>
  <si>
    <t>linq</t>
  </si>
  <si>
    <t>powershell</t>
  </si>
  <si>
    <t>ado.net</t>
  </si>
  <si>
    <t>graylog</t>
  </si>
  <si>
    <t>ms iis</t>
  </si>
  <si>
    <t>octopus deploy</t>
  </si>
  <si>
    <t>prometheus</t>
  </si>
  <si>
    <t>signalr</t>
  </si>
  <si>
    <t>rest</t>
  </si>
  <si>
    <t>ef core</t>
  </si>
  <si>
    <t>aws</t>
  </si>
  <si>
    <t>net core</t>
  </si>
  <si>
    <t>sql server</t>
  </si>
  <si>
    <t>rabbitmq</t>
  </si>
  <si>
    <t>soap</t>
  </si>
  <si>
    <t>visual studio c#</t>
  </si>
  <si>
    <t>.net</t>
  </si>
  <si>
    <t>angular 2</t>
  </si>
  <si>
    <t>azure</t>
  </si>
  <si>
    <t>разработка нового продукта</t>
  </si>
  <si>
    <t>с#</t>
  </si>
  <si>
    <t>solid</t>
  </si>
  <si>
    <t>transact-sql</t>
  </si>
  <si>
    <t>angular 4</t>
  </si>
  <si>
    <t>angular 5</t>
  </si>
  <si>
    <t>windows forms</t>
  </si>
  <si>
    <t>business english</t>
  </si>
  <si>
    <t>gitlab</t>
  </si>
  <si>
    <t>microsoft visual studio</t>
  </si>
  <si>
    <t>nosql</t>
  </si>
  <si>
    <t>reactjs</t>
  </si>
  <si>
    <t>unit testing</t>
  </si>
  <si>
    <t>web api</t>
  </si>
  <si>
    <t>active directory</t>
  </si>
  <si>
    <t>android</t>
  </si>
  <si>
    <t>ios</t>
  </si>
  <si>
    <t>redux</t>
  </si>
  <si>
    <t>restful api</t>
  </si>
  <si>
    <t>unity</t>
  </si>
  <si>
    <t>vue.js</t>
  </si>
  <si>
    <t>webapi</t>
  </si>
  <si>
    <t>asp.net core web api</t>
  </si>
  <si>
    <t>big data</t>
  </si>
  <si>
    <t>elasticsearch</t>
  </si>
  <si>
    <t>oracle pl/sql</t>
  </si>
  <si>
    <t>orm</t>
  </si>
  <si>
    <t>redux|mobx</t>
  </si>
  <si>
    <t>программирование</t>
  </si>
  <si>
    <t>access</t>
  </si>
  <si>
    <t>asp.net core 3</t>
  </si>
  <si>
    <t>azure devops</t>
  </si>
  <si>
    <t>backend</t>
  </si>
  <si>
    <t>blazor</t>
  </si>
  <si>
    <t>clickhouse</t>
  </si>
  <si>
    <t>cqrs</t>
  </si>
  <si>
    <t>english language</t>
  </si>
  <si>
    <t>es6</t>
  </si>
  <si>
    <t>fullstack</t>
  </si>
  <si>
    <t>http</t>
  </si>
  <si>
    <t>jest</t>
  </si>
  <si>
    <t>mac os</t>
  </si>
  <si>
    <t>microservices</t>
  </si>
  <si>
    <t>ms dynamics crm</t>
  </si>
  <si>
    <t>mssql</t>
  </si>
  <si>
    <t>mvvm</t>
  </si>
  <si>
    <t>olap (online analytical processing)</t>
  </si>
  <si>
    <t>react.js</t>
  </si>
  <si>
    <t>saas</t>
  </si>
  <si>
    <t>software development</t>
  </si>
  <si>
    <t>spa</t>
  </si>
  <si>
    <t>tpl</t>
  </si>
  <si>
    <t>web-дизайн</t>
  </si>
  <si>
    <t>xaml</t>
  </si>
  <si>
    <t>ориентация на результат</t>
  </si>
  <si>
    <t>управление временем</t>
  </si>
  <si>
    <t>.net core (c#) asp.net core</t>
  </si>
  <si>
    <t>.net framework 4.6</t>
  </si>
  <si>
    <t>.net/.net core</t>
  </si>
  <si>
    <t>.netcore</t>
  </si>
  <si>
    <t>action script</t>
  </si>
  <si>
    <t>amazon web service</t>
  </si>
  <si>
    <t>amdocs announces clarifycrm</t>
  </si>
  <si>
    <t>angular / react / vue / svelte / blazor</t>
  </si>
  <si>
    <t>angular 9</t>
  </si>
  <si>
    <t>ant design</t>
  </si>
  <si>
    <t>apache kafka</t>
  </si>
  <si>
    <t>arcgis</t>
  </si>
  <si>
    <t>asp.net (core)</t>
  </si>
  <si>
    <t>asp.net core 2</t>
  </si>
  <si>
    <t>asp.net core mvc</t>
  </si>
  <si>
    <t>asp.net core razor pages</t>
  </si>
  <si>
    <t>asp.net mvc 5</t>
  </si>
  <si>
    <t>asp.net/asp.net core</t>
  </si>
  <si>
    <t>aws api</t>
  </si>
  <si>
    <t>azure servicefabric</t>
  </si>
  <si>
    <t>bem</t>
  </si>
  <si>
    <t>bootstrap 4</t>
  </si>
  <si>
    <t>c# + .net core</t>
  </si>
  <si>
    <t>c# 7.0</t>
  </si>
  <si>
    <t>ci/cd</t>
  </si>
  <si>
    <t>ci/cd; docker; kubernetes;</t>
  </si>
  <si>
    <t>cloud computing</t>
  </si>
  <si>
    <t>components</t>
  </si>
  <si>
    <t>core</t>
  </si>
  <si>
    <t>core 3</t>
  </si>
  <si>
    <t>dapper</t>
  </si>
  <si>
    <t>developer</t>
  </si>
  <si>
    <t>developer express</t>
  </si>
  <si>
    <t>drupal api</t>
  </si>
  <si>
    <t>ef6</t>
  </si>
  <si>
    <t>entity framework 6</t>
  </si>
  <si>
    <t>entity framework core</t>
  </si>
  <si>
    <t>entityframework</t>
  </si>
  <si>
    <t>entityframework core</t>
  </si>
  <si>
    <t>frontend</t>
  </si>
  <si>
    <t>github/gitlab</t>
  </si>
  <si>
    <t>graphql</t>
  </si>
  <si>
    <t>grasp</t>
  </si>
  <si>
    <t>hadoop</t>
  </si>
  <si>
    <t>high load</t>
  </si>
  <si>
    <t>iis</t>
  </si>
  <si>
    <t>ioc/di</t>
  </si>
  <si>
    <t>ioс/di)</t>
  </si>
  <si>
    <t>it</t>
  </si>
  <si>
    <t>jenkins</t>
  </si>
  <si>
    <t>js/typescript</t>
  </si>
  <si>
    <t>json</t>
  </si>
  <si>
    <t>k8s</t>
  </si>
  <si>
    <t>kafka</t>
  </si>
  <si>
    <t>key vault</t>
  </si>
  <si>
    <t>kubernetes</t>
  </si>
  <si>
    <t>leadership skills</t>
  </si>
  <si>
    <t>linq2db</t>
  </si>
  <si>
    <t>masstransit and etc</t>
  </si>
  <si>
    <t>memory traffic</t>
  </si>
  <si>
    <t>metatrader</t>
  </si>
  <si>
    <t>ms access</t>
  </si>
  <si>
    <t>multithread programming</t>
  </si>
  <si>
    <t>mvc 5</t>
  </si>
  <si>
    <t>native javascript (es6+)</t>
  </si>
  <si>
    <t>ne core</t>
  </si>
  <si>
    <t>net 4+</t>
  </si>
  <si>
    <t>net core / asp.net core / .net framework</t>
  </si>
  <si>
    <t>nhibernate</t>
  </si>
  <si>
    <t>nunit</t>
  </si>
  <si>
    <t>pascal</t>
  </si>
  <si>
    <t>postcss</t>
  </si>
  <si>
    <t>postgesql)</t>
  </si>
  <si>
    <t>rabbit mq</t>
  </si>
  <si>
    <t>razor pages</t>
  </si>
  <si>
    <t>razorpages</t>
  </si>
  <si>
    <t>react js</t>
  </si>
  <si>
    <t>sql (orm)</t>
  </si>
  <si>
    <t>sql azure</t>
  </si>
  <si>
    <t>sqlite</t>
  </si>
  <si>
    <t>swagger</t>
  </si>
  <si>
    <t>t-sql</t>
  </si>
  <si>
    <t>teamleading</t>
  </si>
  <si>
    <t>telerik</t>
  </si>
  <si>
    <t>terrasoft crm</t>
  </si>
  <si>
    <t>typescrypt</t>
  </si>
  <si>
    <t>unit tests</t>
  </si>
  <si>
    <t>vba</t>
  </si>
  <si>
    <t>vue</t>
  </si>
  <si>
    <t>web</t>
  </si>
  <si>
    <t>web api (rest/restful)</t>
  </si>
  <si>
    <t>web api2</t>
  </si>
  <si>
    <t>web forms</t>
  </si>
  <si>
    <t>web pack</t>
  </si>
  <si>
    <t>webforms</t>
  </si>
  <si>
    <t>windows server</t>
  </si>
  <si>
    <t>wpf (mvvm</t>
  </si>
  <si>
    <t>xamarin</t>
  </si>
  <si>
    <t>xml/xslt</t>
  </si>
  <si>
    <t>xsd</t>
  </si>
  <si>
    <t>администрирование серверов linux</t>
  </si>
  <si>
    <t>база данных: oracle</t>
  </si>
  <si>
    <t>внешняя оптимизация сайта</t>
  </si>
  <si>
    <t>внутренняя оптимизация сайта</t>
  </si>
  <si>
    <t>деловое общение</t>
  </si>
  <si>
    <t>исполнительность</t>
  </si>
  <si>
    <t>компьютерная безопасность</t>
  </si>
  <si>
    <t>консультирование</t>
  </si>
  <si>
    <t>контроль исполнения решений</t>
  </si>
  <si>
    <t>микросервисы</t>
  </si>
  <si>
    <t>многопоточность</t>
  </si>
  <si>
    <t>ответственность</t>
  </si>
  <si>
    <t>планирование карьеры</t>
  </si>
  <si>
    <t>работа с оргтехникой</t>
  </si>
  <si>
    <t>работоспособность</t>
  </si>
  <si>
    <t>с##</t>
  </si>
  <si>
    <t>с#. net</t>
  </si>
  <si>
    <t>субд (ms sql</t>
  </si>
  <si>
    <t>субд oracle</t>
  </si>
  <si>
    <t>• c#</t>
  </si>
  <si>
    <t>• entity framework или аналоги</t>
  </si>
  <si>
    <t>• js / typescript / html / css</t>
  </si>
  <si>
    <t>• ms sqlserver</t>
  </si>
  <si>
    <t>• написание тестов</t>
  </si>
  <si>
    <t>direct 3d</t>
  </si>
  <si>
    <t>android sdk</t>
  </si>
  <si>
    <t>bjson</t>
  </si>
  <si>
    <t>ms visual c++</t>
  </si>
  <si>
    <t>математическое программирование</t>
  </si>
  <si>
    <t>qt</t>
  </si>
  <si>
    <t>коммуникабельность</t>
  </si>
  <si>
    <t>чувство юмора</t>
  </si>
  <si>
    <t>c/c++</t>
  </si>
  <si>
    <t>delphi</t>
  </si>
  <si>
    <t>com services</t>
  </si>
  <si>
    <t>qml</t>
  </si>
  <si>
    <t>оод</t>
  </si>
  <si>
    <t>matlab</t>
  </si>
  <si>
    <t>wsf</t>
  </si>
  <si>
    <t>yaml</t>
  </si>
  <si>
    <t>angular 7+</t>
  </si>
  <si>
    <t>com</t>
  </si>
  <si>
    <t>com+</t>
  </si>
  <si>
    <t>ionic</t>
  </si>
  <si>
    <t>mercurial</t>
  </si>
  <si>
    <t>rxjs</t>
  </si>
  <si>
    <t>stl</t>
  </si>
  <si>
    <t>xsl</t>
  </si>
  <si>
    <t>с++</t>
  </si>
  <si>
    <t>autodesk revit</t>
  </si>
  <si>
    <t>c++03</t>
  </si>
  <si>
    <t>c++11</t>
  </si>
  <si>
    <t>c++14</t>
  </si>
  <si>
    <t>cassandra</t>
  </si>
  <si>
    <t>mobx</t>
  </si>
  <si>
    <t>ms visual studio 2015</t>
  </si>
  <si>
    <t>opencv</t>
  </si>
  <si>
    <t>soa</t>
  </si>
  <si>
    <t>the bat</t>
  </si>
  <si>
    <t>uml</t>
  </si>
  <si>
    <t>unix</t>
  </si>
  <si>
    <t>uwp</t>
  </si>
  <si>
    <t>winforms</t>
  </si>
  <si>
    <t>микросервисная архитектура</t>
  </si>
  <si>
    <t>многозадачность</t>
  </si>
  <si>
    <t>.net wpf</t>
  </si>
  <si>
    <t>ansi-sql</t>
  </si>
  <si>
    <t>aspx</t>
  </si>
  <si>
    <t>autocad</t>
  </si>
  <si>
    <t>aws/private cloud</t>
  </si>
  <si>
    <t>backbone</t>
  </si>
  <si>
    <t>bim</t>
  </si>
  <si>
    <t>bootstrap;</t>
  </si>
  <si>
    <t>borland delphi</t>
  </si>
  <si>
    <t>bpmn</t>
  </si>
  <si>
    <t>c</t>
  </si>
  <si>
    <t>cmake</t>
  </si>
  <si>
    <t>computer vision</t>
  </si>
  <si>
    <t>cuda</t>
  </si>
  <si>
    <t>cuda;</t>
  </si>
  <si>
    <t>cudnn</t>
  </si>
  <si>
    <t>dcom</t>
  </si>
  <si>
    <t>ddd</t>
  </si>
  <si>
    <t>devexpress</t>
  </si>
  <si>
    <t>dynamo</t>
  </si>
  <si>
    <t>ef/linq2sql</t>
  </si>
  <si>
    <t>embarcadero delphi</t>
  </si>
  <si>
    <t>fastreport</t>
  </si>
  <si>
    <t>framework v.4.6.1</t>
  </si>
  <si>
    <t>geoserver</t>
  </si>
  <si>
    <t>gitlab ci/cd</t>
  </si>
  <si>
    <t>guardant</t>
  </si>
  <si>
    <t>html 5</t>
  </si>
  <si>
    <t>innosetup</t>
  </si>
  <si>
    <t>interviews</t>
  </si>
  <si>
    <t>java core</t>
  </si>
  <si>
    <t>keras</t>
  </si>
  <si>
    <t>ms reporting services</t>
  </si>
  <si>
    <t>ms silverlight</t>
  </si>
  <si>
    <t>ms visual studio 2019</t>
  </si>
  <si>
    <t>mvc5</t>
  </si>
  <si>
    <t>mvp</t>
  </si>
  <si>
    <t>mvt тесты</t>
  </si>
  <si>
    <t>mvvp</t>
  </si>
  <si>
    <t>naviswoks</t>
  </si>
  <si>
    <t>net 4.0 и выше</t>
  </si>
  <si>
    <t>net core 3+</t>
  </si>
  <si>
    <t>net framework 4+</t>
  </si>
  <si>
    <t>net.core</t>
  </si>
  <si>
    <t>net/.net core</t>
  </si>
  <si>
    <t>object pascal/delphi</t>
  </si>
  <si>
    <t>opengl</t>
  </si>
  <si>
    <t>pcl</t>
  </si>
  <si>
    <t>petrel</t>
  </si>
  <si>
    <t>pl/sql</t>
  </si>
  <si>
    <t>pl/sql в oracle</t>
  </si>
  <si>
    <t>plc</t>
  </si>
  <si>
    <t>postgresql/ms sql server</t>
  </si>
  <si>
    <t>prism</t>
  </si>
  <si>
    <t>qgis</t>
  </si>
  <si>
    <t>reactiv</t>
  </si>
  <si>
    <t>resharper</t>
  </si>
  <si>
    <t>scada</t>
  </si>
  <si>
    <t>scala</t>
  </si>
  <si>
    <t>sciter</t>
  </si>
  <si>
    <t>selenium</t>
  </si>
  <si>
    <t>siemens simatic pcs7</t>
  </si>
  <si>
    <t>soap/rest</t>
  </si>
  <si>
    <t>solid edge</t>
  </si>
  <si>
    <t>spreadsheetgear</t>
  </si>
  <si>
    <t>swift</t>
  </si>
  <si>
    <t>tcp/ip</t>
  </si>
  <si>
    <t>teambuilding</t>
  </si>
  <si>
    <t>teamcity</t>
  </si>
  <si>
    <t>tensorflow</t>
  </si>
  <si>
    <t>tia portal</t>
  </si>
  <si>
    <t>unittesting</t>
  </si>
  <si>
    <t>unity3d</t>
  </si>
  <si>
    <t>ux/ui</t>
  </si>
  <si>
    <t>web-разработка</t>
  </si>
  <si>
    <t>windows 7</t>
  </si>
  <si>
    <t>windows api</t>
  </si>
  <si>
    <t>windows os</t>
  </si>
  <si>
    <t>windows presentation foundation (wpf)</t>
  </si>
  <si>
    <t>wonderware system platform archestra</t>
  </si>
  <si>
    <t>wpf/xaml/mvc</t>
  </si>
  <si>
    <t>wtl</t>
  </si>
  <si>
    <t>yolo</t>
  </si>
  <si>
    <t>алгоритмы</t>
  </si>
  <si>
    <t>архитектура по</t>
  </si>
  <si>
    <t>асутп</t>
  </si>
  <si>
    <t>деловая этика</t>
  </si>
  <si>
    <t>инженерные системы</t>
  </si>
  <si>
    <t>математическое моделирование</t>
  </si>
  <si>
    <t>многопоточные приложения</t>
  </si>
  <si>
    <t>опп</t>
  </si>
  <si>
    <t>организация совещаний</t>
  </si>
  <si>
    <t>поиск информации в интернет</t>
  </si>
  <si>
    <t>пользователь пк</t>
  </si>
  <si>
    <t>самостоятельность</t>
  </si>
  <si>
    <t>тeam foundation server</t>
  </si>
  <si>
    <t>тестирование</t>
  </si>
  <si>
    <t>техническая документация</t>
  </si>
  <si>
    <t>— нативное по ("thick"): ms windows 10</t>
  </si>
  <si>
    <t>— облачное по ("thin"): linux/ms windows</t>
  </si>
  <si>
    <t>— сервер ии: linux</t>
  </si>
  <si>
    <t>rust</t>
  </si>
  <si>
    <t>apis</t>
  </si>
  <si>
    <t>integration testing</t>
  </si>
  <si>
    <t>ruby</t>
  </si>
  <si>
    <t>spring framework</t>
  </si>
  <si>
    <t>team management</t>
  </si>
  <si>
    <t>time management</t>
  </si>
  <si>
    <t>golang</t>
  </si>
  <si>
    <t>go</t>
  </si>
  <si>
    <t>grpc</t>
  </si>
  <si>
    <t>ruby on rails</t>
  </si>
  <si>
    <t>elixir</t>
  </si>
  <si>
    <t>kotlin</t>
  </si>
  <si>
    <t>postman</t>
  </si>
  <si>
    <t>zap</t>
  </si>
  <si>
    <t>erlang</t>
  </si>
  <si>
    <t>f#</t>
  </si>
  <si>
    <t>lua</t>
  </si>
  <si>
    <t>blockchain</t>
  </si>
  <si>
    <t>openwrt</t>
  </si>
  <si>
    <t>partisan</t>
  </si>
  <si>
    <t>rocksdb</t>
  </si>
  <si>
    <t>ansible</t>
  </si>
  <si>
    <t>arm</t>
  </si>
  <si>
    <t>atheros</t>
  </si>
  <si>
    <t>bash</t>
  </si>
  <si>
    <t>bonding</t>
  </si>
  <si>
    <t>boost</t>
  </si>
  <si>
    <t>cloud</t>
  </si>
  <si>
    <t>consul</t>
  </si>
  <si>
    <t>cryptography</t>
  </si>
  <si>
    <t>crystal reports</t>
  </si>
  <si>
    <t>distributed ledger technologies</t>
  </si>
  <si>
    <t>distributed systems</t>
  </si>
  <si>
    <t>drf</t>
  </si>
  <si>
    <t>ecto</t>
  </si>
  <si>
    <t>exonum</t>
  </si>
  <si>
    <t>figma</t>
  </si>
  <si>
    <t>flutter</t>
  </si>
  <si>
    <t>git/gitlab</t>
  </si>
  <si>
    <t>gorm</t>
  </si>
  <si>
    <t>grafana</t>
  </si>
  <si>
    <t>gstreamer</t>
  </si>
  <si>
    <t>haskell</t>
  </si>
  <si>
    <t>hyperledger</t>
  </si>
  <si>
    <t>java se</t>
  </si>
  <si>
    <t>java servlets</t>
  </si>
  <si>
    <t>jira/confluence</t>
  </si>
  <si>
    <t>loki</t>
  </si>
  <si>
    <t>mediatek</t>
  </si>
  <si>
    <t>mptcp</t>
  </si>
  <si>
    <t>mqtt</t>
  </si>
  <si>
    <t>objective-c</t>
  </si>
  <si>
    <t>perl</t>
  </si>
  <si>
    <t>phoenix</t>
  </si>
  <si>
    <t>puma</t>
  </si>
  <si>
    <t>rtp</t>
  </si>
  <si>
    <t>sinatra</t>
  </si>
  <si>
    <t>sip / voip</t>
  </si>
  <si>
    <t>soap/rest api</t>
  </si>
  <si>
    <t>substrate</t>
  </si>
  <si>
    <t>tarantool</t>
  </si>
  <si>
    <t>tcp</t>
  </si>
  <si>
    <t>tdd</t>
  </si>
  <si>
    <t>tendermint</t>
  </si>
  <si>
    <t>udp</t>
  </si>
  <si>
    <t>virtual machines</t>
  </si>
  <si>
    <t>vpn</t>
  </si>
  <si>
    <t>webassembly</t>
  </si>
  <si>
    <t>webrtc</t>
  </si>
  <si>
    <t>websockets</t>
  </si>
  <si>
    <t>wifi networks</t>
  </si>
  <si>
    <t>wireshark</t>
  </si>
  <si>
    <t>алгоритмы и структуры данных</t>
  </si>
  <si>
    <t>веб-сокет</t>
  </si>
  <si>
    <t>высоконагруженные системы</t>
  </si>
  <si>
    <t>криптография</t>
  </si>
  <si>
    <t>обработкой звука</t>
  </si>
  <si>
    <t>проведение тестирований</t>
  </si>
  <si>
    <t>программирование микроконтроллеров</t>
  </si>
  <si>
    <t>распределенные системы</t>
  </si>
  <si>
    <t>hibernate orm</t>
  </si>
  <si>
    <t>apache maven</t>
  </si>
  <si>
    <t>junit</t>
  </si>
  <si>
    <t>java ee</t>
  </si>
  <si>
    <t>spring boot</t>
  </si>
  <si>
    <t>spring</t>
  </si>
  <si>
    <t>flask</t>
  </si>
  <si>
    <t>maven</t>
  </si>
  <si>
    <t>ecmascript</t>
  </si>
  <si>
    <t>apache tomcat</t>
  </si>
  <si>
    <t>gradle</t>
  </si>
  <si>
    <t>devops</t>
  </si>
  <si>
    <t>agile</t>
  </si>
  <si>
    <t>jpa</t>
  </si>
  <si>
    <t>мониторинг цен</t>
  </si>
  <si>
    <t>работа с большим объемом информации</t>
  </si>
  <si>
    <t>activemq</t>
  </si>
  <si>
    <t>elk</t>
  </si>
  <si>
    <t>jdbc</t>
  </si>
  <si>
    <t>nodejs</t>
  </si>
  <si>
    <t>openshift</t>
  </si>
  <si>
    <t>phpunit</t>
  </si>
  <si>
    <t>spark</t>
  </si>
  <si>
    <t>spring cloud</t>
  </si>
  <si>
    <t>торговая площадка</t>
  </si>
  <si>
    <t>ci/сd</t>
  </si>
  <si>
    <t>gamedev</t>
  </si>
  <si>
    <t>hibernate</t>
  </si>
  <si>
    <t>openstack</t>
  </si>
  <si>
    <t>postgres</t>
  </si>
  <si>
    <t>py.test</t>
  </si>
  <si>
    <t>zabbix</t>
  </si>
  <si>
    <t>akka</t>
  </si>
  <si>
    <t>asyncio</t>
  </si>
  <si>
    <t>data mining</t>
  </si>
  <si>
    <t>sap r/3</t>
  </si>
  <si>
    <t>springboot</t>
  </si>
  <si>
    <t>wildfly</t>
  </si>
  <si>
    <t>zend framework</t>
  </si>
  <si>
    <t>какие-то другие языки</t>
  </si>
  <si>
    <t>ппрб</t>
  </si>
  <si>
    <t>разработка логистики</t>
  </si>
  <si>
    <t>удаленная работа</t>
  </si>
  <si>
    <t>airflow</t>
  </si>
  <si>
    <t>camunda</t>
  </si>
  <si>
    <t>code review</t>
  </si>
  <si>
    <t>deno</t>
  </si>
  <si>
    <t>dry</t>
  </si>
  <si>
    <t>etl</t>
  </si>
  <si>
    <t>highload</t>
  </si>
  <si>
    <t>intellij idea</t>
  </si>
  <si>
    <t>istio</t>
  </si>
  <si>
    <t>istio service mesh</t>
  </si>
  <si>
    <t>java 11</t>
  </si>
  <si>
    <t>java 8</t>
  </si>
  <si>
    <t>jms</t>
  </si>
  <si>
    <t>jwt</t>
  </si>
  <si>
    <t>kazoo</t>
  </si>
  <si>
    <t>liquibase</t>
  </si>
  <si>
    <t>mobile</t>
  </si>
  <si>
    <t>mq</t>
  </si>
  <si>
    <t>play</t>
  </si>
  <si>
    <t>presentation skills</t>
  </si>
  <si>
    <t>pytorch</t>
  </si>
  <si>
    <t>tornado web server</t>
  </si>
  <si>
    <t>websocket</t>
  </si>
  <si>
    <t>aiohttp</t>
  </si>
  <si>
    <t>artifactory</t>
  </si>
  <si>
    <t>centos</t>
  </si>
  <si>
    <t>cv</t>
  </si>
  <si>
    <t>databases</t>
  </si>
  <si>
    <t>dwh</t>
  </si>
  <si>
    <t>google cloud platform</t>
  </si>
  <si>
    <t>helm</t>
  </si>
  <si>
    <t>http4s</t>
  </si>
  <si>
    <t>java 8 / 11</t>
  </si>
  <si>
    <t>kanban</t>
  </si>
  <si>
    <t>kiss</t>
  </si>
  <si>
    <t>kvm</t>
  </si>
  <si>
    <t>machine learning</t>
  </si>
  <si>
    <t>ml</t>
  </si>
  <si>
    <t>msa</t>
  </si>
  <si>
    <t>openvino</t>
  </si>
  <si>
    <t>python3.6+</t>
  </si>
  <si>
    <t>redhat</t>
  </si>
  <si>
    <t>scalatest</t>
  </si>
  <si>
    <t>sdlc</t>
  </si>
  <si>
    <t>start-up project</t>
  </si>
  <si>
    <t>ui/ux</t>
  </si>
  <si>
    <t>xgboost</t>
  </si>
  <si>
    <t>мобильность</t>
  </si>
  <si>
    <t>разработка платформы</t>
  </si>
  <si>
    <t>amqp</t>
  </si>
  <si>
    <t>angular 7</t>
  </si>
  <si>
    <t>apache camel</t>
  </si>
  <si>
    <t>apache spark</t>
  </si>
  <si>
    <t>bpms</t>
  </si>
  <si>
    <t>cats</t>
  </si>
  <si>
    <t>celery</t>
  </si>
  <si>
    <t>cockroachdb</t>
  </si>
  <si>
    <t>codeigniter</t>
  </si>
  <si>
    <t>collections</t>
  </si>
  <si>
    <t>css3/sass</t>
  </si>
  <si>
    <t>debian</t>
  </si>
  <si>
    <t>django</t>
  </si>
  <si>
    <t>doctrine</t>
  </si>
  <si>
    <t>elastic search</t>
  </si>
  <si>
    <t>es7</t>
  </si>
  <si>
    <t>ethereum</t>
  </si>
  <si>
    <t>express.js</t>
  </si>
  <si>
    <t>failover recovery</t>
  </si>
  <si>
    <t>fastapi</t>
  </si>
  <si>
    <t>ffmpeg</t>
  </si>
  <si>
    <t>fintech</t>
  </si>
  <si>
    <t>frontend-разработка</t>
  </si>
  <si>
    <t>gcp</t>
  </si>
  <si>
    <t>google docs</t>
  </si>
  <si>
    <t>hls</t>
  </si>
  <si>
    <t>ibm mq</t>
  </si>
  <si>
    <t>jvm</t>
  </si>
  <si>
    <t>kebernetus</t>
  </si>
  <si>
    <t>liqubase</t>
  </si>
  <si>
    <t>magento</t>
  </si>
  <si>
    <t>microsoft access</t>
  </si>
  <si>
    <t>mockito</t>
  </si>
  <si>
    <t>ms dos</t>
  </si>
  <si>
    <t>ms excel</t>
  </si>
  <si>
    <t>ms powerpoint</t>
  </si>
  <si>
    <t>ms sql spring boot sql java git postgresql delphi embarcadero delphi ооп</t>
  </si>
  <si>
    <t>ms word</t>
  </si>
  <si>
    <t>nats</t>
  </si>
  <si>
    <t>next.js</t>
  </si>
  <si>
    <t>nomad</t>
  </si>
  <si>
    <t>numpy</t>
  </si>
  <si>
    <t>onvif</t>
  </si>
  <si>
    <t>osgi</t>
  </si>
  <si>
    <t>pandas</t>
  </si>
  <si>
    <t>php 7</t>
  </si>
  <si>
    <t>protobuf</t>
  </si>
  <si>
    <t>pwa</t>
  </si>
  <si>
    <t>qa</t>
  </si>
  <si>
    <t>reactive streams</t>
  </si>
  <si>
    <t>reactnative</t>
  </si>
  <si>
    <t>rtsp</t>
  </si>
  <si>
    <t>sklearn</t>
  </si>
  <si>
    <t>soft skills</t>
  </si>
  <si>
    <t>sphinx</t>
  </si>
  <si>
    <t>spock</t>
  </si>
  <si>
    <t>spring batch</t>
  </si>
  <si>
    <t>spring data jpa</t>
  </si>
  <si>
    <t>spring mvc</t>
  </si>
  <si>
    <t>spring security</t>
  </si>
  <si>
    <t>superapp</t>
  </si>
  <si>
    <t>test case</t>
  </si>
  <si>
    <t>voip</t>
  </si>
  <si>
    <t>английский — b1 — средний</t>
  </si>
  <si>
    <t>асинхронное программирование</t>
  </si>
  <si>
    <t>написание статей</t>
  </si>
  <si>
    <t>оформление заказов</t>
  </si>
  <si>
    <t>сетевые технологии</t>
  </si>
  <si>
    <t>собственные продажи</t>
  </si>
  <si>
    <t>творческое мышление</t>
  </si>
  <si>
    <t>финтех</t>
  </si>
  <si>
    <t>фитнес</t>
  </si>
  <si>
    <t>.net core 3.1</t>
  </si>
  <si>
    <t>1script</t>
  </si>
  <si>
    <t>1с edt</t>
  </si>
  <si>
    <t>acid</t>
  </si>
  <si>
    <t>activerecord</t>
  </si>
  <si>
    <t>agile-методология</t>
  </si>
  <si>
    <t>angular 2+</t>
  </si>
  <si>
    <t>angular 6</t>
  </si>
  <si>
    <t>angular 8</t>
  </si>
  <si>
    <t>angular8+</t>
  </si>
  <si>
    <t>annoy</t>
  </si>
  <si>
    <t>apache</t>
  </si>
  <si>
    <t>apache cassandra</t>
  </si>
  <si>
    <t>api (rest/grpc)</t>
  </si>
  <si>
    <t>appsflyer</t>
  </si>
  <si>
    <t>async/await</t>
  </si>
  <si>
    <t>backup</t>
  </si>
  <si>
    <t>bcl</t>
  </si>
  <si>
    <t>bigdata</t>
  </si>
  <si>
    <t>bigquery</t>
  </si>
  <si>
    <t>bitbucket</t>
  </si>
  <si>
    <t>bitcoin</t>
  </si>
  <si>
    <t>bpm camunda</t>
  </si>
  <si>
    <t>build</t>
  </si>
  <si>
    <t>business development</t>
  </si>
  <si>
    <t>camunda bpm</t>
  </si>
  <si>
    <t>camundabpm</t>
  </si>
  <si>
    <t>canvas</t>
  </si>
  <si>
    <t>case- средства</t>
  </si>
  <si>
    <t>cd</t>
  </si>
  <si>
    <t>ci</t>
  </si>
  <si>
    <t>ci cd</t>
  </si>
  <si>
    <t>ci-cd</t>
  </si>
  <si>
    <t>cloud distributed architecture</t>
  </si>
  <si>
    <t>cloud services</t>
  </si>
  <si>
    <t>code-review</t>
  </si>
  <si>
    <t>compose</t>
  </si>
  <si>
    <t>composer</t>
  </si>
  <si>
    <t>concurrency</t>
  </si>
  <si>
    <t>concurrent programming</t>
  </si>
  <si>
    <t>core java</t>
  </si>
  <si>
    <t>coroutines</t>
  </si>
  <si>
    <t>crystal</t>
  </si>
  <si>
    <t>cuba</t>
  </si>
  <si>
    <t>dask</t>
  </si>
  <si>
    <t>data lake</t>
  </si>
  <si>
    <t>data science</t>
  </si>
  <si>
    <t>ddl</t>
  </si>
  <si>
    <t>demand planning</t>
  </si>
  <si>
    <t>diasoft</t>
  </si>
  <si>
    <t>dicom</t>
  </si>
  <si>
    <t>digital ocean</t>
  </si>
  <si>
    <t>dml</t>
  </si>
  <si>
    <t>docker compose</t>
  </si>
  <si>
    <t>docker swarm</t>
  </si>
  <si>
    <t>docker/kubernetes</t>
  </si>
  <si>
    <t>docker/kubernetes deployment</t>
  </si>
  <si>
    <t>doker</t>
  </si>
  <si>
    <t>dotnet</t>
  </si>
  <si>
    <t>dry-rb</t>
  </si>
  <si>
    <t>dsp</t>
  </si>
  <si>
    <t>ejb</t>
  </si>
  <si>
    <t>elastic search;</t>
  </si>
  <si>
    <t>elasticstack</t>
  </si>
  <si>
    <t>elk stack</t>
  </si>
  <si>
    <t>elt</t>
  </si>
  <si>
    <t>english</t>
  </si>
  <si>
    <t>epc</t>
  </si>
  <si>
    <t>es5</t>
  </si>
  <si>
    <t>express</t>
  </si>
  <si>
    <t>fast api</t>
  </si>
  <si>
    <t>feign</t>
  </si>
  <si>
    <t>firebase</t>
  </si>
  <si>
    <t>flash mysql</t>
  </si>
  <si>
    <t>flink</t>
  </si>
  <si>
    <t>fluent english</t>
  </si>
  <si>
    <t>foss products</t>
  </si>
  <si>
    <t>front-end</t>
  </si>
  <si>
    <t>full stack</t>
  </si>
  <si>
    <t>gc</t>
  </si>
  <si>
    <t>git,postgresql</t>
  </si>
  <si>
    <t>git-flow</t>
  </si>
  <si>
    <t>gitflow</t>
  </si>
  <si>
    <t>goland</t>
  </si>
  <si>
    <t>google chrome</t>
  </si>
  <si>
    <t>google cloud</t>
  </si>
  <si>
    <t>grape</t>
  </si>
  <si>
    <t>graphite</t>
  </si>
  <si>
    <t>groovy</t>
  </si>
  <si>
    <t>hazelcast</t>
  </si>
  <si>
    <t>hbase</t>
  </si>
  <si>
    <t>high-load</t>
  </si>
  <si>
    <t>html5+css</t>
  </si>
  <si>
    <t>iaac technology</t>
  </si>
  <si>
    <t>idea</t>
  </si>
  <si>
    <t>influxdb</t>
  </si>
  <si>
    <t>internet</t>
  </si>
  <si>
    <t>jackrabbit</t>
  </si>
  <si>
    <t>java 11+</t>
  </si>
  <si>
    <t>java 13+</t>
  </si>
  <si>
    <t>java 8/11</t>
  </si>
  <si>
    <t>java concurrency</t>
  </si>
  <si>
    <t>java core 11</t>
  </si>
  <si>
    <t>java script</t>
  </si>
  <si>
    <t>java spring</t>
  </si>
  <si>
    <t>javaee: rs</t>
  </si>
  <si>
    <t>javascript (es6)</t>
  </si>
  <si>
    <t>javase</t>
  </si>
  <si>
    <t>jboss/wildfly</t>
  </si>
  <si>
    <t>jdbc; spring boot</t>
  </si>
  <si>
    <t>jetty</t>
  </si>
  <si>
    <t>jooq</t>
  </si>
  <si>
    <t>jooq (sql)</t>
  </si>
  <si>
    <t>js frameworks</t>
  </si>
  <si>
    <t>jse</t>
  </si>
  <si>
    <t>jsp</t>
  </si>
  <si>
    <t>junit 5</t>
  </si>
  <si>
    <t>junit5</t>
  </si>
  <si>
    <t>kaffka</t>
  </si>
  <si>
    <t>kafka connect</t>
  </si>
  <si>
    <t>kafka streams</t>
  </si>
  <si>
    <t>kibernetes</t>
  </si>
  <si>
    <t>koa</t>
  </si>
  <si>
    <t>kohana</t>
  </si>
  <si>
    <t>kubernetes.</t>
  </si>
  <si>
    <t>leadership development</t>
  </si>
  <si>
    <t>lightgbm</t>
  </si>
  <si>
    <t>linux/unix</t>
  </si>
  <si>
    <t>lombok</t>
  </si>
  <si>
    <t>macos</t>
  </si>
  <si>
    <t>magnolia</t>
  </si>
  <si>
    <t>maria db</t>
  </si>
  <si>
    <t>material design</t>
  </si>
  <si>
    <t>mesos</t>
  </si>
  <si>
    <t>microservice</t>
  </si>
  <si>
    <t>microsoft dynamics crm</t>
  </si>
  <si>
    <t>microsoft wcf</t>
  </si>
  <si>
    <t>mlflow</t>
  </si>
  <si>
    <t>molecularjs</t>
  </si>
  <si>
    <t>mong db</t>
  </si>
  <si>
    <t>ms outlook</t>
  </si>
  <si>
    <t>mybatis</t>
  </si>
  <si>
    <t>native js</t>
  </si>
  <si>
    <t>nest.js</t>
  </si>
  <si>
    <t>ngrx</t>
  </si>
  <si>
    <t>nixos</t>
  </si>
  <si>
    <t>no-sql databases</t>
  </si>
  <si>
    <t>nt design</t>
  </si>
  <si>
    <t>nuxeo</t>
  </si>
  <si>
    <t>nuxt</t>
  </si>
  <si>
    <t>nuxtjs</t>
  </si>
  <si>
    <t>oop</t>
  </si>
  <si>
    <t>oozie</t>
  </si>
  <si>
    <t>openapi</t>
  </si>
  <si>
    <t>operations</t>
  </si>
  <si>
    <t>oracle db</t>
  </si>
  <si>
    <t>oracle siebel crm</t>
  </si>
  <si>
    <t>organization skills</t>
  </si>
  <si>
    <t>otrs</t>
  </si>
  <si>
    <t>owasp</t>
  </si>
  <si>
    <t>php 7.3</t>
  </si>
  <si>
    <t>product development</t>
  </si>
  <si>
    <t>project reactor</t>
  </si>
  <si>
    <t>psr</t>
  </si>
  <si>
    <t>puppet</t>
  </si>
  <si>
    <t>pyramid</t>
  </si>
  <si>
    <t>python 3</t>
  </si>
  <si>
    <t>python 3.7</t>
  </si>
  <si>
    <t>python3+</t>
  </si>
  <si>
    <t>quarkus</t>
  </si>
  <si>
    <t>r-keeper</t>
  </si>
  <si>
    <t>rabbit</t>
  </si>
  <si>
    <t>rails</t>
  </si>
  <si>
    <t>rbbit mq</t>
  </si>
  <si>
    <t>react 16+</t>
  </si>
  <si>
    <t>redhat openshift</t>
  </si>
  <si>
    <t>redux typescript</t>
  </si>
  <si>
    <t>release</t>
  </si>
  <si>
    <t>rest api (java fx)</t>
  </si>
  <si>
    <t>restful</t>
  </si>
  <si>
    <t>rethinkdb</t>
  </si>
  <si>
    <t>risk management</t>
  </si>
  <si>
    <t>rspec</t>
  </si>
  <si>
    <t>rtb</t>
  </si>
  <si>
    <t>rxjs 6</t>
  </si>
  <si>
    <t>s3</t>
  </si>
  <si>
    <t>salt</t>
  </si>
  <si>
    <t>sass/scss</t>
  </si>
  <si>
    <t>scalaz</t>
  </si>
  <si>
    <t>scss</t>
  </si>
  <si>
    <t>scylla</t>
  </si>
  <si>
    <t>sdk</t>
  </si>
  <si>
    <t>shell scripting</t>
  </si>
  <si>
    <t>sidekiq</t>
  </si>
  <si>
    <t>soa микро сервисная архитектура</t>
  </si>
  <si>
    <t>soapui;</t>
  </si>
  <si>
    <t>socket.io</t>
  </si>
  <si>
    <t>sony vegas</t>
  </si>
  <si>
    <t>sparkjava</t>
  </si>
  <si>
    <t>spiral</t>
  </si>
  <si>
    <t>sprig boot</t>
  </si>
  <si>
    <t>spring core</t>
  </si>
  <si>
    <t>spring data</t>
  </si>
  <si>
    <t>spring integration</t>
  </si>
  <si>
    <t>spring web reactive</t>
  </si>
  <si>
    <t>sptingboot/springcloud</t>
  </si>
  <si>
    <t>sql запросы</t>
  </si>
  <si>
    <t>ssdl</t>
  </si>
  <si>
    <t>ssp</t>
  </si>
  <si>
    <t>ssr</t>
  </si>
  <si>
    <t>stream api</t>
  </si>
  <si>
    <t>strong</t>
  </si>
  <si>
    <t>svg</t>
  </si>
  <si>
    <t>swift alliance</t>
  </si>
  <si>
    <t>swing</t>
  </si>
  <si>
    <t>swot анализ</t>
  </si>
  <si>
    <t>sysadmin</t>
  </si>
  <si>
    <t>teamplayer</t>
  </si>
  <si>
    <t>testcontainers</t>
  </si>
  <si>
    <t>tibco</t>
  </si>
  <si>
    <t>tsql</t>
  </si>
  <si>
    <t>typescipt</t>
  </si>
  <si>
    <t>typescrip</t>
  </si>
  <si>
    <t>ui framework</t>
  </si>
  <si>
    <t>understand web security</t>
  </si>
  <si>
    <t>unit тест</t>
  </si>
  <si>
    <t>unit тесты</t>
  </si>
  <si>
    <t>use case analysis</t>
  </si>
  <si>
    <t>vaadin</t>
  </si>
  <si>
    <t>vert.x</t>
  </si>
  <si>
    <t>vertica</t>
  </si>
  <si>
    <t>vmware</t>
  </si>
  <si>
    <t>vscode</t>
  </si>
  <si>
    <t>vue js</t>
  </si>
  <si>
    <t>vuex</t>
  </si>
  <si>
    <t>web design</t>
  </si>
  <si>
    <t>web scraping</t>
  </si>
  <si>
    <t>webcomponents</t>
  </si>
  <si>
    <t>webflux</t>
  </si>
  <si>
    <t>webview</t>
  </si>
  <si>
    <t>werf</t>
  </si>
  <si>
    <t>windows server 2003</t>
  </si>
  <si>
    <t>ws</t>
  </si>
  <si>
    <t>yarn</t>
  </si>
  <si>
    <t>zeplin</t>
  </si>
  <si>
    <t>zio</t>
  </si>
  <si>
    <t>автотесты</t>
  </si>
  <si>
    <t>бэм</t>
  </si>
  <si>
    <t>внедрение систем информационной безопасности</t>
  </si>
  <si>
    <t>высоконагруженные платформы</t>
  </si>
  <si>
    <t>документооборот</t>
  </si>
  <si>
    <t>закупка оргтехники и оборудования</t>
  </si>
  <si>
    <t>контроль отгрузок</t>
  </si>
  <si>
    <t>математический анализ</t>
  </si>
  <si>
    <t>машинное обучение</t>
  </si>
  <si>
    <t>мобильная разработка</t>
  </si>
  <si>
    <t>навыки презентации</t>
  </si>
  <si>
    <t>написание процедур</t>
  </si>
  <si>
    <t>настройка сетевых подключений</t>
  </si>
  <si>
    <t>немецкий язык</t>
  </si>
  <si>
    <t>оптимизация кода</t>
  </si>
  <si>
    <t>ответственное хранение</t>
  </si>
  <si>
    <t>планирование</t>
  </si>
  <si>
    <t>поддержка сайта</t>
  </si>
  <si>
    <t>проектная документация</t>
  </si>
  <si>
    <t>прямые запросы</t>
  </si>
  <si>
    <t>разработка микросервисов</t>
  </si>
  <si>
    <t>руководство коллективом</t>
  </si>
  <si>
    <t>сi/cd</t>
  </si>
  <si>
    <t>сlojure</t>
  </si>
  <si>
    <t>серверное программирование</t>
  </si>
  <si>
    <t>сисадмин</t>
  </si>
  <si>
    <t>системное администрирование</t>
  </si>
  <si>
    <t>создание кода</t>
  </si>
  <si>
    <t>сопровождение сайта</t>
  </si>
  <si>
    <t>субд postgre sql</t>
  </si>
  <si>
    <t>телефонные переговоры</t>
  </si>
  <si>
    <t>управление знаниями</t>
  </si>
  <si>
    <t>факс</t>
  </si>
  <si>
    <t>финансовый контроль</t>
  </si>
  <si>
    <t>фреймворк</t>
  </si>
  <si>
    <t>функциональное тестирование</t>
  </si>
  <si>
    <t>цфт</t>
  </si>
  <si>
    <t>экстремальное программирование</t>
  </si>
  <si>
    <t>языки программирования</t>
  </si>
  <si>
    <t>yii2</t>
  </si>
  <si>
    <t>github</t>
  </si>
  <si>
    <t>jetbrains phpstorm</t>
  </si>
  <si>
    <t>корпоративная этика</t>
  </si>
  <si>
    <t>mysql 5.7</t>
  </si>
  <si>
    <t>bitrix framework</t>
  </si>
  <si>
    <t>kibana</t>
  </si>
  <si>
    <t>mariadb</t>
  </si>
  <si>
    <t>phalcon</t>
  </si>
  <si>
    <t>разработка web -приложений</t>
  </si>
  <si>
    <t>разработка корпоративного портала</t>
  </si>
  <si>
    <t>asterisk</t>
  </si>
  <si>
    <t>bpm</t>
  </si>
  <si>
    <t>googlebigquery</t>
  </si>
  <si>
    <t>larovel</t>
  </si>
  <si>
    <t>newrelic</t>
  </si>
  <si>
    <t>october cms</t>
  </si>
  <si>
    <t>vtiger crm</t>
  </si>
  <si>
    <t>"mysl"</t>
  </si>
  <si>
    <t>turbo pascal</t>
  </si>
  <si>
    <t>woocommerce</t>
  </si>
  <si>
    <t>yii framework</t>
  </si>
  <si>
    <t>ext js</t>
  </si>
  <si>
    <t>lumen</t>
  </si>
  <si>
    <t>php 7.4</t>
  </si>
  <si>
    <t>vagrant</t>
  </si>
  <si>
    <t>wordpress</t>
  </si>
  <si>
    <t>drupal</t>
  </si>
  <si>
    <t>lavarel</t>
  </si>
  <si>
    <t>opencart</t>
  </si>
  <si>
    <t>percona mysql</t>
  </si>
  <si>
    <t>prestashop</t>
  </si>
  <si>
    <t>smarty</t>
  </si>
  <si>
    <t>внимательность</t>
  </si>
  <si>
    <t>тайм-менеджмент</t>
  </si>
  <si>
    <t>codeception</t>
  </si>
  <si>
    <t>doctrine orm</t>
  </si>
  <si>
    <t>driving licence b</t>
  </si>
  <si>
    <t>lamp</t>
  </si>
  <si>
    <t>magento 2</t>
  </si>
  <si>
    <t>memcache</t>
  </si>
  <si>
    <t>php 7.2</t>
  </si>
  <si>
    <t>php 7.2+</t>
  </si>
  <si>
    <t>rbac</t>
  </si>
  <si>
    <t>symfony 3.4\\4.4</t>
  </si>
  <si>
    <t>webasyst</t>
  </si>
  <si>
    <t>веб-разработка</t>
  </si>
  <si>
    <t>разработка сайтов</t>
  </si>
  <si>
    <t>рефакторинг кода</t>
  </si>
  <si>
    <t>точность и внимательность к деталям</t>
  </si>
  <si>
    <t>1с-bitrix</t>
  </si>
  <si>
    <t>1с: склад</t>
  </si>
  <si>
    <t>adobe acrobat</t>
  </si>
  <si>
    <t>adobe flash</t>
  </si>
  <si>
    <t>adobe illustrator</t>
  </si>
  <si>
    <t>adr</t>
  </si>
  <si>
    <t>allfusion erwin data modeler</t>
  </si>
  <si>
    <t>amazon services</t>
  </si>
  <si>
    <t>amphp</t>
  </si>
  <si>
    <t>apache flex</t>
  </si>
  <si>
    <t>api telegram</t>
  </si>
  <si>
    <t>asana</t>
  </si>
  <si>
    <t>audatex audapad web</t>
  </si>
  <si>
    <t>back-end</t>
  </si>
  <si>
    <t>back-end developer со знанием front-end</t>
  </si>
  <si>
    <t>bitrixvm</t>
  </si>
  <si>
    <t>bootstrap3</t>
  </si>
  <si>
    <t>bower</t>
  </si>
  <si>
    <t>cms bitrix</t>
  </si>
  <si>
    <t>cms bitrix24</t>
  </si>
  <si>
    <t>cms drupal</t>
  </si>
  <si>
    <t>codelgniter framework</t>
  </si>
  <si>
    <t>cpa</t>
  </si>
  <si>
    <t>cs-cart</t>
  </si>
  <si>
    <t>dependency injection</t>
  </si>
  <si>
    <t>docker-compose</t>
  </si>
  <si>
    <t>drupal 7</t>
  </si>
  <si>
    <t>elasticsearch 7</t>
  </si>
  <si>
    <t>engineering</t>
  </si>
  <si>
    <t>es6+</t>
  </si>
  <si>
    <t>falcon</t>
  </si>
  <si>
    <t>gimp</t>
  </si>
  <si>
    <t>git flow</t>
  </si>
  <si>
    <t>google api</t>
  </si>
  <si>
    <t>google services</t>
  </si>
  <si>
    <t>grunt</t>
  </si>
  <si>
    <t>html/css</t>
  </si>
  <si>
    <t>intermediate english</t>
  </si>
  <si>
    <t>java database</t>
  </si>
  <si>
    <t>javascript (es5/es6)</t>
  </si>
  <si>
    <t>jsf</t>
  </si>
  <si>
    <t>laravel 7+</t>
  </si>
  <si>
    <t>laravel/symfony</t>
  </si>
  <si>
    <t>legacy code</t>
  </si>
  <si>
    <t>lemp</t>
  </si>
  <si>
    <t>logstash</t>
  </si>
  <si>
    <t>ms project expert</t>
  </si>
  <si>
    <t>mvc-фреймворк</t>
  </si>
  <si>
    <t>nestjs</t>
  </si>
  <si>
    <t>nuxt.js</t>
  </si>
  <si>
    <t>ooп</t>
  </si>
  <si>
    <t>open cart</t>
  </si>
  <si>
    <t>patterns debugging</t>
  </si>
  <si>
    <t>payments services</t>
  </si>
  <si>
    <t>percona 5.6</t>
  </si>
  <si>
    <t>phalcon framework</t>
  </si>
  <si>
    <t>php 5/7</t>
  </si>
  <si>
    <t>php 7+</t>
  </si>
  <si>
    <t>php fpm</t>
  </si>
  <si>
    <t>php-программирование</t>
  </si>
  <si>
    <t>php-программист</t>
  </si>
  <si>
    <t>php-разработчик middle</t>
  </si>
  <si>
    <t>php7+</t>
  </si>
  <si>
    <t>php8</t>
  </si>
  <si>
    <t>phpinspections</t>
  </si>
  <si>
    <t>phpmetrics</t>
  </si>
  <si>
    <t>pl qsl</t>
  </si>
  <si>
    <t>postrgresql</t>
  </si>
  <si>
    <t>rest api bitrix24</t>
  </si>
  <si>
    <t>rest/soap</t>
  </si>
  <si>
    <t>restfull api</t>
  </si>
  <si>
    <t>shopify</t>
  </si>
  <si>
    <t>sjon</t>
  </si>
  <si>
    <t>smpp</t>
  </si>
  <si>
    <t>solid.</t>
  </si>
  <si>
    <t>solidworks</t>
  </si>
  <si>
    <t>sql / nosql</t>
  </si>
  <si>
    <t>ssh</t>
  </si>
  <si>
    <t>subversion</t>
  </si>
  <si>
    <t>symfony 2</t>
  </si>
  <si>
    <t>symfony 4</t>
  </si>
  <si>
    <t>symfony 4.4</t>
  </si>
  <si>
    <t>symfony 5</t>
  </si>
  <si>
    <t>symfony3</t>
  </si>
  <si>
    <t>symfony4</t>
  </si>
  <si>
    <t>symphony</t>
  </si>
  <si>
    <t>tdd / bdd</t>
  </si>
  <si>
    <t>teams</t>
  </si>
  <si>
    <t>telegram</t>
  </si>
  <si>
    <t>twig</t>
  </si>
  <si>
    <t>uikit</t>
  </si>
  <si>
    <t>unit test</t>
  </si>
  <si>
    <t>unix shell scripts</t>
  </si>
  <si>
    <t>vanillajs</t>
  </si>
  <si>
    <t>vue,js</t>
  </si>
  <si>
    <t>web разработка</t>
  </si>
  <si>
    <t>web-программирование</t>
  </si>
  <si>
    <t>web-разработчик</t>
  </si>
  <si>
    <t>webhooks</t>
  </si>
  <si>
    <t>yii 2</t>
  </si>
  <si>
    <t>yiu2</t>
  </si>
  <si>
    <t>«</t>
  </si>
  <si>
    <t>«1с-битрикс»</t>
  </si>
  <si>
    <t>«css3»</t>
  </si>
  <si>
    <t>«css»</t>
  </si>
  <si>
    <t>«git»</t>
  </si>
  <si>
    <t>«html»</t>
  </si>
  <si>
    <t>«javascript»</t>
  </si>
  <si>
    <t>«jquery»</t>
  </si>
  <si>
    <t>«mysql»</t>
  </si>
  <si>
    <t>«php5»</t>
  </si>
  <si>
    <t>«php»</t>
  </si>
  <si>
    <t>«ооп»</t>
  </si>
  <si>
    <t>адаптивная верстка</t>
  </si>
  <si>
    <t>анализ рынка</t>
  </si>
  <si>
    <t>английский — a2 — элементарный</t>
  </si>
  <si>
    <t>апи</t>
  </si>
  <si>
    <t>апи телеграм</t>
  </si>
  <si>
    <t>архитектура</t>
  </si>
  <si>
    <t>б24</t>
  </si>
  <si>
    <t>битрикс управление сайта</t>
  </si>
  <si>
    <t>битрикс управление сайтом</t>
  </si>
  <si>
    <t>битрикс-24</t>
  </si>
  <si>
    <t>бус</t>
  </si>
  <si>
    <t>ведение документации</t>
  </si>
  <si>
    <t>высокая работоспособность</t>
  </si>
  <si>
    <t>гибкость</t>
  </si>
  <si>
    <t>грамотная речь</t>
  </si>
  <si>
    <t>дисциплинированность</t>
  </si>
  <si>
    <t>доброжелательность</t>
  </si>
  <si>
    <t>знание 1с</t>
  </si>
  <si>
    <t>линейное программирование</t>
  </si>
  <si>
    <t>личная организованность</t>
  </si>
  <si>
    <t>логистика</t>
  </si>
  <si>
    <t>моделирование бизнес процессов</t>
  </si>
  <si>
    <t>навыки межличностного общения</t>
  </si>
  <si>
    <t>настройка dns</t>
  </si>
  <si>
    <t>ос linux (ubuntu)</t>
  </si>
  <si>
    <t>паттерны программирования</t>
  </si>
  <si>
    <t>работа с высоконагруженными системами</t>
  </si>
  <si>
    <t>работа с сайтом</t>
  </si>
  <si>
    <t>разработка и внедрение политик и процедур</t>
  </si>
  <si>
    <t>разработка продукта</t>
  </si>
  <si>
    <t>разработка сайтов на 1с-битрикс</t>
  </si>
  <si>
    <t>разработчик web-сайта</t>
  </si>
  <si>
    <t>регулярные выражения</t>
  </si>
  <si>
    <t>реляционные бд</t>
  </si>
  <si>
    <t>системы контроля версий</t>
  </si>
  <si>
    <t>телеграм</t>
  </si>
  <si>
    <t>техническая поддержка сайтов</t>
  </si>
  <si>
    <t>уверенность в результате работы</t>
  </si>
  <si>
    <t>умение принимать решения</t>
  </si>
  <si>
    <t>умение работать с людьми</t>
  </si>
  <si>
    <t>умение увидеть всю картину проекта в целом</t>
  </si>
  <si>
    <t>управление талантами</t>
  </si>
  <si>
    <t>усидчивость</t>
  </si>
  <si>
    <t>фреймворки: yii2</t>
  </si>
  <si>
    <t>четкое и ясное изложение мыслей для разных людей</t>
  </si>
  <si>
    <t>шаблоны проектирования</t>
  </si>
  <si>
    <t>электронная почта</t>
  </si>
  <si>
    <t>index</t>
  </si>
  <si>
    <t>before1</t>
  </si>
  <si>
    <t>between1And3</t>
  </si>
  <si>
    <t>between3And6</t>
  </si>
  <si>
    <t>Сумм</t>
  </si>
  <si>
    <t>разработка</t>
  </si>
  <si>
    <t>&lt;highlighttext&gt;разработка&lt;/highlighttext&gt;</t>
  </si>
  <si>
    <t>поддержка</t>
  </si>
  <si>
    <t>новых</t>
  </si>
  <si>
    <t>проектов</t>
  </si>
  <si>
    <t>сайтов</t>
  </si>
  <si>
    <t>доработка</t>
  </si>
  <si>
    <t>1с-&lt;highlighttext&gt;битрикс&lt;/highlighttext&gt;.</t>
  </si>
  <si>
    <t>платформе</t>
  </si>
  <si>
    <t>1с</t>
  </si>
  <si>
    <t>модулей</t>
  </si>
  <si>
    <t>создание</t>
  </si>
  <si>
    <t>сайта</t>
  </si>
  <si>
    <t>функционала</t>
  </si>
  <si>
    <t>интеграция</t>
  </si>
  <si>
    <t>компонентов</t>
  </si>
  <si>
    <t>оптимизация</t>
  </si>
  <si>
    <t>развитие</t>
  </si>
  <si>
    <t>компании.</t>
  </si>
  <si>
    <t>работа</t>
  </si>
  <si>
    <t>(онлайн-общение</t>
  </si>
  <si>
    <t>8.x</t>
  </si>
  <si>
    <t>без</t>
  </si>
  <si>
    <t>заданию</t>
  </si>
  <si>
    <t>консультантом</t>
  </si>
  <si>
    <t>скайпу).</t>
  </si>
  <si>
    <t>существующих</t>
  </si>
  <si>
    <t>тех.</t>
  </si>
  <si>
    <t>компании</t>
  </si>
  <si>
    <t>сервисов</t>
  </si>
  <si>
    <t>1с-битрикс.</t>
  </si>
  <si>
    <t>нового</t>
  </si>
  <si>
    <t>портала</t>
  </si>
  <si>
    <t>участие</t>
  </si>
  <si>
    <t>&lt;highlighttext&gt;bitrix&lt;/highlighttext&gt;.</t>
  </si>
  <si>
    <t>внешними</t>
  </si>
  <si>
    <t>api.</t>
  </si>
  <si>
    <t>bitrix.</t>
  </si>
  <si>
    <t>под</t>
  </si>
  <si>
    <t>сайтов,</t>
  </si>
  <si>
    <t>сопровождение</t>
  </si>
  <si>
    <t>веб-сайтов</t>
  </si>
  <si>
    <t>написание</t>
  </si>
  <si>
    <t>базе</t>
  </si>
  <si>
    <t>кода.</t>
  </si>
  <si>
    <t>командой</t>
  </si>
  <si>
    <t>текущих</t>
  </si>
  <si>
    <t>&lt;highlighttext&gt;битрикс&lt;/highlighttext&gt;.</t>
  </si>
  <si>
    <t>битрикс.</t>
  </si>
  <si>
    <t>задач</t>
  </si>
  <si>
    <t>компонентов.</t>
  </si>
  <si>
    <t>сервисами</t>
  </si>
  <si>
    <t>сервисов,</t>
  </si>
  <si>
    <t>собственных</t>
  </si>
  <si>
    <t>и...</t>
  </si>
  <si>
    <t>интеграции</t>
  </si>
  <si>
    <t>к</t>
  </si>
  <si>
    <t>контроль</t>
  </si>
  <si>
    <t>настройка</t>
  </si>
  <si>
    <t>программного</t>
  </si>
  <si>
    <t>работы</t>
  </si>
  <si>
    <t>разрабатывать</t>
  </si>
  <si>
    <t>страниц</t>
  </si>
  <si>
    <t>требований</t>
  </si>
  <si>
    <t>/</t>
  </si>
  <si>
    <t>1c-&lt;highlighttext&gt;bitrix&lt;/highlighttext&gt;.</t>
  </si>
  <si>
    <t>аналитиков</t>
  </si>
  <si>
    <t>битрикс24.</t>
  </si>
  <si>
    <t>верстки</t>
  </si>
  <si>
    <t>взаимодействие</t>
  </si>
  <si>
    <t>выполнения</t>
  </si>
  <si>
    <t>выработке</t>
  </si>
  <si>
    <t>другими</t>
  </si>
  <si>
    <t>использованием</t>
  </si>
  <si>
    <t>клиентов.</t>
  </si>
  <si>
    <t>модификация</t>
  </si>
  <si>
    <t>не</t>
  </si>
  <si>
    <t>новых...</t>
  </si>
  <si>
    <t>обеспечивающих</t>
  </si>
  <si>
    <t>подготовка</t>
  </si>
  <si>
    <t>подразделений</t>
  </si>
  <si>
    <t>пользователей.</t>
  </si>
  <si>
    <t>работу</t>
  </si>
  <si>
    <t>разработка,</t>
  </si>
  <si>
    <t>разработке</t>
  </si>
  <si>
    <t>решений</t>
  </si>
  <si>
    <t>сервисам</t>
  </si>
  <si>
    <t>скриптов.</t>
  </si>
  <si>
    <t>со</t>
  </si>
  <si>
    <t>совместно</t>
  </si>
  <si>
    <t>стандартных</t>
  </si>
  <si>
    <t>сторонними</t>
  </si>
  <si>
    <t>страниц.</t>
  </si>
  <si>
    <t>существующего</t>
  </si>
  <si>
    <t>университета.</t>
  </si>
  <si>
    <t>управление</t>
  </si>
  <si>
    <t>шаблонов</t>
  </si>
  <si>
    <t>эффективную</t>
  </si>
  <si>
    <t>внедрение</t>
  </si>
  <si>
    <t>рамках</t>
  </si>
  <si>
    <t>с...</t>
  </si>
  <si>
    <t>техническая</t>
  </si>
  <si>
    <t>moreThan6</t>
  </si>
  <si>
    <t>архитектуры</t>
  </si>
  <si>
    <t>(jira),</t>
  </si>
  <si>
    <t>scrum-ритуалов.</t>
  </si>
  <si>
    <t>возможность</t>
  </si>
  <si>
    <t>кодировании...</t>
  </si>
  <si>
    <t>отсутствие</t>
  </si>
  <si>
    <t>проекта,</t>
  </si>
  <si>
    <t>соглашений</t>
  </si>
  <si>
    <t>спринтов</t>
  </si>
  <si>
    <t>участвовать</t>
  </si>
  <si>
    <t>анализ</t>
  </si>
  <si>
    <t>интеграционных</t>
  </si>
  <si>
    <t>методик</t>
  </si>
  <si>
    <t>обеспечения</t>
  </si>
  <si>
    <t>предъявленным</t>
  </si>
  <si>
    <t>проектирование</t>
  </si>
  <si>
    <t>проектов.</t>
  </si>
  <si>
    <t>производительности</t>
  </si>
  <si>
    <t>требованиям.</t>
  </si>
  <si>
    <t>і</t>
  </si>
  <si>
    <t>(интеграция</t>
  </si>
  <si>
    <t>&lt;highlighttext&gt;asp.net&lt;/highlighttext&gt;</t>
  </si>
  <si>
    <t>&lt;highlighttext&gt;core&lt;/highlighttext&gt;.</t>
  </si>
  <si>
    <t>api).</t>
  </si>
  <si>
    <t>azure...</t>
  </si>
  <si>
    <t>активній</t>
  </si>
  <si>
    <t>аутсорс).</t>
  </si>
  <si>
    <t>бекенд-разработчиков.</t>
  </si>
  <si>
    <t>госучреждений,</t>
  </si>
  <si>
    <t>одним</t>
  </si>
  <si>
    <t>перспективе</t>
  </si>
  <si>
    <t>получение</t>
  </si>
  <si>
    <t>помощью</t>
  </si>
  <si>
    <t>продуктовая</t>
  </si>
  <si>
    <t>разработки:</t>
  </si>
  <si>
    <t>рефакторить</t>
  </si>
  <si>
    <t>руководство</t>
  </si>
  <si>
    <t>софта</t>
  </si>
  <si>
    <t>тестов.</t>
  </si>
  <si>
    <t>фреймворка</t>
  </si>
  <si>
    <t>юнит</t>
  </si>
  <si>
    <t>їх.</t>
  </si>
  <si>
    <t>&lt;highlighttext&gt;core&lt;/highlighttext&gt;</t>
  </si>
  <si>
    <t>&lt;highlighttext&gt;core&lt;/highlighttext&gt;,</t>
  </si>
  <si>
    <t>&lt;highlighttext&gt;development&lt;/highlighttext&gt;</t>
  </si>
  <si>
    <t>&lt;highlighttext&gt;разработке&lt;/highlighttext&gt;</t>
  </si>
  <si>
    <t>&lt;highlighttext&gt;разработки&lt;/highlighttext&gt;</t>
  </si>
  <si>
    <t>&lt;highlighttext&gt;разработку&lt;/highlighttext&gt;</t>
  </si>
  <si>
    <t>a</t>
  </si>
  <si>
    <t>code</t>
  </si>
  <si>
    <t>integration</t>
  </si>
  <si>
    <t>none</t>
  </si>
  <si>
    <t>reactjs.</t>
  </si>
  <si>
    <t>reference.</t>
  </si>
  <si>
    <t>review.</t>
  </si>
  <si>
    <t>using</t>
  </si>
  <si>
    <t>а</t>
  </si>
  <si>
    <t>бизнес-логики</t>
  </si>
  <si>
    <t>веб-приложений</t>
  </si>
  <si>
    <t>высоконагруженных</t>
  </si>
  <si>
    <t>данных</t>
  </si>
  <si>
    <t>данных.</t>
  </si>
  <si>
    <t>заканчивая</t>
  </si>
  <si>
    <t>их</t>
  </si>
  <si>
    <t>как</t>
  </si>
  <si>
    <t>крупных</t>
  </si>
  <si>
    <t>масштабирования,</t>
  </si>
  <si>
    <t>масштабными</t>
  </si>
  <si>
    <t>механизмов</t>
  </si>
  <si>
    <t>модулей.</t>
  </si>
  <si>
    <t>над</t>
  </si>
  <si>
    <t>обеспечения.</t>
  </si>
  <si>
    <t>обсуждение</t>
  </si>
  <si>
    <t>оптимизации</t>
  </si>
  <si>
    <t>отдельных</t>
  </si>
  <si>
    <t>отказоустойчивости...</t>
  </si>
  <si>
    <t>приложений</t>
  </si>
  <si>
    <t>приложений.</t>
  </si>
  <si>
    <t>приложения</t>
  </si>
  <si>
    <t>приложения.</t>
  </si>
  <si>
    <t>приложениям.</t>
  </si>
  <si>
    <t>принимать</t>
  </si>
  <si>
    <t>проектами.</t>
  </si>
  <si>
    <t>проектах</t>
  </si>
  <si>
    <t>проектировании</t>
  </si>
  <si>
    <t>проектных</t>
  </si>
  <si>
    <t>производительности,</t>
  </si>
  <si>
    <t>проработки</t>
  </si>
  <si>
    <t>развертыванием.</t>
  </si>
  <si>
    <t>рефакторинг</t>
  </si>
  <si>
    <t>решение</t>
  </si>
  <si>
    <t>систем</t>
  </si>
  <si>
    <t>систем.</t>
  </si>
  <si>
    <t>системы</t>
  </si>
  <si>
    <t>сторонних</t>
  </si>
  <si>
    <t>стороны</t>
  </si>
  <si>
    <t>также</t>
  </si>
  <si>
    <t>фич,</t>
  </si>
  <si>
    <t>функций</t>
  </si>
  <si>
    <t>продуктов</t>
  </si>
  <si>
    <t>серверной</t>
  </si>
  <si>
    <t>сервисов.</t>
  </si>
  <si>
    <t>разработки</t>
  </si>
  <si>
    <t>разработку</t>
  </si>
  <si>
    <t>части</t>
  </si>
  <si>
    <t>мы</t>
  </si>
  <si>
    <t>новые</t>
  </si>
  <si>
    <t>работать</t>
  </si>
  <si>
    <t>от</t>
  </si>
  <si>
    <t>(linux,</t>
  </si>
  <si>
    <t>cqrs.</t>
  </si>
  <si>
    <t>crud</t>
  </si>
  <si>
    <t>open</t>
  </si>
  <si>
    <t>source</t>
  </si>
  <si>
    <t>др.).</t>
  </si>
  <si>
    <t>завершение</t>
  </si>
  <si>
    <t>обработки</t>
  </si>
  <si>
    <t>перехода</t>
  </si>
  <si>
    <t>платформах</t>
  </si>
  <si>
    <t>портирование</t>
  </si>
  <si>
    <t>(dashboards).</t>
  </si>
  <si>
    <t>core,</t>
  </si>
  <si>
    <t>внутренними</t>
  </si>
  <si>
    <t>заказчика</t>
  </si>
  <si>
    <t>иcпользованием</t>
  </si>
  <si>
    <t>отображения</t>
  </si>
  <si>
    <t>проектами</t>
  </si>
  <si>
    <t>результатов</t>
  </si>
  <si>
    <t>software</t>
  </si>
  <si>
    <t>области</t>
  </si>
  <si>
    <t>ms</t>
  </si>
  <si>
    <t>технологий</t>
  </si>
  <si>
    <t>проект</t>
  </si>
  <si>
    <t>решений.</t>
  </si>
  <si>
    <t>(зарядные</t>
  </si>
  <si>
    <t>(ип).</t>
  </si>
  <si>
    <t>автоматизированных</t>
  </si>
  <si>
    <t>для...</t>
  </si>
  <si>
    <t>договору</t>
  </si>
  <si>
    <t>команде</t>
  </si>
  <si>
    <t>оформление</t>
  </si>
  <si>
    <t>платформы.</t>
  </si>
  <si>
    <t>станции</t>
  </si>
  <si>
    <t>тестирование.</t>
  </si>
  <si>
    <t>энергосберегающих</t>
  </si>
  <si>
    <t>linux.</t>
  </si>
  <si>
    <t>о</t>
  </si>
  <si>
    <t>разрабатываемых</t>
  </si>
  <si>
    <t>разработкой</t>
  </si>
  <si>
    <t>современных</t>
  </si>
  <si>
    <t>corporate</t>
  </si>
  <si>
    <t>winos.</t>
  </si>
  <si>
    <t>активное</t>
  </si>
  <si>
    <t>защите</t>
  </si>
  <si>
    <t>концепции</t>
  </si>
  <si>
    <t>программ.</t>
  </si>
  <si>
    <t>продукты</t>
  </si>
  <si>
    <t>создании</t>
  </si>
  <si>
    <t>создающей</t>
  </si>
  <si>
    <t>(ci/cd,</t>
  </si>
  <si>
    <t>e-library</t>
  </si>
  <si>
    <t>educational</t>
  </si>
  <si>
    <t>entertainment</t>
  </si>
  <si>
    <t>ferber</t>
  </si>
  <si>
    <t>publisher).</t>
  </si>
  <si>
    <t>regular</t>
  </si>
  <si>
    <t>review,</t>
  </si>
  <si>
    <t>автоматизированное</t>
  </si>
  <si>
    <t>бизнес</t>
  </si>
  <si>
    <t>в...</t>
  </si>
  <si>
    <t>исправление</t>
  </si>
  <si>
    <t>код-ревью,</t>
  </si>
  <si>
    <t>кода,</t>
  </si>
  <si>
    <t>оказание</t>
  </si>
  <si>
    <t>опыт</t>
  </si>
  <si>
    <t>организации</t>
  </si>
  <si>
    <t>отделу</t>
  </si>
  <si>
    <t>ошибок,</t>
  </si>
  <si>
    <t>помощи</t>
  </si>
  <si>
    <t>приложения,</t>
  </si>
  <si>
    <t>проведение</t>
  </si>
  <si>
    <t>продукта.</t>
  </si>
  <si>
    <t>проекте</t>
  </si>
  <si>
    <t>процессов</t>
  </si>
  <si>
    <t>расширений</t>
  </si>
  <si>
    <t>рефакторинг,</t>
  </si>
  <si>
    <t>статический</t>
  </si>
  <si>
    <t>тестирование).</t>
  </si>
  <si>
    <t>техподдержки</t>
  </si>
  <si>
    <t>функционала,</t>
  </si>
  <si>
    <t>юнит-тестов,</t>
  </si>
  <si>
    <t>(mann,</t>
  </si>
  <si>
    <t>(сервисы,</t>
  </si>
  <si>
    <t>-разрабатывать</t>
  </si>
  <si>
    <t>&lt;highlighttext&gt;wpf&lt;/highlighttext&gt;).</t>
  </si>
  <si>
    <t>ability</t>
  </si>
  <si>
    <t>blend/xaml</t>
  </si>
  <si>
    <t>compelling</t>
  </si>
  <si>
    <t>control</t>
  </si>
  <si>
    <t>custom</t>
  </si>
  <si>
    <t>design</t>
  </si>
  <si>
    <t>dynamic</t>
  </si>
  <si>
    <t>etc.</t>
  </si>
  <si>
    <t>events/workshops.</t>
  </si>
  <si>
    <t>implement</t>
  </si>
  <si>
    <t>including</t>
  </si>
  <si>
    <t>ivanov</t>
  </si>
  <si>
    <t>os.</t>
  </si>
  <si>
    <t>raw</t>
  </si>
  <si>
    <t>resources,</t>
  </si>
  <si>
    <t>rgb</t>
  </si>
  <si>
    <t>screens</t>
  </si>
  <si>
    <t>sql.</t>
  </si>
  <si>
    <t>templates,</t>
  </si>
  <si>
    <t>theming,</t>
  </si>
  <si>
    <t>visually</t>
  </si>
  <si>
    <t>winforms,</t>
  </si>
  <si>
    <t>агентов,</t>
  </si>
  <si>
    <t>будете</t>
  </si>
  <si>
    <t>веб-сервисов.</t>
  </si>
  <si>
    <t>версий</t>
  </si>
  <si>
    <t>вы</t>
  </si>
  <si>
    <t>вычислительных</t>
  </si>
  <si>
    <t>задачи</t>
  </si>
  <si>
    <t>заказчик:</t>
  </si>
  <si>
    <t>заниматься</t>
  </si>
  <si>
    <t>изменения</t>
  </si>
  <si>
    <t>изображений.</t>
  </si>
  <si>
    <t>или</t>
  </si>
  <si>
    <t>интерфейса</t>
  </si>
  <si>
    <t>клиента.</t>
  </si>
  <si>
    <t>клиентских</t>
  </si>
  <si>
    <t>лабораторными</t>
  </si>
  <si>
    <t>математических</t>
  </si>
  <si>
    <t>новой</t>
  </si>
  <si>
    <t>новый</t>
  </si>
  <si>
    <t>по.</t>
  </si>
  <si>
    <t>пост-обработки</t>
  </si>
  <si>
    <t>построение</t>
  </si>
  <si>
    <t>приборами</t>
  </si>
  <si>
    <t>программный</t>
  </si>
  <si>
    <t>продукт</t>
  </si>
  <si>
    <t>проект:</t>
  </si>
  <si>
    <t>процессами.</t>
  </si>
  <si>
    <t>процессов.</t>
  </si>
  <si>
    <t>процессов...</t>
  </si>
  <si>
    <t>расширять</t>
  </si>
  <si>
    <t>сканирование</t>
  </si>
  <si>
    <t>следующих</t>
  </si>
  <si>
    <t>станциями.</t>
  </si>
  <si>
    <t>существующий</t>
  </si>
  <si>
    <t>удобства</t>
  </si>
  <si>
    <t>устройствами,</t>
  </si>
  <si>
    <t>функционал</t>
  </si>
  <si>
    <t>функциональности</t>
  </si>
  <si>
    <t>цифровых</t>
  </si>
  <si>
    <t>экспериментальных</t>
  </si>
  <si>
    <t>ядра...</t>
  </si>
  <si>
    <t>языке</t>
  </si>
  <si>
    <t>программных</t>
  </si>
  <si>
    <t>кода</t>
  </si>
  <si>
    <t>автоматизации</t>
  </si>
  <si>
    <t>c#.</t>
  </si>
  <si>
    <t>системы.</t>
  </si>
  <si>
    <t>управления</t>
  </si>
  <si>
    <t>реализация</t>
  </si>
  <si>
    <t>из</t>
  </si>
  <si>
    <t>требований,</t>
  </si>
  <si>
    <t>десктоп</t>
  </si>
  <si>
    <t>мобильных</t>
  </si>
  <si>
    <t>полном</t>
  </si>
  <si>
    <t>уже</t>
  </si>
  <si>
    <t>цикле</t>
  </si>
  <si>
    <t>(собственный</t>
  </si>
  <si>
    <t>обучением</t>
  </si>
  <si>
    <t>поддерживать</t>
  </si>
  <si>
    <t>поддержке</t>
  </si>
  <si>
    <t>проект,</t>
  </si>
  <si>
    <t>реализации</t>
  </si>
  <si>
    <t>специфике).</t>
  </si>
  <si>
    <t>(c#,</t>
  </si>
  <si>
    <t>&lt;highlighttext&gt;development&lt;/highlighttext&gt;.</t>
  </si>
  <si>
    <t>desktop</t>
  </si>
  <si>
    <t>оценка</t>
  </si>
  <si>
    <t>планирования</t>
  </si>
  <si>
    <t>развивать</t>
  </si>
  <si>
    <t>/trading</t>
  </si>
  <si>
    <t>competitive</t>
  </si>
  <si>
    <t>financial</t>
  </si>
  <si>
    <t>gui,</t>
  </si>
  <si>
    <t>highly-performance</t>
  </si>
  <si>
    <t>optimization.</t>
  </si>
  <si>
    <t>trading</t>
  </si>
  <si>
    <t>wpf.</t>
  </si>
  <si>
    <t>информационной</t>
  </si>
  <si>
    <t>новому</t>
  </si>
  <si>
    <t>платформы</t>
  </si>
  <si>
    <t>приложении</t>
  </si>
  <si>
    <t>программному</t>
  </si>
  <si>
    <t>продуктов.</t>
  </si>
  <si>
    <t>продукту,</t>
  </si>
  <si>
    <t>связанных</t>
  </si>
  <si>
    <t>баз</t>
  </si>
  <si>
    <t>бэкендов</t>
  </si>
  <si>
    <t>веб-проектов.</t>
  </si>
  <si>
    <t>высокопроизводительных</t>
  </si>
  <si>
    <t>низкоуровневых</t>
  </si>
  <si>
    <t>проектирование,</t>
  </si>
  <si>
    <t>структур</t>
  </si>
  <si>
    <t>элементов</t>
  </si>
  <si>
    <t>(как</t>
  </si>
  <si>
    <t>блокчейн</t>
  </si>
  <si>
    <t>имеешь</t>
  </si>
  <si>
    <t>минимум</t>
  </si>
  <si>
    <t>небольших</t>
  </si>
  <si>
    <t>памяти/производительности.</t>
  </si>
  <si>
    <t>понимаешь</t>
  </si>
  <si>
    <t>представление</t>
  </si>
  <si>
    <t>приложений).</t>
  </si>
  <si>
    <t>программировать</t>
  </si>
  <si>
    <t>профилировщиках</t>
  </si>
  <si>
    <t>процесс</t>
  </si>
  <si>
    <t>создания</t>
  </si>
  <si>
    <t>тестирования.</t>
  </si>
  <si>
    <t>умеешь</t>
  </si>
  <si>
    <t>уровне</t>
  </si>
  <si>
    <t>rust.</t>
  </si>
  <si>
    <t>заняться</t>
  </si>
  <si>
    <t>нашей</t>
  </si>
  <si>
    <t>—</t>
  </si>
  <si>
    <t>(&lt;highlighttext&gt;rust&lt;/highlighttext&gt;).</t>
  </si>
  <si>
    <t>(до</t>
  </si>
  <si>
    <t>ci.</t>
  </si>
  <si>
    <t>docker,</t>
  </si>
  <si>
    <t>framework</t>
  </si>
  <si>
    <t>gitlab,</t>
  </si>
  <si>
    <t>jira,</t>
  </si>
  <si>
    <t>kubernetes,</t>
  </si>
  <si>
    <t>maven,</t>
  </si>
  <si>
    <t>new</t>
  </si>
  <si>
    <t>on</t>
  </si>
  <si>
    <t>postgres,</t>
  </si>
  <si>
    <t>relic,</t>
  </si>
  <si>
    <t>ruby,</t>
  </si>
  <si>
    <t>services</t>
  </si>
  <si>
    <t>slack.</t>
  </si>
  <si>
    <t>solana.</t>
  </si>
  <si>
    <t>solution</t>
  </si>
  <si>
    <t>«нетологии-групп».</t>
  </si>
  <si>
    <t>архитектуру</t>
  </si>
  <si>
    <t>архитектуры.</t>
  </si>
  <si>
    <t>вам</t>
  </si>
  <si>
    <t>выстраивать</t>
  </si>
  <si>
    <t>делать</t>
  </si>
  <si>
    <t>достижения</t>
  </si>
  <si>
    <t>етап</t>
  </si>
  <si>
    <t>занимается</t>
  </si>
  <si>
    <t>инновационных</t>
  </si>
  <si>
    <t>интеграционными</t>
  </si>
  <si>
    <t>исследовательская</t>
  </si>
  <si>
    <t>ключевых</t>
  </si>
  <si>
    <t>код</t>
  </si>
  <si>
    <t>команда</t>
  </si>
  <si>
    <t>командами</t>
  </si>
  <si>
    <t>компания,</t>
  </si>
  <si>
    <t>малыми</t>
  </si>
  <si>
    <t>международная</t>
  </si>
  <si>
    <t>модули</t>
  </si>
  <si>
    <t>направлений</t>
  </si>
  <si>
    <t>напрямую</t>
  </si>
  <si>
    <t>одно</t>
  </si>
  <si>
    <t>окружение:</t>
  </si>
  <si>
    <t>операционной</t>
  </si>
  <si>
    <t>отношения</t>
  </si>
  <si>
    <t>пайплайнов</t>
  </si>
  <si>
    <t>партнёрами</t>
  </si>
  <si>
    <t>партнёров.</t>
  </si>
  <si>
    <t>популярных</t>
  </si>
  <si>
    <t>предстоит</t>
  </si>
  <si>
    <t>прикладной</t>
  </si>
  <si>
    <t>продуктовой</t>
  </si>
  <si>
    <t>проекты</t>
  </si>
  <si>
    <t>работа.</t>
  </si>
  <si>
    <t>системами.</t>
  </si>
  <si>
    <t>системах.</t>
  </si>
  <si>
    <t>смарт-контрактов.</t>
  </si>
  <si>
    <t>сопровождать</t>
  </si>
  <si>
    <t>сопровождения.</t>
  </si>
  <si>
    <t>сотрудников.</t>
  </si>
  <si>
    <t>тестами</t>
  </si>
  <si>
    <t>тестирования</t>
  </si>
  <si>
    <t>тестов,</t>
  </si>
  <si>
    <t>технологии.</t>
  </si>
  <si>
    <t>технологические</t>
  </si>
  <si>
    <t>человек)</t>
  </si>
  <si>
    <t>эффективности</t>
  </si>
  <si>
    <t>языков</t>
  </si>
  <si>
    <t>який</t>
  </si>
  <si>
    <t>інноваційний</t>
  </si>
  <si>
    <t>candidates</t>
  </si>
  <si>
    <t>решения</t>
  </si>
  <si>
    <t>системы,</t>
  </si>
  <si>
    <t>сервисы,</t>
  </si>
  <si>
    <t>erp/crm</t>
  </si>
  <si>
    <t>fintech,</t>
  </si>
  <si>
    <t>medtech,</t>
  </si>
  <si>
    <t>видео/стриминг</t>
  </si>
  <si>
    <t>маркетплейсы...</t>
  </si>
  <si>
    <t>направлениях:</t>
  </si>
  <si>
    <t>основе</t>
  </si>
  <si>
    <t>портальные</t>
  </si>
  <si>
    <t>прямо</t>
  </si>
  <si>
    <t>разрабатываем</t>
  </si>
  <si>
    <t>сейчас</t>
  </si>
  <si>
    <t>сми,</t>
  </si>
  <si>
    <t>backend-монолитами.</t>
  </si>
  <si>
    <t>linux,</t>
  </si>
  <si>
    <t>окружения</t>
  </si>
  <si>
    <t>правило</t>
  </si>
  <si>
    <t>развертывание</t>
  </si>
  <si>
    <t>т...</t>
  </si>
  <si>
    <t>проектам.</t>
  </si>
  <si>
    <t>существующим</t>
  </si>
  <si>
    <t>php.</t>
  </si>
  <si>
    <t>более</t>
  </si>
  <si>
    <t>видеовещания</t>
  </si>
  <si>
    <t>во</t>
  </si>
  <si>
    <t>заказчик</t>
  </si>
  <si>
    <t>к...</t>
  </si>
  <si>
    <t>кода...</t>
  </si>
  <si>
    <t>компаний</t>
  </si>
  <si>
    <t>компаниях.</t>
  </si>
  <si>
    <t>компетенция</t>
  </si>
  <si>
    <t>лет</t>
  </si>
  <si>
    <t>многих</t>
  </si>
  <si>
    <t>оптимизирует</t>
  </si>
  <si>
    <t>основная</t>
  </si>
  <si>
    <t>профессиональная</t>
  </si>
  <si>
    <t>развитии</t>
  </si>
  <si>
    <t>решает</t>
  </si>
  <si>
    <t>улучшение</t>
  </si>
  <si>
    <t>(так,</t>
  </si>
  <si>
    <t>асинхронной</t>
  </si>
  <si>
    <t>было</t>
  </si>
  <si>
    <t>дня).</t>
  </si>
  <si>
    <t>добавить</t>
  </si>
  <si>
    <t>за</t>
  </si>
  <si>
    <t>интерфейс</t>
  </si>
  <si>
    <t>используем</t>
  </si>
  <si>
    <t>исходный</t>
  </si>
  <si>
    <t>каналы</t>
  </si>
  <si>
    <t>компонент</t>
  </si>
  <si>
    <t>корутины</t>
  </si>
  <si>
    <t>можно</t>
  </si>
  <si>
    <t>написан</t>
  </si>
  <si>
    <t>немного</t>
  </si>
  <si>
    <t>новую</t>
  </si>
  <si>
    <t>платежных</t>
  </si>
  <si>
    <t>по...</t>
  </si>
  <si>
    <t>пользовательский</t>
  </si>
  <si>
    <t>работы.</t>
  </si>
  <si>
    <t>разработать</t>
  </si>
  <si>
    <t>собственном</t>
  </si>
  <si>
    <t>фреймворке</t>
  </si>
  <si>
    <t>чтобы</t>
  </si>
  <si>
    <t>for</t>
  </si>
  <si>
    <t>network</t>
  </si>
  <si>
    <t>wargaming</t>
  </si>
  <si>
    <t>алгоритмов</t>
  </si>
  <si>
    <t>взрывного</t>
  </si>
  <si>
    <t>высоконагруженная</t>
  </si>
  <si>
    <t>количества</t>
  </si>
  <si>
    <t>непрерывное</t>
  </si>
  <si>
    <t>образовательные</t>
  </si>
  <si>
    <t>процессинг</t>
  </si>
  <si>
    <t>реализовывать</t>
  </si>
  <si>
    <t>стэк:</t>
  </si>
  <si>
    <t>транзакций,</t>
  </si>
  <si>
    <t>финансовых</t>
  </si>
  <si>
    <t>писать</t>
  </si>
  <si>
    <t>создавать</t>
  </si>
  <si>
    <t>проектировать</t>
  </si>
  <si>
    <t>–</t>
  </si>
  <si>
    <t>задач.</t>
  </si>
  <si>
    <t>проводить</t>
  </si>
  <si>
    <t>&lt;highlighttext&gt;develop&lt;/highlighttext&gt;</t>
  </si>
  <si>
    <t>&lt;highlighttext&gt;разработчиков&lt;/highlighttext&gt;</t>
  </si>
  <si>
    <t>микросервисной</t>
  </si>
  <si>
    <t>технических</t>
  </si>
  <si>
    <t>&lt;highlighttext&gt;разработчиками&lt;/highlighttext&gt;.</t>
  </si>
  <si>
    <t>до</t>
  </si>
  <si>
    <t>микросервисов</t>
  </si>
  <si>
    <t>сервисы</t>
  </si>
  <si>
    <t>клиентов</t>
  </si>
  <si>
    <t>java.</t>
  </si>
  <si>
    <t>документировать</t>
  </si>
  <si>
    <t>внутренних</t>
  </si>
  <si>
    <t>качества</t>
  </si>
  <si>
    <t>сложной</t>
  </si>
  <si>
    <t>частей</t>
  </si>
  <si>
    <t>интересной</t>
  </si>
  <si>
    <t>планировании,</t>
  </si>
  <si>
    <t>создании,</t>
  </si>
  <si>
    <t>различными</t>
  </si>
  <si>
    <t>функционала.</t>
  </si>
  <si>
    <t>интернет-магазинов</t>
  </si>
  <si>
    <t>возможности</t>
  </si>
  <si>
    <t>всего</t>
  </si>
  <si>
    <t>международными</t>
  </si>
  <si>
    <t>работают</t>
  </si>
  <si>
    <t>рабочего</t>
  </si>
  <si>
    <t>функциональные</t>
  </si>
  <si>
    <t>90 %</t>
  </si>
  <si>
    <t>cs-cart.</t>
  </si>
  <si>
    <t>времени.</t>
  </si>
  <si>
    <t>разрабатывают</t>
  </si>
  <si>
    <t>сложные</t>
  </si>
  <si>
    <t>сервисами.</t>
  </si>
  <si>
    <t>проекта.</t>
  </si>
  <si>
    <t>делаем</t>
  </si>
  <si>
    <t>оптимизировать</t>
  </si>
  <si>
    <t>интеграций</t>
  </si>
  <si>
    <t>соответствии</t>
  </si>
  <si>
    <t>Дата публикации</t>
  </si>
  <si>
    <t xml:space="preserve">* - цвета = дни недели 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</si>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</sst>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"/>
  </numFmts>
  <fonts count="25">
    <font>
      <sz val="10"/>
      <color rgb="FF000000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color theme="1"/>
      <name val="Arial"/>
    </font>
    <font>
      <b/>
      <u/>
      <sz val="10"/>
      <color rgb="FF1155CC"/>
      <name val="Arial"/>
    </font>
    <font>
      <sz val="10"/>
      <name val="Arial"/>
    </font>
    <font>
      <b/>
      <sz val="10"/>
      <color rgb="FF000000"/>
      <name val="Arial"/>
    </font>
    <font>
      <b/>
      <u/>
      <sz val="10"/>
      <color rgb="FF1155CC"/>
      <name val="Arial"/>
    </font>
    <font>
      <sz val="8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&quot;Helvetica Neue&quot;"/>
    </font>
    <font>
      <u/>
      <sz val="8"/>
      <color rgb="FF000000"/>
      <name val="&quot;Helvetica Neue&quot;"/>
    </font>
    <font>
      <b/>
      <sz val="8"/>
      <color rgb="FF000000"/>
      <name val="&quot;Helvetica Neue&quot;"/>
    </font>
    <font>
      <b/>
      <u/>
      <sz val="8"/>
      <color rgb="FF000000"/>
      <name val="&quot;Helvetica Neue&quot;"/>
    </font>
    <font>
      <b/>
      <u/>
      <sz val="8"/>
      <color rgb="FF000000"/>
      <name val="&quot;Helvetica Neue&quot;"/>
    </font>
    <font>
      <b/>
      <u/>
      <sz val="8"/>
      <color rgb="FF000000"/>
      <name val="&quot;Helvetica Neue&quot;"/>
    </font>
    <font>
      <b/>
      <sz val="9"/>
      <color rgb="FF000000"/>
      <name val="&quot;Helvetica Neue&quot;"/>
    </font>
    <font>
      <sz val="9"/>
      <color rgb="FF000000"/>
      <name val="&quot;Helvetica Neue&quot;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0B3B2"/>
        <bgColor rgb="FFB0B3B2"/>
      </patternFill>
    </fill>
    <fill>
      <patternFill patternType="solid">
        <fgColor rgb="FFFFDC7A"/>
        <bgColor rgb="FFFFDC7A"/>
      </patternFill>
    </fill>
    <fill>
      <patternFill patternType="solid">
        <fgColor rgb="FFFFD666"/>
        <bgColor rgb="FFFFD666"/>
      </patternFill>
    </fill>
    <fill>
      <patternFill patternType="solid">
        <fgColor rgb="FFFFE18E"/>
        <bgColor rgb="FFFFE18E"/>
      </patternFill>
    </fill>
    <fill>
      <patternFill patternType="solid">
        <fgColor rgb="FFFFFEFA"/>
        <bgColor rgb="FFFFFEFA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/>
    <xf numFmtId="10" fontId="2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0" borderId="1" xfId="0" applyFont="1" applyBorder="1" applyAlignment="1"/>
    <xf numFmtId="3" fontId="2" fillId="0" borderId="1" xfId="0" applyNumberFormat="1" applyFont="1" applyBorder="1" applyAlignment="1"/>
    <xf numFmtId="0" fontId="1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9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0" fontId="15" fillId="3" borderId="5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6" fillId="0" borderId="5" xfId="0" applyFont="1" applyBorder="1" applyAlignment="1">
      <alignment vertical="top"/>
    </xf>
    <xf numFmtId="0" fontId="17" fillId="0" borderId="5" xfId="0" applyFont="1" applyBorder="1" applyAlignment="1">
      <alignment vertical="top"/>
    </xf>
    <xf numFmtId="164" fontId="17" fillId="4" borderId="5" xfId="0" applyNumberFormat="1" applyFont="1" applyFill="1" applyBorder="1" applyAlignment="1">
      <alignment horizontal="right" vertical="top"/>
    </xf>
    <xf numFmtId="164" fontId="17" fillId="5" borderId="5" xfId="0" applyNumberFormat="1" applyFont="1" applyFill="1" applyBorder="1" applyAlignment="1">
      <alignment horizontal="right" vertical="top"/>
    </xf>
    <xf numFmtId="164" fontId="17" fillId="0" borderId="5" xfId="0" applyNumberFormat="1" applyFont="1" applyBorder="1" applyAlignment="1">
      <alignment horizontal="right" vertical="top"/>
    </xf>
    <xf numFmtId="0" fontId="2" fillId="0" borderId="0" xfId="0" applyFont="1" applyAlignment="1"/>
    <xf numFmtId="0" fontId="17" fillId="0" borderId="5" xfId="0" applyFont="1" applyBorder="1" applyAlignment="1">
      <alignment vertical="top"/>
    </xf>
    <xf numFmtId="164" fontId="17" fillId="6" borderId="5" xfId="0" applyNumberFormat="1" applyFont="1" applyFill="1" applyBorder="1" applyAlignment="1">
      <alignment horizontal="right" vertical="top"/>
    </xf>
    <xf numFmtId="0" fontId="17" fillId="0" borderId="5" xfId="0" applyFont="1" applyBorder="1" applyAlignment="1">
      <alignment horizontal="right" vertical="top"/>
    </xf>
    <xf numFmtId="164" fontId="17" fillId="7" borderId="5" xfId="0" applyNumberFormat="1" applyFont="1" applyFill="1" applyBorder="1" applyAlignment="1">
      <alignment horizontal="right" vertical="top"/>
    </xf>
    <xf numFmtId="0" fontId="18" fillId="0" borderId="5" xfId="0" applyFont="1" applyBorder="1" applyAlignment="1">
      <alignment vertical="top"/>
    </xf>
    <xf numFmtId="0" fontId="17" fillId="0" borderId="0" xfId="0" applyFont="1" applyAlignment="1">
      <alignment vertical="top"/>
    </xf>
    <xf numFmtId="164" fontId="17" fillId="0" borderId="0" xfId="0" applyNumberFormat="1" applyFont="1" applyAlignment="1">
      <alignment horizontal="right" vertical="top"/>
    </xf>
    <xf numFmtId="0" fontId="2" fillId="0" borderId="0" xfId="0" applyFont="1" applyAlignment="1"/>
    <xf numFmtId="0" fontId="2" fillId="3" borderId="1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9" fillId="3" borderId="1" xfId="0" applyFont="1" applyFill="1" applyBorder="1" applyAlignment="1">
      <alignment vertical="top"/>
    </xf>
    <xf numFmtId="0" fontId="19" fillId="8" borderId="6" xfId="0" applyFont="1" applyFill="1" applyBorder="1" applyAlignment="1">
      <alignment vertical="top"/>
    </xf>
    <xf numFmtId="0" fontId="16" fillId="2" borderId="6" xfId="0" applyFont="1" applyFill="1" applyBorder="1" applyAlignment="1">
      <alignment vertical="top"/>
    </xf>
    <xf numFmtId="0" fontId="17" fillId="2" borderId="6" xfId="0" applyFont="1" applyFill="1" applyBorder="1" applyAlignment="1">
      <alignment vertical="top"/>
    </xf>
    <xf numFmtId="0" fontId="16" fillId="2" borderId="6" xfId="0" applyFont="1" applyFill="1" applyBorder="1" applyAlignment="1">
      <alignment vertical="top"/>
    </xf>
    <xf numFmtId="0" fontId="17" fillId="2" borderId="6" xfId="0" applyFont="1" applyFill="1" applyBorder="1" applyAlignment="1">
      <alignment vertical="top"/>
    </xf>
    <xf numFmtId="0" fontId="19" fillId="8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3" fontId="17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9" fillId="0" borderId="0" xfId="0" applyFont="1" applyAlignment="1"/>
    <xf numFmtId="0" fontId="9" fillId="0" borderId="0" xfId="0" applyFont="1"/>
    <xf numFmtId="3" fontId="9" fillId="0" borderId="0" xfId="0" applyNumberFormat="1" applyFont="1"/>
    <xf numFmtId="0" fontId="16" fillId="2" borderId="1" xfId="0" applyFont="1" applyFill="1" applyBorder="1" applyAlignment="1">
      <alignment vertical="top"/>
    </xf>
    <xf numFmtId="0" fontId="2" fillId="0" borderId="1" xfId="0" applyFont="1" applyBorder="1"/>
    <xf numFmtId="0" fontId="2" fillId="0" borderId="0" xfId="0" applyFont="1" applyAlignment="1"/>
    <xf numFmtId="0" fontId="14" fillId="0" borderId="0" xfId="0" applyFont="1"/>
    <xf numFmtId="0" fontId="19" fillId="8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0" fillId="8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19" fillId="3" borderId="5" xfId="0" applyFont="1" applyFill="1" applyBorder="1" applyAlignment="1">
      <alignment vertical="top"/>
    </xf>
    <xf numFmtId="0" fontId="19" fillId="8" borderId="5" xfId="0" applyFont="1" applyFill="1" applyBorder="1" applyAlignment="1">
      <alignment vertical="top"/>
    </xf>
    <xf numFmtId="0" fontId="21" fillId="8" borderId="5" xfId="0" applyFont="1" applyFill="1" applyBorder="1" applyAlignment="1">
      <alignment vertical="top"/>
    </xf>
    <xf numFmtId="0" fontId="19" fillId="8" borderId="5" xfId="0" applyFont="1" applyFill="1" applyBorder="1" applyAlignment="1">
      <alignment vertical="top"/>
    </xf>
    <xf numFmtId="0" fontId="19" fillId="8" borderId="5" xfId="0" applyFont="1" applyFill="1" applyBorder="1" applyAlignment="1">
      <alignment vertical="top"/>
    </xf>
    <xf numFmtId="0" fontId="19" fillId="3" borderId="8" xfId="0" applyFont="1" applyFill="1" applyBorder="1" applyAlignment="1">
      <alignment vertical="top"/>
    </xf>
    <xf numFmtId="0" fontId="22" fillId="8" borderId="1" xfId="0" applyFont="1" applyFill="1" applyBorder="1" applyAlignment="1">
      <alignment vertical="top"/>
    </xf>
    <xf numFmtId="0" fontId="19" fillId="8" borderId="1" xfId="0" applyFont="1" applyFill="1" applyBorder="1" applyAlignment="1">
      <alignment vertical="top"/>
    </xf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right"/>
    </xf>
    <xf numFmtId="0" fontId="23" fillId="9" borderId="1" xfId="0" applyFont="1" applyFill="1" applyBorder="1" applyAlignment="1">
      <alignment horizontal="right" wrapText="1"/>
    </xf>
    <xf numFmtId="165" fontId="24" fillId="10" borderId="1" xfId="0" applyNumberFormat="1" applyFont="1" applyFill="1" applyBorder="1" applyAlignment="1">
      <alignment horizontal="right"/>
    </xf>
    <xf numFmtId="0" fontId="24" fillId="10" borderId="1" xfId="0" applyFont="1" applyFill="1" applyBorder="1" applyAlignment="1">
      <alignment horizontal="right"/>
    </xf>
    <xf numFmtId="165" fontId="24" fillId="9" borderId="1" xfId="0" applyNumberFormat="1" applyFont="1" applyFill="1" applyBorder="1" applyAlignment="1">
      <alignment horizontal="right"/>
    </xf>
    <xf numFmtId="0" fontId="24" fillId="9" borderId="1" xfId="0" applyFont="1" applyFill="1" applyBorder="1" applyAlignment="1">
      <alignment horizontal="right"/>
    </xf>
    <xf numFmtId="165" fontId="24" fillId="11" borderId="1" xfId="0" applyNumberFormat="1" applyFont="1" applyFill="1" applyBorder="1" applyAlignment="1">
      <alignment horizontal="right"/>
    </xf>
    <xf numFmtId="0" fontId="24" fillId="11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vertical="center" wrapText="1"/>
    </xf>
    <xf numFmtId="0" fontId="11" fillId="0" borderId="3" xfId="0" applyFont="1" applyBorder="1"/>
    <xf numFmtId="0" fontId="11" fillId="0" borderId="4" xfId="0" applyFont="1" applyBorder="1"/>
    <xf numFmtId="0" fontId="10" fillId="2" borderId="2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1</xdr:row>
      <xdr:rowOff>28575</xdr:rowOff>
    </xdr:from>
    <xdr:ext cx="10134600" cy="40576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h.ru/" TargetMode="External"/><Relationship Id="rId3" Type="http://schemas.openxmlformats.org/officeDocument/2006/relationships/hyperlink" Target="http://hh.ru/" TargetMode="External"/><Relationship Id="rId7" Type="http://schemas.openxmlformats.org/officeDocument/2006/relationships/hyperlink" Target="http://hh.ru/" TargetMode="External"/><Relationship Id="rId2" Type="http://schemas.openxmlformats.org/officeDocument/2006/relationships/hyperlink" Target="http://hh.ru/" TargetMode="External"/><Relationship Id="rId1" Type="http://schemas.openxmlformats.org/officeDocument/2006/relationships/hyperlink" Target="http://hh.ru/" TargetMode="External"/><Relationship Id="rId6" Type="http://schemas.openxmlformats.org/officeDocument/2006/relationships/hyperlink" Target="http://hh.ru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hh.ru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hh.ru/" TargetMode="External"/><Relationship Id="rId9" Type="http://schemas.openxmlformats.org/officeDocument/2006/relationships/hyperlink" Target="http://hh.ru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ail.ru/" TargetMode="External"/><Relationship Id="rId13" Type="http://schemas.openxmlformats.org/officeDocument/2006/relationships/hyperlink" Target="http://bip.ru/" TargetMode="External"/><Relationship Id="rId18" Type="http://schemas.openxmlformats.org/officeDocument/2006/relationships/hyperlink" Target="http://vl.ru/" TargetMode="External"/><Relationship Id="rId26" Type="http://schemas.openxmlformats.org/officeDocument/2006/relationships/hyperlink" Target="http://mybuh.kz/" TargetMode="External"/><Relationship Id="rId3" Type="http://schemas.openxmlformats.org/officeDocument/2006/relationships/hyperlink" Target="http://jcat.ru/" TargetMode="External"/><Relationship Id="rId21" Type="http://schemas.openxmlformats.org/officeDocument/2006/relationships/hyperlink" Target="http://8d9.ru/" TargetMode="External"/><Relationship Id="rId7" Type="http://schemas.openxmlformats.org/officeDocument/2006/relationships/hyperlink" Target="http://kupibilet.ru/" TargetMode="External"/><Relationship Id="rId12" Type="http://schemas.openxmlformats.org/officeDocument/2006/relationships/hyperlink" Target="http://all.me/" TargetMode="External"/><Relationship Id="rId17" Type="http://schemas.openxmlformats.org/officeDocument/2006/relationships/hyperlink" Target="http://mail.ru/" TargetMode="External"/><Relationship Id="rId25" Type="http://schemas.openxmlformats.org/officeDocument/2006/relationships/hyperlink" Target="http://e2e4gu.ru/" TargetMode="External"/><Relationship Id="rId2" Type="http://schemas.openxmlformats.org/officeDocument/2006/relationships/hyperlink" Target="http://esepshi.kz/" TargetMode="External"/><Relationship Id="rId16" Type="http://schemas.openxmlformats.org/officeDocument/2006/relationships/hyperlink" Target="http://laptop.ru/" TargetMode="External"/><Relationship Id="rId20" Type="http://schemas.openxmlformats.org/officeDocument/2006/relationships/hyperlink" Target="http://zoon.ru/" TargetMode="External"/><Relationship Id="rId29" Type="http://schemas.openxmlformats.org/officeDocument/2006/relationships/hyperlink" Target="http://easy-prog.com/" TargetMode="External"/><Relationship Id="rId1" Type="http://schemas.openxmlformats.org/officeDocument/2006/relationships/hyperlink" Target="http://mebelion.ru/" TargetMode="External"/><Relationship Id="rId6" Type="http://schemas.openxmlformats.org/officeDocument/2006/relationships/hyperlink" Target="http://evrone.ru/" TargetMode="External"/><Relationship Id="rId11" Type="http://schemas.openxmlformats.org/officeDocument/2006/relationships/hyperlink" Target="http://sports.ru/" TargetMode="External"/><Relationship Id="rId24" Type="http://schemas.openxmlformats.org/officeDocument/2006/relationships/hyperlink" Target="http://av.by/" TargetMode="External"/><Relationship Id="rId5" Type="http://schemas.openxmlformats.org/officeDocument/2006/relationships/hyperlink" Target="http://evrone.ru/" TargetMode="External"/><Relationship Id="rId15" Type="http://schemas.openxmlformats.org/officeDocument/2006/relationships/hyperlink" Target="http://vsemayki.ru/" TargetMode="External"/><Relationship Id="rId23" Type="http://schemas.openxmlformats.org/officeDocument/2006/relationships/hyperlink" Target="http://21vek.by/" TargetMode="External"/><Relationship Id="rId28" Type="http://schemas.openxmlformats.org/officeDocument/2006/relationships/hyperlink" Target="http://qip.ru/" TargetMode="External"/><Relationship Id="rId10" Type="http://schemas.openxmlformats.org/officeDocument/2006/relationships/hyperlink" Target="http://servers.com/" TargetMode="External"/><Relationship Id="rId19" Type="http://schemas.openxmlformats.org/officeDocument/2006/relationships/hyperlink" Target="http://remotza.tech/" TargetMode="External"/><Relationship Id="rId31" Type="http://schemas.openxmlformats.org/officeDocument/2006/relationships/hyperlink" Target="http://xn--80adei2bu.xn--p1ai/" TargetMode="External"/><Relationship Id="rId4" Type="http://schemas.openxmlformats.org/officeDocument/2006/relationships/hyperlink" Target="http://jobcart.ru/" TargetMode="External"/><Relationship Id="rId9" Type="http://schemas.openxmlformats.org/officeDocument/2006/relationships/hyperlink" Target="http://evrone.ru/" TargetMode="External"/><Relationship Id="rId14" Type="http://schemas.openxmlformats.org/officeDocument/2006/relationships/hyperlink" Target="http://cybertech.kz/" TargetMode="External"/><Relationship Id="rId22" Type="http://schemas.openxmlformats.org/officeDocument/2006/relationships/hyperlink" Target="http://ad.ru/" TargetMode="External"/><Relationship Id="rId27" Type="http://schemas.openxmlformats.org/officeDocument/2006/relationships/hyperlink" Target="http://prokat-instrumenta.kz/" TargetMode="External"/><Relationship Id="rId30" Type="http://schemas.openxmlformats.org/officeDocument/2006/relationships/hyperlink" Target="http://xn--80aeitwkhif4c.r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8d9.ru/" TargetMode="External"/><Relationship Id="rId7" Type="http://schemas.openxmlformats.org/officeDocument/2006/relationships/hyperlink" Target="http://xn--80adei2bu.xn--p1ai/" TargetMode="External"/><Relationship Id="rId2" Type="http://schemas.openxmlformats.org/officeDocument/2006/relationships/hyperlink" Target="http://laptop.ru/" TargetMode="External"/><Relationship Id="rId1" Type="http://schemas.openxmlformats.org/officeDocument/2006/relationships/hyperlink" Target="http://vsemayki.ru/" TargetMode="External"/><Relationship Id="rId6" Type="http://schemas.openxmlformats.org/officeDocument/2006/relationships/hyperlink" Target="http://e2e4gu.ru/" TargetMode="External"/><Relationship Id="rId5" Type="http://schemas.openxmlformats.org/officeDocument/2006/relationships/hyperlink" Target="http://qip.ru/" TargetMode="External"/><Relationship Id="rId4" Type="http://schemas.openxmlformats.org/officeDocument/2006/relationships/hyperlink" Target="http://ad.r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sp.net/" TargetMode="External"/><Relationship Id="rId13" Type="http://schemas.openxmlformats.org/officeDocument/2006/relationships/hyperlink" Target="http://asp.net/" TargetMode="External"/><Relationship Id="rId18" Type="http://schemas.openxmlformats.org/officeDocument/2006/relationships/hyperlink" Target="http://ado.net/" TargetMode="External"/><Relationship Id="rId26" Type="http://schemas.openxmlformats.org/officeDocument/2006/relationships/hyperlink" Target="http://asp.net/" TargetMode="External"/><Relationship Id="rId3" Type="http://schemas.openxmlformats.org/officeDocument/2006/relationships/hyperlink" Target="http://asp.net/" TargetMode="External"/><Relationship Id="rId21" Type="http://schemas.openxmlformats.org/officeDocument/2006/relationships/hyperlink" Target="http://asp.net/" TargetMode="External"/><Relationship Id="rId7" Type="http://schemas.openxmlformats.org/officeDocument/2006/relationships/hyperlink" Target="http://asp.net/" TargetMode="External"/><Relationship Id="rId12" Type="http://schemas.openxmlformats.org/officeDocument/2006/relationships/hyperlink" Target="http://asp.net/" TargetMode="External"/><Relationship Id="rId17" Type="http://schemas.openxmlformats.org/officeDocument/2006/relationships/hyperlink" Target="http://asp.net/" TargetMode="External"/><Relationship Id="rId25" Type="http://schemas.openxmlformats.org/officeDocument/2006/relationships/hyperlink" Target="http://ado.net/" TargetMode="External"/><Relationship Id="rId2" Type="http://schemas.openxmlformats.org/officeDocument/2006/relationships/hyperlink" Target="http://asp.net/" TargetMode="External"/><Relationship Id="rId16" Type="http://schemas.openxmlformats.org/officeDocument/2006/relationships/hyperlink" Target="http://asp.net/" TargetMode="External"/><Relationship Id="rId20" Type="http://schemas.openxmlformats.org/officeDocument/2006/relationships/hyperlink" Target="http://asp.net/" TargetMode="External"/><Relationship Id="rId29" Type="http://schemas.openxmlformats.org/officeDocument/2006/relationships/hyperlink" Target="http://asp.net/" TargetMode="External"/><Relationship Id="rId1" Type="http://schemas.openxmlformats.org/officeDocument/2006/relationships/hyperlink" Target="http://asp.net/" TargetMode="External"/><Relationship Id="rId6" Type="http://schemas.openxmlformats.org/officeDocument/2006/relationships/hyperlink" Target="http://asp.net/" TargetMode="External"/><Relationship Id="rId11" Type="http://schemas.openxmlformats.org/officeDocument/2006/relationships/hyperlink" Target="http://asp.net/" TargetMode="External"/><Relationship Id="rId24" Type="http://schemas.openxmlformats.org/officeDocument/2006/relationships/hyperlink" Target="http://asp.net/" TargetMode="External"/><Relationship Id="rId5" Type="http://schemas.openxmlformats.org/officeDocument/2006/relationships/hyperlink" Target="http://ado.net/" TargetMode="External"/><Relationship Id="rId15" Type="http://schemas.openxmlformats.org/officeDocument/2006/relationships/hyperlink" Target="http://asp.net/" TargetMode="External"/><Relationship Id="rId23" Type="http://schemas.openxmlformats.org/officeDocument/2006/relationships/hyperlink" Target="http://asp.net/" TargetMode="External"/><Relationship Id="rId28" Type="http://schemas.openxmlformats.org/officeDocument/2006/relationships/hyperlink" Target="http://socket.io/" TargetMode="External"/><Relationship Id="rId10" Type="http://schemas.openxmlformats.org/officeDocument/2006/relationships/hyperlink" Target="http://asp.net/" TargetMode="External"/><Relationship Id="rId19" Type="http://schemas.openxmlformats.org/officeDocument/2006/relationships/hyperlink" Target="http://asp.net/" TargetMode="External"/><Relationship Id="rId4" Type="http://schemas.openxmlformats.org/officeDocument/2006/relationships/hyperlink" Target="http://asp.net/" TargetMode="External"/><Relationship Id="rId9" Type="http://schemas.openxmlformats.org/officeDocument/2006/relationships/hyperlink" Target="http://asp.net/" TargetMode="External"/><Relationship Id="rId14" Type="http://schemas.openxmlformats.org/officeDocument/2006/relationships/hyperlink" Target="http://asp.net/asp.net" TargetMode="External"/><Relationship Id="rId22" Type="http://schemas.openxmlformats.org/officeDocument/2006/relationships/hyperlink" Target="http://asp.net/" TargetMode="External"/><Relationship Id="rId27" Type="http://schemas.openxmlformats.org/officeDocument/2006/relationships/hyperlink" Target="http://asp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asp.net/" TargetMode="External"/><Relationship Id="rId1" Type="http://schemas.openxmlformats.org/officeDocument/2006/relationships/hyperlink" Target="http://asp.n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8"/>
  <sheetViews>
    <sheetView workbookViewId="0">
      <selection activeCell="B20" sqref="B20"/>
    </sheetView>
  </sheetViews>
  <sheetFormatPr baseColWidth="10" defaultColWidth="14.5" defaultRowHeight="15.75" customHeight="1"/>
  <cols>
    <col min="2" max="2" width="95.5" customWidth="1"/>
  </cols>
  <sheetData>
    <row r="1" spans="1:2" ht="15.75" customHeight="1">
      <c r="A1" s="1">
        <v>1</v>
      </c>
      <c r="B1" s="2" t="s">
        <v>0</v>
      </c>
    </row>
    <row r="2" spans="1:2" ht="15.75" customHeight="1">
      <c r="A2" s="1"/>
      <c r="B2" s="2"/>
    </row>
    <row r="3" spans="1:2" ht="15.75" customHeight="1">
      <c r="A3" s="1">
        <v>2</v>
      </c>
      <c r="B3" s="2" t="s">
        <v>1</v>
      </c>
    </row>
    <row r="4" spans="1:2" ht="15.75" customHeight="1">
      <c r="A4" s="1"/>
      <c r="B4" s="2"/>
    </row>
    <row r="5" spans="1:2" ht="15.75" customHeight="1">
      <c r="A5" s="1">
        <v>3</v>
      </c>
      <c r="B5" s="2" t="s">
        <v>2</v>
      </c>
    </row>
    <row r="6" spans="1:2" ht="15.75" customHeight="1">
      <c r="A6" s="1"/>
      <c r="B6" s="2"/>
    </row>
    <row r="7" spans="1:2" ht="15.75" customHeight="1">
      <c r="A7" s="1">
        <v>4</v>
      </c>
      <c r="B7" s="2" t="s">
        <v>3</v>
      </c>
    </row>
    <row r="8" spans="1:2" ht="15.75" customHeight="1">
      <c r="A8" s="1"/>
      <c r="B8" s="2"/>
    </row>
    <row r="9" spans="1:2" ht="15.75" customHeight="1">
      <c r="A9" s="1">
        <v>5</v>
      </c>
      <c r="B9" s="2" t="s">
        <v>4</v>
      </c>
    </row>
    <row r="10" spans="1:2" ht="15.75" customHeight="1">
      <c r="A10" s="1"/>
      <c r="B10" s="2"/>
    </row>
    <row r="11" spans="1:2" ht="15.75" customHeight="1">
      <c r="A11" s="1">
        <v>6</v>
      </c>
      <c r="B11" s="2" t="s">
        <v>5</v>
      </c>
    </row>
    <row r="12" spans="1:2" ht="15.75" customHeight="1">
      <c r="A12" s="3"/>
      <c r="B12" s="4"/>
    </row>
    <row r="13" spans="1:2" ht="15.75" customHeight="1">
      <c r="A13" s="5">
        <v>7</v>
      </c>
      <c r="B13" s="6" t="s">
        <v>6</v>
      </c>
    </row>
    <row r="14" spans="1:2" ht="15.75" customHeight="1">
      <c r="A14" s="3"/>
      <c r="B14" s="4"/>
    </row>
    <row r="15" spans="1:2" ht="15.75" customHeight="1">
      <c r="A15" s="5"/>
      <c r="B15" s="7"/>
    </row>
    <row r="16" spans="1:2" ht="15.75" customHeight="1">
      <c r="A16" s="3"/>
      <c r="B16" s="4"/>
    </row>
    <row r="17" spans="1:2" ht="15.75" customHeight="1">
      <c r="A17" s="3"/>
      <c r="B17" s="4"/>
    </row>
    <row r="18" spans="1:2" ht="15.75" customHeight="1">
      <c r="A18" s="3"/>
      <c r="B18" s="4"/>
    </row>
  </sheetData>
  <hyperlinks>
    <hyperlink ref="A1" location="Вакансии!A1" display="1" xr:uid="{00000000-0004-0000-0000-000000000000}"/>
    <hyperlink ref="A3" location="вакансии _ распределение!A1" display="2" xr:uid="{00000000-0004-0000-0000-000001000000}"/>
    <hyperlink ref="A5" location="вакансии _ зп по гео и опыту!A1" display="3" xr:uid="{00000000-0004-0000-0000-000002000000}"/>
    <hyperlink ref="A7" location="вакансии _ зп по компании и опы!A1" display="4" xr:uid="{00000000-0004-0000-0000-000003000000}"/>
    <hyperlink ref="A9" location="ключевые навыки!A1" display="5" xr:uid="{00000000-0004-0000-0000-000004000000}"/>
    <hyperlink ref="A11" location="Топ слов из описания!A1" display="6" xr:uid="{00000000-0004-0000-0000-000005000000}"/>
    <hyperlink ref="A13" location="Дата публикации вакансий!A1" display="7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54"/>
  <sheetViews>
    <sheetView tabSelected="1" workbookViewId="0">
      <selection activeCell="A3" sqref="A3"/>
    </sheetView>
  </sheetViews>
  <sheetFormatPr baseColWidth="10" defaultColWidth="14.5" defaultRowHeight="15.75" customHeight="1"/>
  <cols>
    <col min="1" max="1" width="55" customWidth="1"/>
    <col min="2" max="2" width="15" customWidth="1"/>
    <col min="4" max="5" width="9.5" customWidth="1"/>
    <col min="6" max="6" width="12.1640625" customWidth="1"/>
    <col min="7" max="7" width="10.5" customWidth="1"/>
    <col min="8" max="8" width="12.6640625" customWidth="1"/>
    <col min="9" max="9" width="13.33203125" customWidth="1"/>
  </cols>
  <sheetData>
    <row r="1" spans="1:14" ht="15.75" customHeight="1">
      <c r="A1" s="8"/>
      <c r="B1" s="9" t="s">
        <v>7</v>
      </c>
      <c r="C1" s="9" t="s">
        <v>8</v>
      </c>
      <c r="D1" s="10" t="s">
        <v>9</v>
      </c>
      <c r="E1" s="11" t="s">
        <v>10</v>
      </c>
      <c r="F1" s="11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</row>
    <row r="2" spans="1:14" ht="15.75" customHeight="1">
      <c r="A2" s="12" t="s">
        <v>20</v>
      </c>
      <c r="B2" s="13" t="s">
        <v>21</v>
      </c>
      <c r="C2" s="9"/>
      <c r="D2" s="14">
        <v>207</v>
      </c>
      <c r="E2" s="15" t="s">
        <v>22</v>
      </c>
      <c r="F2" s="15" t="s">
        <v>22</v>
      </c>
      <c r="G2" s="16">
        <v>2347</v>
      </c>
      <c r="H2" s="17">
        <f t="shared" ref="H2:H10" si="0">G2/D2</f>
        <v>11.338164251207729</v>
      </c>
      <c r="I2" s="18">
        <v>49722.222222222219</v>
      </c>
      <c r="J2" s="19">
        <v>68706.896551724145</v>
      </c>
      <c r="K2" s="19">
        <v>110625</v>
      </c>
      <c r="L2" s="20">
        <v>0.10628019323671498</v>
      </c>
      <c r="M2" s="20">
        <v>0.52657004830917875</v>
      </c>
      <c r="N2" s="20">
        <v>0.36231884057971014</v>
      </c>
    </row>
    <row r="3" spans="1:14" ht="15.75" customHeight="1">
      <c r="A3" s="21" t="s">
        <v>23</v>
      </c>
      <c r="B3" s="22" t="s">
        <v>24</v>
      </c>
      <c r="C3" s="23"/>
      <c r="D3" s="14">
        <v>90</v>
      </c>
      <c r="E3" s="15" t="s">
        <v>22</v>
      </c>
      <c r="F3" s="15" t="s">
        <v>22</v>
      </c>
      <c r="G3" s="16">
        <v>66</v>
      </c>
      <c r="H3" s="17">
        <f t="shared" si="0"/>
        <v>0.73333333333333328</v>
      </c>
      <c r="I3" s="18">
        <v>55500</v>
      </c>
      <c r="J3" s="18">
        <v>97500</v>
      </c>
      <c r="K3" s="24" t="s">
        <v>25</v>
      </c>
      <c r="L3" s="20">
        <v>0.87777777777777777</v>
      </c>
      <c r="M3" s="20">
        <v>7.7777777777777779E-2</v>
      </c>
      <c r="N3" s="20">
        <v>3.3333333333333333E-2</v>
      </c>
    </row>
    <row r="4" spans="1:14" ht="15.75" customHeight="1">
      <c r="A4" s="21" t="s">
        <v>26</v>
      </c>
      <c r="B4" s="25" t="s">
        <v>27</v>
      </c>
      <c r="C4" s="26"/>
      <c r="D4" s="14">
        <v>548</v>
      </c>
      <c r="E4" s="15" t="s">
        <v>22</v>
      </c>
      <c r="F4" s="15" t="s">
        <v>22</v>
      </c>
      <c r="G4" s="16">
        <v>1943</v>
      </c>
      <c r="H4" s="17">
        <f t="shared" si="0"/>
        <v>3.5456204379562042</v>
      </c>
      <c r="I4" s="18">
        <v>68937.5</v>
      </c>
      <c r="J4" s="18">
        <v>108705.1282051282</v>
      </c>
      <c r="K4" s="18">
        <v>192159.09090909091</v>
      </c>
      <c r="L4" s="20">
        <v>8.7591240875912413E-2</v>
      </c>
      <c r="M4" s="20">
        <v>0.41788321167883213</v>
      </c>
      <c r="N4" s="20">
        <v>0.45802919708029199</v>
      </c>
    </row>
    <row r="5" spans="1:14" ht="15.75" customHeight="1">
      <c r="A5" s="21" t="s">
        <v>28</v>
      </c>
      <c r="B5" s="27" t="s">
        <v>29</v>
      </c>
      <c r="C5" s="26"/>
      <c r="D5" s="28">
        <v>24</v>
      </c>
      <c r="E5" s="15" t="s">
        <v>22</v>
      </c>
      <c r="F5" s="15" t="s">
        <v>22</v>
      </c>
      <c r="G5" s="16">
        <v>248</v>
      </c>
      <c r="H5" s="17">
        <f t="shared" si="0"/>
        <v>10.333333333333334</v>
      </c>
      <c r="I5" s="24" t="s">
        <v>25</v>
      </c>
      <c r="J5" s="18">
        <v>37500</v>
      </c>
      <c r="K5" s="18">
        <v>215000</v>
      </c>
      <c r="L5" s="20">
        <v>8.3333333333333329E-2</v>
      </c>
      <c r="M5" s="20">
        <v>0.45833333333333331</v>
      </c>
      <c r="N5" s="20">
        <v>0.45833333333333331</v>
      </c>
    </row>
    <row r="6" spans="1:14" ht="15.75" customHeight="1">
      <c r="A6" s="21" t="s">
        <v>30</v>
      </c>
      <c r="B6" s="27" t="s">
        <v>31</v>
      </c>
      <c r="C6" s="26"/>
      <c r="D6" s="28">
        <v>445</v>
      </c>
      <c r="E6" s="15" t="s">
        <v>22</v>
      </c>
      <c r="F6" s="15" t="s">
        <v>22</v>
      </c>
      <c r="G6" s="16">
        <v>8533</v>
      </c>
      <c r="H6" s="17">
        <f t="shared" si="0"/>
        <v>19.175280898876405</v>
      </c>
      <c r="I6" s="18">
        <v>61730.769230769234</v>
      </c>
      <c r="J6" s="18">
        <v>96875</v>
      </c>
      <c r="K6" s="18">
        <v>123752.08333333333</v>
      </c>
      <c r="L6" s="20">
        <v>0.10112359550561797</v>
      </c>
      <c r="M6" s="20">
        <v>0.48764044943820223</v>
      </c>
      <c r="N6" s="20">
        <v>0.39550561797752809</v>
      </c>
    </row>
    <row r="7" spans="1:14" ht="15.75" customHeight="1">
      <c r="A7" s="21" t="s">
        <v>32</v>
      </c>
      <c r="B7" s="27" t="s">
        <v>33</v>
      </c>
      <c r="C7" s="26"/>
      <c r="D7" s="28">
        <v>23</v>
      </c>
      <c r="E7" s="15" t="s">
        <v>22</v>
      </c>
      <c r="F7" s="15" t="s">
        <v>22</v>
      </c>
      <c r="G7" s="16">
        <v>47</v>
      </c>
      <c r="H7" s="17">
        <f t="shared" si="0"/>
        <v>2.0434782608695654</v>
      </c>
      <c r="I7" s="24" t="s">
        <v>25</v>
      </c>
      <c r="J7" s="18">
        <v>200000</v>
      </c>
      <c r="K7" s="18">
        <v>182500</v>
      </c>
      <c r="L7" s="20">
        <v>4.3478260869565216E-2</v>
      </c>
      <c r="M7" s="20">
        <v>0.43478260869565216</v>
      </c>
      <c r="N7" s="20">
        <v>0.34782608695652173</v>
      </c>
    </row>
    <row r="8" spans="1:14" ht="15.75" customHeight="1">
      <c r="A8" s="21" t="s">
        <v>34</v>
      </c>
      <c r="B8" s="27" t="s">
        <v>35</v>
      </c>
      <c r="C8" s="26"/>
      <c r="D8" s="28">
        <v>91</v>
      </c>
      <c r="E8" s="15" t="s">
        <v>22</v>
      </c>
      <c r="F8" s="15" t="s">
        <v>22</v>
      </c>
      <c r="G8" s="16">
        <v>702</v>
      </c>
      <c r="H8" s="17">
        <f t="shared" si="0"/>
        <v>7.7142857142857144</v>
      </c>
      <c r="I8" s="18">
        <v>165000</v>
      </c>
      <c r="J8" s="18">
        <v>130500</v>
      </c>
      <c r="K8" s="18">
        <v>218000</v>
      </c>
      <c r="L8" s="20">
        <v>3.2967032967032968E-2</v>
      </c>
      <c r="M8" s="20">
        <v>0.45054945054945056</v>
      </c>
      <c r="N8" s="20">
        <v>0.50549450549450547</v>
      </c>
    </row>
    <row r="9" spans="1:14" ht="15.75" customHeight="1">
      <c r="A9" s="21" t="s">
        <v>36</v>
      </c>
      <c r="B9" s="27" t="s">
        <v>37</v>
      </c>
      <c r="C9" s="26"/>
      <c r="D9" s="28">
        <v>1738</v>
      </c>
      <c r="E9" s="15" t="s">
        <v>22</v>
      </c>
      <c r="F9" s="15" t="s">
        <v>22</v>
      </c>
      <c r="G9" s="16">
        <v>3191</v>
      </c>
      <c r="H9" s="17">
        <f t="shared" si="0"/>
        <v>1.8360184119677792</v>
      </c>
      <c r="I9" s="18">
        <v>121000</v>
      </c>
      <c r="J9" s="18">
        <v>131532.25806451612</v>
      </c>
      <c r="K9" s="18">
        <v>188632.78301886792</v>
      </c>
      <c r="L9" s="20">
        <v>4.1426927502876867E-2</v>
      </c>
      <c r="M9" s="20">
        <v>0.40621403912543153</v>
      </c>
      <c r="N9" s="20">
        <v>0.51265822784810122</v>
      </c>
    </row>
    <row r="10" spans="1:14" ht="15.75" customHeight="1">
      <c r="A10" s="21" t="s">
        <v>38</v>
      </c>
      <c r="B10" s="27" t="s">
        <v>39</v>
      </c>
      <c r="C10" s="26"/>
      <c r="D10" s="28">
        <v>1580</v>
      </c>
      <c r="E10" s="15" t="s">
        <v>22</v>
      </c>
      <c r="F10" s="15" t="s">
        <v>22</v>
      </c>
      <c r="G10" s="16">
        <v>12570</v>
      </c>
      <c r="H10" s="17">
        <f t="shared" si="0"/>
        <v>7.9556962025316453</v>
      </c>
      <c r="I10" s="18">
        <v>70472.972972972973</v>
      </c>
      <c r="J10" s="18">
        <v>101286.76470588235</v>
      </c>
      <c r="K10" s="18">
        <v>149588.11688311689</v>
      </c>
      <c r="L10" s="20">
        <v>7.4683544303797464E-2</v>
      </c>
      <c r="M10" s="20">
        <v>0.53987341772151898</v>
      </c>
      <c r="N10" s="20">
        <v>0.35886075949367091</v>
      </c>
    </row>
    <row r="11" spans="1:14" ht="15.75" customHeight="1">
      <c r="A11" s="29"/>
    </row>
    <row r="12" spans="1:14" ht="15.75" customHeight="1">
      <c r="A12" s="30" t="s">
        <v>20</v>
      </c>
      <c r="B12" s="31" t="s">
        <v>40</v>
      </c>
      <c r="C12" s="31" t="s">
        <v>41</v>
      </c>
      <c r="D12" s="31"/>
      <c r="E12" s="31"/>
      <c r="F12" s="32" t="s">
        <v>42</v>
      </c>
      <c r="G12" s="32" t="s">
        <v>43</v>
      </c>
    </row>
    <row r="13" spans="1:14" ht="15.75" customHeight="1">
      <c r="A13" s="117" t="s">
        <v>44</v>
      </c>
      <c r="B13" s="115"/>
      <c r="C13" s="115"/>
      <c r="D13" s="115"/>
      <c r="E13" s="115"/>
      <c r="F13" s="115"/>
      <c r="G13" s="116"/>
    </row>
    <row r="14" spans="1:14" ht="15.75" customHeight="1">
      <c r="A14" s="33"/>
      <c r="B14" s="14">
        <v>207</v>
      </c>
      <c r="C14" s="34">
        <f>B14/B$14</f>
        <v>1</v>
      </c>
      <c r="D14" s="34"/>
      <c r="E14" s="34"/>
      <c r="F14" s="16">
        <v>2347</v>
      </c>
      <c r="G14" s="17">
        <f>F14/B14</f>
        <v>11.338164251207729</v>
      </c>
    </row>
    <row r="15" spans="1:14" ht="15.75" customHeight="1">
      <c r="A15" s="35" t="s">
        <v>45</v>
      </c>
      <c r="B15" s="36"/>
      <c r="C15" s="36"/>
      <c r="D15" s="36"/>
      <c r="E15" s="36"/>
      <c r="F15" s="36"/>
      <c r="G15" s="36"/>
    </row>
    <row r="16" spans="1:14" ht="15.75" customHeight="1">
      <c r="A16" s="35" t="s">
        <v>46</v>
      </c>
      <c r="B16" s="37">
        <v>62</v>
      </c>
      <c r="C16" s="34">
        <f t="shared" ref="C16:C17" si="1">B16/B$14</f>
        <v>0.29951690821256038</v>
      </c>
      <c r="D16" s="34"/>
      <c r="E16" s="34"/>
      <c r="F16" s="16">
        <v>1110</v>
      </c>
      <c r="G16" s="17">
        <f t="shared" ref="G16:G17" si="2">F16/B16</f>
        <v>17.903225806451612</v>
      </c>
    </row>
    <row r="17" spans="1:7" ht="15.75" customHeight="1">
      <c r="A17" s="38" t="s">
        <v>47</v>
      </c>
      <c r="B17" s="37">
        <v>20</v>
      </c>
      <c r="C17" s="34">
        <f t="shared" si="1"/>
        <v>9.6618357487922704E-2</v>
      </c>
      <c r="D17" s="34"/>
      <c r="E17" s="34"/>
      <c r="F17" s="16">
        <v>378</v>
      </c>
      <c r="G17" s="17">
        <f t="shared" si="2"/>
        <v>18.899999999999999</v>
      </c>
    </row>
    <row r="18" spans="1:7" ht="15.75" customHeight="1">
      <c r="A18" s="33"/>
      <c r="B18" s="36"/>
      <c r="C18" s="36"/>
      <c r="D18" s="36"/>
      <c r="E18" s="36"/>
      <c r="F18" s="36"/>
      <c r="G18" s="36"/>
    </row>
    <row r="19" spans="1:7" ht="15.75" customHeight="1">
      <c r="A19" s="35" t="s">
        <v>48</v>
      </c>
      <c r="B19" s="39">
        <v>22</v>
      </c>
      <c r="C19" s="34">
        <f t="shared" ref="C19:C21" si="3">B19/B$14</f>
        <v>0.10628019323671498</v>
      </c>
      <c r="D19" s="34"/>
      <c r="E19" s="34"/>
      <c r="F19" s="16"/>
      <c r="G19" s="17"/>
    </row>
    <row r="20" spans="1:7" ht="15.75" customHeight="1">
      <c r="A20" s="35" t="s">
        <v>49</v>
      </c>
      <c r="B20" s="39">
        <v>109</v>
      </c>
      <c r="C20" s="34">
        <f t="shared" si="3"/>
        <v>0.52657004830917875</v>
      </c>
      <c r="D20" s="34"/>
      <c r="E20" s="34"/>
      <c r="F20" s="16"/>
      <c r="G20" s="17"/>
    </row>
    <row r="21" spans="1:7" ht="15.75" customHeight="1">
      <c r="A21" s="35" t="s">
        <v>50</v>
      </c>
      <c r="B21" s="39">
        <v>75</v>
      </c>
      <c r="C21" s="34">
        <f t="shared" si="3"/>
        <v>0.36231884057971014</v>
      </c>
      <c r="D21" s="34"/>
      <c r="E21" s="34"/>
      <c r="F21" s="16"/>
      <c r="G21" s="17"/>
    </row>
    <row r="22" spans="1:7" ht="15.75" customHeight="1">
      <c r="A22" s="35"/>
      <c r="B22" s="36"/>
      <c r="C22" s="40"/>
      <c r="D22" s="40"/>
      <c r="E22" s="40"/>
      <c r="F22" s="36"/>
      <c r="G22" s="41"/>
    </row>
    <row r="23" spans="1:7" ht="15.75" customHeight="1">
      <c r="A23" s="33" t="s">
        <v>51</v>
      </c>
      <c r="B23" s="42" t="s">
        <v>52</v>
      </c>
      <c r="C23" s="42" t="s">
        <v>53</v>
      </c>
      <c r="D23" s="40"/>
      <c r="E23" s="40"/>
      <c r="F23" s="42"/>
      <c r="G23" s="41"/>
    </row>
    <row r="24" spans="1:7" ht="15.75" customHeight="1">
      <c r="A24" s="35" t="s">
        <v>48</v>
      </c>
      <c r="B24" s="18">
        <v>51153.846153846156</v>
      </c>
      <c r="C24" s="18">
        <v>49722.222222222219</v>
      </c>
      <c r="D24" s="42" t="s">
        <v>54</v>
      </c>
      <c r="E24" s="40"/>
      <c r="F24" s="43"/>
      <c r="G24" s="42"/>
    </row>
    <row r="25" spans="1:7" ht="15.75" customHeight="1">
      <c r="A25" s="35" t="s">
        <v>49</v>
      </c>
      <c r="B25" s="19">
        <v>61133.333333333336</v>
      </c>
      <c r="C25" s="19">
        <v>68706.896551724145</v>
      </c>
      <c r="D25" s="42" t="s">
        <v>54</v>
      </c>
      <c r="E25" s="40"/>
      <c r="F25" s="43"/>
      <c r="G25" s="42"/>
    </row>
    <row r="26" spans="1:7" ht="15.75" customHeight="1">
      <c r="A26" s="35" t="s">
        <v>50</v>
      </c>
      <c r="B26" s="19">
        <v>92500</v>
      </c>
      <c r="C26" s="19">
        <v>110625</v>
      </c>
      <c r="D26" s="42" t="s">
        <v>54</v>
      </c>
      <c r="E26" s="40"/>
      <c r="F26" s="43"/>
      <c r="G26" s="42"/>
    </row>
    <row r="27" spans="1:7" ht="15.75" customHeight="1">
      <c r="A27" s="29"/>
    </row>
    <row r="28" spans="1:7" ht="15.75" customHeight="1">
      <c r="A28" s="44" t="s">
        <v>23</v>
      </c>
      <c r="B28" s="31" t="s">
        <v>40</v>
      </c>
      <c r="C28" s="31" t="s">
        <v>41</v>
      </c>
      <c r="D28" s="31"/>
      <c r="E28" s="31"/>
      <c r="F28" s="31" t="s">
        <v>55</v>
      </c>
      <c r="G28" s="31" t="s">
        <v>43</v>
      </c>
    </row>
    <row r="29" spans="1:7" ht="15.75" customHeight="1">
      <c r="A29" s="114" t="s">
        <v>44</v>
      </c>
      <c r="B29" s="115"/>
      <c r="C29" s="115"/>
      <c r="D29" s="115"/>
      <c r="E29" s="115"/>
      <c r="F29" s="115"/>
      <c r="G29" s="116"/>
    </row>
    <row r="30" spans="1:7" ht="15.75" customHeight="1">
      <c r="A30" s="33"/>
      <c r="B30" s="14">
        <v>90</v>
      </c>
      <c r="C30" s="34">
        <f>B30/B$30</f>
        <v>1</v>
      </c>
      <c r="D30" s="34"/>
      <c r="E30" s="34"/>
      <c r="F30" s="16">
        <v>66</v>
      </c>
      <c r="G30" s="17">
        <f>F30/B30</f>
        <v>0.73333333333333328</v>
      </c>
    </row>
    <row r="31" spans="1:7" ht="15.75" customHeight="1">
      <c r="A31" s="35" t="s">
        <v>45</v>
      </c>
      <c r="B31" s="36"/>
      <c r="C31" s="36"/>
      <c r="D31" s="36"/>
      <c r="E31" s="36"/>
      <c r="F31" s="36"/>
      <c r="G31" s="36"/>
    </row>
    <row r="32" spans="1:7" ht="15.75" customHeight="1">
      <c r="A32" s="35" t="s">
        <v>46</v>
      </c>
      <c r="B32" s="37">
        <v>16</v>
      </c>
      <c r="C32" s="34">
        <f t="shared" ref="C32:C33" si="4">B32/B$30</f>
        <v>0.17777777777777778</v>
      </c>
      <c r="D32" s="34"/>
      <c r="E32" s="34"/>
      <c r="F32" s="16">
        <v>11</v>
      </c>
      <c r="G32" s="17">
        <f t="shared" ref="G32:G33" si="5">F32/B32</f>
        <v>0.6875</v>
      </c>
    </row>
    <row r="33" spans="1:7" ht="15.75" customHeight="1">
      <c r="A33" s="38" t="s">
        <v>47</v>
      </c>
      <c r="B33" s="37">
        <v>8</v>
      </c>
      <c r="C33" s="34">
        <f t="shared" si="4"/>
        <v>8.8888888888888892E-2</v>
      </c>
      <c r="D33" s="34"/>
      <c r="E33" s="34"/>
      <c r="F33" s="16">
        <v>11</v>
      </c>
      <c r="G33" s="17">
        <f t="shared" si="5"/>
        <v>1.375</v>
      </c>
    </row>
    <row r="34" spans="1:7" ht="15.75" customHeight="1">
      <c r="A34" s="33"/>
      <c r="B34" s="36"/>
      <c r="C34" s="36"/>
      <c r="D34" s="36"/>
      <c r="E34" s="36"/>
      <c r="F34" s="36"/>
      <c r="G34" s="36"/>
    </row>
    <row r="35" spans="1:7" ht="15.75" customHeight="1">
      <c r="A35" s="35" t="s">
        <v>48</v>
      </c>
      <c r="B35" s="39">
        <v>79</v>
      </c>
      <c r="C35" s="34">
        <f t="shared" ref="C35:C37" si="6">B35/B$30</f>
        <v>0.87777777777777777</v>
      </c>
      <c r="D35" s="34"/>
      <c r="E35" s="34"/>
      <c r="F35" s="16"/>
      <c r="G35" s="17"/>
    </row>
    <row r="36" spans="1:7" ht="15.75" customHeight="1">
      <c r="A36" s="35" t="s">
        <v>49</v>
      </c>
      <c r="B36" s="39">
        <v>7</v>
      </c>
      <c r="C36" s="34">
        <f t="shared" si="6"/>
        <v>7.7777777777777779E-2</v>
      </c>
      <c r="D36" s="34"/>
      <c r="E36" s="34"/>
      <c r="F36" s="16"/>
      <c r="G36" s="17"/>
    </row>
    <row r="37" spans="1:7" ht="15.75" customHeight="1">
      <c r="A37" s="35" t="s">
        <v>50</v>
      </c>
      <c r="B37" s="39">
        <v>3</v>
      </c>
      <c r="C37" s="34">
        <f t="shared" si="6"/>
        <v>3.3333333333333333E-2</v>
      </c>
      <c r="D37" s="34"/>
      <c r="E37" s="34"/>
      <c r="F37" s="16"/>
      <c r="G37" s="17"/>
    </row>
    <row r="38" spans="1:7" ht="15.75" customHeight="1">
      <c r="A38" s="35"/>
      <c r="B38" s="36"/>
      <c r="C38" s="40"/>
      <c r="D38" s="40"/>
      <c r="E38" s="40"/>
      <c r="F38" s="36"/>
      <c r="G38" s="41"/>
    </row>
    <row r="39" spans="1:7" ht="15.75" customHeight="1">
      <c r="A39" s="33" t="s">
        <v>51</v>
      </c>
      <c r="B39" s="42" t="s">
        <v>52</v>
      </c>
      <c r="C39" s="42" t="s">
        <v>53</v>
      </c>
      <c r="D39" s="40"/>
      <c r="E39" s="40"/>
      <c r="F39" s="42"/>
      <c r="G39" s="41"/>
    </row>
    <row r="40" spans="1:7" ht="15.75" customHeight="1">
      <c r="A40" s="35" t="s">
        <v>48</v>
      </c>
      <c r="B40" s="18">
        <v>65000</v>
      </c>
      <c r="C40" s="18">
        <v>55500</v>
      </c>
      <c r="D40" s="42" t="s">
        <v>54</v>
      </c>
      <c r="E40" s="40"/>
      <c r="F40" s="43"/>
      <c r="G40" s="42"/>
    </row>
    <row r="41" spans="1:7" ht="15.75" customHeight="1">
      <c r="A41" s="35" t="s">
        <v>49</v>
      </c>
      <c r="B41" s="18">
        <v>72500</v>
      </c>
      <c r="C41" s="18">
        <v>97500</v>
      </c>
      <c r="D41" s="42" t="s">
        <v>54</v>
      </c>
      <c r="E41" s="40"/>
      <c r="F41" s="43"/>
      <c r="G41" s="42"/>
    </row>
    <row r="42" spans="1:7" ht="15.75" customHeight="1">
      <c r="A42" s="35" t="s">
        <v>50</v>
      </c>
      <c r="B42" s="24">
        <v>150000</v>
      </c>
      <c r="C42" s="24" t="s">
        <v>25</v>
      </c>
      <c r="D42" s="42" t="s">
        <v>54</v>
      </c>
      <c r="E42" s="40"/>
      <c r="F42" s="43"/>
      <c r="G42" s="42"/>
    </row>
    <row r="43" spans="1:7" ht="15.75" customHeight="1">
      <c r="A43" s="29"/>
    </row>
    <row r="44" spans="1:7" ht="15.75" customHeight="1">
      <c r="A44" s="44" t="s">
        <v>26</v>
      </c>
      <c r="B44" s="31" t="s">
        <v>40</v>
      </c>
      <c r="C44" s="31" t="s">
        <v>41</v>
      </c>
      <c r="D44" s="31"/>
      <c r="E44" s="31"/>
      <c r="F44" s="31" t="s">
        <v>55</v>
      </c>
      <c r="G44" s="31" t="s">
        <v>43</v>
      </c>
    </row>
    <row r="45" spans="1:7" ht="15.75" customHeight="1">
      <c r="A45" s="114" t="s">
        <v>44</v>
      </c>
      <c r="B45" s="115"/>
      <c r="C45" s="115"/>
      <c r="D45" s="115"/>
      <c r="E45" s="115"/>
      <c r="F45" s="115"/>
      <c r="G45" s="116"/>
    </row>
    <row r="46" spans="1:7" ht="15.75" customHeight="1">
      <c r="A46" s="33"/>
      <c r="B46" s="14">
        <v>548</v>
      </c>
      <c r="C46" s="34">
        <f>B46/B$46</f>
        <v>1</v>
      </c>
      <c r="D46" s="34"/>
      <c r="E46" s="34"/>
      <c r="F46" s="16">
        <v>1943</v>
      </c>
      <c r="G46" s="17">
        <f>F46/B46</f>
        <v>3.5456204379562042</v>
      </c>
    </row>
    <row r="47" spans="1:7" ht="15.75" customHeight="1">
      <c r="A47" s="35" t="s">
        <v>45</v>
      </c>
      <c r="B47" s="36"/>
      <c r="C47" s="36"/>
      <c r="D47" s="36"/>
      <c r="E47" s="36"/>
      <c r="F47" s="36"/>
      <c r="G47" s="36"/>
    </row>
    <row r="48" spans="1:7" ht="15.75" customHeight="1">
      <c r="A48" s="35" t="s">
        <v>46</v>
      </c>
      <c r="B48" s="37">
        <v>127</v>
      </c>
      <c r="C48" s="34">
        <f t="shared" ref="C48:C49" si="7">B48/B$46</f>
        <v>0.23175182481751824</v>
      </c>
      <c r="D48" s="34"/>
      <c r="E48" s="34"/>
      <c r="F48" s="16">
        <v>521</v>
      </c>
      <c r="G48" s="17">
        <f t="shared" ref="G48:G49" si="8">F48/B48</f>
        <v>4.1023622047244093</v>
      </c>
    </row>
    <row r="49" spans="1:7" ht="15.75" customHeight="1">
      <c r="A49" s="38" t="s">
        <v>47</v>
      </c>
      <c r="B49" s="37">
        <v>80</v>
      </c>
      <c r="C49" s="34">
        <f t="shared" si="7"/>
        <v>0.145985401459854</v>
      </c>
      <c r="D49" s="34"/>
      <c r="E49" s="34"/>
      <c r="F49" s="16">
        <v>254</v>
      </c>
      <c r="G49" s="17">
        <f t="shared" si="8"/>
        <v>3.1749999999999998</v>
      </c>
    </row>
    <row r="50" spans="1:7" ht="15.75" customHeight="1">
      <c r="A50" s="33"/>
      <c r="B50" s="36"/>
      <c r="C50" s="36"/>
      <c r="D50" s="36"/>
      <c r="E50" s="36"/>
      <c r="F50" s="36"/>
      <c r="G50" s="36"/>
    </row>
    <row r="51" spans="1:7" ht="13">
      <c r="A51" s="35" t="s">
        <v>48</v>
      </c>
      <c r="B51" s="39">
        <v>48</v>
      </c>
      <c r="C51" s="34">
        <f t="shared" ref="C51:C53" si="9">B51/B$46</f>
        <v>8.7591240875912413E-2</v>
      </c>
      <c r="D51" s="34"/>
      <c r="E51" s="34"/>
      <c r="F51" s="16"/>
      <c r="G51" s="17"/>
    </row>
    <row r="52" spans="1:7" ht="13">
      <c r="A52" s="35" t="s">
        <v>49</v>
      </c>
      <c r="B52" s="39">
        <v>229</v>
      </c>
      <c r="C52" s="34">
        <f t="shared" si="9"/>
        <v>0.41788321167883213</v>
      </c>
      <c r="D52" s="34"/>
      <c r="E52" s="34"/>
      <c r="F52" s="16"/>
      <c r="G52" s="17"/>
    </row>
    <row r="53" spans="1:7" ht="13">
      <c r="A53" s="35" t="s">
        <v>50</v>
      </c>
      <c r="B53" s="39">
        <v>251</v>
      </c>
      <c r="C53" s="34">
        <f t="shared" si="9"/>
        <v>0.45802919708029199</v>
      </c>
      <c r="D53" s="34"/>
      <c r="E53" s="34"/>
      <c r="F53" s="16"/>
      <c r="G53" s="17"/>
    </row>
    <row r="54" spans="1:7" ht="13">
      <c r="A54" s="35"/>
      <c r="B54" s="36"/>
      <c r="C54" s="40"/>
      <c r="D54" s="40"/>
      <c r="E54" s="40"/>
      <c r="F54" s="36"/>
      <c r="G54" s="41"/>
    </row>
    <row r="55" spans="1:7" ht="13">
      <c r="A55" s="33" t="s">
        <v>51</v>
      </c>
      <c r="B55" s="42" t="s">
        <v>52</v>
      </c>
      <c r="C55" s="42" t="s">
        <v>53</v>
      </c>
      <c r="D55" s="40"/>
      <c r="E55" s="40"/>
      <c r="F55" s="42"/>
      <c r="G55" s="41"/>
    </row>
    <row r="56" spans="1:7" ht="13">
      <c r="A56" s="35" t="s">
        <v>48</v>
      </c>
      <c r="B56" s="18">
        <v>70357.142857142855</v>
      </c>
      <c r="C56" s="18">
        <v>68937.5</v>
      </c>
      <c r="D56" s="42" t="s">
        <v>54</v>
      </c>
      <c r="E56" s="40"/>
      <c r="F56" s="43"/>
      <c r="G56" s="42"/>
    </row>
    <row r="57" spans="1:7" ht="13">
      <c r="A57" s="35" t="s">
        <v>49</v>
      </c>
      <c r="B57" s="18">
        <v>82887.096774193546</v>
      </c>
      <c r="C57" s="18">
        <v>108705.1282051282</v>
      </c>
      <c r="D57" s="42" t="s">
        <v>54</v>
      </c>
      <c r="E57" s="40"/>
      <c r="F57" s="43"/>
      <c r="G57" s="42"/>
    </row>
    <row r="58" spans="1:7" ht="13">
      <c r="A58" s="35" t="s">
        <v>50</v>
      </c>
      <c r="B58" s="24">
        <v>155067.56756756757</v>
      </c>
      <c r="C58" s="18">
        <v>192159.09090909091</v>
      </c>
      <c r="D58" s="42" t="s">
        <v>54</v>
      </c>
      <c r="E58" s="40"/>
      <c r="F58" s="43"/>
      <c r="G58" s="42"/>
    </row>
    <row r="59" spans="1:7" ht="13">
      <c r="A59" s="35"/>
      <c r="B59" s="45"/>
      <c r="C59" s="40"/>
      <c r="D59" s="40"/>
      <c r="E59" s="40"/>
      <c r="F59" s="36"/>
      <c r="G59" s="41"/>
    </row>
    <row r="60" spans="1:7" ht="13">
      <c r="A60" s="29"/>
    </row>
    <row r="61" spans="1:7" ht="42">
      <c r="A61" s="44" t="s">
        <v>28</v>
      </c>
      <c r="B61" s="31" t="s">
        <v>40</v>
      </c>
      <c r="C61" s="31" t="s">
        <v>41</v>
      </c>
      <c r="D61" s="31"/>
      <c r="E61" s="31"/>
      <c r="F61" s="31" t="s">
        <v>55</v>
      </c>
      <c r="G61" s="31" t="s">
        <v>43</v>
      </c>
    </row>
    <row r="62" spans="1:7" ht="13">
      <c r="A62" s="114" t="s">
        <v>44</v>
      </c>
      <c r="B62" s="115"/>
      <c r="C62" s="115"/>
      <c r="D62" s="115"/>
      <c r="E62" s="115"/>
      <c r="F62" s="115"/>
      <c r="G62" s="116"/>
    </row>
    <row r="63" spans="1:7" ht="13">
      <c r="A63" s="33"/>
      <c r="B63" s="28">
        <v>24</v>
      </c>
      <c r="C63" s="34">
        <f>B63/B$63</f>
        <v>1</v>
      </c>
      <c r="D63" s="34"/>
      <c r="E63" s="34"/>
      <c r="F63" s="16">
        <v>248</v>
      </c>
      <c r="G63" s="17">
        <f>F63/B63</f>
        <v>10.333333333333334</v>
      </c>
    </row>
    <row r="64" spans="1:7" ht="13">
      <c r="A64" s="35" t="s">
        <v>45</v>
      </c>
      <c r="B64" s="36"/>
      <c r="C64" s="36"/>
      <c r="D64" s="36"/>
      <c r="E64" s="36"/>
      <c r="F64" s="36"/>
      <c r="G64" s="36"/>
    </row>
    <row r="65" spans="1:7" ht="13">
      <c r="A65" s="35" t="s">
        <v>56</v>
      </c>
      <c r="B65" s="37">
        <v>8</v>
      </c>
      <c r="C65" s="34">
        <f t="shared" ref="C65:C66" si="10">B65/B$63</f>
        <v>0.33333333333333331</v>
      </c>
      <c r="D65" s="34"/>
      <c r="E65" s="34"/>
      <c r="F65" s="16">
        <v>16</v>
      </c>
      <c r="G65" s="17">
        <f t="shared" ref="G65:G66" si="11">F65/B65</f>
        <v>2</v>
      </c>
    </row>
    <row r="66" spans="1:7" ht="13">
      <c r="A66" s="38" t="s">
        <v>46</v>
      </c>
      <c r="B66" s="37">
        <v>8</v>
      </c>
      <c r="C66" s="34">
        <f t="shared" si="10"/>
        <v>0.33333333333333331</v>
      </c>
      <c r="D66" s="34"/>
      <c r="E66" s="34"/>
      <c r="F66" s="16">
        <v>84</v>
      </c>
      <c r="G66" s="17">
        <f t="shared" si="11"/>
        <v>10.5</v>
      </c>
    </row>
    <row r="67" spans="1:7" ht="13">
      <c r="A67" s="33"/>
      <c r="B67" s="36"/>
      <c r="C67" s="36"/>
      <c r="D67" s="36"/>
      <c r="E67" s="36"/>
      <c r="F67" s="36"/>
      <c r="G67" s="36"/>
    </row>
    <row r="68" spans="1:7" ht="13">
      <c r="A68" s="35" t="s">
        <v>48</v>
      </c>
      <c r="B68" s="39">
        <v>2</v>
      </c>
      <c r="C68" s="34">
        <f t="shared" ref="C68:C70" si="12">B68/B$63</f>
        <v>8.3333333333333329E-2</v>
      </c>
      <c r="D68" s="34"/>
      <c r="E68" s="34"/>
      <c r="F68" s="16"/>
      <c r="G68" s="17"/>
    </row>
    <row r="69" spans="1:7" ht="13">
      <c r="A69" s="35" t="s">
        <v>49</v>
      </c>
      <c r="B69" s="39">
        <v>11</v>
      </c>
      <c r="C69" s="34">
        <f t="shared" si="12"/>
        <v>0.45833333333333331</v>
      </c>
      <c r="D69" s="34"/>
      <c r="E69" s="34"/>
      <c r="F69" s="16"/>
      <c r="G69" s="17"/>
    </row>
    <row r="70" spans="1:7" ht="13">
      <c r="A70" s="35" t="s">
        <v>50</v>
      </c>
      <c r="B70" s="39">
        <v>11</v>
      </c>
      <c r="C70" s="34">
        <f t="shared" si="12"/>
        <v>0.45833333333333331</v>
      </c>
      <c r="D70" s="34"/>
      <c r="E70" s="34"/>
      <c r="F70" s="16"/>
      <c r="G70" s="17"/>
    </row>
    <row r="71" spans="1:7" ht="13">
      <c r="A71" s="35"/>
      <c r="B71" s="36"/>
      <c r="C71" s="40"/>
      <c r="D71" s="40"/>
      <c r="E71" s="40"/>
      <c r="F71" s="36"/>
      <c r="G71" s="41"/>
    </row>
    <row r="72" spans="1:7" ht="13">
      <c r="A72" s="33" t="s">
        <v>51</v>
      </c>
      <c r="B72" s="42" t="s">
        <v>52</v>
      </c>
      <c r="C72" s="42" t="s">
        <v>53</v>
      </c>
      <c r="D72" s="40"/>
      <c r="E72" s="40"/>
      <c r="F72" s="42"/>
      <c r="G72" s="41"/>
    </row>
    <row r="73" spans="1:7" ht="14">
      <c r="A73" s="35" t="s">
        <v>48</v>
      </c>
      <c r="B73" s="18">
        <v>60000</v>
      </c>
      <c r="C73" s="24" t="s">
        <v>25</v>
      </c>
      <c r="D73" s="42" t="s">
        <v>54</v>
      </c>
      <c r="E73" s="40"/>
      <c r="F73" s="43"/>
      <c r="G73" s="42"/>
    </row>
    <row r="74" spans="1:7" ht="13">
      <c r="A74" s="35" t="s">
        <v>49</v>
      </c>
      <c r="B74" s="18">
        <v>25000</v>
      </c>
      <c r="C74" s="18">
        <v>37500</v>
      </c>
      <c r="D74" s="42" t="s">
        <v>54</v>
      </c>
      <c r="E74" s="40"/>
      <c r="F74" s="43"/>
      <c r="G74" s="42"/>
    </row>
    <row r="75" spans="1:7" ht="13">
      <c r="A75" s="35" t="s">
        <v>50</v>
      </c>
      <c r="B75" s="24">
        <v>180000</v>
      </c>
      <c r="C75" s="18">
        <v>215000</v>
      </c>
      <c r="D75" s="42" t="s">
        <v>54</v>
      </c>
      <c r="E75" s="40"/>
      <c r="F75" s="43"/>
      <c r="G75" s="42"/>
    </row>
    <row r="76" spans="1:7" ht="13">
      <c r="A76" s="35"/>
      <c r="B76" s="45"/>
      <c r="C76" s="40"/>
      <c r="D76" s="40"/>
      <c r="E76" s="40"/>
      <c r="F76" s="36"/>
      <c r="G76" s="41"/>
    </row>
    <row r="77" spans="1:7" ht="13">
      <c r="A77" s="29"/>
    </row>
    <row r="78" spans="1:7" ht="42">
      <c r="A78" s="44" t="s">
        <v>30</v>
      </c>
      <c r="B78" s="31" t="s">
        <v>40</v>
      </c>
      <c r="C78" s="31" t="s">
        <v>41</v>
      </c>
      <c r="D78" s="31"/>
      <c r="E78" s="31"/>
      <c r="F78" s="31" t="s">
        <v>55</v>
      </c>
      <c r="G78" s="31" t="s">
        <v>43</v>
      </c>
    </row>
    <row r="79" spans="1:7" ht="13">
      <c r="A79" s="114" t="s">
        <v>44</v>
      </c>
      <c r="B79" s="115"/>
      <c r="C79" s="115"/>
      <c r="D79" s="115"/>
      <c r="E79" s="115"/>
      <c r="F79" s="115"/>
      <c r="G79" s="116"/>
    </row>
    <row r="80" spans="1:7" ht="13">
      <c r="A80" s="33"/>
      <c r="B80" s="28">
        <v>445</v>
      </c>
      <c r="C80" s="34">
        <f>B80/B$80</f>
        <v>1</v>
      </c>
      <c r="D80" s="34"/>
      <c r="E80" s="34"/>
      <c r="F80" s="16">
        <v>8533</v>
      </c>
      <c r="G80" s="17">
        <f>F80/B80</f>
        <v>19.175280898876405</v>
      </c>
    </row>
    <row r="81" spans="1:7" ht="13">
      <c r="A81" s="35" t="s">
        <v>45</v>
      </c>
      <c r="B81" s="36"/>
      <c r="C81" s="36"/>
      <c r="D81" s="36"/>
      <c r="E81" s="36"/>
      <c r="F81" s="36"/>
      <c r="G81" s="36"/>
    </row>
    <row r="82" spans="1:7" ht="13">
      <c r="A82" s="35" t="s">
        <v>46</v>
      </c>
      <c r="B82" s="37">
        <v>109</v>
      </c>
      <c r="C82" s="34">
        <f t="shared" ref="C82:C83" si="13">B82/B$80</f>
        <v>0.24494382022471911</v>
      </c>
      <c r="D82" s="34"/>
      <c r="E82" s="34"/>
      <c r="F82" s="16">
        <v>2438</v>
      </c>
      <c r="G82" s="17">
        <f t="shared" ref="G82:G83" si="14">F82/B82</f>
        <v>22.36697247706422</v>
      </c>
    </row>
    <row r="83" spans="1:7" ht="13">
      <c r="A83" s="38" t="s">
        <v>47</v>
      </c>
      <c r="B83" s="37">
        <v>65</v>
      </c>
      <c r="C83" s="34">
        <f t="shared" si="13"/>
        <v>0.14606741573033707</v>
      </c>
      <c r="D83" s="34"/>
      <c r="E83" s="34"/>
      <c r="F83" s="16">
        <v>1342</v>
      </c>
      <c r="G83" s="17">
        <f t="shared" si="14"/>
        <v>20.646153846153847</v>
      </c>
    </row>
    <row r="84" spans="1:7" ht="13">
      <c r="A84" s="33"/>
      <c r="B84" s="36"/>
      <c r="C84" s="36"/>
      <c r="D84" s="36"/>
      <c r="E84" s="36"/>
      <c r="F84" s="36"/>
      <c r="G84" s="36"/>
    </row>
    <row r="85" spans="1:7" ht="13">
      <c r="A85" s="35" t="s">
        <v>48</v>
      </c>
      <c r="B85" s="39">
        <v>45</v>
      </c>
      <c r="C85" s="34">
        <f t="shared" ref="C85:C87" si="15">B85/B$80</f>
        <v>0.10112359550561797</v>
      </c>
      <c r="D85" s="34"/>
      <c r="E85" s="34"/>
      <c r="F85" s="16"/>
      <c r="G85" s="17"/>
    </row>
    <row r="86" spans="1:7" ht="13">
      <c r="A86" s="35" t="s">
        <v>49</v>
      </c>
      <c r="B86" s="39">
        <v>217</v>
      </c>
      <c r="C86" s="34">
        <f t="shared" si="15"/>
        <v>0.48764044943820223</v>
      </c>
      <c r="D86" s="34"/>
      <c r="E86" s="34"/>
      <c r="F86" s="16"/>
      <c r="G86" s="17"/>
    </row>
    <row r="87" spans="1:7" ht="13">
      <c r="A87" s="35" t="s">
        <v>50</v>
      </c>
      <c r="B87" s="39">
        <v>176</v>
      </c>
      <c r="C87" s="34">
        <f t="shared" si="15"/>
        <v>0.39550561797752809</v>
      </c>
      <c r="D87" s="34"/>
      <c r="E87" s="34"/>
      <c r="F87" s="16"/>
      <c r="G87" s="17"/>
    </row>
    <row r="88" spans="1:7" ht="13">
      <c r="A88" s="35"/>
      <c r="B88" s="36"/>
      <c r="C88" s="40"/>
      <c r="D88" s="40"/>
      <c r="E88" s="40"/>
      <c r="F88" s="36"/>
      <c r="G88" s="41"/>
    </row>
    <row r="89" spans="1:7" ht="13">
      <c r="A89" s="33" t="s">
        <v>51</v>
      </c>
      <c r="B89" s="42" t="s">
        <v>52</v>
      </c>
      <c r="C89" s="42" t="s">
        <v>53</v>
      </c>
      <c r="D89" s="40"/>
      <c r="E89" s="40"/>
      <c r="F89" s="42"/>
      <c r="G89" s="41"/>
    </row>
    <row r="90" spans="1:7" ht="13">
      <c r="A90" s="35" t="s">
        <v>48</v>
      </c>
      <c r="B90" s="18">
        <v>44884.615384615383</v>
      </c>
      <c r="C90" s="18">
        <v>61730.769230769234</v>
      </c>
      <c r="D90" s="42" t="s">
        <v>54</v>
      </c>
      <c r="E90" s="40"/>
      <c r="F90" s="43"/>
      <c r="G90" s="42"/>
    </row>
    <row r="91" spans="1:7" ht="13">
      <c r="A91" s="35" t="s">
        <v>49</v>
      </c>
      <c r="B91" s="18">
        <v>82346.83544303797</v>
      </c>
      <c r="C91" s="18">
        <v>96875</v>
      </c>
      <c r="D91" s="42" t="s">
        <v>54</v>
      </c>
      <c r="E91" s="40"/>
      <c r="F91" s="43"/>
      <c r="G91" s="42"/>
    </row>
    <row r="92" spans="1:7" ht="13">
      <c r="A92" s="35" t="s">
        <v>50</v>
      </c>
      <c r="B92" s="24">
        <v>109708.23529411765</v>
      </c>
      <c r="C92" s="18">
        <v>123752.08333333333</v>
      </c>
      <c r="D92" s="42" t="s">
        <v>54</v>
      </c>
      <c r="E92" s="40"/>
      <c r="F92" s="43"/>
      <c r="G92" s="42"/>
    </row>
    <row r="93" spans="1:7" ht="13">
      <c r="A93" s="35"/>
      <c r="B93" s="45"/>
      <c r="C93" s="40"/>
      <c r="D93" s="40"/>
      <c r="E93" s="40"/>
      <c r="F93" s="36"/>
      <c r="G93" s="41"/>
    </row>
    <row r="94" spans="1:7" ht="13">
      <c r="A94" s="29"/>
    </row>
    <row r="95" spans="1:7" ht="42">
      <c r="A95" s="44" t="s">
        <v>32</v>
      </c>
      <c r="B95" s="31" t="s">
        <v>40</v>
      </c>
      <c r="C95" s="31" t="s">
        <v>41</v>
      </c>
      <c r="D95" s="31"/>
      <c r="E95" s="31"/>
      <c r="F95" s="31" t="s">
        <v>55</v>
      </c>
      <c r="G95" s="31" t="s">
        <v>43</v>
      </c>
    </row>
    <row r="96" spans="1:7" ht="13">
      <c r="A96" s="114" t="s">
        <v>44</v>
      </c>
      <c r="B96" s="115"/>
      <c r="C96" s="115"/>
      <c r="D96" s="115"/>
      <c r="E96" s="115"/>
      <c r="F96" s="115"/>
      <c r="G96" s="116"/>
    </row>
    <row r="97" spans="1:7" ht="13">
      <c r="A97" s="33"/>
      <c r="B97" s="28">
        <v>23</v>
      </c>
      <c r="C97" s="34">
        <f>B97/B$97</f>
        <v>1</v>
      </c>
      <c r="D97" s="34"/>
      <c r="E97" s="34"/>
      <c r="F97" s="16">
        <v>47</v>
      </c>
      <c r="G97" s="17">
        <f>F97/B97</f>
        <v>2.0434782608695654</v>
      </c>
    </row>
    <row r="98" spans="1:7" ht="13">
      <c r="A98" s="35" t="s">
        <v>45</v>
      </c>
      <c r="B98" s="36"/>
      <c r="C98" s="36"/>
      <c r="D98" s="36"/>
      <c r="E98" s="36"/>
      <c r="F98" s="36"/>
      <c r="G98" s="36"/>
    </row>
    <row r="99" spans="1:7" ht="13">
      <c r="A99" s="35" t="s">
        <v>46</v>
      </c>
      <c r="B99" s="37">
        <v>11</v>
      </c>
      <c r="C99" s="34">
        <f t="shared" ref="C99:C100" si="16">B99/B$97</f>
        <v>0.47826086956521741</v>
      </c>
      <c r="D99" s="34"/>
      <c r="E99" s="34"/>
      <c r="F99" s="16">
        <v>17</v>
      </c>
      <c r="G99" s="17">
        <f t="shared" ref="G99:G100" si="17">F99/B99</f>
        <v>1.5454545454545454</v>
      </c>
    </row>
    <row r="100" spans="1:7" ht="13">
      <c r="A100" s="38" t="s">
        <v>57</v>
      </c>
      <c r="B100" s="37">
        <v>4</v>
      </c>
      <c r="C100" s="34">
        <f t="shared" si="16"/>
        <v>0.17391304347826086</v>
      </c>
      <c r="D100" s="34"/>
      <c r="E100" s="34"/>
      <c r="F100" s="16">
        <v>8</v>
      </c>
      <c r="G100" s="17">
        <f t="shared" si="17"/>
        <v>2</v>
      </c>
    </row>
    <row r="101" spans="1:7" ht="13">
      <c r="A101" s="33"/>
      <c r="B101" s="36"/>
      <c r="C101" s="36"/>
      <c r="D101" s="36"/>
      <c r="E101" s="36"/>
      <c r="F101" s="36"/>
      <c r="G101" s="36"/>
    </row>
    <row r="102" spans="1:7" ht="13">
      <c r="A102" s="35" t="s">
        <v>48</v>
      </c>
      <c r="B102" s="39">
        <v>1</v>
      </c>
      <c r="C102" s="34">
        <f t="shared" ref="C102:C104" si="18">B102/B$97</f>
        <v>4.3478260869565216E-2</v>
      </c>
      <c r="D102" s="34"/>
      <c r="E102" s="34"/>
      <c r="F102" s="16"/>
      <c r="G102" s="17"/>
    </row>
    <row r="103" spans="1:7" ht="13">
      <c r="A103" s="35" t="s">
        <v>49</v>
      </c>
      <c r="B103" s="39">
        <v>10</v>
      </c>
      <c r="C103" s="34">
        <f t="shared" si="18"/>
        <v>0.43478260869565216</v>
      </c>
      <c r="D103" s="34"/>
      <c r="E103" s="34"/>
      <c r="F103" s="16"/>
      <c r="G103" s="17"/>
    </row>
    <row r="104" spans="1:7" ht="13">
      <c r="A104" s="35" t="s">
        <v>50</v>
      </c>
      <c r="B104" s="39">
        <v>8</v>
      </c>
      <c r="C104" s="34">
        <f t="shared" si="18"/>
        <v>0.34782608695652173</v>
      </c>
      <c r="D104" s="34"/>
      <c r="E104" s="34"/>
      <c r="F104" s="16"/>
      <c r="G104" s="17"/>
    </row>
    <row r="105" spans="1:7" ht="13">
      <c r="A105" s="35"/>
      <c r="B105" s="36"/>
      <c r="C105" s="40"/>
      <c r="D105" s="40"/>
      <c r="E105" s="40"/>
      <c r="F105" s="36"/>
      <c r="G105" s="41"/>
    </row>
    <row r="106" spans="1:7" ht="13">
      <c r="A106" s="33" t="s">
        <v>51</v>
      </c>
      <c r="B106" s="42" t="s">
        <v>52</v>
      </c>
      <c r="C106" s="42" t="s">
        <v>53</v>
      </c>
      <c r="D106" s="40"/>
      <c r="E106" s="40"/>
      <c r="F106" s="42"/>
      <c r="G106" s="41"/>
    </row>
    <row r="107" spans="1:7" ht="14">
      <c r="A107" s="35" t="s">
        <v>48</v>
      </c>
      <c r="B107" s="24" t="s">
        <v>25</v>
      </c>
      <c r="C107" s="24" t="s">
        <v>25</v>
      </c>
      <c r="D107" s="42" t="s">
        <v>54</v>
      </c>
      <c r="E107" s="40"/>
      <c r="F107" s="43"/>
      <c r="G107" s="42"/>
    </row>
    <row r="108" spans="1:7" ht="13">
      <c r="A108" s="35" t="s">
        <v>49</v>
      </c>
      <c r="B108" s="18">
        <v>160000</v>
      </c>
      <c r="C108" s="18">
        <v>200000</v>
      </c>
      <c r="D108" s="42" t="s">
        <v>54</v>
      </c>
      <c r="E108" s="40"/>
      <c r="F108" s="43"/>
      <c r="G108" s="42"/>
    </row>
    <row r="109" spans="1:7" ht="13">
      <c r="A109" s="35" t="s">
        <v>50</v>
      </c>
      <c r="B109" s="24">
        <v>176666.66666666666</v>
      </c>
      <c r="C109" s="18">
        <v>182500</v>
      </c>
      <c r="D109" s="42" t="s">
        <v>54</v>
      </c>
      <c r="E109" s="40"/>
      <c r="F109" s="43"/>
      <c r="G109" s="42"/>
    </row>
    <row r="110" spans="1:7" ht="13">
      <c r="A110" s="35"/>
      <c r="B110" s="45"/>
      <c r="C110" s="40"/>
      <c r="D110" s="40"/>
      <c r="E110" s="40"/>
      <c r="F110" s="36"/>
      <c r="G110" s="41"/>
    </row>
    <row r="111" spans="1:7" ht="13">
      <c r="A111" s="29"/>
    </row>
    <row r="112" spans="1:7" ht="42">
      <c r="A112" s="44" t="s">
        <v>34</v>
      </c>
      <c r="B112" s="31" t="s">
        <v>40</v>
      </c>
      <c r="C112" s="31" t="s">
        <v>41</v>
      </c>
      <c r="D112" s="31"/>
      <c r="E112" s="31"/>
      <c r="F112" s="31" t="s">
        <v>55</v>
      </c>
      <c r="G112" s="31" t="s">
        <v>43</v>
      </c>
    </row>
    <row r="113" spans="1:7" ht="13">
      <c r="A113" s="114" t="s">
        <v>44</v>
      </c>
      <c r="B113" s="115"/>
      <c r="C113" s="115"/>
      <c r="D113" s="115"/>
      <c r="E113" s="115"/>
      <c r="F113" s="115"/>
      <c r="G113" s="116"/>
    </row>
    <row r="114" spans="1:7" ht="13">
      <c r="A114" s="33"/>
      <c r="B114" s="28">
        <v>91</v>
      </c>
      <c r="C114" s="34">
        <f>B114/B$114</f>
        <v>1</v>
      </c>
      <c r="D114" s="34"/>
      <c r="E114" s="34"/>
      <c r="F114" s="16">
        <v>702</v>
      </c>
      <c r="G114" s="17">
        <f>F114/B114</f>
        <v>7.7142857142857144</v>
      </c>
    </row>
    <row r="115" spans="1:7" ht="13">
      <c r="A115" s="35" t="s">
        <v>45</v>
      </c>
      <c r="B115" s="36"/>
      <c r="C115" s="36"/>
      <c r="D115" s="36"/>
      <c r="E115" s="36"/>
      <c r="F115" s="36"/>
      <c r="G115" s="36"/>
    </row>
    <row r="116" spans="1:7" ht="13">
      <c r="A116" s="35" t="s">
        <v>46</v>
      </c>
      <c r="B116" s="37">
        <v>41</v>
      </c>
      <c r="C116" s="34">
        <f t="shared" ref="C116:C117" si="19">B116/B$114</f>
        <v>0.45054945054945056</v>
      </c>
      <c r="D116" s="34"/>
      <c r="E116" s="34"/>
      <c r="F116" s="16">
        <v>274</v>
      </c>
      <c r="G116" s="17">
        <f t="shared" ref="G116:G117" si="20">F116/B116</f>
        <v>6.6829268292682924</v>
      </c>
    </row>
    <row r="117" spans="1:7" ht="13">
      <c r="A117" s="38" t="s">
        <v>47</v>
      </c>
      <c r="B117" s="37">
        <v>14</v>
      </c>
      <c r="C117" s="34">
        <f t="shared" si="19"/>
        <v>0.15384615384615385</v>
      </c>
      <c r="D117" s="34"/>
      <c r="E117" s="34"/>
      <c r="F117" s="16">
        <v>134</v>
      </c>
      <c r="G117" s="17">
        <f t="shared" si="20"/>
        <v>9.5714285714285712</v>
      </c>
    </row>
    <row r="118" spans="1:7" ht="13">
      <c r="A118" s="33"/>
      <c r="B118" s="36"/>
      <c r="C118" s="36"/>
      <c r="D118" s="36"/>
      <c r="E118" s="36"/>
      <c r="F118" s="36"/>
      <c r="G118" s="36"/>
    </row>
    <row r="119" spans="1:7" ht="13">
      <c r="A119" s="35" t="s">
        <v>48</v>
      </c>
      <c r="B119" s="39">
        <v>3</v>
      </c>
      <c r="C119" s="34">
        <f t="shared" ref="C119:C121" si="21">B119/B$114</f>
        <v>3.2967032967032968E-2</v>
      </c>
      <c r="D119" s="34"/>
      <c r="E119" s="34"/>
      <c r="F119" s="16"/>
      <c r="G119" s="17"/>
    </row>
    <row r="120" spans="1:7" ht="13">
      <c r="A120" s="35" t="s">
        <v>49</v>
      </c>
      <c r="B120" s="39">
        <v>41</v>
      </c>
      <c r="C120" s="34">
        <f t="shared" si="21"/>
        <v>0.45054945054945056</v>
      </c>
      <c r="D120" s="34"/>
      <c r="E120" s="34"/>
      <c r="F120" s="16"/>
      <c r="G120" s="17"/>
    </row>
    <row r="121" spans="1:7" ht="13">
      <c r="A121" s="35" t="s">
        <v>50</v>
      </c>
      <c r="B121" s="39">
        <v>46</v>
      </c>
      <c r="C121" s="34">
        <f t="shared" si="21"/>
        <v>0.50549450549450547</v>
      </c>
      <c r="D121" s="34"/>
      <c r="E121" s="34"/>
      <c r="F121" s="16"/>
      <c r="G121" s="17"/>
    </row>
    <row r="122" spans="1:7" ht="13">
      <c r="A122" s="35"/>
      <c r="B122" s="36"/>
      <c r="C122" s="40"/>
      <c r="D122" s="40"/>
      <c r="E122" s="40"/>
      <c r="F122" s="36"/>
      <c r="G122" s="41"/>
    </row>
    <row r="123" spans="1:7" ht="13">
      <c r="A123" s="33" t="s">
        <v>51</v>
      </c>
      <c r="B123" s="42" t="s">
        <v>52</v>
      </c>
      <c r="C123" s="42" t="s">
        <v>53</v>
      </c>
      <c r="D123" s="40"/>
      <c r="E123" s="40"/>
      <c r="F123" s="42"/>
      <c r="G123" s="41"/>
    </row>
    <row r="124" spans="1:7" ht="13">
      <c r="A124" s="35" t="s">
        <v>48</v>
      </c>
      <c r="B124" s="24">
        <v>118500</v>
      </c>
      <c r="C124" s="18">
        <v>165000</v>
      </c>
      <c r="D124" s="42" t="s">
        <v>54</v>
      </c>
      <c r="E124" s="40"/>
      <c r="F124" s="43"/>
      <c r="G124" s="42"/>
    </row>
    <row r="125" spans="1:7" ht="13">
      <c r="A125" s="35" t="s">
        <v>49</v>
      </c>
      <c r="B125" s="18">
        <v>95000</v>
      </c>
      <c r="C125" s="18">
        <v>130500</v>
      </c>
      <c r="D125" s="42" t="s">
        <v>54</v>
      </c>
      <c r="E125" s="40"/>
      <c r="F125" s="43"/>
      <c r="G125" s="42"/>
    </row>
    <row r="126" spans="1:7" ht="13">
      <c r="A126" s="35" t="s">
        <v>50</v>
      </c>
      <c r="B126" s="24">
        <v>199375</v>
      </c>
      <c r="C126" s="18">
        <v>218000</v>
      </c>
      <c r="D126" s="42" t="s">
        <v>54</v>
      </c>
      <c r="E126" s="40"/>
      <c r="F126" s="43"/>
      <c r="G126" s="42"/>
    </row>
    <row r="127" spans="1:7" ht="13">
      <c r="A127" s="35"/>
      <c r="B127" s="45"/>
      <c r="C127" s="40"/>
      <c r="D127" s="40"/>
      <c r="E127" s="40"/>
      <c r="F127" s="36"/>
      <c r="G127" s="41"/>
    </row>
    <row r="128" spans="1:7" ht="13">
      <c r="A128" s="29"/>
    </row>
    <row r="129" spans="1:7" ht="42">
      <c r="A129" s="44" t="s">
        <v>36</v>
      </c>
      <c r="B129" s="31" t="s">
        <v>40</v>
      </c>
      <c r="C129" s="31" t="s">
        <v>41</v>
      </c>
      <c r="D129" s="31"/>
      <c r="E129" s="31"/>
      <c r="F129" s="31" t="s">
        <v>55</v>
      </c>
      <c r="G129" s="31" t="s">
        <v>43</v>
      </c>
    </row>
    <row r="130" spans="1:7" ht="13">
      <c r="A130" s="114" t="s">
        <v>44</v>
      </c>
      <c r="B130" s="115"/>
      <c r="C130" s="115"/>
      <c r="D130" s="115"/>
      <c r="E130" s="115"/>
      <c r="F130" s="115"/>
      <c r="G130" s="116"/>
    </row>
    <row r="131" spans="1:7" ht="13">
      <c r="A131" s="33"/>
      <c r="B131" s="28">
        <v>1738</v>
      </c>
      <c r="C131" s="34">
        <f>B131/B$131</f>
        <v>1</v>
      </c>
      <c r="D131" s="34"/>
      <c r="E131" s="34"/>
      <c r="F131" s="16">
        <v>3191</v>
      </c>
      <c r="G131" s="17">
        <f>F131/B131</f>
        <v>1.8360184119677792</v>
      </c>
    </row>
    <row r="132" spans="1:7" ht="13">
      <c r="A132" s="35" t="s">
        <v>45</v>
      </c>
      <c r="B132" s="36"/>
      <c r="C132" s="36"/>
      <c r="D132" s="36"/>
      <c r="E132" s="36"/>
      <c r="F132" s="36"/>
      <c r="G132" s="36"/>
    </row>
    <row r="133" spans="1:7" ht="13">
      <c r="A133" s="35" t="s">
        <v>46</v>
      </c>
      <c r="B133" s="37">
        <v>707</v>
      </c>
      <c r="C133" s="34">
        <f t="shared" ref="C133:C134" si="22">B133/B$131</f>
        <v>0.40678941311852707</v>
      </c>
      <c r="D133" s="34"/>
      <c r="E133" s="34"/>
      <c r="F133" s="16">
        <v>1514</v>
      </c>
      <c r="G133" s="17">
        <f t="shared" ref="G133:G134" si="23">F133/B133</f>
        <v>2.1414427157001414</v>
      </c>
    </row>
    <row r="134" spans="1:7" ht="13">
      <c r="A134" s="38" t="s">
        <v>47</v>
      </c>
      <c r="B134" s="37">
        <v>282</v>
      </c>
      <c r="C134" s="34">
        <f t="shared" si="22"/>
        <v>0.16225546605293439</v>
      </c>
      <c r="D134" s="34"/>
      <c r="E134" s="34"/>
      <c r="F134" s="16">
        <v>607</v>
      </c>
      <c r="G134" s="17">
        <f t="shared" si="23"/>
        <v>2.1524822695035462</v>
      </c>
    </row>
    <row r="135" spans="1:7" ht="13">
      <c r="A135" s="33"/>
      <c r="B135" s="36"/>
      <c r="C135" s="36"/>
      <c r="D135" s="36"/>
      <c r="E135" s="36"/>
      <c r="F135" s="36"/>
      <c r="G135" s="36"/>
    </row>
    <row r="136" spans="1:7" ht="13">
      <c r="A136" s="35" t="s">
        <v>48</v>
      </c>
      <c r="B136" s="39">
        <v>72</v>
      </c>
      <c r="C136" s="34">
        <f t="shared" ref="C136:C138" si="24">B136/B$131</f>
        <v>4.1426927502876867E-2</v>
      </c>
      <c r="D136" s="34"/>
      <c r="E136" s="34"/>
      <c r="F136" s="16"/>
      <c r="G136" s="17"/>
    </row>
    <row r="137" spans="1:7" ht="13">
      <c r="A137" s="35" t="s">
        <v>49</v>
      </c>
      <c r="B137" s="39">
        <v>706</v>
      </c>
      <c r="C137" s="34">
        <f t="shared" si="24"/>
        <v>0.40621403912543153</v>
      </c>
      <c r="D137" s="34"/>
      <c r="E137" s="34"/>
      <c r="F137" s="16"/>
      <c r="G137" s="17"/>
    </row>
    <row r="138" spans="1:7" ht="13">
      <c r="A138" s="35" t="s">
        <v>50</v>
      </c>
      <c r="B138" s="39">
        <v>891</v>
      </c>
      <c r="C138" s="34">
        <f t="shared" si="24"/>
        <v>0.51265822784810122</v>
      </c>
      <c r="D138" s="34"/>
      <c r="E138" s="34"/>
      <c r="F138" s="16"/>
      <c r="G138" s="17"/>
    </row>
    <row r="139" spans="1:7" ht="13">
      <c r="A139" s="35"/>
      <c r="B139" s="36"/>
      <c r="C139" s="40"/>
      <c r="D139" s="40"/>
      <c r="E139" s="40"/>
      <c r="F139" s="36"/>
      <c r="G139" s="41"/>
    </row>
    <row r="140" spans="1:7" ht="13">
      <c r="A140" s="33" t="s">
        <v>51</v>
      </c>
      <c r="B140" s="42" t="s">
        <v>52</v>
      </c>
      <c r="C140" s="42" t="s">
        <v>53</v>
      </c>
      <c r="D140" s="40"/>
      <c r="E140" s="40"/>
      <c r="F140" s="42"/>
      <c r="G140" s="41"/>
    </row>
    <row r="141" spans="1:7" ht="13">
      <c r="A141" s="35" t="s">
        <v>48</v>
      </c>
      <c r="B141" s="24">
        <v>138333.33333333334</v>
      </c>
      <c r="C141" s="18">
        <v>121000</v>
      </c>
      <c r="D141" s="42" t="s">
        <v>54</v>
      </c>
      <c r="E141" s="40"/>
      <c r="F141" s="43"/>
      <c r="G141" s="42"/>
    </row>
    <row r="142" spans="1:7" ht="13">
      <c r="A142" s="35" t="s">
        <v>49</v>
      </c>
      <c r="B142" s="18">
        <v>111523.80952380953</v>
      </c>
      <c r="C142" s="18">
        <v>131532.25806451612</v>
      </c>
      <c r="D142" s="42" t="s">
        <v>54</v>
      </c>
      <c r="E142" s="40"/>
      <c r="F142" s="43"/>
      <c r="G142" s="42"/>
    </row>
    <row r="143" spans="1:7" ht="13">
      <c r="A143" s="35" t="s">
        <v>50</v>
      </c>
      <c r="B143" s="24">
        <v>157609.77653631286</v>
      </c>
      <c r="C143" s="18">
        <v>188632.78301886792</v>
      </c>
      <c r="D143" s="42" t="s">
        <v>54</v>
      </c>
      <c r="E143" s="40"/>
      <c r="F143" s="43"/>
      <c r="G143" s="42"/>
    </row>
    <row r="144" spans="1:7" ht="13">
      <c r="A144" s="35"/>
      <c r="B144" s="45"/>
      <c r="C144" s="40"/>
      <c r="D144" s="40"/>
      <c r="E144" s="40"/>
      <c r="F144" s="36"/>
      <c r="G144" s="41"/>
    </row>
    <row r="145" spans="1:7" ht="13">
      <c r="A145" s="29"/>
    </row>
    <row r="146" spans="1:7" ht="42">
      <c r="A146" s="44" t="s">
        <v>38</v>
      </c>
      <c r="B146" s="31" t="s">
        <v>40</v>
      </c>
      <c r="C146" s="31" t="s">
        <v>41</v>
      </c>
      <c r="D146" s="31"/>
      <c r="E146" s="31"/>
      <c r="F146" s="31" t="s">
        <v>55</v>
      </c>
      <c r="G146" s="31" t="s">
        <v>43</v>
      </c>
    </row>
    <row r="147" spans="1:7" ht="13">
      <c r="A147" s="114" t="s">
        <v>44</v>
      </c>
      <c r="B147" s="115"/>
      <c r="C147" s="115"/>
      <c r="D147" s="115"/>
      <c r="E147" s="115"/>
      <c r="F147" s="115"/>
      <c r="G147" s="116"/>
    </row>
    <row r="148" spans="1:7" ht="13">
      <c r="A148" s="33"/>
      <c r="B148" s="28">
        <v>1580</v>
      </c>
      <c r="C148" s="34">
        <f>B148/B$148</f>
        <v>1</v>
      </c>
      <c r="D148" s="34"/>
      <c r="E148" s="34"/>
      <c r="F148" s="16">
        <v>12570</v>
      </c>
      <c r="G148" s="17">
        <f>F148/B148</f>
        <v>7.9556962025316453</v>
      </c>
    </row>
    <row r="149" spans="1:7" ht="13">
      <c r="A149" s="35" t="s">
        <v>45</v>
      </c>
      <c r="B149" s="36"/>
      <c r="C149" s="36"/>
      <c r="D149" s="36"/>
      <c r="E149" s="36"/>
      <c r="F149" s="36"/>
      <c r="G149" s="36"/>
    </row>
    <row r="150" spans="1:7" ht="13">
      <c r="A150" s="35" t="s">
        <v>46</v>
      </c>
      <c r="B150" s="37">
        <v>426</v>
      </c>
      <c r="C150" s="34">
        <f t="shared" ref="C150:C151" si="25">B150/B$148</f>
        <v>0.26962025316455696</v>
      </c>
      <c r="D150" s="34"/>
      <c r="E150" s="34"/>
      <c r="F150" s="16">
        <v>2925</v>
      </c>
      <c r="G150" s="17">
        <f t="shared" ref="G150:G151" si="26">F150/B150</f>
        <v>6.8661971830985919</v>
      </c>
    </row>
    <row r="151" spans="1:7" ht="13">
      <c r="A151" s="38" t="s">
        <v>47</v>
      </c>
      <c r="B151" s="37">
        <v>174</v>
      </c>
      <c r="C151" s="34">
        <f t="shared" si="25"/>
        <v>0.11012658227848102</v>
      </c>
      <c r="D151" s="34"/>
      <c r="E151" s="34"/>
      <c r="F151" s="16">
        <v>1470</v>
      </c>
      <c r="G151" s="17">
        <f t="shared" si="26"/>
        <v>8.4482758620689662</v>
      </c>
    </row>
    <row r="152" spans="1:7" ht="13">
      <c r="A152" s="33"/>
      <c r="B152" s="36"/>
      <c r="C152" s="36"/>
      <c r="D152" s="36"/>
      <c r="E152" s="36"/>
      <c r="F152" s="36"/>
      <c r="G152" s="36"/>
    </row>
    <row r="153" spans="1:7" ht="13">
      <c r="A153" s="35" t="s">
        <v>48</v>
      </c>
      <c r="B153" s="39">
        <v>118</v>
      </c>
      <c r="C153" s="34">
        <f t="shared" ref="C153:C155" si="27">B153/B$148</f>
        <v>7.4683544303797464E-2</v>
      </c>
      <c r="D153" s="34"/>
      <c r="E153" s="34"/>
      <c r="F153" s="16"/>
      <c r="G153" s="17"/>
    </row>
    <row r="154" spans="1:7" ht="13">
      <c r="A154" s="35" t="s">
        <v>49</v>
      </c>
      <c r="B154" s="39">
        <v>853</v>
      </c>
      <c r="C154" s="34">
        <f t="shared" si="27"/>
        <v>0.53987341772151898</v>
      </c>
      <c r="D154" s="34"/>
      <c r="E154" s="34"/>
      <c r="F154" s="16"/>
      <c r="G154" s="17"/>
    </row>
    <row r="155" spans="1:7" ht="13">
      <c r="A155" s="35" t="s">
        <v>50</v>
      </c>
      <c r="B155" s="39">
        <v>567</v>
      </c>
      <c r="C155" s="34">
        <f t="shared" si="27"/>
        <v>0.35886075949367091</v>
      </c>
      <c r="D155" s="34"/>
      <c r="E155" s="34"/>
      <c r="F155" s="16"/>
      <c r="G155" s="17"/>
    </row>
    <row r="156" spans="1:7" ht="13">
      <c r="A156" s="35"/>
      <c r="B156" s="36"/>
      <c r="C156" s="40"/>
      <c r="D156" s="40"/>
      <c r="E156" s="40"/>
      <c r="F156" s="36"/>
      <c r="G156" s="41"/>
    </row>
    <row r="157" spans="1:7" ht="13">
      <c r="A157" s="33" t="s">
        <v>51</v>
      </c>
      <c r="B157" s="42" t="s">
        <v>52</v>
      </c>
      <c r="C157" s="42" t="s">
        <v>53</v>
      </c>
      <c r="D157" s="40"/>
      <c r="E157" s="40"/>
      <c r="F157" s="42"/>
      <c r="G157" s="41"/>
    </row>
    <row r="158" spans="1:7" ht="13">
      <c r="A158" s="35" t="s">
        <v>48</v>
      </c>
      <c r="B158" s="24">
        <v>46833.333333333336</v>
      </c>
      <c r="C158" s="18">
        <v>70472.972972972973</v>
      </c>
      <c r="D158" s="42" t="s">
        <v>54</v>
      </c>
      <c r="E158" s="40"/>
      <c r="F158" s="43"/>
      <c r="G158" s="42"/>
    </row>
    <row r="159" spans="1:7" ht="13">
      <c r="A159" s="35" t="s">
        <v>49</v>
      </c>
      <c r="B159" s="18">
        <v>81105.121293800534</v>
      </c>
      <c r="C159" s="18">
        <v>101286.76470588235</v>
      </c>
      <c r="D159" s="42" t="s">
        <v>54</v>
      </c>
      <c r="E159" s="40"/>
      <c r="F159" s="43"/>
      <c r="G159" s="42"/>
    </row>
    <row r="160" spans="1:7" ht="13">
      <c r="A160" s="35" t="s">
        <v>50</v>
      </c>
      <c r="B160" s="24">
        <v>119701.24150943397</v>
      </c>
      <c r="C160" s="18">
        <v>149588.11688311689</v>
      </c>
      <c r="D160" s="42" t="s">
        <v>54</v>
      </c>
      <c r="E160" s="40"/>
      <c r="F160" s="43"/>
      <c r="G160" s="42"/>
    </row>
    <row r="161" spans="1:7" ht="13">
      <c r="A161" s="35"/>
      <c r="B161" s="45"/>
      <c r="C161" s="40"/>
      <c r="D161" s="40"/>
      <c r="E161" s="40"/>
      <c r="F161" s="36"/>
      <c r="G161" s="41"/>
    </row>
    <row r="162" spans="1:7" ht="13">
      <c r="A162" s="29"/>
    </row>
    <row r="163" spans="1:7" ht="13">
      <c r="A163" s="29"/>
    </row>
    <row r="164" spans="1:7" ht="13">
      <c r="A164" s="29"/>
    </row>
    <row r="165" spans="1:7" ht="13">
      <c r="A165" s="29"/>
    </row>
    <row r="166" spans="1:7" ht="13">
      <c r="A166" s="29"/>
    </row>
    <row r="167" spans="1:7" ht="13">
      <c r="A167" s="29"/>
    </row>
    <row r="168" spans="1:7" ht="13">
      <c r="A168" s="29"/>
    </row>
    <row r="169" spans="1:7" ht="13">
      <c r="A169" s="29"/>
    </row>
    <row r="170" spans="1:7" ht="13">
      <c r="A170" s="29"/>
    </row>
    <row r="171" spans="1:7" ht="13">
      <c r="A171" s="29"/>
    </row>
    <row r="172" spans="1:7" ht="13">
      <c r="A172" s="29"/>
    </row>
    <row r="173" spans="1:7" ht="13">
      <c r="A173" s="29"/>
    </row>
    <row r="174" spans="1:7" ht="13">
      <c r="A174" s="29"/>
    </row>
    <row r="175" spans="1:7" ht="13">
      <c r="A175" s="29"/>
    </row>
    <row r="176" spans="1:7" ht="13">
      <c r="A176" s="29"/>
    </row>
    <row r="177" spans="1:1" ht="13">
      <c r="A177" s="29"/>
    </row>
    <row r="178" spans="1:1" ht="13">
      <c r="A178" s="29"/>
    </row>
    <row r="179" spans="1:1" ht="13">
      <c r="A179" s="29"/>
    </row>
    <row r="180" spans="1:1" ht="13">
      <c r="A180" s="29"/>
    </row>
    <row r="181" spans="1:1" ht="13">
      <c r="A181" s="29"/>
    </row>
    <row r="182" spans="1:1" ht="13">
      <c r="A182" s="29"/>
    </row>
    <row r="183" spans="1:1" ht="13">
      <c r="A183" s="29"/>
    </row>
    <row r="184" spans="1:1" ht="13">
      <c r="A184" s="29"/>
    </row>
    <row r="185" spans="1:1" ht="13">
      <c r="A185" s="29"/>
    </row>
    <row r="186" spans="1:1" ht="13">
      <c r="A186" s="29"/>
    </row>
    <row r="187" spans="1:1" ht="13">
      <c r="A187" s="29"/>
    </row>
    <row r="188" spans="1:1" ht="13">
      <c r="A188" s="29"/>
    </row>
    <row r="189" spans="1:1" ht="13">
      <c r="A189" s="29"/>
    </row>
    <row r="190" spans="1:1" ht="13">
      <c r="A190" s="29"/>
    </row>
    <row r="191" spans="1:1" ht="13">
      <c r="A191" s="29"/>
    </row>
    <row r="192" spans="1:1" ht="13">
      <c r="A192" s="29"/>
    </row>
    <row r="193" spans="1:1" ht="13">
      <c r="A193" s="29"/>
    </row>
    <row r="194" spans="1:1" ht="13">
      <c r="A194" s="29"/>
    </row>
    <row r="195" spans="1:1" ht="13">
      <c r="A195" s="29"/>
    </row>
    <row r="196" spans="1:1" ht="13">
      <c r="A196" s="29"/>
    </row>
    <row r="197" spans="1:1" ht="13">
      <c r="A197" s="29"/>
    </row>
    <row r="198" spans="1:1" ht="13">
      <c r="A198" s="29"/>
    </row>
    <row r="199" spans="1:1" ht="13">
      <c r="A199" s="29"/>
    </row>
    <row r="200" spans="1:1" ht="13">
      <c r="A200" s="29"/>
    </row>
    <row r="201" spans="1:1" ht="13">
      <c r="A201" s="29"/>
    </row>
    <row r="202" spans="1:1" ht="13">
      <c r="A202" s="29"/>
    </row>
    <row r="203" spans="1:1" ht="13">
      <c r="A203" s="29"/>
    </row>
    <row r="204" spans="1:1" ht="13">
      <c r="A204" s="29"/>
    </row>
    <row r="205" spans="1:1" ht="13">
      <c r="A205" s="29"/>
    </row>
    <row r="206" spans="1:1" ht="13">
      <c r="A206" s="29"/>
    </row>
    <row r="207" spans="1:1" ht="13">
      <c r="A207" s="29"/>
    </row>
    <row r="208" spans="1:1" ht="13">
      <c r="A208" s="29"/>
    </row>
    <row r="209" spans="1:1" ht="13">
      <c r="A209" s="29"/>
    </row>
    <row r="210" spans="1:1" ht="13">
      <c r="A210" s="29"/>
    </row>
    <row r="211" spans="1:1" ht="13">
      <c r="A211" s="29"/>
    </row>
    <row r="212" spans="1:1" ht="13">
      <c r="A212" s="29"/>
    </row>
    <row r="213" spans="1:1" ht="13">
      <c r="A213" s="29"/>
    </row>
    <row r="214" spans="1:1" ht="13">
      <c r="A214" s="29"/>
    </row>
    <row r="215" spans="1:1" ht="13">
      <c r="A215" s="29"/>
    </row>
    <row r="216" spans="1:1" ht="13">
      <c r="A216" s="29"/>
    </row>
    <row r="217" spans="1:1" ht="13">
      <c r="A217" s="29"/>
    </row>
    <row r="218" spans="1:1" ht="13">
      <c r="A218" s="29"/>
    </row>
    <row r="219" spans="1:1" ht="13">
      <c r="A219" s="29"/>
    </row>
    <row r="220" spans="1:1" ht="13">
      <c r="A220" s="29"/>
    </row>
    <row r="221" spans="1:1" ht="13">
      <c r="A221" s="29"/>
    </row>
    <row r="222" spans="1:1" ht="13">
      <c r="A222" s="29"/>
    </row>
    <row r="223" spans="1:1" ht="13">
      <c r="A223" s="29"/>
    </row>
    <row r="224" spans="1:1" ht="13">
      <c r="A224" s="29"/>
    </row>
    <row r="225" spans="1:1" ht="13">
      <c r="A225" s="29"/>
    </row>
    <row r="226" spans="1:1" ht="13">
      <c r="A226" s="29"/>
    </row>
    <row r="227" spans="1:1" ht="13">
      <c r="A227" s="29"/>
    </row>
    <row r="228" spans="1:1" ht="13">
      <c r="A228" s="29"/>
    </row>
    <row r="229" spans="1:1" ht="13">
      <c r="A229" s="29"/>
    </row>
    <row r="230" spans="1:1" ht="13">
      <c r="A230" s="29"/>
    </row>
    <row r="231" spans="1:1" ht="13">
      <c r="A231" s="29"/>
    </row>
    <row r="232" spans="1:1" ht="13">
      <c r="A232" s="29"/>
    </row>
    <row r="233" spans="1:1" ht="13">
      <c r="A233" s="29"/>
    </row>
    <row r="234" spans="1:1" ht="13">
      <c r="A234" s="29"/>
    </row>
    <row r="235" spans="1:1" ht="13">
      <c r="A235" s="29"/>
    </row>
    <row r="236" spans="1:1" ht="13">
      <c r="A236" s="29"/>
    </row>
    <row r="237" spans="1:1" ht="13">
      <c r="A237" s="29"/>
    </row>
    <row r="238" spans="1:1" ht="13">
      <c r="A238" s="29"/>
    </row>
    <row r="239" spans="1:1" ht="13">
      <c r="A239" s="29"/>
    </row>
    <row r="240" spans="1:1" ht="13">
      <c r="A240" s="29"/>
    </row>
    <row r="241" spans="1:1" ht="13">
      <c r="A241" s="29"/>
    </row>
    <row r="242" spans="1:1" ht="13">
      <c r="A242" s="29"/>
    </row>
    <row r="243" spans="1:1" ht="13">
      <c r="A243" s="29"/>
    </row>
    <row r="244" spans="1:1" ht="13">
      <c r="A244" s="29"/>
    </row>
    <row r="245" spans="1:1" ht="13">
      <c r="A245" s="29"/>
    </row>
    <row r="246" spans="1:1" ht="13">
      <c r="A246" s="29"/>
    </row>
    <row r="247" spans="1:1" ht="13">
      <c r="A247" s="29"/>
    </row>
    <row r="248" spans="1:1" ht="13">
      <c r="A248" s="29"/>
    </row>
    <row r="249" spans="1:1" ht="13">
      <c r="A249" s="29"/>
    </row>
    <row r="250" spans="1:1" ht="13">
      <c r="A250" s="29"/>
    </row>
    <row r="251" spans="1:1" ht="13">
      <c r="A251" s="29"/>
    </row>
    <row r="252" spans="1:1" ht="13">
      <c r="A252" s="29"/>
    </row>
    <row r="253" spans="1:1" ht="13">
      <c r="A253" s="29"/>
    </row>
    <row r="254" spans="1:1" ht="13">
      <c r="A254" s="29"/>
    </row>
    <row r="255" spans="1:1" ht="13">
      <c r="A255" s="29"/>
    </row>
    <row r="256" spans="1:1" ht="13">
      <c r="A256" s="29"/>
    </row>
    <row r="257" spans="1:1" ht="13">
      <c r="A257" s="29"/>
    </row>
    <row r="258" spans="1:1" ht="13">
      <c r="A258" s="29"/>
    </row>
    <row r="259" spans="1:1" ht="13">
      <c r="A259" s="29"/>
    </row>
    <row r="260" spans="1:1" ht="13">
      <c r="A260" s="29"/>
    </row>
    <row r="261" spans="1:1" ht="13">
      <c r="A261" s="29"/>
    </row>
    <row r="262" spans="1:1" ht="13">
      <c r="A262" s="29"/>
    </row>
    <row r="263" spans="1:1" ht="13">
      <c r="A263" s="29"/>
    </row>
    <row r="264" spans="1:1" ht="13">
      <c r="A264" s="29"/>
    </row>
    <row r="265" spans="1:1" ht="13">
      <c r="A265" s="29"/>
    </row>
    <row r="266" spans="1:1" ht="13">
      <c r="A266" s="29"/>
    </row>
    <row r="267" spans="1:1" ht="13">
      <c r="A267" s="29"/>
    </row>
    <row r="268" spans="1:1" ht="13">
      <c r="A268" s="29"/>
    </row>
    <row r="269" spans="1:1" ht="13">
      <c r="A269" s="29"/>
    </row>
    <row r="270" spans="1:1" ht="13">
      <c r="A270" s="29"/>
    </row>
    <row r="271" spans="1:1" ht="13">
      <c r="A271" s="29"/>
    </row>
    <row r="272" spans="1:1" ht="13">
      <c r="A272" s="29"/>
    </row>
    <row r="273" spans="1:1" ht="13">
      <c r="A273" s="29"/>
    </row>
    <row r="274" spans="1:1" ht="13">
      <c r="A274" s="29"/>
    </row>
    <row r="275" spans="1:1" ht="13">
      <c r="A275" s="29"/>
    </row>
    <row r="276" spans="1:1" ht="13">
      <c r="A276" s="29"/>
    </row>
    <row r="277" spans="1:1" ht="13">
      <c r="A277" s="29"/>
    </row>
    <row r="278" spans="1:1" ht="13">
      <c r="A278" s="29"/>
    </row>
    <row r="279" spans="1:1" ht="13">
      <c r="A279" s="29"/>
    </row>
    <row r="280" spans="1:1" ht="13">
      <c r="A280" s="29"/>
    </row>
    <row r="281" spans="1:1" ht="13">
      <c r="A281" s="29"/>
    </row>
    <row r="282" spans="1:1" ht="13">
      <c r="A282" s="29"/>
    </row>
    <row r="283" spans="1:1" ht="13">
      <c r="A283" s="29"/>
    </row>
    <row r="284" spans="1:1" ht="13">
      <c r="A284" s="29"/>
    </row>
    <row r="285" spans="1:1" ht="13">
      <c r="A285" s="29"/>
    </row>
    <row r="286" spans="1:1" ht="13">
      <c r="A286" s="29"/>
    </row>
    <row r="287" spans="1:1" ht="13">
      <c r="A287" s="29"/>
    </row>
    <row r="288" spans="1:1" ht="13">
      <c r="A288" s="29"/>
    </row>
    <row r="289" spans="1:1" ht="13">
      <c r="A289" s="29"/>
    </row>
    <row r="290" spans="1:1" ht="13">
      <c r="A290" s="29"/>
    </row>
    <row r="291" spans="1:1" ht="13">
      <c r="A291" s="29"/>
    </row>
    <row r="292" spans="1:1" ht="13">
      <c r="A292" s="29"/>
    </row>
    <row r="293" spans="1:1" ht="13">
      <c r="A293" s="29"/>
    </row>
    <row r="294" spans="1:1" ht="13">
      <c r="A294" s="29"/>
    </row>
    <row r="295" spans="1:1" ht="13">
      <c r="A295" s="29"/>
    </row>
    <row r="296" spans="1:1" ht="13">
      <c r="A296" s="29"/>
    </row>
    <row r="297" spans="1:1" ht="13">
      <c r="A297" s="29"/>
    </row>
    <row r="298" spans="1:1" ht="13">
      <c r="A298" s="29"/>
    </row>
    <row r="299" spans="1:1" ht="13">
      <c r="A299" s="29"/>
    </row>
    <row r="300" spans="1:1" ht="13">
      <c r="A300" s="29"/>
    </row>
    <row r="301" spans="1:1" ht="13">
      <c r="A301" s="29"/>
    </row>
    <row r="302" spans="1:1" ht="13">
      <c r="A302" s="29"/>
    </row>
    <row r="303" spans="1:1" ht="13">
      <c r="A303" s="29"/>
    </row>
    <row r="304" spans="1:1" ht="13">
      <c r="A304" s="29"/>
    </row>
    <row r="305" spans="1:1" ht="13">
      <c r="A305" s="29"/>
    </row>
    <row r="306" spans="1:1" ht="13">
      <c r="A306" s="29"/>
    </row>
    <row r="307" spans="1:1" ht="13">
      <c r="A307" s="29"/>
    </row>
    <row r="308" spans="1:1" ht="13">
      <c r="A308" s="29"/>
    </row>
    <row r="309" spans="1:1" ht="13">
      <c r="A309" s="29"/>
    </row>
    <row r="310" spans="1:1" ht="13">
      <c r="A310" s="29"/>
    </row>
    <row r="311" spans="1:1" ht="13">
      <c r="A311" s="29"/>
    </row>
    <row r="312" spans="1:1" ht="13">
      <c r="A312" s="29"/>
    </row>
    <row r="313" spans="1:1" ht="13">
      <c r="A313" s="29"/>
    </row>
    <row r="314" spans="1:1" ht="13">
      <c r="A314" s="29"/>
    </row>
    <row r="315" spans="1:1" ht="13">
      <c r="A315" s="29"/>
    </row>
    <row r="316" spans="1:1" ht="13">
      <c r="A316" s="29"/>
    </row>
    <row r="317" spans="1:1" ht="13">
      <c r="A317" s="29"/>
    </row>
    <row r="318" spans="1:1" ht="13">
      <c r="A318" s="29"/>
    </row>
    <row r="319" spans="1:1" ht="13">
      <c r="A319" s="29"/>
    </row>
    <row r="320" spans="1:1" ht="13">
      <c r="A320" s="29"/>
    </row>
    <row r="321" spans="1:1" ht="13">
      <c r="A321" s="29"/>
    </row>
    <row r="322" spans="1:1" ht="13">
      <c r="A322" s="29"/>
    </row>
    <row r="323" spans="1:1" ht="13">
      <c r="A323" s="29"/>
    </row>
    <row r="324" spans="1:1" ht="13">
      <c r="A324" s="29"/>
    </row>
    <row r="325" spans="1:1" ht="13">
      <c r="A325" s="29"/>
    </row>
    <row r="326" spans="1:1" ht="13">
      <c r="A326" s="29"/>
    </row>
    <row r="327" spans="1:1" ht="13">
      <c r="A327" s="29"/>
    </row>
    <row r="328" spans="1:1" ht="13">
      <c r="A328" s="29"/>
    </row>
    <row r="329" spans="1:1" ht="13">
      <c r="A329" s="29"/>
    </row>
    <row r="330" spans="1:1" ht="13">
      <c r="A330" s="29"/>
    </row>
    <row r="331" spans="1:1" ht="13">
      <c r="A331" s="29"/>
    </row>
    <row r="332" spans="1:1" ht="13">
      <c r="A332" s="29"/>
    </row>
    <row r="333" spans="1:1" ht="13">
      <c r="A333" s="29"/>
    </row>
    <row r="334" spans="1:1" ht="13">
      <c r="A334" s="29"/>
    </row>
    <row r="335" spans="1:1" ht="13">
      <c r="A335" s="29"/>
    </row>
    <row r="336" spans="1:1" ht="13">
      <c r="A336" s="29"/>
    </row>
    <row r="337" spans="1:1" ht="13">
      <c r="A337" s="29"/>
    </row>
    <row r="338" spans="1:1" ht="13">
      <c r="A338" s="29"/>
    </row>
    <row r="339" spans="1:1" ht="13">
      <c r="A339" s="29"/>
    </row>
    <row r="340" spans="1:1" ht="13">
      <c r="A340" s="29"/>
    </row>
    <row r="341" spans="1:1" ht="13">
      <c r="A341" s="29"/>
    </row>
    <row r="342" spans="1:1" ht="13">
      <c r="A342" s="29"/>
    </row>
    <row r="343" spans="1:1" ht="13">
      <c r="A343" s="29"/>
    </row>
    <row r="344" spans="1:1" ht="13">
      <c r="A344" s="29"/>
    </row>
    <row r="345" spans="1:1" ht="13">
      <c r="A345" s="29"/>
    </row>
    <row r="346" spans="1:1" ht="13">
      <c r="A346" s="29"/>
    </row>
    <row r="347" spans="1:1" ht="13">
      <c r="A347" s="29"/>
    </row>
    <row r="348" spans="1:1" ht="13">
      <c r="A348" s="29"/>
    </row>
    <row r="349" spans="1:1" ht="13">
      <c r="A349" s="29"/>
    </row>
    <row r="350" spans="1:1" ht="13">
      <c r="A350" s="29"/>
    </row>
    <row r="351" spans="1:1" ht="13">
      <c r="A351" s="29"/>
    </row>
    <row r="352" spans="1:1" ht="13">
      <c r="A352" s="29"/>
    </row>
    <row r="353" spans="1:1" ht="13">
      <c r="A353" s="29"/>
    </row>
    <row r="354" spans="1:1" ht="13">
      <c r="A354" s="29"/>
    </row>
    <row r="355" spans="1:1" ht="13">
      <c r="A355" s="29"/>
    </row>
    <row r="356" spans="1:1" ht="13">
      <c r="A356" s="29"/>
    </row>
    <row r="357" spans="1:1" ht="13">
      <c r="A357" s="29"/>
    </row>
    <row r="358" spans="1:1" ht="13">
      <c r="A358" s="29"/>
    </row>
    <row r="359" spans="1:1" ht="13">
      <c r="A359" s="29"/>
    </row>
    <row r="360" spans="1:1" ht="13">
      <c r="A360" s="29"/>
    </row>
    <row r="361" spans="1:1" ht="13">
      <c r="A361" s="29"/>
    </row>
    <row r="362" spans="1:1" ht="13">
      <c r="A362" s="29"/>
    </row>
    <row r="363" spans="1:1" ht="13">
      <c r="A363" s="29"/>
    </row>
    <row r="364" spans="1:1" ht="13">
      <c r="A364" s="29"/>
    </row>
    <row r="365" spans="1:1" ht="13">
      <c r="A365" s="29"/>
    </row>
    <row r="366" spans="1:1" ht="13">
      <c r="A366" s="29"/>
    </row>
    <row r="367" spans="1:1" ht="13">
      <c r="A367" s="29"/>
    </row>
    <row r="368" spans="1:1" ht="13">
      <c r="A368" s="29"/>
    </row>
    <row r="369" spans="1:1" ht="13">
      <c r="A369" s="29"/>
    </row>
    <row r="370" spans="1:1" ht="13">
      <c r="A370" s="29"/>
    </row>
    <row r="371" spans="1:1" ht="13">
      <c r="A371" s="29"/>
    </row>
    <row r="372" spans="1:1" ht="13">
      <c r="A372" s="29"/>
    </row>
    <row r="373" spans="1:1" ht="13">
      <c r="A373" s="29"/>
    </row>
    <row r="374" spans="1:1" ht="13">
      <c r="A374" s="29"/>
    </row>
    <row r="375" spans="1:1" ht="13">
      <c r="A375" s="29"/>
    </row>
    <row r="376" spans="1:1" ht="13">
      <c r="A376" s="29"/>
    </row>
    <row r="377" spans="1:1" ht="13">
      <c r="A377" s="29"/>
    </row>
    <row r="378" spans="1:1" ht="13">
      <c r="A378" s="29"/>
    </row>
    <row r="379" spans="1:1" ht="13">
      <c r="A379" s="29"/>
    </row>
    <row r="380" spans="1:1" ht="13">
      <c r="A380" s="29"/>
    </row>
    <row r="381" spans="1:1" ht="13">
      <c r="A381" s="29"/>
    </row>
    <row r="382" spans="1:1" ht="13">
      <c r="A382" s="29"/>
    </row>
    <row r="383" spans="1:1" ht="13">
      <c r="A383" s="29"/>
    </row>
    <row r="384" spans="1:1" ht="13">
      <c r="A384" s="29"/>
    </row>
    <row r="385" spans="1:1" ht="13">
      <c r="A385" s="29"/>
    </row>
    <row r="386" spans="1:1" ht="13">
      <c r="A386" s="29"/>
    </row>
    <row r="387" spans="1:1" ht="13">
      <c r="A387" s="29"/>
    </row>
    <row r="388" spans="1:1" ht="13">
      <c r="A388" s="29"/>
    </row>
    <row r="389" spans="1:1" ht="13">
      <c r="A389" s="29"/>
    </row>
    <row r="390" spans="1:1" ht="13">
      <c r="A390" s="29"/>
    </row>
    <row r="391" spans="1:1" ht="13">
      <c r="A391" s="29"/>
    </row>
    <row r="392" spans="1:1" ht="13">
      <c r="A392" s="29"/>
    </row>
    <row r="393" spans="1:1" ht="13">
      <c r="A393" s="29"/>
    </row>
    <row r="394" spans="1:1" ht="13">
      <c r="A394" s="29"/>
    </row>
    <row r="395" spans="1:1" ht="13">
      <c r="A395" s="29"/>
    </row>
    <row r="396" spans="1:1" ht="13">
      <c r="A396" s="29"/>
    </row>
    <row r="397" spans="1:1" ht="13">
      <c r="A397" s="29"/>
    </row>
    <row r="398" spans="1:1" ht="13">
      <c r="A398" s="29"/>
    </row>
    <row r="399" spans="1:1" ht="13">
      <c r="A399" s="29"/>
    </row>
    <row r="400" spans="1:1" ht="13">
      <c r="A400" s="29"/>
    </row>
    <row r="401" spans="1:1" ht="13">
      <c r="A401" s="29"/>
    </row>
    <row r="402" spans="1:1" ht="13">
      <c r="A402" s="29"/>
    </row>
    <row r="403" spans="1:1" ht="13">
      <c r="A403" s="29"/>
    </row>
    <row r="404" spans="1:1" ht="13">
      <c r="A404" s="29"/>
    </row>
    <row r="405" spans="1:1" ht="13">
      <c r="A405" s="29"/>
    </row>
    <row r="406" spans="1:1" ht="13">
      <c r="A406" s="29"/>
    </row>
    <row r="407" spans="1:1" ht="13">
      <c r="A407" s="29"/>
    </row>
    <row r="408" spans="1:1" ht="13">
      <c r="A408" s="29"/>
    </row>
    <row r="409" spans="1:1" ht="13">
      <c r="A409" s="29"/>
    </row>
    <row r="410" spans="1:1" ht="13">
      <c r="A410" s="29"/>
    </row>
    <row r="411" spans="1:1" ht="13">
      <c r="A411" s="29"/>
    </row>
    <row r="412" spans="1:1" ht="13">
      <c r="A412" s="29"/>
    </row>
    <row r="413" spans="1:1" ht="13">
      <c r="A413" s="29"/>
    </row>
    <row r="414" spans="1:1" ht="13">
      <c r="A414" s="29"/>
    </row>
    <row r="415" spans="1:1" ht="13">
      <c r="A415" s="29"/>
    </row>
    <row r="416" spans="1:1" ht="13">
      <c r="A416" s="29"/>
    </row>
    <row r="417" spans="1:1" ht="13">
      <c r="A417" s="29"/>
    </row>
    <row r="418" spans="1:1" ht="13">
      <c r="A418" s="29"/>
    </row>
    <row r="419" spans="1:1" ht="13">
      <c r="A419" s="29"/>
    </row>
    <row r="420" spans="1:1" ht="13">
      <c r="A420" s="29"/>
    </row>
    <row r="421" spans="1:1" ht="13">
      <c r="A421" s="29"/>
    </row>
    <row r="422" spans="1:1" ht="13">
      <c r="A422" s="29"/>
    </row>
    <row r="423" spans="1:1" ht="13">
      <c r="A423" s="29"/>
    </row>
    <row r="424" spans="1:1" ht="13">
      <c r="A424" s="29"/>
    </row>
    <row r="425" spans="1:1" ht="13">
      <c r="A425" s="29"/>
    </row>
    <row r="426" spans="1:1" ht="13">
      <c r="A426" s="29"/>
    </row>
    <row r="427" spans="1:1" ht="13">
      <c r="A427" s="29"/>
    </row>
    <row r="428" spans="1:1" ht="13">
      <c r="A428" s="29"/>
    </row>
    <row r="429" spans="1:1" ht="13">
      <c r="A429" s="29"/>
    </row>
    <row r="430" spans="1:1" ht="13">
      <c r="A430" s="29"/>
    </row>
    <row r="431" spans="1:1" ht="13">
      <c r="A431" s="29"/>
    </row>
    <row r="432" spans="1:1" ht="13">
      <c r="A432" s="29"/>
    </row>
    <row r="433" spans="1:1" ht="13">
      <c r="A433" s="29"/>
    </row>
    <row r="434" spans="1:1" ht="13">
      <c r="A434" s="29"/>
    </row>
    <row r="435" spans="1:1" ht="13">
      <c r="A435" s="29"/>
    </row>
    <row r="436" spans="1:1" ht="13">
      <c r="A436" s="29"/>
    </row>
    <row r="437" spans="1:1" ht="13">
      <c r="A437" s="29"/>
    </row>
    <row r="438" spans="1:1" ht="13">
      <c r="A438" s="29"/>
    </row>
    <row r="439" spans="1:1" ht="13">
      <c r="A439" s="29"/>
    </row>
    <row r="440" spans="1:1" ht="13">
      <c r="A440" s="29"/>
    </row>
    <row r="441" spans="1:1" ht="13">
      <c r="A441" s="29"/>
    </row>
    <row r="442" spans="1:1" ht="13">
      <c r="A442" s="29"/>
    </row>
    <row r="443" spans="1:1" ht="13">
      <c r="A443" s="29"/>
    </row>
    <row r="444" spans="1:1" ht="13">
      <c r="A444" s="29"/>
    </row>
    <row r="445" spans="1:1" ht="13">
      <c r="A445" s="29"/>
    </row>
    <row r="446" spans="1:1" ht="13">
      <c r="A446" s="29"/>
    </row>
    <row r="447" spans="1:1" ht="13">
      <c r="A447" s="29"/>
    </row>
    <row r="448" spans="1:1" ht="13">
      <c r="A448" s="29"/>
    </row>
    <row r="449" spans="1:1" ht="13">
      <c r="A449" s="29"/>
    </row>
    <row r="450" spans="1:1" ht="13">
      <c r="A450" s="29"/>
    </row>
    <row r="451" spans="1:1" ht="13">
      <c r="A451" s="29"/>
    </row>
    <row r="452" spans="1:1" ht="13">
      <c r="A452" s="29"/>
    </row>
    <row r="453" spans="1:1" ht="13">
      <c r="A453" s="29"/>
    </row>
    <row r="454" spans="1:1" ht="13">
      <c r="A454" s="29"/>
    </row>
    <row r="455" spans="1:1" ht="13">
      <c r="A455" s="29"/>
    </row>
    <row r="456" spans="1:1" ht="13">
      <c r="A456" s="29"/>
    </row>
    <row r="457" spans="1:1" ht="13">
      <c r="A457" s="29"/>
    </row>
    <row r="458" spans="1:1" ht="13">
      <c r="A458" s="29"/>
    </row>
    <row r="459" spans="1:1" ht="13">
      <c r="A459" s="29"/>
    </row>
    <row r="460" spans="1:1" ht="13">
      <c r="A460" s="29"/>
    </row>
    <row r="461" spans="1:1" ht="13">
      <c r="A461" s="29"/>
    </row>
    <row r="462" spans="1:1" ht="13">
      <c r="A462" s="29"/>
    </row>
    <row r="463" spans="1:1" ht="13">
      <c r="A463" s="29"/>
    </row>
    <row r="464" spans="1:1" ht="13">
      <c r="A464" s="29"/>
    </row>
    <row r="465" spans="1:1" ht="13">
      <c r="A465" s="29"/>
    </row>
    <row r="466" spans="1:1" ht="13">
      <c r="A466" s="29"/>
    </row>
    <row r="467" spans="1:1" ht="13">
      <c r="A467" s="29"/>
    </row>
    <row r="468" spans="1:1" ht="13">
      <c r="A468" s="29"/>
    </row>
    <row r="469" spans="1:1" ht="13">
      <c r="A469" s="29"/>
    </row>
    <row r="470" spans="1:1" ht="13">
      <c r="A470" s="29"/>
    </row>
    <row r="471" spans="1:1" ht="13">
      <c r="A471" s="29"/>
    </row>
    <row r="472" spans="1:1" ht="13">
      <c r="A472" s="29"/>
    </row>
    <row r="473" spans="1:1" ht="13">
      <c r="A473" s="29"/>
    </row>
    <row r="474" spans="1:1" ht="13">
      <c r="A474" s="29"/>
    </row>
    <row r="475" spans="1:1" ht="13">
      <c r="A475" s="29"/>
    </row>
    <row r="476" spans="1:1" ht="13">
      <c r="A476" s="29"/>
    </row>
    <row r="477" spans="1:1" ht="13">
      <c r="A477" s="29"/>
    </row>
    <row r="478" spans="1:1" ht="13">
      <c r="A478" s="29"/>
    </row>
    <row r="479" spans="1:1" ht="13">
      <c r="A479" s="29"/>
    </row>
    <row r="480" spans="1:1" ht="13">
      <c r="A480" s="29"/>
    </row>
    <row r="481" spans="1:1" ht="13">
      <c r="A481" s="29"/>
    </row>
    <row r="482" spans="1:1" ht="13">
      <c r="A482" s="29"/>
    </row>
    <row r="483" spans="1:1" ht="13">
      <c r="A483" s="29"/>
    </row>
    <row r="484" spans="1:1" ht="13">
      <c r="A484" s="29"/>
    </row>
    <row r="485" spans="1:1" ht="13">
      <c r="A485" s="29"/>
    </row>
    <row r="486" spans="1:1" ht="13">
      <c r="A486" s="29"/>
    </row>
    <row r="487" spans="1:1" ht="13">
      <c r="A487" s="29"/>
    </row>
    <row r="488" spans="1:1" ht="13">
      <c r="A488" s="29"/>
    </row>
    <row r="489" spans="1:1" ht="13">
      <c r="A489" s="29"/>
    </row>
    <row r="490" spans="1:1" ht="13">
      <c r="A490" s="29"/>
    </row>
    <row r="491" spans="1:1" ht="13">
      <c r="A491" s="29"/>
    </row>
    <row r="492" spans="1:1" ht="13">
      <c r="A492" s="29"/>
    </row>
    <row r="493" spans="1:1" ht="13">
      <c r="A493" s="29"/>
    </row>
    <row r="494" spans="1:1" ht="13">
      <c r="A494" s="29"/>
    </row>
    <row r="495" spans="1:1" ht="13">
      <c r="A495" s="29"/>
    </row>
    <row r="496" spans="1:1" ht="13">
      <c r="A496" s="29"/>
    </row>
    <row r="497" spans="1:1" ht="13">
      <c r="A497" s="29"/>
    </row>
    <row r="498" spans="1:1" ht="13">
      <c r="A498" s="29"/>
    </row>
    <row r="499" spans="1:1" ht="13">
      <c r="A499" s="29"/>
    </row>
    <row r="500" spans="1:1" ht="13">
      <c r="A500" s="29"/>
    </row>
    <row r="501" spans="1:1" ht="13">
      <c r="A501" s="29"/>
    </row>
    <row r="502" spans="1:1" ht="13">
      <c r="A502" s="29"/>
    </row>
    <row r="503" spans="1:1" ht="13">
      <c r="A503" s="29"/>
    </row>
    <row r="504" spans="1:1" ht="13">
      <c r="A504" s="29"/>
    </row>
    <row r="505" spans="1:1" ht="13">
      <c r="A505" s="29"/>
    </row>
    <row r="506" spans="1:1" ht="13">
      <c r="A506" s="29"/>
    </row>
    <row r="507" spans="1:1" ht="13">
      <c r="A507" s="29"/>
    </row>
    <row r="508" spans="1:1" ht="13">
      <c r="A508" s="29"/>
    </row>
    <row r="509" spans="1:1" ht="13">
      <c r="A509" s="29"/>
    </row>
    <row r="510" spans="1:1" ht="13">
      <c r="A510" s="29"/>
    </row>
    <row r="511" spans="1:1" ht="13">
      <c r="A511" s="29"/>
    </row>
    <row r="512" spans="1:1" ht="13">
      <c r="A512" s="29"/>
    </row>
    <row r="513" spans="1:1" ht="13">
      <c r="A513" s="29"/>
    </row>
    <row r="514" spans="1:1" ht="13">
      <c r="A514" s="29"/>
    </row>
    <row r="515" spans="1:1" ht="13">
      <c r="A515" s="29"/>
    </row>
    <row r="516" spans="1:1" ht="13">
      <c r="A516" s="29"/>
    </row>
    <row r="517" spans="1:1" ht="13">
      <c r="A517" s="29"/>
    </row>
    <row r="518" spans="1:1" ht="13">
      <c r="A518" s="29"/>
    </row>
    <row r="519" spans="1:1" ht="13">
      <c r="A519" s="29"/>
    </row>
    <row r="520" spans="1:1" ht="13">
      <c r="A520" s="29"/>
    </row>
    <row r="521" spans="1:1" ht="13">
      <c r="A521" s="29"/>
    </row>
    <row r="522" spans="1:1" ht="13">
      <c r="A522" s="29"/>
    </row>
    <row r="523" spans="1:1" ht="13">
      <c r="A523" s="29"/>
    </row>
    <row r="524" spans="1:1" ht="13">
      <c r="A524" s="29"/>
    </row>
    <row r="525" spans="1:1" ht="13">
      <c r="A525" s="29"/>
    </row>
    <row r="526" spans="1:1" ht="13">
      <c r="A526" s="29"/>
    </row>
    <row r="527" spans="1:1" ht="13">
      <c r="A527" s="29"/>
    </row>
    <row r="528" spans="1:1" ht="13">
      <c r="A528" s="29"/>
    </row>
    <row r="529" spans="1:1" ht="13">
      <c r="A529" s="29"/>
    </row>
    <row r="530" spans="1:1" ht="13">
      <c r="A530" s="29"/>
    </row>
    <row r="531" spans="1:1" ht="13">
      <c r="A531" s="29"/>
    </row>
    <row r="532" spans="1:1" ht="13">
      <c r="A532" s="29"/>
    </row>
    <row r="533" spans="1:1" ht="13">
      <c r="A533" s="29"/>
    </row>
    <row r="534" spans="1:1" ht="13">
      <c r="A534" s="29"/>
    </row>
    <row r="535" spans="1:1" ht="13">
      <c r="A535" s="29"/>
    </row>
    <row r="536" spans="1:1" ht="13">
      <c r="A536" s="29"/>
    </row>
    <row r="537" spans="1:1" ht="13">
      <c r="A537" s="29"/>
    </row>
    <row r="538" spans="1:1" ht="13">
      <c r="A538" s="29"/>
    </row>
    <row r="539" spans="1:1" ht="13">
      <c r="A539" s="29"/>
    </row>
    <row r="540" spans="1:1" ht="13">
      <c r="A540" s="29"/>
    </row>
    <row r="541" spans="1:1" ht="13">
      <c r="A541" s="29"/>
    </row>
    <row r="542" spans="1:1" ht="13">
      <c r="A542" s="29"/>
    </row>
    <row r="543" spans="1:1" ht="13">
      <c r="A543" s="29"/>
    </row>
    <row r="544" spans="1:1" ht="13">
      <c r="A544" s="29"/>
    </row>
    <row r="545" spans="1:1" ht="13">
      <c r="A545" s="29"/>
    </row>
    <row r="546" spans="1:1" ht="13">
      <c r="A546" s="29"/>
    </row>
    <row r="547" spans="1:1" ht="13">
      <c r="A547" s="29"/>
    </row>
    <row r="548" spans="1:1" ht="13">
      <c r="A548" s="29"/>
    </row>
    <row r="549" spans="1:1" ht="13">
      <c r="A549" s="29"/>
    </row>
    <row r="550" spans="1:1" ht="13">
      <c r="A550" s="29"/>
    </row>
    <row r="551" spans="1:1" ht="13">
      <c r="A551" s="29"/>
    </row>
    <row r="552" spans="1:1" ht="13">
      <c r="A552" s="29"/>
    </row>
    <row r="553" spans="1:1" ht="13">
      <c r="A553" s="29"/>
    </row>
    <row r="554" spans="1:1" ht="13">
      <c r="A554" s="29"/>
    </row>
    <row r="555" spans="1:1" ht="13">
      <c r="A555" s="29"/>
    </row>
    <row r="556" spans="1:1" ht="13">
      <c r="A556" s="29"/>
    </row>
    <row r="557" spans="1:1" ht="13">
      <c r="A557" s="29"/>
    </row>
    <row r="558" spans="1:1" ht="13">
      <c r="A558" s="29"/>
    </row>
    <row r="559" spans="1:1" ht="13">
      <c r="A559" s="29"/>
    </row>
    <row r="560" spans="1:1" ht="13">
      <c r="A560" s="29"/>
    </row>
    <row r="561" spans="1:1" ht="13">
      <c r="A561" s="29"/>
    </row>
    <row r="562" spans="1:1" ht="13">
      <c r="A562" s="29"/>
    </row>
    <row r="563" spans="1:1" ht="13">
      <c r="A563" s="29"/>
    </row>
    <row r="564" spans="1:1" ht="13">
      <c r="A564" s="29"/>
    </row>
    <row r="565" spans="1:1" ht="13">
      <c r="A565" s="29"/>
    </row>
    <row r="566" spans="1:1" ht="13">
      <c r="A566" s="29"/>
    </row>
    <row r="567" spans="1:1" ht="13">
      <c r="A567" s="29"/>
    </row>
    <row r="568" spans="1:1" ht="13">
      <c r="A568" s="29"/>
    </row>
    <row r="569" spans="1:1" ht="13">
      <c r="A569" s="29"/>
    </row>
    <row r="570" spans="1:1" ht="13">
      <c r="A570" s="29"/>
    </row>
    <row r="571" spans="1:1" ht="13">
      <c r="A571" s="29"/>
    </row>
    <row r="572" spans="1:1" ht="13">
      <c r="A572" s="29"/>
    </row>
    <row r="573" spans="1:1" ht="13">
      <c r="A573" s="29"/>
    </row>
    <row r="574" spans="1:1" ht="13">
      <c r="A574" s="29"/>
    </row>
    <row r="575" spans="1:1" ht="13">
      <c r="A575" s="29"/>
    </row>
    <row r="576" spans="1:1" ht="13">
      <c r="A576" s="29"/>
    </row>
    <row r="577" spans="1:1" ht="13">
      <c r="A577" s="29"/>
    </row>
    <row r="578" spans="1:1" ht="13">
      <c r="A578" s="29"/>
    </row>
    <row r="579" spans="1:1" ht="13">
      <c r="A579" s="29"/>
    </row>
    <row r="580" spans="1:1" ht="13">
      <c r="A580" s="29"/>
    </row>
    <row r="581" spans="1:1" ht="13">
      <c r="A581" s="29"/>
    </row>
    <row r="582" spans="1:1" ht="13">
      <c r="A582" s="29"/>
    </row>
    <row r="583" spans="1:1" ht="13">
      <c r="A583" s="29"/>
    </row>
    <row r="584" spans="1:1" ht="13">
      <c r="A584" s="29"/>
    </row>
    <row r="585" spans="1:1" ht="13">
      <c r="A585" s="29"/>
    </row>
    <row r="586" spans="1:1" ht="13">
      <c r="A586" s="29"/>
    </row>
    <row r="587" spans="1:1" ht="13">
      <c r="A587" s="29"/>
    </row>
    <row r="588" spans="1:1" ht="13">
      <c r="A588" s="29"/>
    </row>
    <row r="589" spans="1:1" ht="13">
      <c r="A589" s="29"/>
    </row>
    <row r="590" spans="1:1" ht="13">
      <c r="A590" s="29"/>
    </row>
    <row r="591" spans="1:1" ht="13">
      <c r="A591" s="29"/>
    </row>
    <row r="592" spans="1:1" ht="13">
      <c r="A592" s="29"/>
    </row>
    <row r="593" spans="1:1" ht="13">
      <c r="A593" s="29"/>
    </row>
    <row r="594" spans="1:1" ht="13">
      <c r="A594" s="29"/>
    </row>
    <row r="595" spans="1:1" ht="13">
      <c r="A595" s="29"/>
    </row>
    <row r="596" spans="1:1" ht="13">
      <c r="A596" s="29"/>
    </row>
    <row r="597" spans="1:1" ht="13">
      <c r="A597" s="29"/>
    </row>
    <row r="598" spans="1:1" ht="13">
      <c r="A598" s="29"/>
    </row>
    <row r="599" spans="1:1" ht="13">
      <c r="A599" s="29"/>
    </row>
    <row r="600" spans="1:1" ht="13">
      <c r="A600" s="29"/>
    </row>
    <row r="601" spans="1:1" ht="13">
      <c r="A601" s="29"/>
    </row>
    <row r="602" spans="1:1" ht="13">
      <c r="A602" s="29"/>
    </row>
    <row r="603" spans="1:1" ht="13">
      <c r="A603" s="29"/>
    </row>
    <row r="604" spans="1:1" ht="13">
      <c r="A604" s="29"/>
    </row>
    <row r="605" spans="1:1" ht="13">
      <c r="A605" s="29"/>
    </row>
    <row r="606" spans="1:1" ht="13">
      <c r="A606" s="29"/>
    </row>
    <row r="607" spans="1:1" ht="13">
      <c r="A607" s="29"/>
    </row>
    <row r="608" spans="1:1" ht="13">
      <c r="A608" s="29"/>
    </row>
    <row r="609" spans="1:1" ht="13">
      <c r="A609" s="29"/>
    </row>
    <row r="610" spans="1:1" ht="13">
      <c r="A610" s="29"/>
    </row>
    <row r="611" spans="1:1" ht="13">
      <c r="A611" s="29"/>
    </row>
    <row r="612" spans="1:1" ht="13">
      <c r="A612" s="29"/>
    </row>
    <row r="613" spans="1:1" ht="13">
      <c r="A613" s="29"/>
    </row>
    <row r="614" spans="1:1" ht="13">
      <c r="A614" s="29"/>
    </row>
    <row r="615" spans="1:1" ht="13">
      <c r="A615" s="29"/>
    </row>
    <row r="616" spans="1:1" ht="13">
      <c r="A616" s="29"/>
    </row>
    <row r="617" spans="1:1" ht="13">
      <c r="A617" s="29"/>
    </row>
    <row r="618" spans="1:1" ht="13">
      <c r="A618" s="29"/>
    </row>
    <row r="619" spans="1:1" ht="13">
      <c r="A619" s="29"/>
    </row>
    <row r="620" spans="1:1" ht="13">
      <c r="A620" s="29"/>
    </row>
    <row r="621" spans="1:1" ht="13">
      <c r="A621" s="29"/>
    </row>
    <row r="622" spans="1:1" ht="13">
      <c r="A622" s="29"/>
    </row>
    <row r="623" spans="1:1" ht="13">
      <c r="A623" s="29"/>
    </row>
    <row r="624" spans="1:1" ht="13">
      <c r="A624" s="29"/>
    </row>
    <row r="625" spans="1:1" ht="13">
      <c r="A625" s="29"/>
    </row>
    <row r="626" spans="1:1" ht="13">
      <c r="A626" s="29"/>
    </row>
    <row r="627" spans="1:1" ht="13">
      <c r="A627" s="29"/>
    </row>
    <row r="628" spans="1:1" ht="13">
      <c r="A628" s="29"/>
    </row>
    <row r="629" spans="1:1" ht="13">
      <c r="A629" s="29"/>
    </row>
    <row r="630" spans="1:1" ht="13">
      <c r="A630" s="29"/>
    </row>
    <row r="631" spans="1:1" ht="13">
      <c r="A631" s="29"/>
    </row>
    <row r="632" spans="1:1" ht="13">
      <c r="A632" s="29"/>
    </row>
    <row r="633" spans="1:1" ht="13">
      <c r="A633" s="29"/>
    </row>
    <row r="634" spans="1:1" ht="13">
      <c r="A634" s="29"/>
    </row>
    <row r="635" spans="1:1" ht="13">
      <c r="A635" s="29"/>
    </row>
    <row r="636" spans="1:1" ht="13">
      <c r="A636" s="29"/>
    </row>
    <row r="637" spans="1:1" ht="13">
      <c r="A637" s="29"/>
    </row>
    <row r="638" spans="1:1" ht="13">
      <c r="A638" s="29"/>
    </row>
    <row r="639" spans="1:1" ht="13">
      <c r="A639" s="29"/>
    </row>
    <row r="640" spans="1:1" ht="13">
      <c r="A640" s="29"/>
    </row>
    <row r="641" spans="1:1" ht="13">
      <c r="A641" s="29"/>
    </row>
    <row r="642" spans="1:1" ht="13">
      <c r="A642" s="29"/>
    </row>
    <row r="643" spans="1:1" ht="13">
      <c r="A643" s="29"/>
    </row>
    <row r="644" spans="1:1" ht="13">
      <c r="A644" s="29"/>
    </row>
    <row r="645" spans="1:1" ht="13">
      <c r="A645" s="29"/>
    </row>
    <row r="646" spans="1:1" ht="13">
      <c r="A646" s="29"/>
    </row>
    <row r="647" spans="1:1" ht="13">
      <c r="A647" s="29"/>
    </row>
    <row r="648" spans="1:1" ht="13">
      <c r="A648" s="29"/>
    </row>
    <row r="649" spans="1:1" ht="13">
      <c r="A649" s="29"/>
    </row>
    <row r="650" spans="1:1" ht="13">
      <c r="A650" s="29"/>
    </row>
    <row r="651" spans="1:1" ht="13">
      <c r="A651" s="29"/>
    </row>
    <row r="652" spans="1:1" ht="13">
      <c r="A652" s="29"/>
    </row>
    <row r="653" spans="1:1" ht="13">
      <c r="A653" s="29"/>
    </row>
    <row r="654" spans="1:1" ht="13">
      <c r="A654" s="29"/>
    </row>
  </sheetData>
  <mergeCells count="9">
    <mergeCell ref="A130:G130"/>
    <mergeCell ref="A147:G147"/>
    <mergeCell ref="A13:G13"/>
    <mergeCell ref="A29:G29"/>
    <mergeCell ref="A45:G45"/>
    <mergeCell ref="A62:G62"/>
    <mergeCell ref="A79:G79"/>
    <mergeCell ref="A96:G96"/>
    <mergeCell ref="A113:G113"/>
  </mergeCells>
  <conditionalFormatting sqref="I2:K10">
    <cfRule type="colorScale" priority="1">
      <colorScale>
        <cfvo type="min"/>
        <cfvo type="max"/>
        <color rgb="FFFFFFFF"/>
        <color rgb="FFFFD666"/>
      </colorScale>
    </cfRule>
  </conditionalFormatting>
  <conditionalFormatting sqref="H2:H10">
    <cfRule type="colorScale" priority="2">
      <colorScale>
        <cfvo type="min"/>
        <cfvo type="max"/>
        <color rgb="FFFFFFFF"/>
        <color rgb="FFE67C73"/>
      </colorScale>
    </cfRule>
  </conditionalFormatting>
  <conditionalFormatting sqref="L2:N10">
    <cfRule type="colorScale" priority="3">
      <colorScale>
        <cfvo type="min"/>
        <cfvo type="max"/>
        <color rgb="FFFFFFFF"/>
        <color rgb="FF57BB8A"/>
      </colorScale>
    </cfRule>
  </conditionalFormatting>
  <hyperlinks>
    <hyperlink ref="A13" r:id="rId1" xr:uid="{00000000-0004-0000-0100-000000000000}"/>
    <hyperlink ref="A29" r:id="rId2" xr:uid="{00000000-0004-0000-0100-000001000000}"/>
    <hyperlink ref="A45" r:id="rId3" xr:uid="{00000000-0004-0000-0100-000002000000}"/>
    <hyperlink ref="A62" r:id="rId4" xr:uid="{00000000-0004-0000-0100-000003000000}"/>
    <hyperlink ref="A79" r:id="rId5" xr:uid="{00000000-0004-0000-0100-000004000000}"/>
    <hyperlink ref="A96" r:id="rId6" xr:uid="{00000000-0004-0000-0100-000005000000}"/>
    <hyperlink ref="A113" r:id="rId7" xr:uid="{00000000-0004-0000-0100-000006000000}"/>
    <hyperlink ref="A130" r:id="rId8" xr:uid="{00000000-0004-0000-0100-000007000000}"/>
    <hyperlink ref="A147" r:id="rId9" xr:uid="{00000000-0004-0000-0100-000008000000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528"/>
  <sheetViews>
    <sheetView workbookViewId="0"/>
  </sheetViews>
  <sheetFormatPr baseColWidth="10" defaultColWidth="14.5" defaultRowHeight="15.75" customHeight="1" outlineLevelRow="1"/>
  <cols>
    <col min="1" max="1" width="24.1640625" customWidth="1"/>
    <col min="2" max="2" width="11.5" customWidth="1"/>
    <col min="3" max="3" width="7.5" customWidth="1"/>
    <col min="4" max="4" width="9.6640625" customWidth="1"/>
    <col min="6" max="6" width="10.5" customWidth="1"/>
    <col min="8" max="8" width="5.1640625" customWidth="1"/>
    <col min="10" max="10" width="10.5" customWidth="1"/>
    <col min="12" max="12" width="4.1640625" customWidth="1"/>
    <col min="14" max="14" width="11" customWidth="1"/>
  </cols>
  <sheetData>
    <row r="1" spans="1:27" ht="60">
      <c r="A1" s="46" t="s">
        <v>21</v>
      </c>
      <c r="B1" s="47" t="s">
        <v>58</v>
      </c>
      <c r="C1" s="48">
        <v>207</v>
      </c>
      <c r="D1" s="49" t="s">
        <v>59</v>
      </c>
      <c r="E1" s="50" t="s">
        <v>60</v>
      </c>
      <c r="F1" s="50" t="s">
        <v>9</v>
      </c>
      <c r="G1" s="50" t="s">
        <v>61</v>
      </c>
      <c r="H1" s="51"/>
      <c r="I1" s="50" t="s">
        <v>62</v>
      </c>
      <c r="J1" s="50" t="s">
        <v>9</v>
      </c>
      <c r="K1" s="50" t="s">
        <v>61</v>
      </c>
      <c r="M1" s="50" t="s">
        <v>63</v>
      </c>
      <c r="N1" s="50" t="s">
        <v>9</v>
      </c>
      <c r="O1" s="50" t="s">
        <v>61</v>
      </c>
    </row>
    <row r="2" spans="1:27" ht="13">
      <c r="A2" s="52"/>
      <c r="B2" s="53"/>
      <c r="C2" s="51"/>
      <c r="D2" s="51"/>
      <c r="E2" s="54" t="s">
        <v>64</v>
      </c>
      <c r="F2" s="55">
        <v>22</v>
      </c>
      <c r="G2" s="56">
        <f t="shared" ref="G2:G5" si="0">F2/C$1</f>
        <v>0.10628019323671498</v>
      </c>
      <c r="H2" s="51"/>
      <c r="I2" s="55" t="s">
        <v>46</v>
      </c>
      <c r="J2" s="55">
        <v>62</v>
      </c>
      <c r="K2" s="57">
        <f t="shared" ref="K2:K54" si="1">J2/C$1</f>
        <v>0.29951690821256038</v>
      </c>
      <c r="M2" s="55" t="s">
        <v>65</v>
      </c>
      <c r="N2" s="55">
        <v>15</v>
      </c>
      <c r="O2" s="58">
        <f t="shared" ref="O2:O155" si="2">N2/C$1</f>
        <v>7.2463768115942032E-2</v>
      </c>
    </row>
    <row r="3" spans="1:27" ht="13">
      <c r="A3" s="52"/>
      <c r="B3" s="53"/>
      <c r="C3" s="51"/>
      <c r="D3" s="51"/>
      <c r="E3" s="54" t="s">
        <v>49</v>
      </c>
      <c r="F3" s="55">
        <v>109</v>
      </c>
      <c r="G3" s="56">
        <f t="shared" si="0"/>
        <v>0.52657004830917875</v>
      </c>
      <c r="H3" s="51"/>
      <c r="I3" s="55" t="s">
        <v>47</v>
      </c>
      <c r="J3" s="55">
        <v>20</v>
      </c>
      <c r="K3" s="57">
        <f t="shared" si="1"/>
        <v>9.6618357487922704E-2</v>
      </c>
      <c r="M3" s="55" t="s">
        <v>66</v>
      </c>
      <c r="N3" s="55">
        <v>10</v>
      </c>
      <c r="O3" s="58">
        <f t="shared" si="2"/>
        <v>4.8309178743961352E-2</v>
      </c>
    </row>
    <row r="4" spans="1:27" ht="13">
      <c r="A4" s="59"/>
      <c r="B4" s="59"/>
      <c r="C4" s="59"/>
      <c r="E4" s="60" t="s">
        <v>50</v>
      </c>
      <c r="F4" s="55">
        <v>75</v>
      </c>
      <c r="G4" s="61">
        <f t="shared" si="0"/>
        <v>0.36231884057971014</v>
      </c>
      <c r="H4" s="51"/>
      <c r="I4" s="55" t="s">
        <v>67</v>
      </c>
      <c r="J4" s="55">
        <v>8</v>
      </c>
      <c r="K4" s="57">
        <f t="shared" si="1"/>
        <v>3.864734299516908E-2</v>
      </c>
      <c r="M4" s="55" t="s">
        <v>68</v>
      </c>
      <c r="N4" s="55">
        <v>4</v>
      </c>
      <c r="O4" s="58">
        <f t="shared" si="2"/>
        <v>1.932367149758454E-2</v>
      </c>
    </row>
    <row r="5" spans="1:27" ht="13" collapsed="1">
      <c r="A5" s="59"/>
      <c r="B5" s="59"/>
      <c r="C5" s="59"/>
      <c r="E5" s="60" t="s">
        <v>69</v>
      </c>
      <c r="F5" s="62">
        <v>1</v>
      </c>
      <c r="G5" s="63">
        <f t="shared" si="0"/>
        <v>4.830917874396135E-3</v>
      </c>
      <c r="H5" s="51"/>
      <c r="I5" s="55" t="s">
        <v>70</v>
      </c>
      <c r="J5" s="55">
        <v>8</v>
      </c>
      <c r="K5" s="57">
        <f t="shared" si="1"/>
        <v>3.864734299516908E-2</v>
      </c>
      <c r="M5" s="55" t="s">
        <v>71</v>
      </c>
      <c r="N5" s="55">
        <v>4</v>
      </c>
      <c r="O5" s="58">
        <f t="shared" si="2"/>
        <v>1.932367149758454E-2</v>
      </c>
    </row>
    <row r="6" spans="1:27" ht="13" hidden="1" outlineLevel="1">
      <c r="A6" s="59"/>
      <c r="B6" s="59"/>
      <c r="H6" s="51"/>
      <c r="I6" s="55" t="s">
        <v>72</v>
      </c>
      <c r="J6" s="55">
        <v>8</v>
      </c>
      <c r="K6" s="57">
        <f t="shared" si="1"/>
        <v>3.864734299516908E-2</v>
      </c>
      <c r="M6" s="55" t="s">
        <v>73</v>
      </c>
      <c r="N6" s="55">
        <v>4</v>
      </c>
      <c r="O6" s="58">
        <f t="shared" si="2"/>
        <v>1.932367149758454E-2</v>
      </c>
    </row>
    <row r="7" spans="1:27" ht="13" hidden="1" outlineLevel="1">
      <c r="A7" s="59"/>
      <c r="B7" s="59"/>
      <c r="H7" s="51"/>
      <c r="I7" s="55" t="s">
        <v>74</v>
      </c>
      <c r="J7" s="55">
        <v>7</v>
      </c>
      <c r="K7" s="57">
        <f t="shared" si="1"/>
        <v>3.3816425120772944E-2</v>
      </c>
      <c r="M7" s="55" t="s">
        <v>75</v>
      </c>
      <c r="N7" s="55">
        <v>3</v>
      </c>
      <c r="O7" s="58">
        <f t="shared" si="2"/>
        <v>1.4492753623188406E-2</v>
      </c>
    </row>
    <row r="8" spans="1:27" ht="13" hidden="1" outlineLevel="1">
      <c r="A8" s="59"/>
      <c r="B8" s="59"/>
      <c r="C8" s="59"/>
      <c r="D8" s="59"/>
      <c r="E8" s="59"/>
      <c r="F8" s="59"/>
      <c r="G8" s="59"/>
      <c r="H8" s="59"/>
      <c r="I8" s="55" t="s">
        <v>76</v>
      </c>
      <c r="J8" s="55">
        <v>7</v>
      </c>
      <c r="K8" s="57">
        <f t="shared" si="1"/>
        <v>3.3816425120772944E-2</v>
      </c>
      <c r="L8" s="59"/>
      <c r="M8" s="55" t="s">
        <v>77</v>
      </c>
      <c r="N8" s="55">
        <v>3</v>
      </c>
      <c r="O8" s="58">
        <f t="shared" si="2"/>
        <v>1.4492753623188406E-2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ht="13" hidden="1" outlineLevel="1">
      <c r="A9" s="59"/>
      <c r="B9" s="59"/>
      <c r="C9" s="59"/>
      <c r="D9" s="59"/>
      <c r="E9" s="59"/>
      <c r="F9" s="59"/>
      <c r="G9" s="59"/>
      <c r="H9" s="59"/>
      <c r="I9" s="55" t="s">
        <v>56</v>
      </c>
      <c r="J9" s="55">
        <v>5</v>
      </c>
      <c r="K9" s="57">
        <f t="shared" si="1"/>
        <v>2.4154589371980676E-2</v>
      </c>
      <c r="L9" s="59"/>
      <c r="M9" s="55" t="s">
        <v>78</v>
      </c>
      <c r="N9" s="55">
        <v>3</v>
      </c>
      <c r="O9" s="58">
        <f t="shared" si="2"/>
        <v>1.4492753623188406E-2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ht="13" hidden="1" outlineLevel="1">
      <c r="A10" s="59"/>
      <c r="B10" s="59"/>
      <c r="C10" s="59"/>
      <c r="D10" s="59"/>
      <c r="E10" s="59"/>
      <c r="F10" s="59"/>
      <c r="G10" s="59"/>
      <c r="H10" s="59"/>
      <c r="I10" s="55" t="s">
        <v>79</v>
      </c>
      <c r="J10" s="55">
        <v>4</v>
      </c>
      <c r="K10" s="57">
        <f t="shared" si="1"/>
        <v>1.932367149758454E-2</v>
      </c>
      <c r="L10" s="59"/>
      <c r="M10" s="55" t="s">
        <v>80</v>
      </c>
      <c r="N10" s="55">
        <v>3</v>
      </c>
      <c r="O10" s="58">
        <f t="shared" si="2"/>
        <v>1.4492753623188406E-2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ht="13" hidden="1" outlineLevel="1">
      <c r="A11" s="59"/>
      <c r="B11" s="59"/>
      <c r="C11" s="59"/>
      <c r="D11" s="59"/>
      <c r="E11" s="59"/>
      <c r="F11" s="59"/>
      <c r="G11" s="59"/>
      <c r="H11" s="59"/>
      <c r="I11" s="55" t="s">
        <v>81</v>
      </c>
      <c r="J11" s="55">
        <v>4</v>
      </c>
      <c r="K11" s="57">
        <f t="shared" si="1"/>
        <v>1.932367149758454E-2</v>
      </c>
      <c r="L11" s="59"/>
      <c r="M11" s="55" t="s">
        <v>82</v>
      </c>
      <c r="N11" s="55">
        <v>2</v>
      </c>
      <c r="O11" s="58">
        <f t="shared" si="2"/>
        <v>9.6618357487922701E-3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ht="13" hidden="1" outlineLevel="1">
      <c r="A12" s="59"/>
      <c r="B12" s="59"/>
      <c r="C12" s="59"/>
      <c r="D12" s="59"/>
      <c r="E12" s="59"/>
      <c r="F12" s="59"/>
      <c r="G12" s="59"/>
      <c r="H12" s="59"/>
      <c r="I12" s="55" t="s">
        <v>83</v>
      </c>
      <c r="J12" s="55">
        <v>3</v>
      </c>
      <c r="K12" s="57">
        <f t="shared" si="1"/>
        <v>1.4492753623188406E-2</v>
      </c>
      <c r="L12" s="59"/>
      <c r="M12" s="55" t="s">
        <v>84</v>
      </c>
      <c r="N12" s="55">
        <v>2</v>
      </c>
      <c r="O12" s="58">
        <f t="shared" si="2"/>
        <v>9.6618357487922701E-3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ht="13" hidden="1" outlineLevel="1">
      <c r="A13" s="59"/>
      <c r="B13" s="59"/>
      <c r="H13" s="51"/>
      <c r="I13" s="55" t="s">
        <v>85</v>
      </c>
      <c r="J13" s="55">
        <v>3</v>
      </c>
      <c r="K13" s="57">
        <f t="shared" si="1"/>
        <v>1.4492753623188406E-2</v>
      </c>
      <c r="M13" s="55" t="s">
        <v>86</v>
      </c>
      <c r="N13" s="55">
        <v>2</v>
      </c>
      <c r="O13" s="58">
        <f t="shared" si="2"/>
        <v>9.6618357487922701E-3</v>
      </c>
    </row>
    <row r="14" spans="1:27" ht="13" hidden="1" outlineLevel="1">
      <c r="A14" s="59"/>
      <c r="B14" s="59"/>
      <c r="H14" s="51"/>
      <c r="I14" s="55" t="s">
        <v>87</v>
      </c>
      <c r="J14" s="55">
        <v>3</v>
      </c>
      <c r="K14" s="57">
        <f t="shared" si="1"/>
        <v>1.4492753623188406E-2</v>
      </c>
      <c r="M14" s="55" t="s">
        <v>88</v>
      </c>
      <c r="N14" s="55">
        <v>2</v>
      </c>
      <c r="O14" s="58">
        <f t="shared" si="2"/>
        <v>9.6618357487922701E-3</v>
      </c>
    </row>
    <row r="15" spans="1:27" ht="13" hidden="1" outlineLevel="1">
      <c r="A15" s="59"/>
      <c r="B15" s="59"/>
      <c r="H15" s="51"/>
      <c r="I15" s="55" t="s">
        <v>89</v>
      </c>
      <c r="J15" s="55">
        <v>3</v>
      </c>
      <c r="K15" s="57">
        <f t="shared" si="1"/>
        <v>1.4492753623188406E-2</v>
      </c>
      <c r="M15" s="55" t="s">
        <v>90</v>
      </c>
      <c r="N15" s="55">
        <v>2</v>
      </c>
      <c r="O15" s="58">
        <f t="shared" si="2"/>
        <v>9.6618357487922701E-3</v>
      </c>
    </row>
    <row r="16" spans="1:27" ht="13" hidden="1" outlineLevel="1">
      <c r="A16" s="59"/>
      <c r="B16" s="59"/>
      <c r="H16" s="51"/>
      <c r="I16" s="55" t="s">
        <v>91</v>
      </c>
      <c r="J16" s="55">
        <v>3</v>
      </c>
      <c r="K16" s="57">
        <f t="shared" si="1"/>
        <v>1.4492753623188406E-2</v>
      </c>
      <c r="M16" s="55" t="s">
        <v>92</v>
      </c>
      <c r="N16" s="55">
        <v>2</v>
      </c>
      <c r="O16" s="58">
        <f t="shared" si="2"/>
        <v>9.6618357487922701E-3</v>
      </c>
    </row>
    <row r="17" spans="1:15" ht="13" hidden="1" outlineLevel="1">
      <c r="A17" s="59"/>
      <c r="B17" s="59"/>
      <c r="H17" s="51"/>
      <c r="I17" s="55" t="s">
        <v>93</v>
      </c>
      <c r="J17" s="55">
        <v>3</v>
      </c>
      <c r="K17" s="57">
        <f t="shared" si="1"/>
        <v>1.4492753623188406E-2</v>
      </c>
      <c r="M17" s="55" t="s">
        <v>94</v>
      </c>
      <c r="N17" s="55">
        <v>2</v>
      </c>
      <c r="O17" s="58">
        <f t="shared" si="2"/>
        <v>9.6618357487922701E-3</v>
      </c>
    </row>
    <row r="18" spans="1:15" ht="13" hidden="1" outlineLevel="1">
      <c r="A18" s="59"/>
      <c r="B18" s="59"/>
      <c r="H18" s="51"/>
      <c r="I18" s="55" t="s">
        <v>95</v>
      </c>
      <c r="J18" s="55">
        <v>3</v>
      </c>
      <c r="K18" s="57">
        <f t="shared" si="1"/>
        <v>1.4492753623188406E-2</v>
      </c>
      <c r="M18" s="64" t="s">
        <v>96</v>
      </c>
      <c r="N18" s="55">
        <v>2</v>
      </c>
      <c r="O18" s="58">
        <f t="shared" si="2"/>
        <v>9.6618357487922701E-3</v>
      </c>
    </row>
    <row r="19" spans="1:15" ht="13" hidden="1" outlineLevel="1">
      <c r="A19" s="59"/>
      <c r="B19" s="59"/>
      <c r="H19" s="51"/>
      <c r="I19" s="55" t="s">
        <v>97</v>
      </c>
      <c r="J19" s="55">
        <v>3</v>
      </c>
      <c r="K19" s="57">
        <f t="shared" si="1"/>
        <v>1.4492753623188406E-2</v>
      </c>
      <c r="M19" s="55" t="s">
        <v>98</v>
      </c>
      <c r="N19" s="55">
        <v>2</v>
      </c>
      <c r="O19" s="58">
        <f t="shared" si="2"/>
        <v>9.6618357487922701E-3</v>
      </c>
    </row>
    <row r="20" spans="1:15" ht="13" hidden="1" outlineLevel="1">
      <c r="A20" s="59"/>
      <c r="B20" s="59"/>
      <c r="H20" s="51"/>
      <c r="I20" s="55" t="s">
        <v>99</v>
      </c>
      <c r="J20" s="55">
        <v>3</v>
      </c>
      <c r="K20" s="57">
        <f t="shared" si="1"/>
        <v>1.4492753623188406E-2</v>
      </c>
      <c r="M20" s="55" t="s">
        <v>100</v>
      </c>
      <c r="N20" s="55">
        <v>2</v>
      </c>
      <c r="O20" s="58">
        <f t="shared" si="2"/>
        <v>9.6618357487922701E-3</v>
      </c>
    </row>
    <row r="21" spans="1:15" ht="13" hidden="1" outlineLevel="1">
      <c r="A21" s="59"/>
      <c r="B21" s="59"/>
      <c r="H21" s="51"/>
      <c r="I21" s="55" t="s">
        <v>101</v>
      </c>
      <c r="J21" s="55">
        <v>3</v>
      </c>
      <c r="K21" s="57">
        <f t="shared" si="1"/>
        <v>1.4492753623188406E-2</v>
      </c>
      <c r="M21" s="55" t="s">
        <v>102</v>
      </c>
      <c r="N21" s="55">
        <v>2</v>
      </c>
      <c r="O21" s="58">
        <f t="shared" si="2"/>
        <v>9.6618357487922701E-3</v>
      </c>
    </row>
    <row r="22" spans="1:15" ht="13" hidden="1" outlineLevel="1">
      <c r="A22" s="59"/>
      <c r="B22" s="59"/>
      <c r="H22" s="51"/>
      <c r="I22" s="55" t="s">
        <v>103</v>
      </c>
      <c r="J22" s="55">
        <v>3</v>
      </c>
      <c r="K22" s="57">
        <f t="shared" si="1"/>
        <v>1.4492753623188406E-2</v>
      </c>
      <c r="M22" s="55" t="s">
        <v>104</v>
      </c>
      <c r="N22" s="55">
        <v>2</v>
      </c>
      <c r="O22" s="58">
        <f t="shared" si="2"/>
        <v>9.6618357487922701E-3</v>
      </c>
    </row>
    <row r="23" spans="1:15" ht="13" hidden="1" outlineLevel="1">
      <c r="A23" s="59"/>
      <c r="B23" s="59"/>
      <c r="H23" s="51"/>
      <c r="I23" s="55" t="s">
        <v>57</v>
      </c>
      <c r="J23" s="55">
        <v>2</v>
      </c>
      <c r="K23" s="57">
        <f t="shared" si="1"/>
        <v>9.6618357487922701E-3</v>
      </c>
      <c r="M23" s="55" t="s">
        <v>105</v>
      </c>
      <c r="N23" s="55">
        <v>2</v>
      </c>
      <c r="O23" s="58">
        <f t="shared" si="2"/>
        <v>9.6618357487922701E-3</v>
      </c>
    </row>
    <row r="24" spans="1:15" ht="13" hidden="1" outlineLevel="1">
      <c r="A24" s="59"/>
      <c r="B24" s="59"/>
      <c r="H24" s="51"/>
      <c r="I24" s="55" t="s">
        <v>106</v>
      </c>
      <c r="J24" s="55">
        <v>2</v>
      </c>
      <c r="K24" s="57">
        <f t="shared" si="1"/>
        <v>9.6618357487922701E-3</v>
      </c>
      <c r="M24" s="55" t="s">
        <v>107</v>
      </c>
      <c r="N24" s="55">
        <v>1</v>
      </c>
      <c r="O24" s="58">
        <f t="shared" si="2"/>
        <v>4.830917874396135E-3</v>
      </c>
    </row>
    <row r="25" spans="1:15" ht="13" hidden="1" outlineLevel="1">
      <c r="A25" s="59"/>
      <c r="B25" s="59"/>
      <c r="H25" s="51"/>
      <c r="I25" s="55" t="s">
        <v>108</v>
      </c>
      <c r="J25" s="55">
        <v>2</v>
      </c>
      <c r="K25" s="57">
        <f t="shared" si="1"/>
        <v>9.6618357487922701E-3</v>
      </c>
      <c r="M25" s="55" t="s">
        <v>109</v>
      </c>
      <c r="N25" s="55">
        <v>1</v>
      </c>
      <c r="O25" s="58">
        <f t="shared" si="2"/>
        <v>4.830917874396135E-3</v>
      </c>
    </row>
    <row r="26" spans="1:15" ht="13" hidden="1" outlineLevel="1">
      <c r="A26" s="59"/>
      <c r="B26" s="59"/>
      <c r="H26" s="51"/>
      <c r="I26" s="55" t="s">
        <v>110</v>
      </c>
      <c r="J26" s="55">
        <v>2</v>
      </c>
      <c r="K26" s="57">
        <f t="shared" si="1"/>
        <v>9.6618357487922701E-3</v>
      </c>
      <c r="M26" s="55" t="s">
        <v>111</v>
      </c>
      <c r="N26" s="55">
        <v>1</v>
      </c>
      <c r="O26" s="58">
        <f t="shared" si="2"/>
        <v>4.830917874396135E-3</v>
      </c>
    </row>
    <row r="27" spans="1:15" ht="13" hidden="1" outlineLevel="1">
      <c r="A27" s="59"/>
      <c r="B27" s="59"/>
      <c r="H27" s="51"/>
      <c r="I27" s="55" t="s">
        <v>112</v>
      </c>
      <c r="J27" s="55">
        <v>2</v>
      </c>
      <c r="K27" s="57">
        <f t="shared" si="1"/>
        <v>9.6618357487922701E-3</v>
      </c>
      <c r="M27" s="55" t="s">
        <v>113</v>
      </c>
      <c r="N27" s="55">
        <v>1</v>
      </c>
      <c r="O27" s="58">
        <f t="shared" si="2"/>
        <v>4.830917874396135E-3</v>
      </c>
    </row>
    <row r="28" spans="1:15" ht="13" hidden="1" outlineLevel="1">
      <c r="A28" s="59"/>
      <c r="B28" s="59"/>
      <c r="H28" s="51"/>
      <c r="I28" s="55" t="s">
        <v>114</v>
      </c>
      <c r="J28" s="55">
        <v>2</v>
      </c>
      <c r="K28" s="57">
        <f t="shared" si="1"/>
        <v>9.6618357487922701E-3</v>
      </c>
      <c r="M28" s="55" t="s">
        <v>115</v>
      </c>
      <c r="N28" s="55">
        <v>1</v>
      </c>
      <c r="O28" s="58">
        <f t="shared" si="2"/>
        <v>4.830917874396135E-3</v>
      </c>
    </row>
    <row r="29" spans="1:15" ht="13" hidden="1" outlineLevel="1">
      <c r="A29" s="59"/>
      <c r="B29" s="59"/>
      <c r="H29" s="51"/>
      <c r="I29" s="55" t="s">
        <v>116</v>
      </c>
      <c r="J29" s="55">
        <v>2</v>
      </c>
      <c r="K29" s="57">
        <f t="shared" si="1"/>
        <v>9.6618357487922701E-3</v>
      </c>
      <c r="M29" s="55" t="s">
        <v>117</v>
      </c>
      <c r="N29" s="55">
        <v>1</v>
      </c>
      <c r="O29" s="58">
        <f t="shared" si="2"/>
        <v>4.830917874396135E-3</v>
      </c>
    </row>
    <row r="30" spans="1:15" ht="13" hidden="1" outlineLevel="1">
      <c r="A30" s="59"/>
      <c r="B30" s="59"/>
      <c r="H30" s="51"/>
      <c r="I30" s="55" t="s">
        <v>118</v>
      </c>
      <c r="J30" s="55">
        <v>2</v>
      </c>
      <c r="K30" s="57">
        <f t="shared" si="1"/>
        <v>9.6618357487922701E-3</v>
      </c>
      <c r="M30" s="55" t="s">
        <v>119</v>
      </c>
      <c r="N30" s="55">
        <v>1</v>
      </c>
      <c r="O30" s="58">
        <f t="shared" si="2"/>
        <v>4.830917874396135E-3</v>
      </c>
    </row>
    <row r="31" spans="1:15" ht="13" hidden="1" outlineLevel="1">
      <c r="A31" s="59"/>
      <c r="B31" s="59"/>
      <c r="H31" s="51"/>
      <c r="I31" s="55" t="s">
        <v>120</v>
      </c>
      <c r="J31" s="55">
        <v>2</v>
      </c>
      <c r="K31" s="57">
        <f t="shared" si="1"/>
        <v>9.6618357487922701E-3</v>
      </c>
      <c r="M31" s="55" t="s">
        <v>121</v>
      </c>
      <c r="N31" s="55">
        <v>1</v>
      </c>
      <c r="O31" s="58">
        <f t="shared" si="2"/>
        <v>4.830917874396135E-3</v>
      </c>
    </row>
    <row r="32" spans="1:15" ht="13" hidden="1" outlineLevel="1">
      <c r="A32" s="59"/>
      <c r="B32" s="59"/>
      <c r="H32" s="51"/>
      <c r="I32" s="55" t="s">
        <v>122</v>
      </c>
      <c r="J32" s="55">
        <v>1</v>
      </c>
      <c r="K32" s="57">
        <f t="shared" si="1"/>
        <v>4.830917874396135E-3</v>
      </c>
      <c r="M32" s="55" t="s">
        <v>123</v>
      </c>
      <c r="N32" s="55">
        <v>1</v>
      </c>
      <c r="O32" s="58">
        <f t="shared" si="2"/>
        <v>4.830917874396135E-3</v>
      </c>
    </row>
    <row r="33" spans="1:15" ht="13" hidden="1" outlineLevel="1">
      <c r="A33" s="59"/>
      <c r="B33" s="59"/>
      <c r="H33" s="51"/>
      <c r="I33" s="55" t="s">
        <v>124</v>
      </c>
      <c r="J33" s="55">
        <v>1</v>
      </c>
      <c r="K33" s="57">
        <f t="shared" si="1"/>
        <v>4.830917874396135E-3</v>
      </c>
      <c r="M33" s="55" t="s">
        <v>125</v>
      </c>
      <c r="N33" s="55">
        <v>1</v>
      </c>
      <c r="O33" s="58">
        <f t="shared" si="2"/>
        <v>4.830917874396135E-3</v>
      </c>
    </row>
    <row r="34" spans="1:15" ht="13" hidden="1" outlineLevel="1">
      <c r="A34" s="59"/>
      <c r="B34" s="59"/>
      <c r="H34" s="51"/>
      <c r="I34" s="55" t="s">
        <v>126</v>
      </c>
      <c r="J34" s="55">
        <v>1</v>
      </c>
      <c r="K34" s="57">
        <f t="shared" si="1"/>
        <v>4.830917874396135E-3</v>
      </c>
      <c r="M34" s="55" t="s">
        <v>127</v>
      </c>
      <c r="N34" s="55">
        <v>1</v>
      </c>
      <c r="O34" s="58">
        <f t="shared" si="2"/>
        <v>4.830917874396135E-3</v>
      </c>
    </row>
    <row r="35" spans="1:15" ht="13" hidden="1" outlineLevel="1">
      <c r="A35" s="59"/>
      <c r="B35" s="59"/>
      <c r="H35" s="51"/>
      <c r="I35" s="55" t="s">
        <v>128</v>
      </c>
      <c r="J35" s="55">
        <v>1</v>
      </c>
      <c r="K35" s="57">
        <f t="shared" si="1"/>
        <v>4.830917874396135E-3</v>
      </c>
      <c r="M35" s="55" t="s">
        <v>129</v>
      </c>
      <c r="N35" s="55">
        <v>1</v>
      </c>
      <c r="O35" s="58">
        <f t="shared" si="2"/>
        <v>4.830917874396135E-3</v>
      </c>
    </row>
    <row r="36" spans="1:15" ht="13" hidden="1" outlineLevel="1">
      <c r="A36" s="59"/>
      <c r="B36" s="59"/>
      <c r="H36" s="51"/>
      <c r="I36" s="55" t="s">
        <v>130</v>
      </c>
      <c r="J36" s="55">
        <v>1</v>
      </c>
      <c r="K36" s="57">
        <f t="shared" si="1"/>
        <v>4.830917874396135E-3</v>
      </c>
      <c r="M36" s="55" t="s">
        <v>131</v>
      </c>
      <c r="N36" s="55">
        <v>1</v>
      </c>
      <c r="O36" s="58">
        <f t="shared" si="2"/>
        <v>4.830917874396135E-3</v>
      </c>
    </row>
    <row r="37" spans="1:15" ht="13" hidden="1" outlineLevel="1">
      <c r="A37" s="59"/>
      <c r="B37" s="59"/>
      <c r="H37" s="51"/>
      <c r="I37" s="55" t="s">
        <v>132</v>
      </c>
      <c r="J37" s="55">
        <v>1</v>
      </c>
      <c r="K37" s="57">
        <f t="shared" si="1"/>
        <v>4.830917874396135E-3</v>
      </c>
      <c r="M37" s="55" t="s">
        <v>133</v>
      </c>
      <c r="N37" s="55">
        <v>1</v>
      </c>
      <c r="O37" s="58">
        <f t="shared" si="2"/>
        <v>4.830917874396135E-3</v>
      </c>
    </row>
    <row r="38" spans="1:15" ht="13" hidden="1" outlineLevel="1">
      <c r="A38" s="59"/>
      <c r="B38" s="59"/>
      <c r="H38" s="51"/>
      <c r="I38" s="55" t="s">
        <v>134</v>
      </c>
      <c r="J38" s="55">
        <v>1</v>
      </c>
      <c r="K38" s="57">
        <f t="shared" si="1"/>
        <v>4.830917874396135E-3</v>
      </c>
      <c r="M38" s="55" t="s">
        <v>135</v>
      </c>
      <c r="N38" s="55">
        <v>1</v>
      </c>
      <c r="O38" s="58">
        <f t="shared" si="2"/>
        <v>4.830917874396135E-3</v>
      </c>
    </row>
    <row r="39" spans="1:15" ht="13" hidden="1" outlineLevel="1">
      <c r="A39" s="59"/>
      <c r="B39" s="59"/>
      <c r="H39" s="51"/>
      <c r="I39" s="55" t="s">
        <v>136</v>
      </c>
      <c r="J39" s="55">
        <v>1</v>
      </c>
      <c r="K39" s="57">
        <f t="shared" si="1"/>
        <v>4.830917874396135E-3</v>
      </c>
      <c r="M39" s="55" t="s">
        <v>137</v>
      </c>
      <c r="N39" s="55">
        <v>1</v>
      </c>
      <c r="O39" s="58">
        <f t="shared" si="2"/>
        <v>4.830917874396135E-3</v>
      </c>
    </row>
    <row r="40" spans="1:15" ht="13" hidden="1" outlineLevel="1">
      <c r="A40" s="59"/>
      <c r="B40" s="59"/>
      <c r="H40" s="51"/>
      <c r="I40" s="55" t="s">
        <v>138</v>
      </c>
      <c r="J40" s="55">
        <v>1</v>
      </c>
      <c r="K40" s="57">
        <f t="shared" si="1"/>
        <v>4.830917874396135E-3</v>
      </c>
      <c r="M40" s="55" t="s">
        <v>139</v>
      </c>
      <c r="N40" s="55">
        <v>1</v>
      </c>
      <c r="O40" s="58">
        <f t="shared" si="2"/>
        <v>4.830917874396135E-3</v>
      </c>
    </row>
    <row r="41" spans="1:15" ht="13" hidden="1" outlineLevel="1">
      <c r="A41" s="59"/>
      <c r="B41" s="59"/>
      <c r="H41" s="51"/>
      <c r="I41" s="55" t="s">
        <v>140</v>
      </c>
      <c r="J41" s="55">
        <v>1</v>
      </c>
      <c r="K41" s="57">
        <f t="shared" si="1"/>
        <v>4.830917874396135E-3</v>
      </c>
      <c r="M41" s="55" t="s">
        <v>141</v>
      </c>
      <c r="N41" s="55">
        <v>1</v>
      </c>
      <c r="O41" s="58">
        <f t="shared" si="2"/>
        <v>4.830917874396135E-3</v>
      </c>
    </row>
    <row r="42" spans="1:15" ht="13" hidden="1" outlineLevel="1">
      <c r="A42" s="59"/>
      <c r="B42" s="59"/>
      <c r="H42" s="51"/>
      <c r="I42" s="55" t="s">
        <v>142</v>
      </c>
      <c r="J42" s="55">
        <v>1</v>
      </c>
      <c r="K42" s="57">
        <f t="shared" si="1"/>
        <v>4.830917874396135E-3</v>
      </c>
      <c r="M42" s="55" t="s">
        <v>143</v>
      </c>
      <c r="N42" s="55">
        <v>1</v>
      </c>
      <c r="O42" s="58">
        <f t="shared" si="2"/>
        <v>4.830917874396135E-3</v>
      </c>
    </row>
    <row r="43" spans="1:15" ht="13" hidden="1" outlineLevel="1">
      <c r="A43" s="59"/>
      <c r="B43" s="59"/>
      <c r="H43" s="51"/>
      <c r="I43" s="55" t="s">
        <v>144</v>
      </c>
      <c r="J43" s="55">
        <v>1</v>
      </c>
      <c r="K43" s="57">
        <f t="shared" si="1"/>
        <v>4.830917874396135E-3</v>
      </c>
      <c r="M43" s="55" t="s">
        <v>145</v>
      </c>
      <c r="N43" s="55">
        <v>1</v>
      </c>
      <c r="O43" s="58">
        <f t="shared" si="2"/>
        <v>4.830917874396135E-3</v>
      </c>
    </row>
    <row r="44" spans="1:15" ht="13" hidden="1" outlineLevel="1">
      <c r="A44" s="59"/>
      <c r="B44" s="59"/>
      <c r="H44" s="51"/>
      <c r="I44" s="55" t="s">
        <v>146</v>
      </c>
      <c r="J44" s="55">
        <v>1</v>
      </c>
      <c r="K44" s="57">
        <f t="shared" si="1"/>
        <v>4.830917874396135E-3</v>
      </c>
      <c r="M44" s="55" t="s">
        <v>147</v>
      </c>
      <c r="N44" s="55">
        <v>1</v>
      </c>
      <c r="O44" s="58">
        <f t="shared" si="2"/>
        <v>4.830917874396135E-3</v>
      </c>
    </row>
    <row r="45" spans="1:15" ht="13" hidden="1" outlineLevel="1">
      <c r="A45" s="59"/>
      <c r="B45" s="59"/>
      <c r="H45" s="51"/>
      <c r="I45" s="55" t="s">
        <v>148</v>
      </c>
      <c r="J45" s="55">
        <v>1</v>
      </c>
      <c r="K45" s="57">
        <f t="shared" si="1"/>
        <v>4.830917874396135E-3</v>
      </c>
      <c r="M45" s="55" t="s">
        <v>149</v>
      </c>
      <c r="N45" s="55">
        <v>1</v>
      </c>
      <c r="O45" s="58">
        <f t="shared" si="2"/>
        <v>4.830917874396135E-3</v>
      </c>
    </row>
    <row r="46" spans="1:15" ht="13" hidden="1" outlineLevel="1">
      <c r="A46" s="59"/>
      <c r="B46" s="59"/>
      <c r="H46" s="51"/>
      <c r="I46" s="55" t="s">
        <v>150</v>
      </c>
      <c r="J46" s="55">
        <v>1</v>
      </c>
      <c r="K46" s="57">
        <f t="shared" si="1"/>
        <v>4.830917874396135E-3</v>
      </c>
      <c r="M46" s="55" t="s">
        <v>151</v>
      </c>
      <c r="N46" s="55">
        <v>1</v>
      </c>
      <c r="O46" s="58">
        <f t="shared" si="2"/>
        <v>4.830917874396135E-3</v>
      </c>
    </row>
    <row r="47" spans="1:15" ht="13" hidden="1" outlineLevel="1">
      <c r="A47" s="59"/>
      <c r="B47" s="59"/>
      <c r="H47" s="51"/>
      <c r="I47" s="55" t="s">
        <v>152</v>
      </c>
      <c r="J47" s="55">
        <v>1</v>
      </c>
      <c r="K47" s="57">
        <f t="shared" si="1"/>
        <v>4.830917874396135E-3</v>
      </c>
      <c r="M47" s="55" t="s">
        <v>153</v>
      </c>
      <c r="N47" s="55">
        <v>1</v>
      </c>
      <c r="O47" s="58">
        <f t="shared" si="2"/>
        <v>4.830917874396135E-3</v>
      </c>
    </row>
    <row r="48" spans="1:15" ht="13" hidden="1" outlineLevel="1">
      <c r="A48" s="59"/>
      <c r="B48" s="59"/>
      <c r="H48" s="51"/>
      <c r="I48" s="55" t="s">
        <v>154</v>
      </c>
      <c r="J48" s="55">
        <v>1</v>
      </c>
      <c r="K48" s="57">
        <f t="shared" si="1"/>
        <v>4.830917874396135E-3</v>
      </c>
      <c r="M48" s="55" t="s">
        <v>155</v>
      </c>
      <c r="N48" s="55">
        <v>1</v>
      </c>
      <c r="O48" s="58">
        <f t="shared" si="2"/>
        <v>4.830917874396135E-3</v>
      </c>
    </row>
    <row r="49" spans="1:15" ht="13" hidden="1" outlineLevel="1">
      <c r="A49" s="59"/>
      <c r="B49" s="59"/>
      <c r="H49" s="51"/>
      <c r="I49" s="55" t="s">
        <v>156</v>
      </c>
      <c r="J49" s="55">
        <v>1</v>
      </c>
      <c r="K49" s="57">
        <f t="shared" si="1"/>
        <v>4.830917874396135E-3</v>
      </c>
      <c r="M49" s="55" t="s">
        <v>157</v>
      </c>
      <c r="N49" s="55">
        <v>1</v>
      </c>
      <c r="O49" s="58">
        <f t="shared" si="2"/>
        <v>4.830917874396135E-3</v>
      </c>
    </row>
    <row r="50" spans="1:15" ht="13" hidden="1" outlineLevel="1">
      <c r="A50" s="59"/>
      <c r="B50" s="59"/>
      <c r="H50" s="51"/>
      <c r="I50" s="55" t="s">
        <v>158</v>
      </c>
      <c r="J50" s="55">
        <v>1</v>
      </c>
      <c r="K50" s="57">
        <f t="shared" si="1"/>
        <v>4.830917874396135E-3</v>
      </c>
      <c r="M50" s="55" t="s">
        <v>159</v>
      </c>
      <c r="N50" s="55">
        <v>1</v>
      </c>
      <c r="O50" s="58">
        <f t="shared" si="2"/>
        <v>4.830917874396135E-3</v>
      </c>
    </row>
    <row r="51" spans="1:15" ht="13" hidden="1" outlineLevel="1">
      <c r="A51" s="59"/>
      <c r="B51" s="59"/>
      <c r="H51" s="51"/>
      <c r="I51" s="55" t="s">
        <v>160</v>
      </c>
      <c r="J51" s="55">
        <v>1</v>
      </c>
      <c r="K51" s="57">
        <f t="shared" si="1"/>
        <v>4.830917874396135E-3</v>
      </c>
      <c r="M51" s="55" t="s">
        <v>161</v>
      </c>
      <c r="N51" s="55">
        <v>1</v>
      </c>
      <c r="O51" s="58">
        <f t="shared" si="2"/>
        <v>4.830917874396135E-3</v>
      </c>
    </row>
    <row r="52" spans="1:15" ht="13" hidden="1" outlineLevel="1">
      <c r="A52" s="59"/>
      <c r="B52" s="59"/>
      <c r="H52" s="51"/>
      <c r="I52" s="55" t="s">
        <v>162</v>
      </c>
      <c r="J52" s="55">
        <v>1</v>
      </c>
      <c r="K52" s="57">
        <f t="shared" si="1"/>
        <v>4.830917874396135E-3</v>
      </c>
      <c r="M52" s="55" t="s">
        <v>163</v>
      </c>
      <c r="N52" s="55">
        <v>1</v>
      </c>
      <c r="O52" s="58">
        <f t="shared" si="2"/>
        <v>4.830917874396135E-3</v>
      </c>
    </row>
    <row r="53" spans="1:15" ht="13" hidden="1" outlineLevel="1">
      <c r="A53" s="59"/>
      <c r="B53" s="59"/>
      <c r="H53" s="51"/>
      <c r="I53" s="55" t="s">
        <v>164</v>
      </c>
      <c r="J53" s="55">
        <v>1</v>
      </c>
      <c r="K53" s="57">
        <f t="shared" si="1"/>
        <v>4.830917874396135E-3</v>
      </c>
      <c r="M53" s="55" t="s">
        <v>165</v>
      </c>
      <c r="N53" s="55">
        <v>1</v>
      </c>
      <c r="O53" s="58">
        <f t="shared" si="2"/>
        <v>4.830917874396135E-3</v>
      </c>
    </row>
    <row r="54" spans="1:15" ht="13" hidden="1" outlineLevel="1">
      <c r="A54" s="59"/>
      <c r="B54" s="59"/>
      <c r="H54" s="51"/>
      <c r="I54" s="55" t="s">
        <v>166</v>
      </c>
      <c r="J54" s="55">
        <v>1</v>
      </c>
      <c r="K54" s="57">
        <f t="shared" si="1"/>
        <v>4.830917874396135E-3</v>
      </c>
      <c r="M54" s="55" t="s">
        <v>167</v>
      </c>
      <c r="N54" s="55">
        <v>1</v>
      </c>
      <c r="O54" s="58">
        <f t="shared" si="2"/>
        <v>4.830917874396135E-3</v>
      </c>
    </row>
    <row r="55" spans="1:15" ht="13" hidden="1" outlineLevel="1">
      <c r="A55" s="59"/>
      <c r="B55" s="59"/>
      <c r="H55" s="51"/>
      <c r="M55" s="55" t="s">
        <v>168</v>
      </c>
      <c r="N55" s="55">
        <v>1</v>
      </c>
      <c r="O55" s="58">
        <f t="shared" si="2"/>
        <v>4.830917874396135E-3</v>
      </c>
    </row>
    <row r="56" spans="1:15" ht="13" hidden="1" outlineLevel="1">
      <c r="A56" s="59"/>
      <c r="B56" s="59"/>
      <c r="H56" s="51"/>
      <c r="M56" s="55" t="s">
        <v>169</v>
      </c>
      <c r="N56" s="55">
        <v>1</v>
      </c>
      <c r="O56" s="58">
        <f t="shared" si="2"/>
        <v>4.830917874396135E-3</v>
      </c>
    </row>
    <row r="57" spans="1:15" ht="13" hidden="1" outlineLevel="1">
      <c r="A57" s="59"/>
      <c r="B57" s="59"/>
      <c r="H57" s="51"/>
      <c r="M57" s="55" t="s">
        <v>170</v>
      </c>
      <c r="N57" s="55">
        <v>1</v>
      </c>
      <c r="O57" s="58">
        <f t="shared" si="2"/>
        <v>4.830917874396135E-3</v>
      </c>
    </row>
    <row r="58" spans="1:15" ht="13" hidden="1" outlineLevel="1">
      <c r="A58" s="59"/>
      <c r="B58" s="59"/>
      <c r="H58" s="51"/>
      <c r="M58" s="55" t="s">
        <v>171</v>
      </c>
      <c r="N58" s="55">
        <v>1</v>
      </c>
      <c r="O58" s="58">
        <f t="shared" si="2"/>
        <v>4.830917874396135E-3</v>
      </c>
    </row>
    <row r="59" spans="1:15" ht="13" hidden="1" outlineLevel="1">
      <c r="A59" s="59"/>
      <c r="B59" s="59"/>
      <c r="H59" s="51"/>
      <c r="M59" s="55" t="s">
        <v>172</v>
      </c>
      <c r="N59" s="55">
        <v>1</v>
      </c>
      <c r="O59" s="58">
        <f t="shared" si="2"/>
        <v>4.830917874396135E-3</v>
      </c>
    </row>
    <row r="60" spans="1:15" ht="13" hidden="1" outlineLevel="1">
      <c r="A60" s="59"/>
      <c r="B60" s="59"/>
      <c r="H60" s="51"/>
      <c r="M60" s="55" t="s">
        <v>173</v>
      </c>
      <c r="N60" s="55">
        <v>1</v>
      </c>
      <c r="O60" s="58">
        <f t="shared" si="2"/>
        <v>4.830917874396135E-3</v>
      </c>
    </row>
    <row r="61" spans="1:15" ht="13" hidden="1" outlineLevel="1">
      <c r="A61" s="59"/>
      <c r="B61" s="59"/>
      <c r="H61" s="51"/>
      <c r="M61" s="55" t="s">
        <v>174</v>
      </c>
      <c r="N61" s="55">
        <v>1</v>
      </c>
      <c r="O61" s="58">
        <f t="shared" si="2"/>
        <v>4.830917874396135E-3</v>
      </c>
    </row>
    <row r="62" spans="1:15" ht="13" hidden="1" outlineLevel="1">
      <c r="A62" s="59"/>
      <c r="B62" s="59"/>
      <c r="H62" s="51"/>
      <c r="M62" s="55" t="s">
        <v>175</v>
      </c>
      <c r="N62" s="55">
        <v>1</v>
      </c>
      <c r="O62" s="58">
        <f t="shared" si="2"/>
        <v>4.830917874396135E-3</v>
      </c>
    </row>
    <row r="63" spans="1:15" ht="13" hidden="1" outlineLevel="1">
      <c r="A63" s="59"/>
      <c r="B63" s="59"/>
      <c r="H63" s="51"/>
      <c r="M63" s="55" t="s">
        <v>176</v>
      </c>
      <c r="N63" s="55">
        <v>1</v>
      </c>
      <c r="O63" s="58">
        <f t="shared" si="2"/>
        <v>4.830917874396135E-3</v>
      </c>
    </row>
    <row r="64" spans="1:15" ht="13" hidden="1" outlineLevel="1">
      <c r="A64" s="59"/>
      <c r="B64" s="59"/>
      <c r="H64" s="51"/>
      <c r="M64" s="55" t="s">
        <v>177</v>
      </c>
      <c r="N64" s="55">
        <v>1</v>
      </c>
      <c r="O64" s="58">
        <f t="shared" si="2"/>
        <v>4.830917874396135E-3</v>
      </c>
    </row>
    <row r="65" spans="1:15" ht="13" hidden="1" outlineLevel="1">
      <c r="A65" s="59"/>
      <c r="B65" s="59"/>
      <c r="H65" s="51"/>
      <c r="M65" s="55" t="s">
        <v>178</v>
      </c>
      <c r="N65" s="55">
        <v>1</v>
      </c>
      <c r="O65" s="58">
        <f t="shared" si="2"/>
        <v>4.830917874396135E-3</v>
      </c>
    </row>
    <row r="66" spans="1:15" ht="13" hidden="1" outlineLevel="1">
      <c r="A66" s="59"/>
      <c r="B66" s="59"/>
      <c r="H66" s="51"/>
      <c r="M66" s="55" t="s">
        <v>179</v>
      </c>
      <c r="N66" s="55">
        <v>1</v>
      </c>
      <c r="O66" s="58">
        <f t="shared" si="2"/>
        <v>4.830917874396135E-3</v>
      </c>
    </row>
    <row r="67" spans="1:15" ht="13" hidden="1" outlineLevel="1">
      <c r="A67" s="59"/>
      <c r="B67" s="59"/>
      <c r="H67" s="51"/>
      <c r="M67" s="55" t="s">
        <v>180</v>
      </c>
      <c r="N67" s="55">
        <v>1</v>
      </c>
      <c r="O67" s="58">
        <f t="shared" si="2"/>
        <v>4.830917874396135E-3</v>
      </c>
    </row>
    <row r="68" spans="1:15" ht="13" hidden="1" outlineLevel="1">
      <c r="A68" s="59"/>
      <c r="B68" s="59"/>
      <c r="H68" s="51"/>
      <c r="M68" s="55" t="s">
        <v>181</v>
      </c>
      <c r="N68" s="55">
        <v>1</v>
      </c>
      <c r="O68" s="58">
        <f t="shared" si="2"/>
        <v>4.830917874396135E-3</v>
      </c>
    </row>
    <row r="69" spans="1:15" ht="13" hidden="1" outlineLevel="1">
      <c r="A69" s="59"/>
      <c r="B69" s="59"/>
      <c r="H69" s="51"/>
      <c r="M69" s="55" t="s">
        <v>182</v>
      </c>
      <c r="N69" s="55">
        <v>1</v>
      </c>
      <c r="O69" s="58">
        <f t="shared" si="2"/>
        <v>4.830917874396135E-3</v>
      </c>
    </row>
    <row r="70" spans="1:15" ht="13" hidden="1" outlineLevel="1">
      <c r="A70" s="59"/>
      <c r="B70" s="59"/>
      <c r="H70" s="51"/>
      <c r="M70" s="55" t="s">
        <v>183</v>
      </c>
      <c r="N70" s="55">
        <v>1</v>
      </c>
      <c r="O70" s="58">
        <f t="shared" si="2"/>
        <v>4.830917874396135E-3</v>
      </c>
    </row>
    <row r="71" spans="1:15" ht="13" hidden="1" outlineLevel="1">
      <c r="A71" s="59"/>
      <c r="B71" s="59"/>
      <c r="H71" s="51"/>
      <c r="M71" s="55" t="s">
        <v>184</v>
      </c>
      <c r="N71" s="55">
        <v>1</v>
      </c>
      <c r="O71" s="58">
        <f t="shared" si="2"/>
        <v>4.830917874396135E-3</v>
      </c>
    </row>
    <row r="72" spans="1:15" ht="13" hidden="1" outlineLevel="1">
      <c r="A72" s="59"/>
      <c r="B72" s="59"/>
      <c r="H72" s="51"/>
      <c r="M72" s="55" t="s">
        <v>185</v>
      </c>
      <c r="N72" s="55">
        <v>1</v>
      </c>
      <c r="O72" s="58">
        <f t="shared" si="2"/>
        <v>4.830917874396135E-3</v>
      </c>
    </row>
    <row r="73" spans="1:15" ht="13" hidden="1" outlineLevel="1">
      <c r="A73" s="59"/>
      <c r="B73" s="59"/>
      <c r="H73" s="51"/>
      <c r="M73" s="55" t="s">
        <v>186</v>
      </c>
      <c r="N73" s="55">
        <v>1</v>
      </c>
      <c r="O73" s="58">
        <f t="shared" si="2"/>
        <v>4.830917874396135E-3</v>
      </c>
    </row>
    <row r="74" spans="1:15" ht="13" hidden="1" outlineLevel="1">
      <c r="A74" s="59"/>
      <c r="B74" s="59"/>
      <c r="H74" s="51"/>
      <c r="M74" s="55" t="s">
        <v>187</v>
      </c>
      <c r="N74" s="55">
        <v>1</v>
      </c>
      <c r="O74" s="58">
        <f t="shared" si="2"/>
        <v>4.830917874396135E-3</v>
      </c>
    </row>
    <row r="75" spans="1:15" ht="13" hidden="1" outlineLevel="1">
      <c r="A75" s="59"/>
      <c r="B75" s="59"/>
      <c r="H75" s="51"/>
      <c r="M75" s="55" t="s">
        <v>188</v>
      </c>
      <c r="N75" s="55">
        <v>1</v>
      </c>
      <c r="O75" s="58">
        <f t="shared" si="2"/>
        <v>4.830917874396135E-3</v>
      </c>
    </row>
    <row r="76" spans="1:15" ht="13" hidden="1" outlineLevel="1">
      <c r="A76" s="59"/>
      <c r="B76" s="59"/>
      <c r="H76" s="51"/>
      <c r="M76" s="55" t="s">
        <v>189</v>
      </c>
      <c r="N76" s="55">
        <v>1</v>
      </c>
      <c r="O76" s="58">
        <f t="shared" si="2"/>
        <v>4.830917874396135E-3</v>
      </c>
    </row>
    <row r="77" spans="1:15" ht="13" hidden="1" outlineLevel="1">
      <c r="A77" s="59"/>
      <c r="B77" s="59"/>
      <c r="H77" s="51"/>
      <c r="M77" s="55" t="s">
        <v>190</v>
      </c>
      <c r="N77" s="55">
        <v>1</v>
      </c>
      <c r="O77" s="58">
        <f t="shared" si="2"/>
        <v>4.830917874396135E-3</v>
      </c>
    </row>
    <row r="78" spans="1:15" ht="13" hidden="1" outlineLevel="1">
      <c r="A78" s="59"/>
      <c r="B78" s="59"/>
      <c r="H78" s="51"/>
      <c r="M78" s="55" t="s">
        <v>191</v>
      </c>
      <c r="N78" s="55">
        <v>1</v>
      </c>
      <c r="O78" s="58">
        <f t="shared" si="2"/>
        <v>4.830917874396135E-3</v>
      </c>
    </row>
    <row r="79" spans="1:15" ht="13" hidden="1" outlineLevel="1">
      <c r="A79" s="59"/>
      <c r="B79" s="59"/>
      <c r="H79" s="51"/>
      <c r="M79" s="55" t="s">
        <v>192</v>
      </c>
      <c r="N79" s="55">
        <v>1</v>
      </c>
      <c r="O79" s="58">
        <f t="shared" si="2"/>
        <v>4.830917874396135E-3</v>
      </c>
    </row>
    <row r="80" spans="1:15" ht="13" hidden="1" outlineLevel="1">
      <c r="A80" s="59"/>
      <c r="B80" s="59"/>
      <c r="H80" s="51"/>
      <c r="M80" s="55" t="s">
        <v>193</v>
      </c>
      <c r="N80" s="55">
        <v>1</v>
      </c>
      <c r="O80" s="58">
        <f t="shared" si="2"/>
        <v>4.830917874396135E-3</v>
      </c>
    </row>
    <row r="81" spans="1:15" ht="13" hidden="1" outlineLevel="1">
      <c r="A81" s="59"/>
      <c r="B81" s="59"/>
      <c r="H81" s="51"/>
      <c r="M81" s="55" t="s">
        <v>194</v>
      </c>
      <c r="N81" s="55">
        <v>1</v>
      </c>
      <c r="O81" s="58">
        <f t="shared" si="2"/>
        <v>4.830917874396135E-3</v>
      </c>
    </row>
    <row r="82" spans="1:15" ht="13" hidden="1" outlineLevel="1">
      <c r="A82" s="59"/>
      <c r="B82" s="59"/>
      <c r="H82" s="51"/>
      <c r="M82" s="55" t="s">
        <v>195</v>
      </c>
      <c r="N82" s="55">
        <v>1</v>
      </c>
      <c r="O82" s="58">
        <f t="shared" si="2"/>
        <v>4.830917874396135E-3</v>
      </c>
    </row>
    <row r="83" spans="1:15" ht="13" hidden="1" outlineLevel="1">
      <c r="A83" s="59"/>
      <c r="B83" s="59"/>
      <c r="H83" s="51"/>
      <c r="M83" s="55" t="s">
        <v>196</v>
      </c>
      <c r="N83" s="55">
        <v>1</v>
      </c>
      <c r="O83" s="58">
        <f t="shared" si="2"/>
        <v>4.830917874396135E-3</v>
      </c>
    </row>
    <row r="84" spans="1:15" ht="13" hidden="1" outlineLevel="1">
      <c r="A84" s="59"/>
      <c r="B84" s="59"/>
      <c r="H84" s="51"/>
      <c r="M84" s="55" t="s">
        <v>197</v>
      </c>
      <c r="N84" s="55">
        <v>1</v>
      </c>
      <c r="O84" s="58">
        <f t="shared" si="2"/>
        <v>4.830917874396135E-3</v>
      </c>
    </row>
    <row r="85" spans="1:15" ht="13" hidden="1" outlineLevel="1">
      <c r="A85" s="59"/>
      <c r="B85" s="59"/>
      <c r="H85" s="51"/>
      <c r="M85" s="55" t="s">
        <v>198</v>
      </c>
      <c r="N85" s="55">
        <v>1</v>
      </c>
      <c r="O85" s="58">
        <f t="shared" si="2"/>
        <v>4.830917874396135E-3</v>
      </c>
    </row>
    <row r="86" spans="1:15" ht="13" hidden="1" outlineLevel="1">
      <c r="A86" s="59"/>
      <c r="B86" s="59"/>
      <c r="H86" s="51"/>
      <c r="M86" s="55" t="s">
        <v>199</v>
      </c>
      <c r="N86" s="55">
        <v>1</v>
      </c>
      <c r="O86" s="58">
        <f t="shared" si="2"/>
        <v>4.830917874396135E-3</v>
      </c>
    </row>
    <row r="87" spans="1:15" ht="13" hidden="1" outlineLevel="1">
      <c r="A87" s="59"/>
      <c r="B87" s="59"/>
      <c r="H87" s="51"/>
      <c r="M87" s="55" t="s">
        <v>200</v>
      </c>
      <c r="N87" s="55">
        <v>1</v>
      </c>
      <c r="O87" s="58">
        <f t="shared" si="2"/>
        <v>4.830917874396135E-3</v>
      </c>
    </row>
    <row r="88" spans="1:15" ht="13" hidden="1" outlineLevel="1">
      <c r="A88" s="59"/>
      <c r="B88" s="59"/>
      <c r="H88" s="51"/>
      <c r="M88" s="55" t="s">
        <v>201</v>
      </c>
      <c r="N88" s="55">
        <v>1</v>
      </c>
      <c r="O88" s="58">
        <f t="shared" si="2"/>
        <v>4.830917874396135E-3</v>
      </c>
    </row>
    <row r="89" spans="1:15" ht="13" hidden="1" outlineLevel="1">
      <c r="A89" s="59"/>
      <c r="B89" s="59"/>
      <c r="H89" s="51"/>
      <c r="M89" s="55" t="s">
        <v>202</v>
      </c>
      <c r="N89" s="55">
        <v>1</v>
      </c>
      <c r="O89" s="58">
        <f t="shared" si="2"/>
        <v>4.830917874396135E-3</v>
      </c>
    </row>
    <row r="90" spans="1:15" ht="13" hidden="1" outlineLevel="1">
      <c r="A90" s="59"/>
      <c r="B90" s="59"/>
      <c r="H90" s="51"/>
      <c r="M90" s="55" t="s">
        <v>203</v>
      </c>
      <c r="N90" s="55">
        <v>1</v>
      </c>
      <c r="O90" s="58">
        <f t="shared" si="2"/>
        <v>4.830917874396135E-3</v>
      </c>
    </row>
    <row r="91" spans="1:15" ht="13" hidden="1" outlineLevel="1">
      <c r="A91" s="59"/>
      <c r="B91" s="59"/>
      <c r="H91" s="51"/>
      <c r="M91" s="55" t="s">
        <v>204</v>
      </c>
      <c r="N91" s="55">
        <v>1</v>
      </c>
      <c r="O91" s="58">
        <f t="shared" si="2"/>
        <v>4.830917874396135E-3</v>
      </c>
    </row>
    <row r="92" spans="1:15" ht="13" hidden="1" outlineLevel="1">
      <c r="A92" s="59"/>
      <c r="B92" s="59"/>
      <c r="H92" s="51"/>
      <c r="M92" s="55" t="s">
        <v>205</v>
      </c>
      <c r="N92" s="55">
        <v>1</v>
      </c>
      <c r="O92" s="58">
        <f t="shared" si="2"/>
        <v>4.830917874396135E-3</v>
      </c>
    </row>
    <row r="93" spans="1:15" ht="13" hidden="1" outlineLevel="1">
      <c r="A93" s="59"/>
      <c r="B93" s="59"/>
      <c r="H93" s="51"/>
      <c r="M93" s="55" t="s">
        <v>206</v>
      </c>
      <c r="N93" s="55">
        <v>1</v>
      </c>
      <c r="O93" s="58">
        <f t="shared" si="2"/>
        <v>4.830917874396135E-3</v>
      </c>
    </row>
    <row r="94" spans="1:15" ht="13" hidden="1" outlineLevel="1">
      <c r="A94" s="59"/>
      <c r="B94" s="59"/>
      <c r="H94" s="51"/>
      <c r="M94" s="55" t="s">
        <v>207</v>
      </c>
      <c r="N94" s="55">
        <v>1</v>
      </c>
      <c r="O94" s="58">
        <f t="shared" si="2"/>
        <v>4.830917874396135E-3</v>
      </c>
    </row>
    <row r="95" spans="1:15" ht="13" hidden="1" outlineLevel="1">
      <c r="A95" s="59"/>
      <c r="B95" s="59"/>
      <c r="H95" s="51"/>
      <c r="M95" s="55" t="s">
        <v>208</v>
      </c>
      <c r="N95" s="55">
        <v>1</v>
      </c>
      <c r="O95" s="58">
        <f t="shared" si="2"/>
        <v>4.830917874396135E-3</v>
      </c>
    </row>
    <row r="96" spans="1:15" ht="13" hidden="1" outlineLevel="1">
      <c r="A96" s="59"/>
      <c r="B96" s="59"/>
      <c r="H96" s="51"/>
      <c r="M96" s="55" t="s">
        <v>209</v>
      </c>
      <c r="N96" s="55">
        <v>1</v>
      </c>
      <c r="O96" s="58">
        <f t="shared" si="2"/>
        <v>4.830917874396135E-3</v>
      </c>
    </row>
    <row r="97" spans="1:15" ht="13" hidden="1" outlineLevel="1">
      <c r="A97" s="59"/>
      <c r="B97" s="59"/>
      <c r="H97" s="51"/>
      <c r="M97" s="55" t="s">
        <v>210</v>
      </c>
      <c r="N97" s="55">
        <v>1</v>
      </c>
      <c r="O97" s="58">
        <f t="shared" si="2"/>
        <v>4.830917874396135E-3</v>
      </c>
    </row>
    <row r="98" spans="1:15" ht="13" hidden="1" outlineLevel="1">
      <c r="A98" s="59"/>
      <c r="B98" s="59"/>
      <c r="H98" s="51"/>
      <c r="M98" s="55" t="s">
        <v>211</v>
      </c>
      <c r="N98" s="55">
        <v>1</v>
      </c>
      <c r="O98" s="58">
        <f t="shared" si="2"/>
        <v>4.830917874396135E-3</v>
      </c>
    </row>
    <row r="99" spans="1:15" ht="13" hidden="1" outlineLevel="1">
      <c r="A99" s="59"/>
      <c r="B99" s="59"/>
      <c r="H99" s="51"/>
      <c r="M99" s="55" t="s">
        <v>212</v>
      </c>
      <c r="N99" s="55">
        <v>1</v>
      </c>
      <c r="O99" s="58">
        <f t="shared" si="2"/>
        <v>4.830917874396135E-3</v>
      </c>
    </row>
    <row r="100" spans="1:15" ht="13" hidden="1" outlineLevel="1">
      <c r="A100" s="59"/>
      <c r="B100" s="59"/>
      <c r="H100" s="51"/>
      <c r="M100" s="55" t="s">
        <v>213</v>
      </c>
      <c r="N100" s="55">
        <v>1</v>
      </c>
      <c r="O100" s="58">
        <f t="shared" si="2"/>
        <v>4.830917874396135E-3</v>
      </c>
    </row>
    <row r="101" spans="1:15" ht="13" hidden="1" outlineLevel="1">
      <c r="A101" s="59"/>
      <c r="B101" s="59"/>
      <c r="H101" s="51"/>
      <c r="M101" s="55" t="s">
        <v>214</v>
      </c>
      <c r="N101" s="55">
        <v>1</v>
      </c>
      <c r="O101" s="58">
        <f t="shared" si="2"/>
        <v>4.830917874396135E-3</v>
      </c>
    </row>
    <row r="102" spans="1:15" ht="13" hidden="1" outlineLevel="1">
      <c r="A102" s="59"/>
      <c r="B102" s="59"/>
      <c r="H102" s="51"/>
      <c r="M102" s="55" t="s">
        <v>215</v>
      </c>
      <c r="N102" s="55">
        <v>1</v>
      </c>
      <c r="O102" s="58">
        <f t="shared" si="2"/>
        <v>4.830917874396135E-3</v>
      </c>
    </row>
    <row r="103" spans="1:15" ht="13" hidden="1" outlineLevel="1">
      <c r="A103" s="59"/>
      <c r="B103" s="59"/>
      <c r="H103" s="51"/>
      <c r="M103" s="55" t="s">
        <v>216</v>
      </c>
      <c r="N103" s="55">
        <v>1</v>
      </c>
      <c r="O103" s="58">
        <f t="shared" si="2"/>
        <v>4.830917874396135E-3</v>
      </c>
    </row>
    <row r="104" spans="1:15" ht="13" hidden="1" outlineLevel="1">
      <c r="A104" s="59"/>
      <c r="B104" s="59"/>
      <c r="H104" s="51"/>
      <c r="M104" s="55" t="s">
        <v>217</v>
      </c>
      <c r="N104" s="55">
        <v>1</v>
      </c>
      <c r="O104" s="58">
        <f t="shared" si="2"/>
        <v>4.830917874396135E-3</v>
      </c>
    </row>
    <row r="105" spans="1:15" ht="13" hidden="1" outlineLevel="1">
      <c r="A105" s="59"/>
      <c r="B105" s="59"/>
      <c r="H105" s="51"/>
      <c r="M105" s="55" t="s">
        <v>218</v>
      </c>
      <c r="N105" s="55">
        <v>1</v>
      </c>
      <c r="O105" s="58">
        <f t="shared" si="2"/>
        <v>4.830917874396135E-3</v>
      </c>
    </row>
    <row r="106" spans="1:15" ht="13" hidden="1" outlineLevel="1">
      <c r="A106" s="59"/>
      <c r="B106" s="59"/>
      <c r="H106" s="51"/>
      <c r="M106" s="55" t="s">
        <v>219</v>
      </c>
      <c r="N106" s="55">
        <v>1</v>
      </c>
      <c r="O106" s="58">
        <f t="shared" si="2"/>
        <v>4.830917874396135E-3</v>
      </c>
    </row>
    <row r="107" spans="1:15" ht="13" hidden="1" outlineLevel="1">
      <c r="A107" s="59"/>
      <c r="B107" s="59"/>
      <c r="H107" s="51"/>
      <c r="M107" s="55" t="s">
        <v>220</v>
      </c>
      <c r="N107" s="55">
        <v>1</v>
      </c>
      <c r="O107" s="58">
        <f t="shared" si="2"/>
        <v>4.830917874396135E-3</v>
      </c>
    </row>
    <row r="108" spans="1:15" ht="13" hidden="1" outlineLevel="1">
      <c r="A108" s="59"/>
      <c r="B108" s="59"/>
      <c r="H108" s="51"/>
      <c r="M108" s="55" t="s">
        <v>221</v>
      </c>
      <c r="N108" s="55">
        <v>1</v>
      </c>
      <c r="O108" s="58">
        <f t="shared" si="2"/>
        <v>4.830917874396135E-3</v>
      </c>
    </row>
    <row r="109" spans="1:15" ht="13" hidden="1" outlineLevel="1">
      <c r="A109" s="59"/>
      <c r="B109" s="59"/>
      <c r="H109" s="51"/>
      <c r="M109" s="55" t="s">
        <v>222</v>
      </c>
      <c r="N109" s="55">
        <v>1</v>
      </c>
      <c r="O109" s="58">
        <f t="shared" si="2"/>
        <v>4.830917874396135E-3</v>
      </c>
    </row>
    <row r="110" spans="1:15" ht="13" hidden="1" outlineLevel="1">
      <c r="A110" s="59"/>
      <c r="B110" s="59"/>
      <c r="H110" s="51"/>
      <c r="M110" s="55" t="s">
        <v>223</v>
      </c>
      <c r="N110" s="55">
        <v>1</v>
      </c>
      <c r="O110" s="58">
        <f t="shared" si="2"/>
        <v>4.830917874396135E-3</v>
      </c>
    </row>
    <row r="111" spans="1:15" ht="13" hidden="1" outlineLevel="1">
      <c r="A111" s="59"/>
      <c r="B111" s="59"/>
      <c r="H111" s="51"/>
      <c r="M111" s="55" t="s">
        <v>224</v>
      </c>
      <c r="N111" s="55">
        <v>1</v>
      </c>
      <c r="O111" s="58">
        <f t="shared" si="2"/>
        <v>4.830917874396135E-3</v>
      </c>
    </row>
    <row r="112" spans="1:15" ht="13" hidden="1" outlineLevel="1">
      <c r="A112" s="59"/>
      <c r="B112" s="59"/>
      <c r="H112" s="51"/>
      <c r="M112" s="55" t="s">
        <v>225</v>
      </c>
      <c r="N112" s="55">
        <v>1</v>
      </c>
      <c r="O112" s="58">
        <f t="shared" si="2"/>
        <v>4.830917874396135E-3</v>
      </c>
    </row>
    <row r="113" spans="1:15" ht="13" hidden="1" outlineLevel="1">
      <c r="A113" s="59"/>
      <c r="B113" s="59"/>
      <c r="H113" s="51"/>
      <c r="M113" s="55" t="s">
        <v>226</v>
      </c>
      <c r="N113" s="55">
        <v>1</v>
      </c>
      <c r="O113" s="58">
        <f t="shared" si="2"/>
        <v>4.830917874396135E-3</v>
      </c>
    </row>
    <row r="114" spans="1:15" ht="13" hidden="1" outlineLevel="1">
      <c r="A114" s="59"/>
      <c r="B114" s="59"/>
      <c r="H114" s="51"/>
      <c r="M114" s="55" t="s">
        <v>227</v>
      </c>
      <c r="N114" s="55">
        <v>1</v>
      </c>
      <c r="O114" s="58">
        <f t="shared" si="2"/>
        <v>4.830917874396135E-3</v>
      </c>
    </row>
    <row r="115" spans="1:15" ht="13" hidden="1" outlineLevel="1">
      <c r="A115" s="59"/>
      <c r="B115" s="59"/>
      <c r="H115" s="51"/>
      <c r="M115" s="55" t="s">
        <v>228</v>
      </c>
      <c r="N115" s="55">
        <v>1</v>
      </c>
      <c r="O115" s="58">
        <f t="shared" si="2"/>
        <v>4.830917874396135E-3</v>
      </c>
    </row>
    <row r="116" spans="1:15" ht="13" hidden="1" outlineLevel="1">
      <c r="A116" s="59"/>
      <c r="B116" s="59"/>
      <c r="H116" s="51"/>
      <c r="M116" s="55" t="s">
        <v>229</v>
      </c>
      <c r="N116" s="55">
        <v>1</v>
      </c>
      <c r="O116" s="58">
        <f t="shared" si="2"/>
        <v>4.830917874396135E-3</v>
      </c>
    </row>
    <row r="117" spans="1:15" ht="13" hidden="1" outlineLevel="1">
      <c r="A117" s="59"/>
      <c r="B117" s="59"/>
      <c r="H117" s="51"/>
      <c r="M117" s="55" t="s">
        <v>230</v>
      </c>
      <c r="N117" s="55">
        <v>1</v>
      </c>
      <c r="O117" s="58">
        <f t="shared" si="2"/>
        <v>4.830917874396135E-3</v>
      </c>
    </row>
    <row r="118" spans="1:15" ht="13" hidden="1" outlineLevel="1">
      <c r="A118" s="59"/>
      <c r="B118" s="59"/>
      <c r="H118" s="51"/>
      <c r="M118" s="55" t="s">
        <v>231</v>
      </c>
      <c r="N118" s="55">
        <v>1</v>
      </c>
      <c r="O118" s="58">
        <f t="shared" si="2"/>
        <v>4.830917874396135E-3</v>
      </c>
    </row>
    <row r="119" spans="1:15" ht="13" hidden="1" outlineLevel="1">
      <c r="A119" s="59"/>
      <c r="B119" s="59"/>
      <c r="H119" s="51"/>
      <c r="M119" s="55" t="s">
        <v>232</v>
      </c>
      <c r="N119" s="55">
        <v>1</v>
      </c>
      <c r="O119" s="58">
        <f t="shared" si="2"/>
        <v>4.830917874396135E-3</v>
      </c>
    </row>
    <row r="120" spans="1:15" ht="13" hidden="1" outlineLevel="1">
      <c r="A120" s="59"/>
      <c r="B120" s="59"/>
      <c r="H120" s="51"/>
      <c r="M120" s="55" t="s">
        <v>233</v>
      </c>
      <c r="N120" s="55">
        <v>1</v>
      </c>
      <c r="O120" s="58">
        <f t="shared" si="2"/>
        <v>4.830917874396135E-3</v>
      </c>
    </row>
    <row r="121" spans="1:15" ht="13" hidden="1" outlineLevel="1">
      <c r="A121" s="59"/>
      <c r="B121" s="59"/>
      <c r="H121" s="51"/>
      <c r="M121" s="55" t="s">
        <v>234</v>
      </c>
      <c r="N121" s="55">
        <v>1</v>
      </c>
      <c r="O121" s="58">
        <f t="shared" si="2"/>
        <v>4.830917874396135E-3</v>
      </c>
    </row>
    <row r="122" spans="1:15" ht="13" hidden="1" outlineLevel="1">
      <c r="A122" s="59"/>
      <c r="B122" s="59"/>
      <c r="H122" s="51"/>
      <c r="M122" s="55" t="s">
        <v>235</v>
      </c>
      <c r="N122" s="55">
        <v>1</v>
      </c>
      <c r="O122" s="58">
        <f t="shared" si="2"/>
        <v>4.830917874396135E-3</v>
      </c>
    </row>
    <row r="123" spans="1:15" ht="13" hidden="1" outlineLevel="1">
      <c r="A123" s="59"/>
      <c r="B123" s="59"/>
      <c r="H123" s="51"/>
      <c r="M123" s="55" t="s">
        <v>236</v>
      </c>
      <c r="N123" s="55">
        <v>1</v>
      </c>
      <c r="O123" s="58">
        <f t="shared" si="2"/>
        <v>4.830917874396135E-3</v>
      </c>
    </row>
    <row r="124" spans="1:15" ht="13" hidden="1" outlineLevel="1">
      <c r="A124" s="59"/>
      <c r="B124" s="59"/>
      <c r="H124" s="51"/>
      <c r="M124" s="55" t="s">
        <v>237</v>
      </c>
      <c r="N124" s="55">
        <v>1</v>
      </c>
      <c r="O124" s="58">
        <f t="shared" si="2"/>
        <v>4.830917874396135E-3</v>
      </c>
    </row>
    <row r="125" spans="1:15" ht="13" hidden="1" outlineLevel="1">
      <c r="A125" s="59"/>
      <c r="B125" s="59"/>
      <c r="H125" s="51"/>
      <c r="M125" s="55" t="s">
        <v>238</v>
      </c>
      <c r="N125" s="55">
        <v>1</v>
      </c>
      <c r="O125" s="58">
        <f t="shared" si="2"/>
        <v>4.830917874396135E-3</v>
      </c>
    </row>
    <row r="126" spans="1:15" ht="13" hidden="1" outlineLevel="1">
      <c r="A126" s="59"/>
      <c r="B126" s="59"/>
      <c r="H126" s="51"/>
      <c r="M126" s="55" t="s">
        <v>239</v>
      </c>
      <c r="N126" s="55">
        <v>1</v>
      </c>
      <c r="O126" s="58">
        <f t="shared" si="2"/>
        <v>4.830917874396135E-3</v>
      </c>
    </row>
    <row r="127" spans="1:15" ht="13" hidden="1" outlineLevel="1">
      <c r="A127" s="59"/>
      <c r="B127" s="59"/>
      <c r="H127" s="51"/>
      <c r="M127" s="55" t="s">
        <v>240</v>
      </c>
      <c r="N127" s="55">
        <v>1</v>
      </c>
      <c r="O127" s="58">
        <f t="shared" si="2"/>
        <v>4.830917874396135E-3</v>
      </c>
    </row>
    <row r="128" spans="1:15" ht="13" hidden="1" outlineLevel="1">
      <c r="A128" s="59"/>
      <c r="B128" s="59"/>
      <c r="H128" s="51"/>
      <c r="M128" s="55" t="s">
        <v>241</v>
      </c>
      <c r="N128" s="55">
        <v>1</v>
      </c>
      <c r="O128" s="58">
        <f t="shared" si="2"/>
        <v>4.830917874396135E-3</v>
      </c>
    </row>
    <row r="129" spans="1:15" ht="13" hidden="1" outlineLevel="1">
      <c r="A129" s="59"/>
      <c r="B129" s="59"/>
      <c r="H129" s="51"/>
      <c r="M129" s="55" t="s">
        <v>242</v>
      </c>
      <c r="N129" s="55">
        <v>1</v>
      </c>
      <c r="O129" s="58">
        <f t="shared" si="2"/>
        <v>4.830917874396135E-3</v>
      </c>
    </row>
    <row r="130" spans="1:15" ht="13" hidden="1" outlineLevel="1">
      <c r="A130" s="59"/>
      <c r="B130" s="59"/>
      <c r="H130" s="51"/>
      <c r="M130" s="55" t="s">
        <v>243</v>
      </c>
      <c r="N130" s="55">
        <v>1</v>
      </c>
      <c r="O130" s="58">
        <f t="shared" si="2"/>
        <v>4.830917874396135E-3</v>
      </c>
    </row>
    <row r="131" spans="1:15" ht="13" hidden="1" outlineLevel="1">
      <c r="A131" s="59"/>
      <c r="B131" s="59"/>
      <c r="H131" s="51"/>
      <c r="M131" s="55" t="s">
        <v>244</v>
      </c>
      <c r="N131" s="55">
        <v>1</v>
      </c>
      <c r="O131" s="58">
        <f t="shared" si="2"/>
        <v>4.830917874396135E-3</v>
      </c>
    </row>
    <row r="132" spans="1:15" ht="13" hidden="1" outlineLevel="1">
      <c r="A132" s="59"/>
      <c r="B132" s="59"/>
      <c r="H132" s="51"/>
      <c r="M132" s="55" t="s">
        <v>245</v>
      </c>
      <c r="N132" s="55">
        <v>1</v>
      </c>
      <c r="O132" s="58">
        <f t="shared" si="2"/>
        <v>4.830917874396135E-3</v>
      </c>
    </row>
    <row r="133" spans="1:15" ht="13" hidden="1" outlineLevel="1">
      <c r="A133" s="59"/>
      <c r="B133" s="59"/>
      <c r="H133" s="51"/>
      <c r="M133" s="55" t="s">
        <v>246</v>
      </c>
      <c r="N133" s="55">
        <v>1</v>
      </c>
      <c r="O133" s="58">
        <f t="shared" si="2"/>
        <v>4.830917874396135E-3</v>
      </c>
    </row>
    <row r="134" spans="1:15" ht="13" hidden="1" outlineLevel="1">
      <c r="A134" s="59"/>
      <c r="B134" s="59"/>
      <c r="H134" s="51"/>
      <c r="M134" s="55" t="s">
        <v>247</v>
      </c>
      <c r="N134" s="55">
        <v>1</v>
      </c>
      <c r="O134" s="58">
        <f t="shared" si="2"/>
        <v>4.830917874396135E-3</v>
      </c>
    </row>
    <row r="135" spans="1:15" ht="13" hidden="1" outlineLevel="1">
      <c r="A135" s="59"/>
      <c r="B135" s="59"/>
      <c r="H135" s="51"/>
      <c r="M135" s="55" t="s">
        <v>248</v>
      </c>
      <c r="N135" s="55">
        <v>1</v>
      </c>
      <c r="O135" s="58">
        <f t="shared" si="2"/>
        <v>4.830917874396135E-3</v>
      </c>
    </row>
    <row r="136" spans="1:15" ht="13" hidden="1" outlineLevel="1">
      <c r="A136" s="59"/>
      <c r="B136" s="59"/>
      <c r="H136" s="51"/>
      <c r="M136" s="55" t="s">
        <v>249</v>
      </c>
      <c r="N136" s="55">
        <v>1</v>
      </c>
      <c r="O136" s="58">
        <f t="shared" si="2"/>
        <v>4.830917874396135E-3</v>
      </c>
    </row>
    <row r="137" spans="1:15" ht="13" hidden="1" outlineLevel="1">
      <c r="A137" s="59"/>
      <c r="B137" s="59"/>
      <c r="H137" s="51"/>
      <c r="M137" s="55" t="s">
        <v>250</v>
      </c>
      <c r="N137" s="55">
        <v>1</v>
      </c>
      <c r="O137" s="58">
        <f t="shared" si="2"/>
        <v>4.830917874396135E-3</v>
      </c>
    </row>
    <row r="138" spans="1:15" ht="13" hidden="1" outlineLevel="1">
      <c r="A138" s="59"/>
      <c r="B138" s="59"/>
      <c r="H138" s="51"/>
      <c r="M138" s="55" t="s">
        <v>251</v>
      </c>
      <c r="N138" s="55">
        <v>1</v>
      </c>
      <c r="O138" s="58">
        <f t="shared" si="2"/>
        <v>4.830917874396135E-3</v>
      </c>
    </row>
    <row r="139" spans="1:15" ht="13" hidden="1" outlineLevel="1">
      <c r="A139" s="59"/>
      <c r="B139" s="59"/>
      <c r="H139" s="51"/>
      <c r="M139" s="55" t="s">
        <v>252</v>
      </c>
      <c r="N139" s="55">
        <v>1</v>
      </c>
      <c r="O139" s="58">
        <f t="shared" si="2"/>
        <v>4.830917874396135E-3</v>
      </c>
    </row>
    <row r="140" spans="1:15" ht="13" hidden="1" outlineLevel="1">
      <c r="A140" s="59"/>
      <c r="B140" s="59"/>
      <c r="H140" s="51"/>
      <c r="M140" s="55" t="s">
        <v>253</v>
      </c>
      <c r="N140" s="55">
        <v>1</v>
      </c>
      <c r="O140" s="58">
        <f t="shared" si="2"/>
        <v>4.830917874396135E-3</v>
      </c>
    </row>
    <row r="141" spans="1:15" ht="13" hidden="1" outlineLevel="1">
      <c r="A141" s="59"/>
      <c r="B141" s="59"/>
      <c r="H141" s="51"/>
      <c r="M141" s="55" t="s">
        <v>254</v>
      </c>
      <c r="N141" s="55">
        <v>1</v>
      </c>
      <c r="O141" s="58">
        <f t="shared" si="2"/>
        <v>4.830917874396135E-3</v>
      </c>
    </row>
    <row r="142" spans="1:15" ht="13" hidden="1" outlineLevel="1">
      <c r="A142" s="59"/>
      <c r="B142" s="59"/>
      <c r="H142" s="51"/>
      <c r="M142" s="55" t="s">
        <v>255</v>
      </c>
      <c r="N142" s="55">
        <v>1</v>
      </c>
      <c r="O142" s="58">
        <f t="shared" si="2"/>
        <v>4.830917874396135E-3</v>
      </c>
    </row>
    <row r="143" spans="1:15" ht="13" hidden="1" outlineLevel="1">
      <c r="A143" s="59"/>
      <c r="B143" s="59"/>
      <c r="H143" s="51"/>
      <c r="M143" s="55" t="s">
        <v>256</v>
      </c>
      <c r="N143" s="55">
        <v>1</v>
      </c>
      <c r="O143" s="58">
        <f t="shared" si="2"/>
        <v>4.830917874396135E-3</v>
      </c>
    </row>
    <row r="144" spans="1:15" ht="13" hidden="1" outlineLevel="1">
      <c r="A144" s="59"/>
      <c r="B144" s="59"/>
      <c r="H144" s="51"/>
      <c r="M144" s="55" t="s">
        <v>257</v>
      </c>
      <c r="N144" s="55">
        <v>1</v>
      </c>
      <c r="O144" s="58">
        <f t="shared" si="2"/>
        <v>4.830917874396135E-3</v>
      </c>
    </row>
    <row r="145" spans="1:15" ht="13" hidden="1" outlineLevel="1">
      <c r="A145" s="59"/>
      <c r="B145" s="59"/>
      <c r="H145" s="51"/>
      <c r="M145" s="55" t="s">
        <v>258</v>
      </c>
      <c r="N145" s="55">
        <v>1</v>
      </c>
      <c r="O145" s="58">
        <f t="shared" si="2"/>
        <v>4.830917874396135E-3</v>
      </c>
    </row>
    <row r="146" spans="1:15" ht="13" hidden="1" outlineLevel="1">
      <c r="A146" s="59"/>
      <c r="B146" s="59"/>
      <c r="H146" s="51"/>
      <c r="M146" s="55" t="s">
        <v>259</v>
      </c>
      <c r="N146" s="55">
        <v>1</v>
      </c>
      <c r="O146" s="58">
        <f t="shared" si="2"/>
        <v>4.830917874396135E-3</v>
      </c>
    </row>
    <row r="147" spans="1:15" ht="13" hidden="1" outlineLevel="1">
      <c r="A147" s="59"/>
      <c r="B147" s="59"/>
      <c r="H147" s="51"/>
      <c r="M147" s="55" t="s">
        <v>260</v>
      </c>
      <c r="N147" s="55">
        <v>1</v>
      </c>
      <c r="O147" s="58">
        <f t="shared" si="2"/>
        <v>4.830917874396135E-3</v>
      </c>
    </row>
    <row r="148" spans="1:15" ht="13" hidden="1" outlineLevel="1">
      <c r="A148" s="59"/>
      <c r="B148" s="59"/>
      <c r="H148" s="51"/>
      <c r="M148" s="55" t="s">
        <v>261</v>
      </c>
      <c r="N148" s="55">
        <v>1</v>
      </c>
      <c r="O148" s="58">
        <f t="shared" si="2"/>
        <v>4.830917874396135E-3</v>
      </c>
    </row>
    <row r="149" spans="1:15" ht="13" hidden="1" outlineLevel="1">
      <c r="A149" s="59"/>
      <c r="B149" s="59"/>
      <c r="H149" s="51"/>
      <c r="M149" s="55" t="s">
        <v>262</v>
      </c>
      <c r="N149" s="55">
        <v>1</v>
      </c>
      <c r="O149" s="58">
        <f t="shared" si="2"/>
        <v>4.830917874396135E-3</v>
      </c>
    </row>
    <row r="150" spans="1:15" ht="13" hidden="1" outlineLevel="1">
      <c r="A150" s="59"/>
      <c r="B150" s="59"/>
      <c r="H150" s="51"/>
      <c r="M150" s="55" t="s">
        <v>263</v>
      </c>
      <c r="N150" s="55">
        <v>1</v>
      </c>
      <c r="O150" s="58">
        <f t="shared" si="2"/>
        <v>4.830917874396135E-3</v>
      </c>
    </row>
    <row r="151" spans="1:15" ht="13" hidden="1" outlineLevel="1">
      <c r="A151" s="59"/>
      <c r="B151" s="59"/>
      <c r="H151" s="51"/>
      <c r="M151" s="55" t="s">
        <v>264</v>
      </c>
      <c r="N151" s="55">
        <v>1</v>
      </c>
      <c r="O151" s="58">
        <f t="shared" si="2"/>
        <v>4.830917874396135E-3</v>
      </c>
    </row>
    <row r="152" spans="1:15" ht="13" hidden="1" outlineLevel="1">
      <c r="A152" s="59"/>
      <c r="B152" s="59"/>
      <c r="H152" s="51"/>
      <c r="M152" s="55" t="s">
        <v>265</v>
      </c>
      <c r="N152" s="55">
        <v>1</v>
      </c>
      <c r="O152" s="58">
        <f t="shared" si="2"/>
        <v>4.830917874396135E-3</v>
      </c>
    </row>
    <row r="153" spans="1:15" ht="13" hidden="1" outlineLevel="1">
      <c r="A153" s="59"/>
      <c r="B153" s="59"/>
      <c r="H153" s="51"/>
      <c r="M153" s="55" t="s">
        <v>266</v>
      </c>
      <c r="N153" s="55">
        <v>1</v>
      </c>
      <c r="O153" s="58">
        <f t="shared" si="2"/>
        <v>4.830917874396135E-3</v>
      </c>
    </row>
    <row r="154" spans="1:15" ht="13" hidden="1" outlineLevel="1">
      <c r="A154" s="59"/>
      <c r="B154" s="59"/>
      <c r="H154" s="51"/>
      <c r="M154" s="55" t="s">
        <v>267</v>
      </c>
      <c r="N154" s="55">
        <v>1</v>
      </c>
      <c r="O154" s="58">
        <f t="shared" si="2"/>
        <v>4.830917874396135E-3</v>
      </c>
    </row>
    <row r="155" spans="1:15" ht="13" hidden="1" outlineLevel="1">
      <c r="A155" s="59"/>
      <c r="B155" s="59"/>
      <c r="H155" s="51"/>
      <c r="M155" s="55" t="s">
        <v>268</v>
      </c>
      <c r="N155" s="55">
        <v>1</v>
      </c>
      <c r="O155" s="58">
        <f t="shared" si="2"/>
        <v>4.830917874396135E-3</v>
      </c>
    </row>
    <row r="156" spans="1:15" ht="13">
      <c r="A156" s="59"/>
      <c r="B156" s="59"/>
      <c r="H156" s="51"/>
      <c r="M156" s="65"/>
      <c r="N156" s="65"/>
      <c r="O156" s="66"/>
    </row>
    <row r="157" spans="1:15" ht="60">
      <c r="A157" s="46" t="s">
        <v>24</v>
      </c>
      <c r="B157" s="47" t="s">
        <v>58</v>
      </c>
      <c r="C157" s="48">
        <v>90</v>
      </c>
      <c r="D157" s="49" t="s">
        <v>59</v>
      </c>
      <c r="E157" s="50" t="s">
        <v>60</v>
      </c>
      <c r="F157" s="50" t="s">
        <v>9</v>
      </c>
      <c r="G157" s="50" t="s">
        <v>61</v>
      </c>
      <c r="H157" s="51"/>
      <c r="I157" s="50" t="s">
        <v>62</v>
      </c>
      <c r="J157" s="50" t="s">
        <v>9</v>
      </c>
      <c r="K157" s="50" t="s">
        <v>61</v>
      </c>
      <c r="M157" s="50" t="s">
        <v>63</v>
      </c>
      <c r="N157" s="50" t="s">
        <v>9</v>
      </c>
      <c r="O157" s="50" t="s">
        <v>61</v>
      </c>
    </row>
    <row r="158" spans="1:15" ht="13">
      <c r="A158" s="52"/>
      <c r="B158" s="53"/>
      <c r="C158" s="51"/>
      <c r="D158" s="51"/>
      <c r="E158" s="54" t="s">
        <v>64</v>
      </c>
      <c r="F158" s="55">
        <v>79</v>
      </c>
      <c r="G158" s="56">
        <f t="shared" ref="G158:G161" si="3">F158/C$157</f>
        <v>0.87777777777777777</v>
      </c>
      <c r="H158" s="51"/>
      <c r="I158" s="55" t="s">
        <v>46</v>
      </c>
      <c r="J158" s="55">
        <v>16</v>
      </c>
      <c r="K158" s="57">
        <f t="shared" ref="K158:K200" si="4">J158/C$157</f>
        <v>0.17777777777777778</v>
      </c>
      <c r="M158" s="55" t="s">
        <v>269</v>
      </c>
      <c r="N158" s="55">
        <v>6</v>
      </c>
      <c r="O158" s="58">
        <f t="shared" ref="O158:O225" si="5">N158/C$157</f>
        <v>6.6666666666666666E-2</v>
      </c>
    </row>
    <row r="159" spans="1:15" ht="13">
      <c r="A159" s="52"/>
      <c r="B159" s="53"/>
      <c r="C159" s="51"/>
      <c r="D159" s="51"/>
      <c r="E159" s="54" t="s">
        <v>49</v>
      </c>
      <c r="F159" s="55">
        <v>7</v>
      </c>
      <c r="G159" s="56">
        <f t="shared" si="3"/>
        <v>7.7777777777777779E-2</v>
      </c>
      <c r="H159" s="51"/>
      <c r="I159" s="55" t="s">
        <v>47</v>
      </c>
      <c r="J159" s="55">
        <v>8</v>
      </c>
      <c r="K159" s="57">
        <f t="shared" si="4"/>
        <v>8.8888888888888892E-2</v>
      </c>
      <c r="M159" s="55" t="s">
        <v>270</v>
      </c>
      <c r="N159" s="55">
        <v>6</v>
      </c>
      <c r="O159" s="58">
        <f t="shared" si="5"/>
        <v>6.6666666666666666E-2</v>
      </c>
    </row>
    <row r="160" spans="1:15" ht="13">
      <c r="A160" s="59"/>
      <c r="B160" s="59"/>
      <c r="C160" s="59"/>
      <c r="E160" s="60" t="s">
        <v>50</v>
      </c>
      <c r="F160" s="55">
        <v>3</v>
      </c>
      <c r="G160" s="56">
        <f t="shared" si="3"/>
        <v>3.3333333333333333E-2</v>
      </c>
      <c r="H160" s="51"/>
      <c r="I160" s="55" t="s">
        <v>67</v>
      </c>
      <c r="J160" s="55">
        <v>6</v>
      </c>
      <c r="K160" s="57">
        <f t="shared" si="4"/>
        <v>6.6666666666666666E-2</v>
      </c>
      <c r="M160" s="55" t="s">
        <v>271</v>
      </c>
      <c r="N160" s="55">
        <v>4</v>
      </c>
      <c r="O160" s="58">
        <f t="shared" si="5"/>
        <v>4.4444444444444446E-2</v>
      </c>
    </row>
    <row r="161" spans="1:15" ht="13" collapsed="1">
      <c r="A161" s="59"/>
      <c r="B161" s="59"/>
      <c r="C161" s="59"/>
      <c r="E161" s="60" t="s">
        <v>69</v>
      </c>
      <c r="F161" s="62">
        <v>1</v>
      </c>
      <c r="G161" s="56">
        <f t="shared" si="3"/>
        <v>1.1111111111111112E-2</v>
      </c>
      <c r="H161" s="51"/>
      <c r="I161" s="55" t="s">
        <v>76</v>
      </c>
      <c r="J161" s="55">
        <v>5</v>
      </c>
      <c r="K161" s="57">
        <f t="shared" si="4"/>
        <v>5.5555555555555552E-2</v>
      </c>
      <c r="M161" s="55" t="s">
        <v>272</v>
      </c>
      <c r="N161" s="55">
        <v>3</v>
      </c>
      <c r="O161" s="58">
        <f t="shared" si="5"/>
        <v>3.3333333333333333E-2</v>
      </c>
    </row>
    <row r="162" spans="1:15" ht="13" hidden="1" outlineLevel="1">
      <c r="A162" s="59"/>
      <c r="B162" s="59"/>
      <c r="H162" s="51"/>
      <c r="I162" s="55" t="s">
        <v>56</v>
      </c>
      <c r="J162" s="55">
        <v>4</v>
      </c>
      <c r="K162" s="57">
        <f t="shared" si="4"/>
        <v>4.4444444444444446E-2</v>
      </c>
      <c r="M162" s="55" t="s">
        <v>104</v>
      </c>
      <c r="N162" s="55">
        <v>2</v>
      </c>
      <c r="O162" s="58">
        <f t="shared" si="5"/>
        <v>2.2222222222222223E-2</v>
      </c>
    </row>
    <row r="163" spans="1:15" ht="13" hidden="1" outlineLevel="1">
      <c r="A163" s="59"/>
      <c r="B163" s="59"/>
      <c r="H163" s="51"/>
      <c r="I163" s="55" t="s">
        <v>74</v>
      </c>
      <c r="J163" s="55">
        <v>3</v>
      </c>
      <c r="K163" s="57">
        <f t="shared" si="4"/>
        <v>3.3333333333333333E-2</v>
      </c>
      <c r="M163" s="55" t="s">
        <v>273</v>
      </c>
      <c r="N163" s="55">
        <v>2</v>
      </c>
      <c r="O163" s="58">
        <f t="shared" si="5"/>
        <v>2.2222222222222223E-2</v>
      </c>
    </row>
    <row r="164" spans="1:15" ht="13" hidden="1" outlineLevel="1">
      <c r="A164" s="59"/>
      <c r="B164" s="59"/>
      <c r="H164" s="51"/>
      <c r="I164" s="55" t="s">
        <v>79</v>
      </c>
      <c r="J164" s="55">
        <v>3</v>
      </c>
      <c r="K164" s="57">
        <f t="shared" si="4"/>
        <v>3.3333333333333333E-2</v>
      </c>
      <c r="M164" s="55" t="s">
        <v>274</v>
      </c>
      <c r="N164" s="55">
        <v>2</v>
      </c>
      <c r="O164" s="58">
        <f t="shared" si="5"/>
        <v>2.2222222222222223E-2</v>
      </c>
    </row>
    <row r="165" spans="1:15" ht="13" hidden="1" outlineLevel="1">
      <c r="A165" s="59"/>
      <c r="B165" s="59"/>
      <c r="H165" s="51"/>
      <c r="I165" s="55" t="s">
        <v>87</v>
      </c>
      <c r="J165" s="55">
        <v>2</v>
      </c>
      <c r="K165" s="57">
        <f t="shared" si="4"/>
        <v>2.2222222222222223E-2</v>
      </c>
      <c r="M165" s="55" t="s">
        <v>275</v>
      </c>
      <c r="N165" s="55">
        <v>2</v>
      </c>
      <c r="O165" s="58">
        <f t="shared" si="5"/>
        <v>2.2222222222222223E-2</v>
      </c>
    </row>
    <row r="166" spans="1:15" ht="13" hidden="1" outlineLevel="1">
      <c r="A166" s="59"/>
      <c r="B166" s="59"/>
      <c r="H166" s="51"/>
      <c r="I166" s="55" t="s">
        <v>85</v>
      </c>
      <c r="J166" s="55">
        <v>2</v>
      </c>
      <c r="K166" s="57">
        <f t="shared" si="4"/>
        <v>2.2222222222222223E-2</v>
      </c>
      <c r="M166" s="55" t="s">
        <v>276</v>
      </c>
      <c r="N166" s="55">
        <v>2</v>
      </c>
      <c r="O166" s="58">
        <f t="shared" si="5"/>
        <v>2.2222222222222223E-2</v>
      </c>
    </row>
    <row r="167" spans="1:15" ht="13" hidden="1" outlineLevel="1">
      <c r="A167" s="59"/>
      <c r="B167" s="59"/>
      <c r="H167" s="51"/>
      <c r="I167" s="55" t="s">
        <v>277</v>
      </c>
      <c r="J167" s="55">
        <v>2</v>
      </c>
      <c r="K167" s="57">
        <f t="shared" si="4"/>
        <v>2.2222222222222223E-2</v>
      </c>
      <c r="M167" s="55" t="s">
        <v>278</v>
      </c>
      <c r="N167" s="55">
        <v>2</v>
      </c>
      <c r="O167" s="58">
        <f t="shared" si="5"/>
        <v>2.2222222222222223E-2</v>
      </c>
    </row>
    <row r="168" spans="1:15" ht="13" hidden="1" outlineLevel="1">
      <c r="A168" s="59"/>
      <c r="B168" s="59"/>
      <c r="H168" s="51"/>
      <c r="I168" s="55" t="s">
        <v>279</v>
      </c>
      <c r="J168" s="55">
        <v>2</v>
      </c>
      <c r="K168" s="57">
        <f t="shared" si="4"/>
        <v>2.2222222222222223E-2</v>
      </c>
      <c r="M168" s="55" t="s">
        <v>280</v>
      </c>
      <c r="N168" s="55">
        <v>2</v>
      </c>
      <c r="O168" s="58">
        <f t="shared" si="5"/>
        <v>2.2222222222222223E-2</v>
      </c>
    </row>
    <row r="169" spans="1:15" ht="13" hidden="1" outlineLevel="1">
      <c r="A169" s="59"/>
      <c r="B169" s="59"/>
      <c r="H169" s="51"/>
      <c r="I169" s="55" t="s">
        <v>101</v>
      </c>
      <c r="J169" s="55">
        <v>2</v>
      </c>
      <c r="K169" s="57">
        <f t="shared" si="4"/>
        <v>2.2222222222222223E-2</v>
      </c>
      <c r="M169" s="55" t="s">
        <v>281</v>
      </c>
      <c r="N169" s="55">
        <v>1</v>
      </c>
      <c r="O169" s="58">
        <f t="shared" si="5"/>
        <v>1.1111111111111112E-2</v>
      </c>
    </row>
    <row r="170" spans="1:15" ht="13" hidden="1" outlineLevel="1">
      <c r="A170" s="59"/>
      <c r="B170" s="59"/>
      <c r="H170" s="51"/>
      <c r="I170" s="55" t="s">
        <v>150</v>
      </c>
      <c r="J170" s="55">
        <v>2</v>
      </c>
      <c r="K170" s="57">
        <f t="shared" si="4"/>
        <v>2.2222222222222223E-2</v>
      </c>
      <c r="M170" s="55" t="s">
        <v>282</v>
      </c>
      <c r="N170" s="55">
        <v>1</v>
      </c>
      <c r="O170" s="58">
        <f t="shared" si="5"/>
        <v>1.1111111111111112E-2</v>
      </c>
    </row>
    <row r="171" spans="1:15" ht="13" hidden="1" outlineLevel="1">
      <c r="A171" s="59"/>
      <c r="B171" s="59"/>
      <c r="H171" s="51"/>
      <c r="I171" s="55" t="s">
        <v>89</v>
      </c>
      <c r="J171" s="55">
        <v>2</v>
      </c>
      <c r="K171" s="57">
        <f t="shared" si="4"/>
        <v>2.2222222222222223E-2</v>
      </c>
      <c r="M171" s="55" t="s">
        <v>283</v>
      </c>
      <c r="N171" s="55">
        <v>1</v>
      </c>
      <c r="O171" s="58">
        <f t="shared" si="5"/>
        <v>1.1111111111111112E-2</v>
      </c>
    </row>
    <row r="172" spans="1:15" ht="13" hidden="1" outlineLevel="1">
      <c r="A172" s="59"/>
      <c r="B172" s="59"/>
      <c r="H172" s="51"/>
      <c r="I172" s="55" t="s">
        <v>118</v>
      </c>
      <c r="J172" s="55">
        <v>2</v>
      </c>
      <c r="K172" s="57">
        <f t="shared" si="4"/>
        <v>2.2222222222222223E-2</v>
      </c>
      <c r="M172" s="55" t="s">
        <v>284</v>
      </c>
      <c r="N172" s="55">
        <v>1</v>
      </c>
      <c r="O172" s="58">
        <f t="shared" si="5"/>
        <v>1.1111111111111112E-2</v>
      </c>
    </row>
    <row r="173" spans="1:15" ht="13" hidden="1" outlineLevel="1">
      <c r="A173" s="59"/>
      <c r="B173" s="59"/>
      <c r="H173" s="51"/>
      <c r="I173" s="55" t="s">
        <v>110</v>
      </c>
      <c r="J173" s="55">
        <v>2</v>
      </c>
      <c r="K173" s="57">
        <f t="shared" si="4"/>
        <v>2.2222222222222223E-2</v>
      </c>
      <c r="M173" s="55" t="s">
        <v>285</v>
      </c>
      <c r="N173" s="55">
        <v>1</v>
      </c>
      <c r="O173" s="58">
        <f t="shared" si="5"/>
        <v>1.1111111111111112E-2</v>
      </c>
    </row>
    <row r="174" spans="1:15" ht="13" hidden="1" outlineLevel="1">
      <c r="A174" s="59"/>
      <c r="B174" s="59"/>
      <c r="H174" s="51"/>
      <c r="I174" s="55" t="s">
        <v>286</v>
      </c>
      <c r="J174" s="55">
        <v>1</v>
      </c>
      <c r="K174" s="57">
        <f t="shared" si="4"/>
        <v>1.1111111111111112E-2</v>
      </c>
      <c r="M174" s="55" t="s">
        <v>287</v>
      </c>
      <c r="N174" s="55">
        <v>1</v>
      </c>
      <c r="O174" s="58">
        <f t="shared" si="5"/>
        <v>1.1111111111111112E-2</v>
      </c>
    </row>
    <row r="175" spans="1:15" ht="13" hidden="1" outlineLevel="1">
      <c r="A175" s="59"/>
      <c r="B175" s="59"/>
      <c r="H175" s="51"/>
      <c r="I175" s="55" t="s">
        <v>116</v>
      </c>
      <c r="J175" s="55">
        <v>1</v>
      </c>
      <c r="K175" s="57">
        <f t="shared" si="4"/>
        <v>1.1111111111111112E-2</v>
      </c>
      <c r="M175" s="55" t="s">
        <v>288</v>
      </c>
      <c r="N175" s="55">
        <v>1</v>
      </c>
      <c r="O175" s="58">
        <f t="shared" si="5"/>
        <v>1.1111111111111112E-2</v>
      </c>
    </row>
    <row r="176" spans="1:15" ht="13" hidden="1" outlineLevel="1">
      <c r="A176" s="59"/>
      <c r="B176" s="59"/>
      <c r="H176" s="51"/>
      <c r="I176" s="55" t="s">
        <v>289</v>
      </c>
      <c r="J176" s="55">
        <v>1</v>
      </c>
      <c r="K176" s="57">
        <f t="shared" si="4"/>
        <v>1.1111111111111112E-2</v>
      </c>
      <c r="M176" s="55" t="s">
        <v>290</v>
      </c>
      <c r="N176" s="55">
        <v>1</v>
      </c>
      <c r="O176" s="58">
        <f t="shared" si="5"/>
        <v>1.1111111111111112E-2</v>
      </c>
    </row>
    <row r="177" spans="1:15" ht="13" hidden="1" outlineLevel="1">
      <c r="A177" s="59"/>
      <c r="B177" s="59"/>
      <c r="H177" s="51"/>
      <c r="I177" s="55" t="s">
        <v>112</v>
      </c>
      <c r="J177" s="55">
        <v>1</v>
      </c>
      <c r="K177" s="57">
        <f t="shared" si="4"/>
        <v>1.1111111111111112E-2</v>
      </c>
      <c r="M177" s="55" t="s">
        <v>291</v>
      </c>
      <c r="N177" s="55">
        <v>1</v>
      </c>
      <c r="O177" s="58">
        <f t="shared" si="5"/>
        <v>1.1111111111111112E-2</v>
      </c>
    </row>
    <row r="178" spans="1:15" ht="13" hidden="1" outlineLevel="1">
      <c r="A178" s="59"/>
      <c r="B178" s="59"/>
      <c r="H178" s="51"/>
      <c r="I178" s="55" t="s">
        <v>93</v>
      </c>
      <c r="J178" s="55">
        <v>1</v>
      </c>
      <c r="K178" s="57">
        <f t="shared" si="4"/>
        <v>1.1111111111111112E-2</v>
      </c>
      <c r="M178" s="55" t="s">
        <v>292</v>
      </c>
      <c r="N178" s="55">
        <v>1</v>
      </c>
      <c r="O178" s="58">
        <f t="shared" si="5"/>
        <v>1.1111111111111112E-2</v>
      </c>
    </row>
    <row r="179" spans="1:15" ht="13" hidden="1" outlineLevel="1">
      <c r="A179" s="59"/>
      <c r="B179" s="59"/>
      <c r="H179" s="51"/>
      <c r="I179" s="55" t="s">
        <v>95</v>
      </c>
      <c r="J179" s="55">
        <v>1</v>
      </c>
      <c r="K179" s="57">
        <f t="shared" si="4"/>
        <v>1.1111111111111112E-2</v>
      </c>
      <c r="M179" s="55" t="s">
        <v>293</v>
      </c>
      <c r="N179" s="55">
        <v>1</v>
      </c>
      <c r="O179" s="58">
        <f t="shared" si="5"/>
        <v>1.1111111111111112E-2</v>
      </c>
    </row>
    <row r="180" spans="1:15" ht="13" hidden="1" outlineLevel="1">
      <c r="A180" s="59"/>
      <c r="B180" s="59"/>
      <c r="H180" s="51"/>
      <c r="I180" s="55" t="s">
        <v>294</v>
      </c>
      <c r="J180" s="55">
        <v>1</v>
      </c>
      <c r="K180" s="57">
        <f t="shared" si="4"/>
        <v>1.1111111111111112E-2</v>
      </c>
      <c r="M180" s="55" t="s">
        <v>80</v>
      </c>
      <c r="N180" s="55">
        <v>1</v>
      </c>
      <c r="O180" s="58">
        <f t="shared" si="5"/>
        <v>1.1111111111111112E-2</v>
      </c>
    </row>
    <row r="181" spans="1:15" ht="13" hidden="1" outlineLevel="1">
      <c r="A181" s="59"/>
      <c r="B181" s="59"/>
      <c r="H181" s="51"/>
      <c r="I181" s="55" t="s">
        <v>295</v>
      </c>
      <c r="J181" s="55">
        <v>1</v>
      </c>
      <c r="K181" s="57">
        <f t="shared" si="4"/>
        <v>1.1111111111111112E-2</v>
      </c>
      <c r="M181" s="55" t="s">
        <v>296</v>
      </c>
      <c r="N181" s="55">
        <v>1</v>
      </c>
      <c r="O181" s="58">
        <f t="shared" si="5"/>
        <v>1.1111111111111112E-2</v>
      </c>
    </row>
    <row r="182" spans="1:15" ht="13" hidden="1" outlineLevel="1">
      <c r="A182" s="59"/>
      <c r="B182" s="59"/>
      <c r="H182" s="51"/>
      <c r="I182" s="55" t="s">
        <v>126</v>
      </c>
      <c r="J182" s="55">
        <v>1</v>
      </c>
      <c r="K182" s="57">
        <f t="shared" si="4"/>
        <v>1.1111111111111112E-2</v>
      </c>
      <c r="M182" s="55" t="s">
        <v>297</v>
      </c>
      <c r="N182" s="55">
        <v>1</v>
      </c>
      <c r="O182" s="58">
        <f t="shared" si="5"/>
        <v>1.1111111111111112E-2</v>
      </c>
    </row>
    <row r="183" spans="1:15" ht="13" hidden="1" outlineLevel="1">
      <c r="A183" s="59"/>
      <c r="B183" s="59"/>
      <c r="H183" s="51"/>
      <c r="I183" s="55" t="s">
        <v>91</v>
      </c>
      <c r="J183" s="55">
        <v>1</v>
      </c>
      <c r="K183" s="57">
        <f t="shared" si="4"/>
        <v>1.1111111111111112E-2</v>
      </c>
      <c r="M183" s="55" t="s">
        <v>298</v>
      </c>
      <c r="N183" s="55">
        <v>1</v>
      </c>
      <c r="O183" s="58">
        <f t="shared" si="5"/>
        <v>1.1111111111111112E-2</v>
      </c>
    </row>
    <row r="184" spans="1:15" ht="13" hidden="1" outlineLevel="1">
      <c r="A184" s="59"/>
      <c r="B184" s="59"/>
      <c r="H184" s="51"/>
      <c r="I184" s="55" t="s">
        <v>134</v>
      </c>
      <c r="J184" s="55">
        <v>1</v>
      </c>
      <c r="K184" s="57">
        <f t="shared" si="4"/>
        <v>1.1111111111111112E-2</v>
      </c>
      <c r="M184" s="55" t="s">
        <v>299</v>
      </c>
      <c r="N184" s="55">
        <v>1</v>
      </c>
      <c r="O184" s="58">
        <f t="shared" si="5"/>
        <v>1.1111111111111112E-2</v>
      </c>
    </row>
    <row r="185" spans="1:15" ht="13" hidden="1" outlineLevel="1">
      <c r="A185" s="59"/>
      <c r="B185" s="59"/>
      <c r="H185" s="51"/>
      <c r="I185" s="55" t="s">
        <v>108</v>
      </c>
      <c r="J185" s="55">
        <v>1</v>
      </c>
      <c r="K185" s="57">
        <f t="shared" si="4"/>
        <v>1.1111111111111112E-2</v>
      </c>
      <c r="M185" s="55" t="s">
        <v>300</v>
      </c>
      <c r="N185" s="55">
        <v>1</v>
      </c>
      <c r="O185" s="58">
        <f t="shared" si="5"/>
        <v>1.1111111111111112E-2</v>
      </c>
    </row>
    <row r="186" spans="1:15" ht="13" hidden="1" outlineLevel="1">
      <c r="A186" s="59"/>
      <c r="B186" s="59"/>
      <c r="H186" s="51"/>
      <c r="I186" s="55" t="s">
        <v>301</v>
      </c>
      <c r="J186" s="55">
        <v>1</v>
      </c>
      <c r="K186" s="57">
        <f t="shared" si="4"/>
        <v>1.1111111111111112E-2</v>
      </c>
      <c r="M186" s="55" t="s">
        <v>302</v>
      </c>
      <c r="N186" s="55">
        <v>1</v>
      </c>
      <c r="O186" s="58">
        <f t="shared" si="5"/>
        <v>1.1111111111111112E-2</v>
      </c>
    </row>
    <row r="187" spans="1:15" ht="13" hidden="1" outlineLevel="1">
      <c r="A187" s="59"/>
      <c r="B187" s="59"/>
      <c r="H187" s="51"/>
      <c r="I187" s="55" t="s">
        <v>303</v>
      </c>
      <c r="J187" s="55">
        <v>1</v>
      </c>
      <c r="K187" s="57">
        <f t="shared" si="4"/>
        <v>1.1111111111111112E-2</v>
      </c>
      <c r="M187" s="55" t="s">
        <v>304</v>
      </c>
      <c r="N187" s="55">
        <v>1</v>
      </c>
      <c r="O187" s="58">
        <f t="shared" si="5"/>
        <v>1.1111111111111112E-2</v>
      </c>
    </row>
    <row r="188" spans="1:15" ht="13" hidden="1" outlineLevel="1">
      <c r="A188" s="59"/>
      <c r="B188" s="59"/>
      <c r="H188" s="51"/>
      <c r="I188" s="55" t="s">
        <v>305</v>
      </c>
      <c r="J188" s="55">
        <v>1</v>
      </c>
      <c r="K188" s="57">
        <f t="shared" si="4"/>
        <v>1.1111111111111112E-2</v>
      </c>
      <c r="M188" s="55" t="s">
        <v>306</v>
      </c>
      <c r="N188" s="55">
        <v>1</v>
      </c>
      <c r="O188" s="58">
        <f t="shared" si="5"/>
        <v>1.1111111111111112E-2</v>
      </c>
    </row>
    <row r="189" spans="1:15" ht="13" hidden="1" outlineLevel="1">
      <c r="A189" s="59"/>
      <c r="B189" s="59"/>
      <c r="H189" s="51"/>
      <c r="I189" s="55" t="s">
        <v>307</v>
      </c>
      <c r="J189" s="55">
        <v>1</v>
      </c>
      <c r="K189" s="57">
        <f t="shared" si="4"/>
        <v>1.1111111111111112E-2</v>
      </c>
      <c r="M189" s="55" t="s">
        <v>308</v>
      </c>
      <c r="N189" s="55">
        <v>1</v>
      </c>
      <c r="O189" s="58">
        <f t="shared" si="5"/>
        <v>1.1111111111111112E-2</v>
      </c>
    </row>
    <row r="190" spans="1:15" ht="13" hidden="1" outlineLevel="1">
      <c r="A190" s="59"/>
      <c r="B190" s="59"/>
      <c r="H190" s="51"/>
      <c r="I190" s="55" t="s">
        <v>142</v>
      </c>
      <c r="J190" s="55">
        <v>1</v>
      </c>
      <c r="K190" s="57">
        <f t="shared" si="4"/>
        <v>1.1111111111111112E-2</v>
      </c>
      <c r="M190" s="55" t="s">
        <v>165</v>
      </c>
      <c r="N190" s="55">
        <v>1</v>
      </c>
      <c r="O190" s="58">
        <f t="shared" si="5"/>
        <v>1.1111111111111112E-2</v>
      </c>
    </row>
    <row r="191" spans="1:15" ht="13" hidden="1" outlineLevel="1">
      <c r="A191" s="59"/>
      <c r="B191" s="59"/>
      <c r="H191" s="51"/>
      <c r="I191" s="55" t="s">
        <v>309</v>
      </c>
      <c r="J191" s="55">
        <v>1</v>
      </c>
      <c r="K191" s="57">
        <f t="shared" si="4"/>
        <v>1.1111111111111112E-2</v>
      </c>
      <c r="M191" s="55" t="s">
        <v>310</v>
      </c>
      <c r="N191" s="55">
        <v>1</v>
      </c>
      <c r="O191" s="58">
        <f t="shared" si="5"/>
        <v>1.1111111111111112E-2</v>
      </c>
    </row>
    <row r="192" spans="1:15" ht="13" hidden="1" outlineLevel="1">
      <c r="A192" s="59"/>
      <c r="B192" s="59"/>
      <c r="H192" s="51"/>
      <c r="I192" s="55" t="s">
        <v>144</v>
      </c>
      <c r="J192" s="55">
        <v>1</v>
      </c>
      <c r="K192" s="57">
        <f t="shared" si="4"/>
        <v>1.1111111111111112E-2</v>
      </c>
      <c r="M192" s="55" t="s">
        <v>311</v>
      </c>
      <c r="N192" s="55">
        <v>1</v>
      </c>
      <c r="O192" s="58">
        <f t="shared" si="5"/>
        <v>1.1111111111111112E-2</v>
      </c>
    </row>
    <row r="193" spans="1:15" ht="13" hidden="1" outlineLevel="1">
      <c r="A193" s="59"/>
      <c r="B193" s="59"/>
      <c r="H193" s="51"/>
      <c r="I193" s="55" t="s">
        <v>83</v>
      </c>
      <c r="J193" s="55">
        <v>1</v>
      </c>
      <c r="K193" s="57">
        <f t="shared" si="4"/>
        <v>1.1111111111111112E-2</v>
      </c>
      <c r="M193" s="55" t="s">
        <v>312</v>
      </c>
      <c r="N193" s="55">
        <v>1</v>
      </c>
      <c r="O193" s="58">
        <f t="shared" si="5"/>
        <v>1.1111111111111112E-2</v>
      </c>
    </row>
    <row r="194" spans="1:15" ht="13" hidden="1" outlineLevel="1">
      <c r="A194" s="59"/>
      <c r="B194" s="59"/>
      <c r="H194" s="51"/>
      <c r="I194" s="55" t="s">
        <v>313</v>
      </c>
      <c r="J194" s="55">
        <v>1</v>
      </c>
      <c r="K194" s="57">
        <f t="shared" si="4"/>
        <v>1.1111111111111112E-2</v>
      </c>
      <c r="M194" s="55" t="s">
        <v>314</v>
      </c>
      <c r="N194" s="55">
        <v>1</v>
      </c>
      <c r="O194" s="58">
        <f t="shared" si="5"/>
        <v>1.1111111111111112E-2</v>
      </c>
    </row>
    <row r="195" spans="1:15" ht="13" hidden="1" outlineLevel="1">
      <c r="A195" s="59"/>
      <c r="B195" s="59"/>
      <c r="H195" s="51"/>
      <c r="I195" s="55" t="s">
        <v>315</v>
      </c>
      <c r="J195" s="55">
        <v>1</v>
      </c>
      <c r="K195" s="57">
        <f t="shared" si="4"/>
        <v>1.1111111111111112E-2</v>
      </c>
      <c r="M195" s="55" t="s">
        <v>316</v>
      </c>
      <c r="N195" s="55">
        <v>1</v>
      </c>
      <c r="O195" s="58">
        <f t="shared" si="5"/>
        <v>1.1111111111111112E-2</v>
      </c>
    </row>
    <row r="196" spans="1:15" ht="13" hidden="1" outlineLevel="1">
      <c r="A196" s="59"/>
      <c r="B196" s="59"/>
      <c r="H196" s="51"/>
      <c r="I196" s="55" t="s">
        <v>99</v>
      </c>
      <c r="J196" s="55">
        <v>1</v>
      </c>
      <c r="K196" s="57">
        <f t="shared" si="4"/>
        <v>1.1111111111111112E-2</v>
      </c>
      <c r="M196" s="55" t="s">
        <v>317</v>
      </c>
      <c r="N196" s="55">
        <v>1</v>
      </c>
      <c r="O196" s="58">
        <f t="shared" si="5"/>
        <v>1.1111111111111112E-2</v>
      </c>
    </row>
    <row r="197" spans="1:15" ht="13" hidden="1" outlineLevel="1">
      <c r="A197" s="59"/>
      <c r="B197" s="59"/>
      <c r="H197" s="51"/>
      <c r="I197" s="55" t="s">
        <v>160</v>
      </c>
      <c r="J197" s="55">
        <v>1</v>
      </c>
      <c r="K197" s="57">
        <f t="shared" si="4"/>
        <v>1.1111111111111112E-2</v>
      </c>
      <c r="M197" s="55" t="s">
        <v>318</v>
      </c>
      <c r="N197" s="55">
        <v>1</v>
      </c>
      <c r="O197" s="58">
        <f t="shared" si="5"/>
        <v>1.1111111111111112E-2</v>
      </c>
    </row>
    <row r="198" spans="1:15" ht="13" hidden="1" outlineLevel="1">
      <c r="A198" s="59"/>
      <c r="B198" s="59"/>
      <c r="H198" s="51"/>
      <c r="I198" s="55" t="s">
        <v>319</v>
      </c>
      <c r="J198" s="55">
        <v>1</v>
      </c>
      <c r="K198" s="57">
        <f t="shared" si="4"/>
        <v>1.1111111111111112E-2</v>
      </c>
      <c r="M198" s="55" t="s">
        <v>320</v>
      </c>
      <c r="N198" s="55">
        <v>1</v>
      </c>
      <c r="O198" s="58">
        <f t="shared" si="5"/>
        <v>1.1111111111111112E-2</v>
      </c>
    </row>
    <row r="199" spans="1:15" ht="13" hidden="1" outlineLevel="1">
      <c r="A199" s="59"/>
      <c r="B199" s="59"/>
      <c r="H199" s="51"/>
      <c r="I199" s="55" t="s">
        <v>321</v>
      </c>
      <c r="J199" s="55">
        <v>1</v>
      </c>
      <c r="K199" s="57">
        <f t="shared" si="4"/>
        <v>1.1111111111111112E-2</v>
      </c>
      <c r="M199" s="55" t="s">
        <v>322</v>
      </c>
      <c r="N199" s="55">
        <v>1</v>
      </c>
      <c r="O199" s="58">
        <f t="shared" si="5"/>
        <v>1.1111111111111112E-2</v>
      </c>
    </row>
    <row r="200" spans="1:15" ht="13" hidden="1" outlineLevel="1">
      <c r="A200" s="59"/>
      <c r="B200" s="59"/>
      <c r="H200" s="51"/>
      <c r="I200" s="55" t="s">
        <v>323</v>
      </c>
      <c r="J200" s="55">
        <v>1</v>
      </c>
      <c r="K200" s="57">
        <f t="shared" si="4"/>
        <v>1.1111111111111112E-2</v>
      </c>
      <c r="M200" s="55" t="s">
        <v>324</v>
      </c>
      <c r="N200" s="55">
        <v>1</v>
      </c>
      <c r="O200" s="58">
        <f t="shared" si="5"/>
        <v>1.1111111111111112E-2</v>
      </c>
    </row>
    <row r="201" spans="1:15" ht="13" hidden="1" outlineLevel="1">
      <c r="A201" s="59"/>
      <c r="B201" s="59"/>
      <c r="H201" s="51"/>
      <c r="M201" s="55" t="s">
        <v>325</v>
      </c>
      <c r="N201" s="55">
        <v>1</v>
      </c>
      <c r="O201" s="58">
        <f t="shared" si="5"/>
        <v>1.1111111111111112E-2</v>
      </c>
    </row>
    <row r="202" spans="1:15" ht="13" hidden="1" outlineLevel="1">
      <c r="A202" s="59"/>
      <c r="B202" s="59"/>
      <c r="H202" s="51"/>
      <c r="M202" s="55" t="s">
        <v>326</v>
      </c>
      <c r="N202" s="55">
        <v>1</v>
      </c>
      <c r="O202" s="58">
        <f t="shared" si="5"/>
        <v>1.1111111111111112E-2</v>
      </c>
    </row>
    <row r="203" spans="1:15" ht="13" hidden="1" outlineLevel="1">
      <c r="A203" s="59"/>
      <c r="B203" s="59"/>
      <c r="H203" s="51"/>
      <c r="M203" s="55" t="s">
        <v>327</v>
      </c>
      <c r="N203" s="55">
        <v>1</v>
      </c>
      <c r="O203" s="58">
        <f t="shared" si="5"/>
        <v>1.1111111111111112E-2</v>
      </c>
    </row>
    <row r="204" spans="1:15" ht="13" hidden="1" outlineLevel="1">
      <c r="A204" s="59"/>
      <c r="B204" s="59"/>
      <c r="H204" s="51"/>
      <c r="M204" s="55" t="s">
        <v>328</v>
      </c>
      <c r="N204" s="55">
        <v>1</v>
      </c>
      <c r="O204" s="58">
        <f t="shared" si="5"/>
        <v>1.1111111111111112E-2</v>
      </c>
    </row>
    <row r="205" spans="1:15" ht="13" hidden="1" outlineLevel="1">
      <c r="A205" s="59"/>
      <c r="B205" s="59"/>
      <c r="H205" s="51"/>
      <c r="M205" s="55" t="s">
        <v>329</v>
      </c>
      <c r="N205" s="55">
        <v>1</v>
      </c>
      <c r="O205" s="58">
        <f t="shared" si="5"/>
        <v>1.1111111111111112E-2</v>
      </c>
    </row>
    <row r="206" spans="1:15" ht="13" hidden="1" outlineLevel="1">
      <c r="A206" s="59"/>
      <c r="B206" s="59"/>
      <c r="H206" s="51"/>
      <c r="M206" s="55" t="s">
        <v>330</v>
      </c>
      <c r="N206" s="55">
        <v>1</v>
      </c>
      <c r="O206" s="58">
        <f t="shared" si="5"/>
        <v>1.1111111111111112E-2</v>
      </c>
    </row>
    <row r="207" spans="1:15" ht="13" hidden="1" outlineLevel="1">
      <c r="A207" s="59"/>
      <c r="B207" s="59"/>
      <c r="H207" s="51"/>
      <c r="M207" s="55" t="s">
        <v>331</v>
      </c>
      <c r="N207" s="55">
        <v>1</v>
      </c>
      <c r="O207" s="58">
        <f t="shared" si="5"/>
        <v>1.1111111111111112E-2</v>
      </c>
    </row>
    <row r="208" spans="1:15" ht="13" hidden="1" outlineLevel="1">
      <c r="A208" s="59"/>
      <c r="B208" s="59"/>
      <c r="H208" s="51"/>
      <c r="M208" s="55" t="s">
        <v>332</v>
      </c>
      <c r="N208" s="55">
        <v>1</v>
      </c>
      <c r="O208" s="58">
        <f t="shared" si="5"/>
        <v>1.1111111111111112E-2</v>
      </c>
    </row>
    <row r="209" spans="1:15" ht="13" hidden="1" outlineLevel="1">
      <c r="A209" s="59"/>
      <c r="B209" s="59"/>
      <c r="H209" s="51"/>
      <c r="M209" s="55" t="s">
        <v>333</v>
      </c>
      <c r="N209" s="55">
        <v>1</v>
      </c>
      <c r="O209" s="58">
        <f t="shared" si="5"/>
        <v>1.1111111111111112E-2</v>
      </c>
    </row>
    <row r="210" spans="1:15" ht="13" hidden="1" outlineLevel="1">
      <c r="A210" s="59"/>
      <c r="B210" s="59"/>
      <c r="H210" s="51"/>
      <c r="M210" s="55" t="s">
        <v>334</v>
      </c>
      <c r="N210" s="55">
        <v>1</v>
      </c>
      <c r="O210" s="58">
        <f t="shared" si="5"/>
        <v>1.1111111111111112E-2</v>
      </c>
    </row>
    <row r="211" spans="1:15" ht="13" hidden="1" outlineLevel="1">
      <c r="A211" s="59"/>
      <c r="B211" s="59"/>
      <c r="H211" s="51"/>
      <c r="M211" s="55" t="s">
        <v>335</v>
      </c>
      <c r="N211" s="55">
        <v>1</v>
      </c>
      <c r="O211" s="58">
        <f t="shared" si="5"/>
        <v>1.1111111111111112E-2</v>
      </c>
    </row>
    <row r="212" spans="1:15" ht="13" hidden="1" outlineLevel="1">
      <c r="A212" s="59"/>
      <c r="B212" s="59"/>
      <c r="H212" s="51"/>
      <c r="M212" s="55" t="s">
        <v>336</v>
      </c>
      <c r="N212" s="55">
        <v>1</v>
      </c>
      <c r="O212" s="58">
        <f t="shared" si="5"/>
        <v>1.1111111111111112E-2</v>
      </c>
    </row>
    <row r="213" spans="1:15" ht="13" hidden="1" outlineLevel="1">
      <c r="A213" s="59"/>
      <c r="B213" s="59"/>
      <c r="H213" s="51"/>
      <c r="M213" s="55" t="s">
        <v>337</v>
      </c>
      <c r="N213" s="55">
        <v>1</v>
      </c>
      <c r="O213" s="58">
        <f t="shared" si="5"/>
        <v>1.1111111111111112E-2</v>
      </c>
    </row>
    <row r="214" spans="1:15" ht="13" hidden="1" outlineLevel="1">
      <c r="A214" s="59"/>
      <c r="B214" s="59"/>
      <c r="H214" s="51"/>
      <c r="M214" s="55" t="s">
        <v>338</v>
      </c>
      <c r="N214" s="55">
        <v>1</v>
      </c>
      <c r="O214" s="58">
        <f t="shared" si="5"/>
        <v>1.1111111111111112E-2</v>
      </c>
    </row>
    <row r="215" spans="1:15" ht="13" hidden="1" outlineLevel="1">
      <c r="A215" s="59"/>
      <c r="B215" s="59"/>
      <c r="H215" s="51"/>
      <c r="M215" s="55" t="s">
        <v>339</v>
      </c>
      <c r="N215" s="55">
        <v>1</v>
      </c>
      <c r="O215" s="58">
        <f t="shared" si="5"/>
        <v>1.1111111111111112E-2</v>
      </c>
    </row>
    <row r="216" spans="1:15" ht="13" hidden="1" outlineLevel="1">
      <c r="A216" s="59"/>
      <c r="B216" s="59"/>
      <c r="H216" s="51"/>
      <c r="M216" s="55" t="s">
        <v>340</v>
      </c>
      <c r="N216" s="55">
        <v>1</v>
      </c>
      <c r="O216" s="58">
        <f t="shared" si="5"/>
        <v>1.1111111111111112E-2</v>
      </c>
    </row>
    <row r="217" spans="1:15" ht="13" hidden="1" outlineLevel="1">
      <c r="A217" s="59"/>
      <c r="B217" s="59"/>
      <c r="H217" s="51"/>
      <c r="M217" s="55" t="s">
        <v>341</v>
      </c>
      <c r="N217" s="55">
        <v>1</v>
      </c>
      <c r="O217" s="58">
        <f t="shared" si="5"/>
        <v>1.1111111111111112E-2</v>
      </c>
    </row>
    <row r="218" spans="1:15" ht="13" hidden="1" outlineLevel="1">
      <c r="A218" s="59"/>
      <c r="B218" s="59"/>
      <c r="H218" s="51"/>
      <c r="M218" s="55" t="s">
        <v>342</v>
      </c>
      <c r="N218" s="55">
        <v>1</v>
      </c>
      <c r="O218" s="58">
        <f t="shared" si="5"/>
        <v>1.1111111111111112E-2</v>
      </c>
    </row>
    <row r="219" spans="1:15" ht="13" hidden="1" outlineLevel="1">
      <c r="A219" s="59"/>
      <c r="B219" s="59"/>
      <c r="H219" s="51"/>
      <c r="M219" s="55" t="s">
        <v>343</v>
      </c>
      <c r="N219" s="55">
        <v>1</v>
      </c>
      <c r="O219" s="58">
        <f t="shared" si="5"/>
        <v>1.1111111111111112E-2</v>
      </c>
    </row>
    <row r="220" spans="1:15" ht="13" hidden="1" outlineLevel="1">
      <c r="A220" s="59"/>
      <c r="B220" s="59"/>
      <c r="H220" s="51"/>
      <c r="M220" s="55" t="s">
        <v>344</v>
      </c>
      <c r="N220" s="55">
        <v>1</v>
      </c>
      <c r="O220" s="58">
        <f t="shared" si="5"/>
        <v>1.1111111111111112E-2</v>
      </c>
    </row>
    <row r="221" spans="1:15" ht="13" hidden="1" outlineLevel="1">
      <c r="A221" s="59"/>
      <c r="B221" s="59"/>
      <c r="H221" s="51"/>
      <c r="M221" s="55" t="s">
        <v>345</v>
      </c>
      <c r="N221" s="55">
        <v>1</v>
      </c>
      <c r="O221" s="58">
        <f t="shared" si="5"/>
        <v>1.1111111111111112E-2</v>
      </c>
    </row>
    <row r="222" spans="1:15" ht="13" hidden="1" outlineLevel="1">
      <c r="A222" s="59"/>
      <c r="B222" s="59"/>
      <c r="H222" s="51"/>
      <c r="M222" s="55" t="s">
        <v>346</v>
      </c>
      <c r="N222" s="55">
        <v>1</v>
      </c>
      <c r="O222" s="58">
        <f t="shared" si="5"/>
        <v>1.1111111111111112E-2</v>
      </c>
    </row>
    <row r="223" spans="1:15" ht="13" hidden="1" outlineLevel="1">
      <c r="A223" s="59"/>
      <c r="B223" s="59"/>
      <c r="H223" s="51"/>
      <c r="M223" s="55" t="s">
        <v>347</v>
      </c>
      <c r="N223" s="55">
        <v>1</v>
      </c>
      <c r="O223" s="58">
        <f t="shared" si="5"/>
        <v>1.1111111111111112E-2</v>
      </c>
    </row>
    <row r="224" spans="1:15" ht="13" hidden="1" outlineLevel="1">
      <c r="A224" s="59"/>
      <c r="B224" s="59"/>
      <c r="H224" s="51"/>
      <c r="M224" s="55" t="s">
        <v>348</v>
      </c>
      <c r="N224" s="55">
        <v>1</v>
      </c>
      <c r="O224" s="58">
        <f t="shared" si="5"/>
        <v>1.1111111111111112E-2</v>
      </c>
    </row>
    <row r="225" spans="1:15" ht="13" hidden="1" outlineLevel="1">
      <c r="A225" s="59"/>
      <c r="B225" s="59"/>
      <c r="H225" s="51"/>
      <c r="M225" s="55" t="s">
        <v>349</v>
      </c>
      <c r="N225" s="55">
        <v>1</v>
      </c>
      <c r="O225" s="58">
        <f t="shared" si="5"/>
        <v>1.1111111111111112E-2</v>
      </c>
    </row>
    <row r="226" spans="1:15" ht="13">
      <c r="A226" s="59"/>
      <c r="B226" s="59"/>
      <c r="H226" s="51"/>
      <c r="M226" s="65"/>
      <c r="N226" s="65"/>
      <c r="O226" s="66"/>
    </row>
    <row r="227" spans="1:15" ht="60">
      <c r="A227" s="46" t="s">
        <v>27</v>
      </c>
      <c r="B227" s="47" t="s">
        <v>58</v>
      </c>
      <c r="C227" s="48">
        <v>548</v>
      </c>
      <c r="D227" s="49" t="s">
        <v>59</v>
      </c>
      <c r="E227" s="50" t="s">
        <v>60</v>
      </c>
      <c r="F227" s="50" t="s">
        <v>9</v>
      </c>
      <c r="G227" s="50" t="s">
        <v>61</v>
      </c>
      <c r="H227" s="51"/>
      <c r="I227" s="50" t="s">
        <v>62</v>
      </c>
      <c r="J227" s="50" t="s">
        <v>9</v>
      </c>
      <c r="K227" s="50" t="s">
        <v>61</v>
      </c>
      <c r="M227" s="50" t="s">
        <v>63</v>
      </c>
      <c r="N227" s="50" t="s">
        <v>9</v>
      </c>
      <c r="O227" s="50" t="s">
        <v>61</v>
      </c>
    </row>
    <row r="228" spans="1:15" ht="13">
      <c r="A228" s="52"/>
      <c r="B228" s="53"/>
      <c r="C228" s="51"/>
      <c r="D228" s="51"/>
      <c r="E228" s="54" t="s">
        <v>64</v>
      </c>
      <c r="F228" s="55">
        <v>48</v>
      </c>
      <c r="G228" s="56">
        <f t="shared" ref="G228:G231" si="6">F228/C$227</f>
        <v>8.7591240875912413E-2</v>
      </c>
      <c r="H228" s="51"/>
      <c r="I228" s="55" t="s">
        <v>46</v>
      </c>
      <c r="J228" s="55">
        <v>127</v>
      </c>
      <c r="K228" s="57">
        <f t="shared" ref="K228:K296" si="7">J228/C$227</f>
        <v>0.23175182481751824</v>
      </c>
      <c r="M228" s="55" t="s">
        <v>350</v>
      </c>
      <c r="N228" s="55">
        <v>16</v>
      </c>
      <c r="O228" s="58">
        <f t="shared" ref="O228:O539" si="8">N228/C$227</f>
        <v>2.9197080291970802E-2</v>
      </c>
    </row>
    <row r="229" spans="1:15" ht="13">
      <c r="A229" s="52"/>
      <c r="B229" s="53"/>
      <c r="C229" s="51"/>
      <c r="D229" s="51"/>
      <c r="E229" s="54" t="s">
        <v>49</v>
      </c>
      <c r="F229" s="55">
        <v>229</v>
      </c>
      <c r="G229" s="56">
        <f t="shared" si="6"/>
        <v>0.41788321167883213</v>
      </c>
      <c r="H229" s="51"/>
      <c r="I229" s="55" t="s">
        <v>47</v>
      </c>
      <c r="J229" s="55">
        <v>80</v>
      </c>
      <c r="K229" s="57">
        <f t="shared" si="7"/>
        <v>0.145985401459854</v>
      </c>
      <c r="M229" s="55" t="s">
        <v>351</v>
      </c>
      <c r="N229" s="55">
        <v>16</v>
      </c>
      <c r="O229" s="58">
        <f t="shared" si="8"/>
        <v>2.9197080291970802E-2</v>
      </c>
    </row>
    <row r="230" spans="1:15" ht="13">
      <c r="A230" s="59"/>
      <c r="B230" s="59"/>
      <c r="C230" s="59"/>
      <c r="E230" s="60" t="s">
        <v>50</v>
      </c>
      <c r="F230" s="55">
        <v>251</v>
      </c>
      <c r="G230" s="56">
        <f t="shared" si="6"/>
        <v>0.45802919708029199</v>
      </c>
      <c r="H230" s="51"/>
      <c r="I230" s="55" t="s">
        <v>56</v>
      </c>
      <c r="J230" s="55">
        <v>35</v>
      </c>
      <c r="K230" s="57">
        <f t="shared" si="7"/>
        <v>6.3868613138686137E-2</v>
      </c>
      <c r="M230" s="55" t="s">
        <v>352</v>
      </c>
      <c r="N230" s="55">
        <v>14</v>
      </c>
      <c r="O230" s="58">
        <f t="shared" si="8"/>
        <v>2.5547445255474453E-2</v>
      </c>
    </row>
    <row r="231" spans="1:15" ht="13" collapsed="1">
      <c r="A231" s="59"/>
      <c r="B231" s="59"/>
      <c r="C231" s="59"/>
      <c r="E231" s="60" t="s">
        <v>69</v>
      </c>
      <c r="F231" s="55">
        <v>20</v>
      </c>
      <c r="G231" s="56">
        <f t="shared" si="6"/>
        <v>3.6496350364963501E-2</v>
      </c>
      <c r="H231" s="51"/>
      <c r="I231" s="55" t="s">
        <v>67</v>
      </c>
      <c r="J231" s="55">
        <v>29</v>
      </c>
      <c r="K231" s="57">
        <f t="shared" si="7"/>
        <v>5.2919708029197078E-2</v>
      </c>
      <c r="M231" s="55" t="s">
        <v>269</v>
      </c>
      <c r="N231" s="55">
        <v>12</v>
      </c>
      <c r="O231" s="58">
        <f t="shared" si="8"/>
        <v>2.1897810218978103E-2</v>
      </c>
    </row>
    <row r="232" spans="1:15" ht="13" hidden="1" outlineLevel="1">
      <c r="A232" s="59"/>
      <c r="B232" s="59"/>
      <c r="C232" s="59"/>
      <c r="H232" s="51"/>
      <c r="I232" s="55" t="s">
        <v>76</v>
      </c>
      <c r="J232" s="55">
        <v>24</v>
      </c>
      <c r="K232" s="57">
        <f t="shared" si="7"/>
        <v>4.3795620437956206E-2</v>
      </c>
      <c r="M232" s="55" t="s">
        <v>271</v>
      </c>
      <c r="N232" s="55">
        <v>11</v>
      </c>
      <c r="O232" s="58">
        <f t="shared" si="8"/>
        <v>2.0072992700729927E-2</v>
      </c>
    </row>
    <row r="233" spans="1:15" ht="13" hidden="1" outlineLevel="1">
      <c r="A233" s="59"/>
      <c r="B233" s="59"/>
      <c r="C233" s="59"/>
      <c r="H233" s="51"/>
      <c r="I233" s="55" t="s">
        <v>79</v>
      </c>
      <c r="J233" s="55">
        <v>23</v>
      </c>
      <c r="K233" s="57">
        <f t="shared" si="7"/>
        <v>4.1970802919708027E-2</v>
      </c>
      <c r="M233" s="55" t="s">
        <v>353</v>
      </c>
      <c r="N233" s="55">
        <v>10</v>
      </c>
      <c r="O233" s="58">
        <f t="shared" si="8"/>
        <v>1.824817518248175E-2</v>
      </c>
    </row>
    <row r="234" spans="1:15" ht="13" hidden="1" outlineLevel="1">
      <c r="A234" s="59"/>
      <c r="B234" s="59"/>
      <c r="C234" s="59"/>
      <c r="H234" s="51"/>
      <c r="I234" s="55" t="s">
        <v>99</v>
      </c>
      <c r="J234" s="55">
        <v>14</v>
      </c>
      <c r="K234" s="57">
        <f t="shared" si="7"/>
        <v>2.5547445255474453E-2</v>
      </c>
      <c r="M234" s="55" t="s">
        <v>325</v>
      </c>
      <c r="N234" s="55">
        <v>10</v>
      </c>
      <c r="O234" s="58">
        <f t="shared" si="8"/>
        <v>1.824817518248175E-2</v>
      </c>
    </row>
    <row r="235" spans="1:15" ht="13" hidden="1" outlineLevel="1">
      <c r="A235" s="59"/>
      <c r="B235" s="59"/>
      <c r="C235" s="59"/>
      <c r="H235" s="51"/>
      <c r="I235" s="55" t="s">
        <v>57</v>
      </c>
      <c r="J235" s="55">
        <v>14</v>
      </c>
      <c r="K235" s="57">
        <f t="shared" si="7"/>
        <v>2.5547445255474453E-2</v>
      </c>
      <c r="M235" s="55" t="s">
        <v>327</v>
      </c>
      <c r="N235" s="55">
        <v>9</v>
      </c>
      <c r="O235" s="58">
        <f t="shared" si="8"/>
        <v>1.6423357664233577E-2</v>
      </c>
    </row>
    <row r="236" spans="1:15" ht="13" hidden="1" outlineLevel="1">
      <c r="A236" s="59"/>
      <c r="B236" s="59"/>
      <c r="H236" s="51"/>
      <c r="I236" s="55" t="s">
        <v>74</v>
      </c>
      <c r="J236" s="55">
        <v>13</v>
      </c>
      <c r="K236" s="57">
        <f t="shared" si="7"/>
        <v>2.3722627737226276E-2</v>
      </c>
      <c r="M236" s="55" t="s">
        <v>354</v>
      </c>
      <c r="N236" s="55">
        <v>9</v>
      </c>
      <c r="O236" s="58">
        <f t="shared" si="8"/>
        <v>1.6423357664233577E-2</v>
      </c>
    </row>
    <row r="237" spans="1:15" ht="13" hidden="1" outlineLevel="1">
      <c r="A237" s="59"/>
      <c r="B237" s="59"/>
      <c r="H237" s="51"/>
      <c r="I237" s="55" t="s">
        <v>279</v>
      </c>
      <c r="J237" s="55">
        <v>12</v>
      </c>
      <c r="K237" s="57">
        <f t="shared" si="7"/>
        <v>2.1897810218978103E-2</v>
      </c>
      <c r="M237" s="55" t="s">
        <v>302</v>
      </c>
      <c r="N237" s="55">
        <v>8</v>
      </c>
      <c r="O237" s="58">
        <f t="shared" si="8"/>
        <v>1.4598540145985401E-2</v>
      </c>
    </row>
    <row r="238" spans="1:15" ht="13" hidden="1" outlineLevel="1">
      <c r="A238" s="59"/>
      <c r="B238" s="59"/>
      <c r="H238" s="51"/>
      <c r="I238" s="55" t="s">
        <v>70</v>
      </c>
      <c r="J238" s="55">
        <v>12</v>
      </c>
      <c r="K238" s="57">
        <f t="shared" si="7"/>
        <v>2.1897810218978103E-2</v>
      </c>
      <c r="M238" s="55" t="s">
        <v>355</v>
      </c>
      <c r="N238" s="55">
        <v>8</v>
      </c>
      <c r="O238" s="58">
        <f t="shared" si="8"/>
        <v>1.4598540145985401E-2</v>
      </c>
    </row>
    <row r="239" spans="1:15" ht="13" hidden="1" outlineLevel="1">
      <c r="A239" s="59"/>
      <c r="B239" s="59"/>
      <c r="H239" s="51"/>
      <c r="I239" s="55" t="s">
        <v>89</v>
      </c>
      <c r="J239" s="55">
        <v>9</v>
      </c>
      <c r="K239" s="57">
        <f t="shared" si="7"/>
        <v>1.6423357664233577E-2</v>
      </c>
      <c r="M239" s="55" t="s">
        <v>356</v>
      </c>
      <c r="N239" s="55">
        <v>8</v>
      </c>
      <c r="O239" s="58">
        <f t="shared" si="8"/>
        <v>1.4598540145985401E-2</v>
      </c>
    </row>
    <row r="240" spans="1:15" ht="13" hidden="1" outlineLevel="1">
      <c r="A240" s="59"/>
      <c r="B240" s="59"/>
      <c r="H240" s="51"/>
      <c r="I240" s="55" t="s">
        <v>301</v>
      </c>
      <c r="J240" s="55">
        <v>8</v>
      </c>
      <c r="K240" s="57">
        <f t="shared" si="7"/>
        <v>1.4598540145985401E-2</v>
      </c>
      <c r="M240" s="55" t="s">
        <v>357</v>
      </c>
      <c r="N240" s="55">
        <v>5</v>
      </c>
      <c r="O240" s="58">
        <f t="shared" si="8"/>
        <v>9.1240875912408752E-3</v>
      </c>
    </row>
    <row r="241" spans="1:15" ht="13" hidden="1" outlineLevel="1">
      <c r="A241" s="59"/>
      <c r="B241" s="59"/>
      <c r="H241" s="51"/>
      <c r="I241" s="55" t="s">
        <v>87</v>
      </c>
      <c r="J241" s="55">
        <v>8</v>
      </c>
      <c r="K241" s="57">
        <f t="shared" si="7"/>
        <v>1.4598540145985401E-2</v>
      </c>
      <c r="M241" s="55" t="s">
        <v>358</v>
      </c>
      <c r="N241" s="55">
        <v>5</v>
      </c>
      <c r="O241" s="58">
        <f t="shared" si="8"/>
        <v>9.1240875912408752E-3</v>
      </c>
    </row>
    <row r="242" spans="1:15" ht="13" hidden="1" outlineLevel="1">
      <c r="A242" s="59"/>
      <c r="B242" s="59"/>
      <c r="H242" s="51"/>
      <c r="I242" s="55" t="s">
        <v>101</v>
      </c>
      <c r="J242" s="55">
        <v>7</v>
      </c>
      <c r="K242" s="57">
        <f t="shared" si="7"/>
        <v>1.2773722627737226E-2</v>
      </c>
      <c r="M242" s="55" t="s">
        <v>359</v>
      </c>
      <c r="N242" s="55">
        <v>5</v>
      </c>
      <c r="O242" s="58">
        <f t="shared" si="8"/>
        <v>9.1240875912408752E-3</v>
      </c>
    </row>
    <row r="243" spans="1:15" ht="13" hidden="1" outlineLevel="1">
      <c r="A243" s="59"/>
      <c r="B243" s="59"/>
      <c r="H243" s="51"/>
      <c r="I243" s="55" t="s">
        <v>85</v>
      </c>
      <c r="J243" s="55">
        <v>7</v>
      </c>
      <c r="K243" s="57">
        <f t="shared" si="7"/>
        <v>1.2773722627737226E-2</v>
      </c>
      <c r="M243" s="55" t="s">
        <v>333</v>
      </c>
      <c r="N243" s="55">
        <v>4</v>
      </c>
      <c r="O243" s="58">
        <f t="shared" si="8"/>
        <v>7.2992700729927005E-3</v>
      </c>
    </row>
    <row r="244" spans="1:15" ht="13" hidden="1" outlineLevel="1">
      <c r="A244" s="59"/>
      <c r="B244" s="59"/>
      <c r="H244" s="51"/>
      <c r="I244" s="55" t="s">
        <v>114</v>
      </c>
      <c r="J244" s="55">
        <v>6</v>
      </c>
      <c r="K244" s="57">
        <f t="shared" si="7"/>
        <v>1.0948905109489052E-2</v>
      </c>
      <c r="M244" s="55" t="s">
        <v>332</v>
      </c>
      <c r="N244" s="55">
        <v>4</v>
      </c>
      <c r="O244" s="58">
        <f t="shared" si="8"/>
        <v>7.2992700729927005E-3</v>
      </c>
    </row>
    <row r="245" spans="1:15" ht="13" hidden="1" outlineLevel="1">
      <c r="A245" s="59"/>
      <c r="B245" s="59"/>
      <c r="H245" s="51"/>
      <c r="I245" s="55" t="s">
        <v>118</v>
      </c>
      <c r="J245" s="55">
        <v>6</v>
      </c>
      <c r="K245" s="57">
        <f t="shared" si="7"/>
        <v>1.0948905109489052E-2</v>
      </c>
      <c r="M245" s="55" t="s">
        <v>360</v>
      </c>
      <c r="N245" s="55">
        <v>4</v>
      </c>
      <c r="O245" s="58">
        <f t="shared" si="8"/>
        <v>7.2992700729927005E-3</v>
      </c>
    </row>
    <row r="246" spans="1:15" ht="13" hidden="1" outlineLevel="1">
      <c r="A246" s="59"/>
      <c r="B246" s="59"/>
      <c r="H246" s="51"/>
      <c r="I246" s="55" t="s">
        <v>91</v>
      </c>
      <c r="J246" s="55">
        <v>6</v>
      </c>
      <c r="K246" s="57">
        <f t="shared" si="7"/>
        <v>1.0948905109489052E-2</v>
      </c>
      <c r="M246" s="55" t="s">
        <v>361</v>
      </c>
      <c r="N246" s="55">
        <v>4</v>
      </c>
      <c r="O246" s="58">
        <f t="shared" si="8"/>
        <v>7.2992700729927005E-3</v>
      </c>
    </row>
    <row r="247" spans="1:15" ht="13" hidden="1" outlineLevel="1">
      <c r="A247" s="59"/>
      <c r="B247" s="59"/>
      <c r="H247" s="51"/>
      <c r="I247" s="55" t="s">
        <v>134</v>
      </c>
      <c r="J247" s="55">
        <v>6</v>
      </c>
      <c r="K247" s="57">
        <f t="shared" si="7"/>
        <v>1.0948905109489052E-2</v>
      </c>
      <c r="M247" s="55" t="s">
        <v>362</v>
      </c>
      <c r="N247" s="55">
        <v>4</v>
      </c>
      <c r="O247" s="58">
        <f t="shared" si="8"/>
        <v>7.2992700729927005E-3</v>
      </c>
    </row>
    <row r="248" spans="1:15" ht="13" hidden="1" outlineLevel="1">
      <c r="A248" s="59"/>
      <c r="B248" s="59"/>
      <c r="H248" s="51"/>
      <c r="I248" s="55" t="s">
        <v>166</v>
      </c>
      <c r="J248" s="55">
        <v>5</v>
      </c>
      <c r="K248" s="57">
        <f t="shared" si="7"/>
        <v>9.1240875912408752E-3</v>
      </c>
      <c r="M248" s="55" t="s">
        <v>363</v>
      </c>
      <c r="N248" s="55">
        <v>4</v>
      </c>
      <c r="O248" s="58">
        <f t="shared" si="8"/>
        <v>7.2992700729927005E-3</v>
      </c>
    </row>
    <row r="249" spans="1:15" ht="13" hidden="1" outlineLevel="1">
      <c r="A249" s="59"/>
      <c r="B249" s="59"/>
      <c r="H249" s="51"/>
      <c r="I249" s="55" t="s">
        <v>295</v>
      </c>
      <c r="J249" s="55">
        <v>5</v>
      </c>
      <c r="K249" s="57">
        <f t="shared" si="7"/>
        <v>9.1240875912408752E-3</v>
      </c>
      <c r="M249" s="55" t="s">
        <v>364</v>
      </c>
      <c r="N249" s="55">
        <v>4</v>
      </c>
      <c r="O249" s="58">
        <f t="shared" si="8"/>
        <v>7.2992700729927005E-3</v>
      </c>
    </row>
    <row r="250" spans="1:15" ht="13" hidden="1" outlineLevel="1">
      <c r="A250" s="59"/>
      <c r="B250" s="59"/>
      <c r="H250" s="51"/>
      <c r="I250" s="55" t="s">
        <v>144</v>
      </c>
      <c r="J250" s="55">
        <v>4</v>
      </c>
      <c r="K250" s="57">
        <f t="shared" si="7"/>
        <v>7.2992700729927005E-3</v>
      </c>
      <c r="M250" s="55" t="s">
        <v>365</v>
      </c>
      <c r="N250" s="55">
        <v>4</v>
      </c>
      <c r="O250" s="58">
        <f t="shared" si="8"/>
        <v>7.2992700729927005E-3</v>
      </c>
    </row>
    <row r="251" spans="1:15" ht="13" hidden="1" outlineLevel="1">
      <c r="A251" s="59"/>
      <c r="B251" s="59"/>
      <c r="H251" s="51"/>
      <c r="I251" s="55" t="s">
        <v>142</v>
      </c>
      <c r="J251" s="55">
        <v>4</v>
      </c>
      <c r="K251" s="57">
        <f t="shared" si="7"/>
        <v>7.2992700729927005E-3</v>
      </c>
      <c r="M251" s="55" t="s">
        <v>366</v>
      </c>
      <c r="N251" s="55">
        <v>3</v>
      </c>
      <c r="O251" s="58">
        <f t="shared" si="8"/>
        <v>5.4744525547445258E-3</v>
      </c>
    </row>
    <row r="252" spans="1:15" ht="13" hidden="1" outlineLevel="1">
      <c r="A252" s="59"/>
      <c r="B252" s="59"/>
      <c r="H252" s="51"/>
      <c r="I252" s="55" t="s">
        <v>150</v>
      </c>
      <c r="J252" s="55">
        <v>4</v>
      </c>
      <c r="K252" s="57">
        <f t="shared" si="7"/>
        <v>7.2992700729927005E-3</v>
      </c>
      <c r="M252" s="55" t="s">
        <v>272</v>
      </c>
      <c r="N252" s="55">
        <v>3</v>
      </c>
      <c r="O252" s="58">
        <f t="shared" si="8"/>
        <v>5.4744525547445258E-3</v>
      </c>
    </row>
    <row r="253" spans="1:15" ht="13" hidden="1" outlineLevel="1">
      <c r="A253" s="59"/>
      <c r="B253" s="59"/>
      <c r="H253" s="51"/>
      <c r="I253" s="55" t="s">
        <v>319</v>
      </c>
      <c r="J253" s="55">
        <v>4</v>
      </c>
      <c r="K253" s="57">
        <f t="shared" si="7"/>
        <v>7.2992700729927005E-3</v>
      </c>
      <c r="M253" s="55" t="s">
        <v>273</v>
      </c>
      <c r="N253" s="55">
        <v>3</v>
      </c>
      <c r="O253" s="58">
        <f t="shared" si="8"/>
        <v>5.4744525547445258E-3</v>
      </c>
    </row>
    <row r="254" spans="1:15" ht="13" hidden="1" outlineLevel="1">
      <c r="A254" s="59"/>
      <c r="B254" s="59"/>
      <c r="H254" s="51"/>
      <c r="I254" s="55" t="s">
        <v>367</v>
      </c>
      <c r="J254" s="55">
        <v>4</v>
      </c>
      <c r="K254" s="57">
        <f t="shared" si="7"/>
        <v>7.2992700729927005E-3</v>
      </c>
      <c r="M254" s="55" t="s">
        <v>368</v>
      </c>
      <c r="N254" s="55">
        <v>3</v>
      </c>
      <c r="O254" s="58">
        <f t="shared" si="8"/>
        <v>5.4744525547445258E-3</v>
      </c>
    </row>
    <row r="255" spans="1:15" ht="13" hidden="1" outlineLevel="1">
      <c r="A255" s="59"/>
      <c r="B255" s="59"/>
      <c r="H255" s="51"/>
      <c r="I255" s="55" t="s">
        <v>128</v>
      </c>
      <c r="J255" s="55">
        <v>3</v>
      </c>
      <c r="K255" s="57">
        <f t="shared" si="7"/>
        <v>5.4744525547445258E-3</v>
      </c>
      <c r="M255" s="55" t="s">
        <v>369</v>
      </c>
      <c r="N255" s="55">
        <v>3</v>
      </c>
      <c r="O255" s="58">
        <f t="shared" si="8"/>
        <v>5.4744525547445258E-3</v>
      </c>
    </row>
    <row r="256" spans="1:15" ht="13" hidden="1" outlineLevel="1">
      <c r="A256" s="59"/>
      <c r="B256" s="59"/>
      <c r="H256" s="51"/>
      <c r="I256" s="55" t="s">
        <v>95</v>
      </c>
      <c r="J256" s="55">
        <v>3</v>
      </c>
      <c r="K256" s="57">
        <f t="shared" si="7"/>
        <v>5.4744525547445258E-3</v>
      </c>
      <c r="M256" s="55" t="s">
        <v>347</v>
      </c>
      <c r="N256" s="55">
        <v>3</v>
      </c>
      <c r="O256" s="58">
        <f t="shared" si="8"/>
        <v>5.4744525547445258E-3</v>
      </c>
    </row>
    <row r="257" spans="1:15" ht="13" hidden="1" outlineLevel="1">
      <c r="A257" s="59"/>
      <c r="B257" s="59"/>
      <c r="H257" s="51"/>
      <c r="I257" s="55" t="s">
        <v>93</v>
      </c>
      <c r="J257" s="55">
        <v>3</v>
      </c>
      <c r="K257" s="57">
        <f t="shared" si="7"/>
        <v>5.4744525547445258E-3</v>
      </c>
      <c r="M257" s="55" t="s">
        <v>370</v>
      </c>
      <c r="N257" s="55">
        <v>3</v>
      </c>
      <c r="O257" s="58">
        <f t="shared" si="8"/>
        <v>5.4744525547445258E-3</v>
      </c>
    </row>
    <row r="258" spans="1:15" ht="13" hidden="1" outlineLevel="1">
      <c r="A258" s="59"/>
      <c r="B258" s="59"/>
      <c r="H258" s="51"/>
      <c r="I258" s="55" t="s">
        <v>371</v>
      </c>
      <c r="J258" s="55">
        <v>3</v>
      </c>
      <c r="K258" s="57">
        <f t="shared" si="7"/>
        <v>5.4744525547445258E-3</v>
      </c>
      <c r="M258" s="55" t="s">
        <v>372</v>
      </c>
      <c r="N258" s="55">
        <v>3</v>
      </c>
      <c r="O258" s="58">
        <f t="shared" si="8"/>
        <v>5.4744525547445258E-3</v>
      </c>
    </row>
    <row r="259" spans="1:15" ht="13" hidden="1" outlineLevel="1">
      <c r="A259" s="59"/>
      <c r="B259" s="59"/>
      <c r="H259" s="51"/>
      <c r="I259" s="55" t="s">
        <v>373</v>
      </c>
      <c r="J259" s="55">
        <v>3</v>
      </c>
      <c r="K259" s="57">
        <f t="shared" si="7"/>
        <v>5.4744525547445258E-3</v>
      </c>
      <c r="M259" s="55" t="s">
        <v>374</v>
      </c>
      <c r="N259" s="55">
        <v>3</v>
      </c>
      <c r="O259" s="58">
        <f t="shared" si="8"/>
        <v>5.4744525547445258E-3</v>
      </c>
    </row>
    <row r="260" spans="1:15" ht="13" hidden="1" outlineLevel="1">
      <c r="A260" s="59"/>
      <c r="B260" s="59"/>
      <c r="H260" s="51"/>
      <c r="I260" s="55" t="s">
        <v>321</v>
      </c>
      <c r="J260" s="55">
        <v>3</v>
      </c>
      <c r="K260" s="57">
        <f t="shared" si="7"/>
        <v>5.4744525547445258E-3</v>
      </c>
      <c r="M260" s="55" t="s">
        <v>375</v>
      </c>
      <c r="N260" s="55">
        <v>3</v>
      </c>
      <c r="O260" s="58">
        <f t="shared" si="8"/>
        <v>5.4744525547445258E-3</v>
      </c>
    </row>
    <row r="261" spans="1:15" ht="13" hidden="1" outlineLevel="1">
      <c r="A261" s="59"/>
      <c r="B261" s="59"/>
      <c r="H261" s="51"/>
      <c r="I261" s="55" t="s">
        <v>110</v>
      </c>
      <c r="J261" s="55">
        <v>3</v>
      </c>
      <c r="K261" s="57">
        <f t="shared" si="7"/>
        <v>5.4744525547445258E-3</v>
      </c>
      <c r="M261" s="55" t="s">
        <v>275</v>
      </c>
      <c r="N261" s="55">
        <v>3</v>
      </c>
      <c r="O261" s="58">
        <f t="shared" si="8"/>
        <v>5.4744525547445258E-3</v>
      </c>
    </row>
    <row r="262" spans="1:15" ht="13" hidden="1" outlineLevel="1">
      <c r="A262" s="59"/>
      <c r="B262" s="59"/>
      <c r="H262" s="51"/>
      <c r="I262" s="55" t="s">
        <v>277</v>
      </c>
      <c r="J262" s="55">
        <v>2</v>
      </c>
      <c r="K262" s="57">
        <f t="shared" si="7"/>
        <v>3.6496350364963502E-3</v>
      </c>
      <c r="M262" s="55" t="s">
        <v>80</v>
      </c>
      <c r="N262" s="55">
        <v>3</v>
      </c>
      <c r="O262" s="58">
        <f t="shared" si="8"/>
        <v>5.4744525547445258E-3</v>
      </c>
    </row>
    <row r="263" spans="1:15" ht="13" hidden="1" outlineLevel="1">
      <c r="A263" s="59"/>
      <c r="B263" s="59"/>
      <c r="H263" s="51"/>
      <c r="I263" s="55" t="s">
        <v>126</v>
      </c>
      <c r="J263" s="55">
        <v>2</v>
      </c>
      <c r="K263" s="57">
        <f t="shared" si="7"/>
        <v>3.6496350364963502E-3</v>
      </c>
      <c r="M263" s="55" t="s">
        <v>376</v>
      </c>
      <c r="N263" s="55">
        <v>3</v>
      </c>
      <c r="O263" s="58">
        <f t="shared" si="8"/>
        <v>5.4744525547445258E-3</v>
      </c>
    </row>
    <row r="264" spans="1:15" ht="13" hidden="1" outlineLevel="1">
      <c r="A264" s="59"/>
      <c r="B264" s="59"/>
      <c r="H264" s="51"/>
      <c r="I264" s="55" t="s">
        <v>116</v>
      </c>
      <c r="J264" s="55">
        <v>2</v>
      </c>
      <c r="K264" s="57">
        <f t="shared" si="7"/>
        <v>3.6496350364963502E-3</v>
      </c>
      <c r="M264" s="55" t="s">
        <v>377</v>
      </c>
      <c r="N264" s="55">
        <v>3</v>
      </c>
      <c r="O264" s="58">
        <f t="shared" si="8"/>
        <v>5.4744525547445258E-3</v>
      </c>
    </row>
    <row r="265" spans="1:15" ht="13" hidden="1" outlineLevel="1">
      <c r="A265" s="59"/>
      <c r="B265" s="59"/>
      <c r="H265" s="51"/>
      <c r="I265" s="55" t="s">
        <v>315</v>
      </c>
      <c r="J265" s="55">
        <v>2</v>
      </c>
      <c r="K265" s="57">
        <f t="shared" si="7"/>
        <v>3.6496350364963502E-3</v>
      </c>
      <c r="M265" s="55" t="s">
        <v>378</v>
      </c>
      <c r="N265" s="55">
        <v>2</v>
      </c>
      <c r="O265" s="58">
        <f t="shared" si="8"/>
        <v>3.6496350364963502E-3</v>
      </c>
    </row>
    <row r="266" spans="1:15" ht="13" hidden="1" outlineLevel="1">
      <c r="A266" s="59"/>
      <c r="B266" s="59"/>
      <c r="H266" s="51"/>
      <c r="I266" s="55" t="s">
        <v>379</v>
      </c>
      <c r="J266" s="55">
        <v>2</v>
      </c>
      <c r="K266" s="57">
        <f t="shared" si="7"/>
        <v>3.6496350364963502E-3</v>
      </c>
      <c r="M266" s="55" t="s">
        <v>380</v>
      </c>
      <c r="N266" s="55">
        <v>2</v>
      </c>
      <c r="O266" s="58">
        <f t="shared" si="8"/>
        <v>3.6496350364963502E-3</v>
      </c>
    </row>
    <row r="267" spans="1:15" ht="13" hidden="1" outlineLevel="1">
      <c r="A267" s="59"/>
      <c r="B267" s="59"/>
      <c r="H267" s="51"/>
      <c r="I267" s="55" t="s">
        <v>286</v>
      </c>
      <c r="J267" s="55">
        <v>2</v>
      </c>
      <c r="K267" s="57">
        <f t="shared" si="7"/>
        <v>3.6496350364963502E-3</v>
      </c>
      <c r="M267" s="55" t="s">
        <v>381</v>
      </c>
      <c r="N267" s="55">
        <v>2</v>
      </c>
      <c r="O267" s="58">
        <f t="shared" si="8"/>
        <v>3.6496350364963502E-3</v>
      </c>
    </row>
    <row r="268" spans="1:15" ht="13" hidden="1" outlineLevel="1">
      <c r="A268" s="59"/>
      <c r="B268" s="59"/>
      <c r="H268" s="51"/>
      <c r="I268" s="55" t="s">
        <v>162</v>
      </c>
      <c r="J268" s="55">
        <v>2</v>
      </c>
      <c r="K268" s="57">
        <f t="shared" si="7"/>
        <v>3.6496350364963502E-3</v>
      </c>
      <c r="M268" s="55" t="s">
        <v>382</v>
      </c>
      <c r="N268" s="55">
        <v>2</v>
      </c>
      <c r="O268" s="58">
        <f t="shared" si="8"/>
        <v>3.6496350364963502E-3</v>
      </c>
    </row>
    <row r="269" spans="1:15" ht="13" hidden="1" outlineLevel="1">
      <c r="A269" s="59"/>
      <c r="B269" s="59"/>
      <c r="H269" s="51"/>
      <c r="I269" s="55" t="s">
        <v>305</v>
      </c>
      <c r="J269" s="55">
        <v>2</v>
      </c>
      <c r="K269" s="57">
        <f t="shared" si="7"/>
        <v>3.6496350364963502E-3</v>
      </c>
      <c r="M269" s="55" t="s">
        <v>383</v>
      </c>
      <c r="N269" s="55">
        <v>2</v>
      </c>
      <c r="O269" s="58">
        <f t="shared" si="8"/>
        <v>3.6496350364963502E-3</v>
      </c>
    </row>
    <row r="270" spans="1:15" ht="13" hidden="1" outlineLevel="1">
      <c r="A270" s="59"/>
      <c r="B270" s="59"/>
      <c r="H270" s="51"/>
      <c r="I270" s="55" t="s">
        <v>384</v>
      </c>
      <c r="J270" s="55">
        <v>2</v>
      </c>
      <c r="K270" s="57">
        <f t="shared" si="7"/>
        <v>3.6496350364963502E-3</v>
      </c>
      <c r="M270" s="55" t="s">
        <v>385</v>
      </c>
      <c r="N270" s="55">
        <v>2</v>
      </c>
      <c r="O270" s="58">
        <f t="shared" si="8"/>
        <v>3.6496350364963502E-3</v>
      </c>
    </row>
    <row r="271" spans="1:15" ht="13" hidden="1" outlineLevel="1">
      <c r="A271" s="59"/>
      <c r="B271" s="59"/>
      <c r="H271" s="51"/>
      <c r="I271" s="55" t="s">
        <v>146</v>
      </c>
      <c r="J271" s="55">
        <v>2</v>
      </c>
      <c r="K271" s="57">
        <f t="shared" si="7"/>
        <v>3.6496350364963502E-3</v>
      </c>
      <c r="M271" s="55" t="s">
        <v>386</v>
      </c>
      <c r="N271" s="55">
        <v>2</v>
      </c>
      <c r="O271" s="58">
        <f t="shared" si="8"/>
        <v>3.6496350364963502E-3</v>
      </c>
    </row>
    <row r="272" spans="1:15" ht="13" hidden="1" outlineLevel="1">
      <c r="A272" s="59"/>
      <c r="B272" s="59"/>
      <c r="H272" s="51"/>
      <c r="I272" s="55" t="s">
        <v>97</v>
      </c>
      <c r="J272" s="55">
        <v>2</v>
      </c>
      <c r="K272" s="57">
        <f t="shared" si="7"/>
        <v>3.6496350364963502E-3</v>
      </c>
      <c r="M272" s="55" t="s">
        <v>387</v>
      </c>
      <c r="N272" s="55">
        <v>2</v>
      </c>
      <c r="O272" s="58">
        <f t="shared" si="8"/>
        <v>3.6496350364963502E-3</v>
      </c>
    </row>
    <row r="273" spans="1:15" ht="13" hidden="1" outlineLevel="1">
      <c r="A273" s="59"/>
      <c r="B273" s="59"/>
      <c r="H273" s="51"/>
      <c r="I273" s="55" t="s">
        <v>388</v>
      </c>
      <c r="J273" s="55">
        <v>2</v>
      </c>
      <c r="K273" s="57">
        <f t="shared" si="7"/>
        <v>3.6496350364963502E-3</v>
      </c>
      <c r="M273" s="55" t="s">
        <v>389</v>
      </c>
      <c r="N273" s="55">
        <v>2</v>
      </c>
      <c r="O273" s="58">
        <f t="shared" si="8"/>
        <v>3.6496350364963502E-3</v>
      </c>
    </row>
    <row r="274" spans="1:15" ht="13" hidden="1" outlineLevel="1">
      <c r="A274" s="59"/>
      <c r="B274" s="59"/>
      <c r="H274" s="51"/>
      <c r="I274" s="55" t="s">
        <v>158</v>
      </c>
      <c r="J274" s="55">
        <v>2</v>
      </c>
      <c r="K274" s="57">
        <f t="shared" si="7"/>
        <v>3.6496350364963502E-3</v>
      </c>
      <c r="M274" s="55" t="s">
        <v>390</v>
      </c>
      <c r="N274" s="55">
        <v>2</v>
      </c>
      <c r="O274" s="58">
        <f t="shared" si="8"/>
        <v>3.6496350364963502E-3</v>
      </c>
    </row>
    <row r="275" spans="1:15" ht="13" hidden="1" outlineLevel="1">
      <c r="A275" s="59"/>
      <c r="B275" s="59"/>
      <c r="H275" s="51"/>
      <c r="I275" s="55" t="s">
        <v>391</v>
      </c>
      <c r="J275" s="55">
        <v>2</v>
      </c>
      <c r="K275" s="57">
        <f t="shared" si="7"/>
        <v>3.6496350364963502E-3</v>
      </c>
      <c r="M275" s="55" t="s">
        <v>392</v>
      </c>
      <c r="N275" s="55">
        <v>2</v>
      </c>
      <c r="O275" s="58">
        <f t="shared" si="8"/>
        <v>3.6496350364963502E-3</v>
      </c>
    </row>
    <row r="276" spans="1:15" ht="13" hidden="1" outlineLevel="1">
      <c r="A276" s="59"/>
      <c r="B276" s="59"/>
      <c r="H276" s="51"/>
      <c r="I276" s="55" t="s">
        <v>108</v>
      </c>
      <c r="J276" s="55">
        <v>2</v>
      </c>
      <c r="K276" s="57">
        <f t="shared" si="7"/>
        <v>3.6496350364963502E-3</v>
      </c>
      <c r="M276" s="55" t="s">
        <v>393</v>
      </c>
      <c r="N276" s="55">
        <v>2</v>
      </c>
      <c r="O276" s="58">
        <f t="shared" si="8"/>
        <v>3.6496350364963502E-3</v>
      </c>
    </row>
    <row r="277" spans="1:15" ht="13" hidden="1" outlineLevel="1">
      <c r="A277" s="59"/>
      <c r="B277" s="59"/>
      <c r="H277" s="51"/>
      <c r="I277" s="55" t="s">
        <v>83</v>
      </c>
      <c r="J277" s="55">
        <v>2</v>
      </c>
      <c r="K277" s="57">
        <f t="shared" si="7"/>
        <v>3.6496350364963502E-3</v>
      </c>
      <c r="M277" s="55" t="s">
        <v>394</v>
      </c>
      <c r="N277" s="55">
        <v>2</v>
      </c>
      <c r="O277" s="58">
        <f t="shared" si="8"/>
        <v>3.6496350364963502E-3</v>
      </c>
    </row>
    <row r="278" spans="1:15" ht="13" hidden="1" outlineLevel="1">
      <c r="A278" s="59"/>
      <c r="B278" s="59"/>
      <c r="H278" s="51"/>
      <c r="I278" s="55" t="s">
        <v>294</v>
      </c>
      <c r="J278" s="55">
        <v>1</v>
      </c>
      <c r="K278" s="57">
        <f t="shared" si="7"/>
        <v>1.8248175182481751E-3</v>
      </c>
      <c r="M278" s="55" t="s">
        <v>395</v>
      </c>
      <c r="N278" s="55">
        <v>2</v>
      </c>
      <c r="O278" s="58">
        <f t="shared" si="8"/>
        <v>3.6496350364963502E-3</v>
      </c>
    </row>
    <row r="279" spans="1:15" ht="13" hidden="1" outlineLevel="1">
      <c r="A279" s="59"/>
      <c r="B279" s="59"/>
      <c r="H279" s="51"/>
      <c r="I279" s="55" t="s">
        <v>396</v>
      </c>
      <c r="J279" s="55">
        <v>1</v>
      </c>
      <c r="K279" s="57">
        <f t="shared" si="7"/>
        <v>1.8248175182481751E-3</v>
      </c>
      <c r="M279" s="55" t="s">
        <v>311</v>
      </c>
      <c r="N279" s="55">
        <v>2</v>
      </c>
      <c r="O279" s="58">
        <f t="shared" si="8"/>
        <v>3.6496350364963502E-3</v>
      </c>
    </row>
    <row r="280" spans="1:15" ht="13" hidden="1" outlineLevel="1">
      <c r="A280" s="59"/>
      <c r="B280" s="59"/>
      <c r="H280" s="51"/>
      <c r="I280" s="55" t="s">
        <v>397</v>
      </c>
      <c r="J280" s="55">
        <v>1</v>
      </c>
      <c r="K280" s="57">
        <f t="shared" si="7"/>
        <v>1.8248175182481751E-3</v>
      </c>
      <c r="M280" s="55" t="s">
        <v>304</v>
      </c>
      <c r="N280" s="55">
        <v>2</v>
      </c>
      <c r="O280" s="58">
        <f t="shared" si="8"/>
        <v>3.6496350364963502E-3</v>
      </c>
    </row>
    <row r="281" spans="1:15" ht="13" hidden="1" outlineLevel="1">
      <c r="A281" s="59"/>
      <c r="B281" s="59"/>
      <c r="H281" s="51"/>
      <c r="I281" s="55" t="s">
        <v>398</v>
      </c>
      <c r="J281" s="55">
        <v>1</v>
      </c>
      <c r="K281" s="57">
        <f t="shared" si="7"/>
        <v>1.8248175182481751E-3</v>
      </c>
      <c r="M281" s="55" t="s">
        <v>276</v>
      </c>
      <c r="N281" s="55">
        <v>2</v>
      </c>
      <c r="O281" s="58">
        <f t="shared" si="8"/>
        <v>3.6496350364963502E-3</v>
      </c>
    </row>
    <row r="282" spans="1:15" ht="13" hidden="1" outlineLevel="1">
      <c r="A282" s="59"/>
      <c r="B282" s="59"/>
      <c r="H282" s="51"/>
      <c r="I282" s="55" t="s">
        <v>399</v>
      </c>
      <c r="J282" s="55">
        <v>1</v>
      </c>
      <c r="K282" s="57">
        <f t="shared" si="7"/>
        <v>1.8248175182481751E-3</v>
      </c>
      <c r="M282" s="55" t="s">
        <v>274</v>
      </c>
      <c r="N282" s="55">
        <v>2</v>
      </c>
      <c r="O282" s="58">
        <f t="shared" si="8"/>
        <v>3.6496350364963502E-3</v>
      </c>
    </row>
    <row r="283" spans="1:15" ht="13" hidden="1" outlineLevel="1">
      <c r="A283" s="59"/>
      <c r="B283" s="59"/>
      <c r="H283" s="51"/>
      <c r="I283" s="55" t="s">
        <v>323</v>
      </c>
      <c r="J283" s="55">
        <v>1</v>
      </c>
      <c r="K283" s="57">
        <f t="shared" si="7"/>
        <v>1.8248175182481751E-3</v>
      </c>
      <c r="M283" s="55" t="s">
        <v>400</v>
      </c>
      <c r="N283" s="55">
        <v>2</v>
      </c>
      <c r="O283" s="58">
        <f t="shared" si="8"/>
        <v>3.6496350364963502E-3</v>
      </c>
    </row>
    <row r="284" spans="1:15" ht="13" hidden="1" outlineLevel="1">
      <c r="A284" s="59"/>
      <c r="B284" s="59"/>
      <c r="H284" s="51"/>
      <c r="I284" s="55" t="s">
        <v>303</v>
      </c>
      <c r="J284" s="55">
        <v>1</v>
      </c>
      <c r="K284" s="57">
        <f t="shared" si="7"/>
        <v>1.8248175182481751E-3</v>
      </c>
      <c r="M284" s="55" t="s">
        <v>401</v>
      </c>
      <c r="N284" s="55">
        <v>2</v>
      </c>
      <c r="O284" s="58">
        <f t="shared" si="8"/>
        <v>3.6496350364963502E-3</v>
      </c>
    </row>
    <row r="285" spans="1:15" ht="13" hidden="1" outlineLevel="1">
      <c r="A285" s="59"/>
      <c r="B285" s="59"/>
      <c r="H285" s="51"/>
      <c r="I285" s="55" t="s">
        <v>402</v>
      </c>
      <c r="J285" s="55">
        <v>1</v>
      </c>
      <c r="K285" s="57">
        <f t="shared" si="7"/>
        <v>1.8248175182481751E-3</v>
      </c>
      <c r="M285" s="55" t="s">
        <v>403</v>
      </c>
      <c r="N285" s="55">
        <v>2</v>
      </c>
      <c r="O285" s="58">
        <f t="shared" si="8"/>
        <v>3.6496350364963502E-3</v>
      </c>
    </row>
    <row r="286" spans="1:15" ht="13" hidden="1" outlineLevel="1">
      <c r="A286" s="59"/>
      <c r="B286" s="59"/>
      <c r="H286" s="51"/>
      <c r="I286" s="55" t="s">
        <v>289</v>
      </c>
      <c r="J286" s="55">
        <v>1</v>
      </c>
      <c r="K286" s="57">
        <f t="shared" si="7"/>
        <v>1.8248175182481751E-3</v>
      </c>
      <c r="M286" s="55" t="s">
        <v>404</v>
      </c>
      <c r="N286" s="55">
        <v>2</v>
      </c>
      <c r="O286" s="58">
        <f t="shared" si="8"/>
        <v>3.6496350364963502E-3</v>
      </c>
    </row>
    <row r="287" spans="1:15" ht="13" hidden="1" outlineLevel="1">
      <c r="A287" s="59"/>
      <c r="B287" s="59"/>
      <c r="H287" s="51"/>
      <c r="I287" s="55" t="s">
        <v>405</v>
      </c>
      <c r="J287" s="55">
        <v>1</v>
      </c>
      <c r="K287" s="57">
        <f t="shared" si="7"/>
        <v>1.8248175182481751E-3</v>
      </c>
      <c r="M287" s="55" t="s">
        <v>406</v>
      </c>
      <c r="N287" s="55">
        <v>2</v>
      </c>
      <c r="O287" s="58">
        <f t="shared" si="8"/>
        <v>3.6496350364963502E-3</v>
      </c>
    </row>
    <row r="288" spans="1:15" ht="13" hidden="1" outlineLevel="1">
      <c r="A288" s="59"/>
      <c r="B288" s="59"/>
      <c r="H288" s="51"/>
      <c r="I288" s="55" t="s">
        <v>156</v>
      </c>
      <c r="J288" s="55">
        <v>1</v>
      </c>
      <c r="K288" s="57">
        <f t="shared" si="7"/>
        <v>1.8248175182481751E-3</v>
      </c>
      <c r="M288" s="55" t="s">
        <v>317</v>
      </c>
      <c r="N288" s="55">
        <v>2</v>
      </c>
      <c r="O288" s="58">
        <f t="shared" si="8"/>
        <v>3.6496350364963502E-3</v>
      </c>
    </row>
    <row r="289" spans="1:15" ht="13" hidden="1" outlineLevel="1">
      <c r="A289" s="59"/>
      <c r="B289" s="59"/>
      <c r="H289" s="51"/>
      <c r="I289" s="55" t="s">
        <v>407</v>
      </c>
      <c r="J289" s="55">
        <v>1</v>
      </c>
      <c r="K289" s="57">
        <f t="shared" si="7"/>
        <v>1.8248175182481751E-3</v>
      </c>
      <c r="M289" s="55" t="s">
        <v>408</v>
      </c>
      <c r="N289" s="55">
        <v>2</v>
      </c>
      <c r="O289" s="58">
        <f t="shared" si="8"/>
        <v>3.6496350364963502E-3</v>
      </c>
    </row>
    <row r="290" spans="1:15" ht="13" hidden="1" outlineLevel="1">
      <c r="A290" s="59"/>
      <c r="B290" s="59"/>
      <c r="H290" s="51"/>
      <c r="I290" s="55" t="s">
        <v>409</v>
      </c>
      <c r="J290" s="55">
        <v>1</v>
      </c>
      <c r="K290" s="57">
        <f t="shared" si="7"/>
        <v>1.8248175182481751E-3</v>
      </c>
      <c r="M290" s="55" t="s">
        <v>322</v>
      </c>
      <c r="N290" s="55">
        <v>2</v>
      </c>
      <c r="O290" s="58">
        <f t="shared" si="8"/>
        <v>3.6496350364963502E-3</v>
      </c>
    </row>
    <row r="291" spans="1:15" ht="13" hidden="1" outlineLevel="1">
      <c r="A291" s="59"/>
      <c r="B291" s="59"/>
      <c r="H291" s="51"/>
      <c r="I291" s="55" t="s">
        <v>309</v>
      </c>
      <c r="J291" s="55">
        <v>1</v>
      </c>
      <c r="K291" s="57">
        <f t="shared" si="7"/>
        <v>1.8248175182481751E-3</v>
      </c>
      <c r="M291" s="55" t="s">
        <v>410</v>
      </c>
      <c r="N291" s="55">
        <v>2</v>
      </c>
      <c r="O291" s="58">
        <f t="shared" si="8"/>
        <v>3.6496350364963502E-3</v>
      </c>
    </row>
    <row r="292" spans="1:15" ht="13" hidden="1" outlineLevel="1">
      <c r="A292" s="59"/>
      <c r="B292" s="59"/>
      <c r="H292" s="51"/>
      <c r="I292" s="55" t="s">
        <v>313</v>
      </c>
      <c r="J292" s="55">
        <v>1</v>
      </c>
      <c r="K292" s="57">
        <f t="shared" si="7"/>
        <v>1.8248175182481751E-3</v>
      </c>
      <c r="M292" s="55" t="s">
        <v>411</v>
      </c>
      <c r="N292" s="55">
        <v>2</v>
      </c>
      <c r="O292" s="58">
        <f t="shared" si="8"/>
        <v>3.6496350364963502E-3</v>
      </c>
    </row>
    <row r="293" spans="1:15" ht="13" hidden="1" outlineLevel="1">
      <c r="A293" s="59"/>
      <c r="B293" s="59"/>
      <c r="H293" s="51"/>
      <c r="I293" s="55" t="s">
        <v>412</v>
      </c>
      <c r="J293" s="55">
        <v>1</v>
      </c>
      <c r="K293" s="57">
        <f t="shared" si="7"/>
        <v>1.8248175182481751E-3</v>
      </c>
      <c r="M293" s="55" t="s">
        <v>348</v>
      </c>
      <c r="N293" s="55">
        <v>2</v>
      </c>
      <c r="O293" s="58">
        <f t="shared" si="8"/>
        <v>3.6496350364963502E-3</v>
      </c>
    </row>
    <row r="294" spans="1:15" ht="13" hidden="1" outlineLevel="1">
      <c r="A294" s="59"/>
      <c r="B294" s="59"/>
      <c r="H294" s="51"/>
      <c r="I294" s="55" t="s">
        <v>112</v>
      </c>
      <c r="J294" s="55">
        <v>1</v>
      </c>
      <c r="K294" s="57">
        <f t="shared" si="7"/>
        <v>1.8248175182481751E-3</v>
      </c>
      <c r="M294" s="55" t="s">
        <v>413</v>
      </c>
      <c r="N294" s="55">
        <v>2</v>
      </c>
      <c r="O294" s="58">
        <f t="shared" si="8"/>
        <v>3.6496350364963502E-3</v>
      </c>
    </row>
    <row r="295" spans="1:15" ht="13" hidden="1" outlineLevel="1">
      <c r="A295" s="59"/>
      <c r="B295" s="59"/>
      <c r="H295" s="51"/>
      <c r="I295" s="55" t="s">
        <v>414</v>
      </c>
      <c r="J295" s="55">
        <v>1</v>
      </c>
      <c r="K295" s="57">
        <f t="shared" si="7"/>
        <v>1.8248175182481751E-3</v>
      </c>
      <c r="M295" s="55" t="s">
        <v>415</v>
      </c>
      <c r="N295" s="55">
        <v>2</v>
      </c>
      <c r="O295" s="58">
        <f t="shared" si="8"/>
        <v>3.6496350364963502E-3</v>
      </c>
    </row>
    <row r="296" spans="1:15" ht="13" hidden="1" outlineLevel="1">
      <c r="A296" s="59"/>
      <c r="B296" s="59"/>
      <c r="H296" s="51"/>
      <c r="I296" s="55" t="s">
        <v>416</v>
      </c>
      <c r="J296" s="55">
        <v>1</v>
      </c>
      <c r="K296" s="57">
        <f t="shared" si="7"/>
        <v>1.8248175182481751E-3</v>
      </c>
      <c r="M296" s="55" t="s">
        <v>417</v>
      </c>
      <c r="N296" s="55">
        <v>2</v>
      </c>
      <c r="O296" s="58">
        <f t="shared" si="8"/>
        <v>3.6496350364963502E-3</v>
      </c>
    </row>
    <row r="297" spans="1:15" ht="13" hidden="1" outlineLevel="1">
      <c r="A297" s="59"/>
      <c r="B297" s="59"/>
      <c r="H297" s="51"/>
      <c r="M297" s="55" t="s">
        <v>280</v>
      </c>
      <c r="N297" s="55">
        <v>2</v>
      </c>
      <c r="O297" s="58">
        <f t="shared" si="8"/>
        <v>3.6496350364963502E-3</v>
      </c>
    </row>
    <row r="298" spans="1:15" ht="13" hidden="1" outlineLevel="1">
      <c r="A298" s="59"/>
      <c r="B298" s="59"/>
      <c r="H298" s="51"/>
      <c r="M298" s="55" t="s">
        <v>418</v>
      </c>
      <c r="N298" s="55">
        <v>2</v>
      </c>
      <c r="O298" s="58">
        <f t="shared" si="8"/>
        <v>3.6496350364963502E-3</v>
      </c>
    </row>
    <row r="299" spans="1:15" ht="13" hidden="1" outlineLevel="1">
      <c r="A299" s="59"/>
      <c r="B299" s="59"/>
      <c r="H299" s="51"/>
      <c r="M299" s="55" t="s">
        <v>419</v>
      </c>
      <c r="N299" s="55">
        <v>2</v>
      </c>
      <c r="O299" s="58">
        <f t="shared" si="8"/>
        <v>3.6496350364963502E-3</v>
      </c>
    </row>
    <row r="300" spans="1:15" ht="13" hidden="1" outlineLevel="1">
      <c r="A300" s="59"/>
      <c r="B300" s="59"/>
      <c r="H300" s="51"/>
      <c r="M300" s="55" t="s">
        <v>420</v>
      </c>
      <c r="N300" s="55">
        <v>2</v>
      </c>
      <c r="O300" s="58">
        <f t="shared" si="8"/>
        <v>3.6496350364963502E-3</v>
      </c>
    </row>
    <row r="301" spans="1:15" ht="13" hidden="1" outlineLevel="1">
      <c r="A301" s="59"/>
      <c r="B301" s="59"/>
      <c r="H301" s="51"/>
      <c r="M301" s="55" t="s">
        <v>421</v>
      </c>
      <c r="N301" s="55">
        <v>2</v>
      </c>
      <c r="O301" s="58">
        <f t="shared" si="8"/>
        <v>3.6496350364963502E-3</v>
      </c>
    </row>
    <row r="302" spans="1:15" ht="13" hidden="1" outlineLevel="1">
      <c r="A302" s="59"/>
      <c r="B302" s="59"/>
      <c r="H302" s="51"/>
      <c r="M302" s="55" t="s">
        <v>320</v>
      </c>
      <c r="N302" s="55">
        <v>2</v>
      </c>
      <c r="O302" s="58">
        <f t="shared" si="8"/>
        <v>3.6496350364963502E-3</v>
      </c>
    </row>
    <row r="303" spans="1:15" ht="13" hidden="1" outlineLevel="1">
      <c r="A303" s="59"/>
      <c r="B303" s="59"/>
      <c r="H303" s="51"/>
      <c r="M303" s="55" t="s">
        <v>422</v>
      </c>
      <c r="N303" s="55">
        <v>2</v>
      </c>
      <c r="O303" s="58">
        <f t="shared" si="8"/>
        <v>3.6496350364963502E-3</v>
      </c>
    </row>
    <row r="304" spans="1:15" ht="13" hidden="1" outlineLevel="1">
      <c r="A304" s="59"/>
      <c r="B304" s="59"/>
      <c r="H304" s="51"/>
      <c r="M304" s="55" t="s">
        <v>423</v>
      </c>
      <c r="N304" s="55">
        <v>2</v>
      </c>
      <c r="O304" s="58">
        <f t="shared" si="8"/>
        <v>3.6496350364963502E-3</v>
      </c>
    </row>
    <row r="305" spans="1:15" ht="13" hidden="1" outlineLevel="1">
      <c r="A305" s="59"/>
      <c r="B305" s="59"/>
      <c r="H305" s="51"/>
      <c r="M305" s="55" t="s">
        <v>424</v>
      </c>
      <c r="N305" s="55">
        <v>2</v>
      </c>
      <c r="O305" s="58">
        <f t="shared" si="8"/>
        <v>3.6496350364963502E-3</v>
      </c>
    </row>
    <row r="306" spans="1:15" ht="13" hidden="1" outlineLevel="1">
      <c r="A306" s="59"/>
      <c r="B306" s="59"/>
      <c r="H306" s="51"/>
      <c r="M306" s="55" t="s">
        <v>425</v>
      </c>
      <c r="N306" s="55">
        <v>2</v>
      </c>
      <c r="O306" s="58">
        <f t="shared" si="8"/>
        <v>3.6496350364963502E-3</v>
      </c>
    </row>
    <row r="307" spans="1:15" ht="13" hidden="1" outlineLevel="1">
      <c r="A307" s="59"/>
      <c r="B307" s="59"/>
      <c r="H307" s="51"/>
      <c r="M307" s="55" t="s">
        <v>426</v>
      </c>
      <c r="N307" s="55">
        <v>2</v>
      </c>
      <c r="O307" s="58">
        <f t="shared" si="8"/>
        <v>3.6496350364963502E-3</v>
      </c>
    </row>
    <row r="308" spans="1:15" ht="13" hidden="1" outlineLevel="1">
      <c r="A308" s="59"/>
      <c r="B308" s="59"/>
      <c r="H308" s="51"/>
      <c r="M308" s="55" t="s">
        <v>427</v>
      </c>
      <c r="N308" s="55">
        <v>2</v>
      </c>
      <c r="O308" s="58">
        <f t="shared" si="8"/>
        <v>3.6496350364963502E-3</v>
      </c>
    </row>
    <row r="309" spans="1:15" ht="13" hidden="1" outlineLevel="1">
      <c r="A309" s="59"/>
      <c r="B309" s="59"/>
      <c r="H309" s="51"/>
      <c r="M309" s="64" t="s">
        <v>428</v>
      </c>
      <c r="N309" s="55">
        <v>2</v>
      </c>
      <c r="O309" s="58">
        <f t="shared" si="8"/>
        <v>3.6496350364963502E-3</v>
      </c>
    </row>
    <row r="310" spans="1:15" ht="13" hidden="1" outlineLevel="1">
      <c r="A310" s="59"/>
      <c r="B310" s="59"/>
      <c r="H310" s="51"/>
      <c r="M310" s="55" t="s">
        <v>429</v>
      </c>
      <c r="N310" s="55">
        <v>2</v>
      </c>
      <c r="O310" s="58">
        <f t="shared" si="8"/>
        <v>3.6496350364963502E-3</v>
      </c>
    </row>
    <row r="311" spans="1:15" ht="13" hidden="1" outlineLevel="1">
      <c r="A311" s="59"/>
      <c r="B311" s="59"/>
      <c r="H311" s="51"/>
      <c r="M311" s="55" t="s">
        <v>430</v>
      </c>
      <c r="N311" s="55">
        <v>2</v>
      </c>
      <c r="O311" s="58">
        <f t="shared" si="8"/>
        <v>3.6496350364963502E-3</v>
      </c>
    </row>
    <row r="312" spans="1:15" ht="13" hidden="1" outlineLevel="1">
      <c r="A312" s="59"/>
      <c r="B312" s="59"/>
      <c r="H312" s="51"/>
      <c r="M312" s="55" t="s">
        <v>431</v>
      </c>
      <c r="N312" s="55">
        <v>2</v>
      </c>
      <c r="O312" s="58">
        <f t="shared" si="8"/>
        <v>3.6496350364963502E-3</v>
      </c>
    </row>
    <row r="313" spans="1:15" ht="13" hidden="1" outlineLevel="1">
      <c r="A313" s="59"/>
      <c r="B313" s="59"/>
      <c r="H313" s="51"/>
      <c r="M313" s="55" t="s">
        <v>432</v>
      </c>
      <c r="N313" s="55">
        <v>2</v>
      </c>
      <c r="O313" s="58">
        <f t="shared" si="8"/>
        <v>3.6496350364963502E-3</v>
      </c>
    </row>
    <row r="314" spans="1:15" ht="13" hidden="1" outlineLevel="1">
      <c r="A314" s="59"/>
      <c r="B314" s="59"/>
      <c r="H314" s="51"/>
      <c r="M314" s="55" t="s">
        <v>433</v>
      </c>
      <c r="N314" s="55">
        <v>2</v>
      </c>
      <c r="O314" s="58">
        <f t="shared" si="8"/>
        <v>3.6496350364963502E-3</v>
      </c>
    </row>
    <row r="315" spans="1:15" ht="13" hidden="1" outlineLevel="1">
      <c r="A315" s="59"/>
      <c r="B315" s="59"/>
      <c r="H315" s="51"/>
      <c r="M315" s="55" t="s">
        <v>434</v>
      </c>
      <c r="N315" s="55">
        <v>2</v>
      </c>
      <c r="O315" s="58">
        <f t="shared" si="8"/>
        <v>3.6496350364963502E-3</v>
      </c>
    </row>
    <row r="316" spans="1:15" ht="13" hidden="1" outlineLevel="1">
      <c r="A316" s="59"/>
      <c r="B316" s="59"/>
      <c r="H316" s="51"/>
      <c r="M316" s="55" t="s">
        <v>330</v>
      </c>
      <c r="N316" s="55">
        <v>2</v>
      </c>
      <c r="O316" s="58">
        <f t="shared" si="8"/>
        <v>3.6496350364963502E-3</v>
      </c>
    </row>
    <row r="317" spans="1:15" ht="13" hidden="1" outlineLevel="1">
      <c r="A317" s="59"/>
      <c r="B317" s="59"/>
      <c r="H317" s="51"/>
      <c r="M317" s="55" t="s">
        <v>435</v>
      </c>
      <c r="N317" s="55">
        <v>2</v>
      </c>
      <c r="O317" s="58">
        <f t="shared" si="8"/>
        <v>3.6496350364963502E-3</v>
      </c>
    </row>
    <row r="318" spans="1:15" ht="13" hidden="1" outlineLevel="1">
      <c r="A318" s="59"/>
      <c r="B318" s="59"/>
      <c r="H318" s="51"/>
      <c r="M318" s="55" t="s">
        <v>436</v>
      </c>
      <c r="N318" s="55">
        <v>1</v>
      </c>
      <c r="O318" s="58">
        <f t="shared" si="8"/>
        <v>1.8248175182481751E-3</v>
      </c>
    </row>
    <row r="319" spans="1:15" ht="13" hidden="1" outlineLevel="1">
      <c r="A319" s="59"/>
      <c r="B319" s="59"/>
      <c r="H319" s="51"/>
      <c r="M319" s="55" t="s">
        <v>437</v>
      </c>
      <c r="N319" s="55">
        <v>1</v>
      </c>
      <c r="O319" s="58">
        <f t="shared" si="8"/>
        <v>1.8248175182481751E-3</v>
      </c>
    </row>
    <row r="320" spans="1:15" ht="13" hidden="1" outlineLevel="1">
      <c r="A320" s="59"/>
      <c r="B320" s="59"/>
      <c r="H320" s="51"/>
      <c r="M320" s="55" t="s">
        <v>438</v>
      </c>
      <c r="N320" s="55">
        <v>1</v>
      </c>
      <c r="O320" s="58">
        <f t="shared" si="8"/>
        <v>1.8248175182481751E-3</v>
      </c>
    </row>
    <row r="321" spans="1:15" ht="13" hidden="1" outlineLevel="1">
      <c r="A321" s="59"/>
      <c r="B321" s="59"/>
      <c r="H321" s="51"/>
      <c r="M321" s="55" t="s">
        <v>439</v>
      </c>
      <c r="N321" s="55">
        <v>1</v>
      </c>
      <c r="O321" s="58">
        <f t="shared" si="8"/>
        <v>1.8248175182481751E-3</v>
      </c>
    </row>
    <row r="322" spans="1:15" ht="13" hidden="1" outlineLevel="1">
      <c r="A322" s="59"/>
      <c r="B322" s="59"/>
      <c r="H322" s="51"/>
      <c r="M322" s="55" t="s">
        <v>440</v>
      </c>
      <c r="N322" s="55">
        <v>1</v>
      </c>
      <c r="O322" s="58">
        <f t="shared" si="8"/>
        <v>1.8248175182481751E-3</v>
      </c>
    </row>
    <row r="323" spans="1:15" ht="13" hidden="1" outlineLevel="1">
      <c r="A323" s="59"/>
      <c r="B323" s="59"/>
      <c r="H323" s="51"/>
      <c r="M323" s="55" t="s">
        <v>441</v>
      </c>
      <c r="N323" s="55">
        <v>1</v>
      </c>
      <c r="O323" s="58">
        <f t="shared" si="8"/>
        <v>1.8248175182481751E-3</v>
      </c>
    </row>
    <row r="324" spans="1:15" ht="13" hidden="1" outlineLevel="1">
      <c r="A324" s="59"/>
      <c r="B324" s="59"/>
      <c r="H324" s="51"/>
      <c r="M324" s="55" t="s">
        <v>442</v>
      </c>
      <c r="N324" s="55">
        <v>1</v>
      </c>
      <c r="O324" s="58">
        <f t="shared" si="8"/>
        <v>1.8248175182481751E-3</v>
      </c>
    </row>
    <row r="325" spans="1:15" ht="13" hidden="1" outlineLevel="1">
      <c r="A325" s="59"/>
      <c r="B325" s="59"/>
      <c r="H325" s="51"/>
      <c r="M325" s="55" t="s">
        <v>443</v>
      </c>
      <c r="N325" s="55">
        <v>1</v>
      </c>
      <c r="O325" s="58">
        <f t="shared" si="8"/>
        <v>1.8248175182481751E-3</v>
      </c>
    </row>
    <row r="326" spans="1:15" ht="13" hidden="1" outlineLevel="1">
      <c r="A326" s="59"/>
      <c r="B326" s="59"/>
      <c r="H326" s="51"/>
      <c r="M326" s="55" t="s">
        <v>444</v>
      </c>
      <c r="N326" s="55">
        <v>1</v>
      </c>
      <c r="O326" s="58">
        <f t="shared" si="8"/>
        <v>1.8248175182481751E-3</v>
      </c>
    </row>
    <row r="327" spans="1:15" ht="13" hidden="1" outlineLevel="1">
      <c r="A327" s="59"/>
      <c r="B327" s="59"/>
      <c r="H327" s="51"/>
      <c r="M327" s="55" t="s">
        <v>445</v>
      </c>
      <c r="N327" s="55">
        <v>1</v>
      </c>
      <c r="O327" s="58">
        <f t="shared" si="8"/>
        <v>1.8248175182481751E-3</v>
      </c>
    </row>
    <row r="328" spans="1:15" ht="13" hidden="1" outlineLevel="1">
      <c r="A328" s="59"/>
      <c r="B328" s="59"/>
      <c r="H328" s="51"/>
      <c r="M328" s="55" t="s">
        <v>446</v>
      </c>
      <c r="N328" s="55">
        <v>1</v>
      </c>
      <c r="O328" s="58">
        <f t="shared" si="8"/>
        <v>1.8248175182481751E-3</v>
      </c>
    </row>
    <row r="329" spans="1:15" ht="13" hidden="1" outlineLevel="1">
      <c r="A329" s="59"/>
      <c r="B329" s="59"/>
      <c r="H329" s="51"/>
      <c r="M329" s="55" t="s">
        <v>447</v>
      </c>
      <c r="N329" s="55">
        <v>1</v>
      </c>
      <c r="O329" s="58">
        <f t="shared" si="8"/>
        <v>1.8248175182481751E-3</v>
      </c>
    </row>
    <row r="330" spans="1:15" ht="13" hidden="1" outlineLevel="1">
      <c r="A330" s="59"/>
      <c r="B330" s="59"/>
      <c r="H330" s="51"/>
      <c r="M330" s="55" t="s">
        <v>298</v>
      </c>
      <c r="N330" s="55">
        <v>1</v>
      </c>
      <c r="O330" s="58">
        <f t="shared" si="8"/>
        <v>1.8248175182481751E-3</v>
      </c>
    </row>
    <row r="331" spans="1:15" ht="13" hidden="1" outlineLevel="1">
      <c r="A331" s="59"/>
      <c r="B331" s="59"/>
      <c r="H331" s="51"/>
      <c r="M331" s="55" t="s">
        <v>448</v>
      </c>
      <c r="N331" s="55">
        <v>1</v>
      </c>
      <c r="O331" s="58">
        <f t="shared" si="8"/>
        <v>1.8248175182481751E-3</v>
      </c>
    </row>
    <row r="332" spans="1:15" ht="13" hidden="1" outlineLevel="1">
      <c r="A332" s="59"/>
      <c r="B332" s="59"/>
      <c r="H332" s="51"/>
      <c r="M332" s="55" t="s">
        <v>449</v>
      </c>
      <c r="N332" s="55">
        <v>1</v>
      </c>
      <c r="O332" s="58">
        <f t="shared" si="8"/>
        <v>1.8248175182481751E-3</v>
      </c>
    </row>
    <row r="333" spans="1:15" ht="13" hidden="1" outlineLevel="1">
      <c r="A333" s="59"/>
      <c r="B333" s="59"/>
      <c r="H333" s="51"/>
      <c r="M333" s="55" t="s">
        <v>450</v>
      </c>
      <c r="N333" s="55">
        <v>1</v>
      </c>
      <c r="O333" s="58">
        <f t="shared" si="8"/>
        <v>1.8248175182481751E-3</v>
      </c>
    </row>
    <row r="334" spans="1:15" ht="13" hidden="1" outlineLevel="1">
      <c r="A334" s="59"/>
      <c r="B334" s="59"/>
      <c r="H334" s="51"/>
      <c r="M334" s="55" t="s">
        <v>451</v>
      </c>
      <c r="N334" s="55">
        <v>1</v>
      </c>
      <c r="O334" s="58">
        <f t="shared" si="8"/>
        <v>1.8248175182481751E-3</v>
      </c>
    </row>
    <row r="335" spans="1:15" ht="13" hidden="1" outlineLevel="1">
      <c r="A335" s="59"/>
      <c r="B335" s="59"/>
      <c r="H335" s="51"/>
      <c r="M335" s="55" t="s">
        <v>452</v>
      </c>
      <c r="N335" s="55">
        <v>1</v>
      </c>
      <c r="O335" s="58">
        <f t="shared" si="8"/>
        <v>1.8248175182481751E-3</v>
      </c>
    </row>
    <row r="336" spans="1:15" ht="13" hidden="1" outlineLevel="1">
      <c r="A336" s="59"/>
      <c r="B336" s="59"/>
      <c r="H336" s="51"/>
      <c r="M336" s="55" t="s">
        <v>453</v>
      </c>
      <c r="N336" s="55">
        <v>1</v>
      </c>
      <c r="O336" s="58">
        <f t="shared" si="8"/>
        <v>1.8248175182481751E-3</v>
      </c>
    </row>
    <row r="337" spans="1:15" ht="13" hidden="1" outlineLevel="1">
      <c r="A337" s="59"/>
      <c r="B337" s="59"/>
      <c r="H337" s="51"/>
      <c r="M337" s="55" t="s">
        <v>454</v>
      </c>
      <c r="N337" s="55">
        <v>1</v>
      </c>
      <c r="O337" s="58">
        <f t="shared" si="8"/>
        <v>1.8248175182481751E-3</v>
      </c>
    </row>
    <row r="338" spans="1:15" ht="13" hidden="1" outlineLevel="1">
      <c r="A338" s="59"/>
      <c r="B338" s="59"/>
      <c r="H338" s="51"/>
      <c r="M338" s="55" t="s">
        <v>455</v>
      </c>
      <c r="N338" s="55">
        <v>1</v>
      </c>
      <c r="O338" s="58">
        <f t="shared" si="8"/>
        <v>1.8248175182481751E-3</v>
      </c>
    </row>
    <row r="339" spans="1:15" ht="13" hidden="1" outlineLevel="1">
      <c r="A339" s="59"/>
      <c r="B339" s="59"/>
      <c r="H339" s="51"/>
      <c r="M339" s="55" t="s">
        <v>287</v>
      </c>
      <c r="N339" s="55">
        <v>1</v>
      </c>
      <c r="O339" s="58">
        <f t="shared" si="8"/>
        <v>1.8248175182481751E-3</v>
      </c>
    </row>
    <row r="340" spans="1:15" ht="13" hidden="1" outlineLevel="1">
      <c r="A340" s="59"/>
      <c r="B340" s="59"/>
      <c r="H340" s="51"/>
      <c r="M340" s="55" t="s">
        <v>456</v>
      </c>
      <c r="N340" s="55">
        <v>1</v>
      </c>
      <c r="O340" s="58">
        <f t="shared" si="8"/>
        <v>1.8248175182481751E-3</v>
      </c>
    </row>
    <row r="341" spans="1:15" ht="13" hidden="1" outlineLevel="1">
      <c r="A341" s="59"/>
      <c r="B341" s="59"/>
      <c r="H341" s="51"/>
      <c r="M341" s="55" t="s">
        <v>457</v>
      </c>
      <c r="N341" s="55">
        <v>1</v>
      </c>
      <c r="O341" s="58">
        <f t="shared" si="8"/>
        <v>1.8248175182481751E-3</v>
      </c>
    </row>
    <row r="342" spans="1:15" ht="13" hidden="1" outlineLevel="1">
      <c r="A342" s="59"/>
      <c r="B342" s="59"/>
      <c r="H342" s="51"/>
      <c r="M342" s="55" t="s">
        <v>458</v>
      </c>
      <c r="N342" s="55">
        <v>1</v>
      </c>
      <c r="O342" s="58">
        <f t="shared" si="8"/>
        <v>1.8248175182481751E-3</v>
      </c>
    </row>
    <row r="343" spans="1:15" ht="13" hidden="1" outlineLevel="1">
      <c r="A343" s="59"/>
      <c r="B343" s="59"/>
      <c r="H343" s="51"/>
      <c r="M343" s="55" t="s">
        <v>459</v>
      </c>
      <c r="N343" s="55">
        <v>1</v>
      </c>
      <c r="O343" s="58">
        <f t="shared" si="8"/>
        <v>1.8248175182481751E-3</v>
      </c>
    </row>
    <row r="344" spans="1:15" ht="13" hidden="1" outlineLevel="1">
      <c r="A344" s="59"/>
      <c r="B344" s="59"/>
      <c r="H344" s="51"/>
      <c r="M344" s="55" t="s">
        <v>460</v>
      </c>
      <c r="N344" s="55">
        <v>1</v>
      </c>
      <c r="O344" s="58">
        <f t="shared" si="8"/>
        <v>1.8248175182481751E-3</v>
      </c>
    </row>
    <row r="345" spans="1:15" ht="13" hidden="1" outlineLevel="1">
      <c r="A345" s="59"/>
      <c r="B345" s="59"/>
      <c r="H345" s="51"/>
      <c r="M345" s="55" t="s">
        <v>461</v>
      </c>
      <c r="N345" s="55">
        <v>1</v>
      </c>
      <c r="O345" s="58">
        <f t="shared" si="8"/>
        <v>1.8248175182481751E-3</v>
      </c>
    </row>
    <row r="346" spans="1:15" ht="13" hidden="1" outlineLevel="1">
      <c r="A346" s="59"/>
      <c r="B346" s="59"/>
      <c r="H346" s="51"/>
      <c r="M346" s="55" t="s">
        <v>462</v>
      </c>
      <c r="N346" s="55">
        <v>1</v>
      </c>
      <c r="O346" s="58">
        <f t="shared" si="8"/>
        <v>1.8248175182481751E-3</v>
      </c>
    </row>
    <row r="347" spans="1:15" ht="13" hidden="1" outlineLevel="1">
      <c r="A347" s="59"/>
      <c r="B347" s="59"/>
      <c r="H347" s="51"/>
      <c r="M347" s="55" t="s">
        <v>463</v>
      </c>
      <c r="N347" s="55">
        <v>1</v>
      </c>
      <c r="O347" s="58">
        <f t="shared" si="8"/>
        <v>1.8248175182481751E-3</v>
      </c>
    </row>
    <row r="348" spans="1:15" ht="13" hidden="1" outlineLevel="1">
      <c r="A348" s="59"/>
      <c r="B348" s="59"/>
      <c r="H348" s="51"/>
      <c r="M348" s="55" t="s">
        <v>464</v>
      </c>
      <c r="N348" s="55">
        <v>1</v>
      </c>
      <c r="O348" s="58">
        <f t="shared" si="8"/>
        <v>1.8248175182481751E-3</v>
      </c>
    </row>
    <row r="349" spans="1:15" ht="13" hidden="1" outlineLevel="1">
      <c r="A349" s="59"/>
      <c r="B349" s="59"/>
      <c r="H349" s="51"/>
      <c r="M349" s="55" t="s">
        <v>285</v>
      </c>
      <c r="N349" s="55">
        <v>1</v>
      </c>
      <c r="O349" s="58">
        <f t="shared" si="8"/>
        <v>1.8248175182481751E-3</v>
      </c>
    </row>
    <row r="350" spans="1:15" ht="13" hidden="1" outlineLevel="1">
      <c r="A350" s="59"/>
      <c r="B350" s="59"/>
      <c r="H350" s="51"/>
      <c r="M350" s="55" t="s">
        <v>465</v>
      </c>
      <c r="N350" s="55">
        <v>1</v>
      </c>
      <c r="O350" s="58">
        <f t="shared" si="8"/>
        <v>1.8248175182481751E-3</v>
      </c>
    </row>
    <row r="351" spans="1:15" ht="13" hidden="1" outlineLevel="1">
      <c r="A351" s="59"/>
      <c r="B351" s="59"/>
      <c r="H351" s="51"/>
      <c r="M351" s="55" t="s">
        <v>466</v>
      </c>
      <c r="N351" s="55">
        <v>1</v>
      </c>
      <c r="O351" s="58">
        <f t="shared" si="8"/>
        <v>1.8248175182481751E-3</v>
      </c>
    </row>
    <row r="352" spans="1:15" ht="13" hidden="1" outlineLevel="1">
      <c r="A352" s="59"/>
      <c r="B352" s="59"/>
      <c r="H352" s="51"/>
      <c r="M352" s="55" t="s">
        <v>293</v>
      </c>
      <c r="N352" s="55">
        <v>1</v>
      </c>
      <c r="O352" s="58">
        <f t="shared" si="8"/>
        <v>1.8248175182481751E-3</v>
      </c>
    </row>
    <row r="353" spans="1:15" ht="13" hidden="1" outlineLevel="1">
      <c r="A353" s="59"/>
      <c r="B353" s="59"/>
      <c r="H353" s="51"/>
      <c r="M353" s="55" t="s">
        <v>467</v>
      </c>
      <c r="N353" s="55">
        <v>1</v>
      </c>
      <c r="O353" s="58">
        <f t="shared" si="8"/>
        <v>1.8248175182481751E-3</v>
      </c>
    </row>
    <row r="354" spans="1:15" ht="13" hidden="1" outlineLevel="1">
      <c r="A354" s="59"/>
      <c r="B354" s="59"/>
      <c r="H354" s="51"/>
      <c r="M354" s="55" t="s">
        <v>468</v>
      </c>
      <c r="N354" s="55">
        <v>1</v>
      </c>
      <c r="O354" s="58">
        <f t="shared" si="8"/>
        <v>1.8248175182481751E-3</v>
      </c>
    </row>
    <row r="355" spans="1:15" ht="13" hidden="1" outlineLevel="1">
      <c r="A355" s="59"/>
      <c r="B355" s="59"/>
      <c r="H355" s="51"/>
      <c r="M355" s="55" t="s">
        <v>290</v>
      </c>
      <c r="N355" s="55">
        <v>1</v>
      </c>
      <c r="O355" s="58">
        <f t="shared" si="8"/>
        <v>1.8248175182481751E-3</v>
      </c>
    </row>
    <row r="356" spans="1:15" ht="13" hidden="1" outlineLevel="1">
      <c r="A356" s="59"/>
      <c r="B356" s="59"/>
      <c r="H356" s="51"/>
      <c r="M356" s="55" t="s">
        <v>337</v>
      </c>
      <c r="N356" s="55">
        <v>1</v>
      </c>
      <c r="O356" s="58">
        <f t="shared" si="8"/>
        <v>1.8248175182481751E-3</v>
      </c>
    </row>
    <row r="357" spans="1:15" ht="13" hidden="1" outlineLevel="1">
      <c r="A357" s="59"/>
      <c r="B357" s="59"/>
      <c r="H357" s="51"/>
      <c r="M357" s="55" t="s">
        <v>469</v>
      </c>
      <c r="N357" s="55">
        <v>1</v>
      </c>
      <c r="O357" s="58">
        <f t="shared" si="8"/>
        <v>1.8248175182481751E-3</v>
      </c>
    </row>
    <row r="358" spans="1:15" ht="13" hidden="1" outlineLevel="1">
      <c r="A358" s="59"/>
      <c r="B358" s="59"/>
      <c r="H358" s="51"/>
      <c r="M358" s="55" t="s">
        <v>470</v>
      </c>
      <c r="N358" s="55">
        <v>1</v>
      </c>
      <c r="O358" s="58">
        <f t="shared" si="8"/>
        <v>1.8248175182481751E-3</v>
      </c>
    </row>
    <row r="359" spans="1:15" ht="13" hidden="1" outlineLevel="1">
      <c r="A359" s="59"/>
      <c r="B359" s="59"/>
      <c r="H359" s="51"/>
      <c r="M359" s="55" t="s">
        <v>292</v>
      </c>
      <c r="N359" s="55">
        <v>1</v>
      </c>
      <c r="O359" s="58">
        <f t="shared" si="8"/>
        <v>1.8248175182481751E-3</v>
      </c>
    </row>
    <row r="360" spans="1:15" ht="13" hidden="1" outlineLevel="1">
      <c r="A360" s="59"/>
      <c r="B360" s="59"/>
      <c r="H360" s="51"/>
      <c r="M360" s="55" t="s">
        <v>471</v>
      </c>
      <c r="N360" s="55">
        <v>1</v>
      </c>
      <c r="O360" s="58">
        <f t="shared" si="8"/>
        <v>1.8248175182481751E-3</v>
      </c>
    </row>
    <row r="361" spans="1:15" ht="13" hidden="1" outlineLevel="1">
      <c r="A361" s="59"/>
      <c r="B361" s="59"/>
      <c r="H361" s="51"/>
      <c r="M361" s="55" t="s">
        <v>472</v>
      </c>
      <c r="N361" s="55">
        <v>1</v>
      </c>
      <c r="O361" s="58">
        <f t="shared" si="8"/>
        <v>1.8248175182481751E-3</v>
      </c>
    </row>
    <row r="362" spans="1:15" ht="13" hidden="1" outlineLevel="1">
      <c r="A362" s="59"/>
      <c r="B362" s="59"/>
      <c r="H362" s="51"/>
      <c r="M362" s="55" t="s">
        <v>473</v>
      </c>
      <c r="N362" s="55">
        <v>1</v>
      </c>
      <c r="O362" s="58">
        <f t="shared" si="8"/>
        <v>1.8248175182481751E-3</v>
      </c>
    </row>
    <row r="363" spans="1:15" ht="13" hidden="1" outlineLevel="1">
      <c r="A363" s="59"/>
      <c r="B363" s="59"/>
      <c r="H363" s="51"/>
      <c r="M363" s="55" t="s">
        <v>474</v>
      </c>
      <c r="N363" s="55">
        <v>1</v>
      </c>
      <c r="O363" s="58">
        <f t="shared" si="8"/>
        <v>1.8248175182481751E-3</v>
      </c>
    </row>
    <row r="364" spans="1:15" ht="13" hidden="1" outlineLevel="1">
      <c r="A364" s="59"/>
      <c r="B364" s="59"/>
      <c r="H364" s="51"/>
      <c r="M364" s="55" t="s">
        <v>475</v>
      </c>
      <c r="N364" s="55">
        <v>1</v>
      </c>
      <c r="O364" s="58">
        <f t="shared" si="8"/>
        <v>1.8248175182481751E-3</v>
      </c>
    </row>
    <row r="365" spans="1:15" ht="13" hidden="1" outlineLevel="1">
      <c r="A365" s="59"/>
      <c r="B365" s="59"/>
      <c r="H365" s="51"/>
      <c r="M365" s="55" t="s">
        <v>476</v>
      </c>
      <c r="N365" s="55">
        <v>1</v>
      </c>
      <c r="O365" s="58">
        <f t="shared" si="8"/>
        <v>1.8248175182481751E-3</v>
      </c>
    </row>
    <row r="366" spans="1:15" ht="13" hidden="1" outlineLevel="1">
      <c r="A366" s="59"/>
      <c r="B366" s="59"/>
      <c r="H366" s="51"/>
      <c r="M366" s="55" t="s">
        <v>477</v>
      </c>
      <c r="N366" s="55">
        <v>1</v>
      </c>
      <c r="O366" s="58">
        <f t="shared" si="8"/>
        <v>1.8248175182481751E-3</v>
      </c>
    </row>
    <row r="367" spans="1:15" ht="13" hidden="1" outlineLevel="1">
      <c r="A367" s="59"/>
      <c r="B367" s="59"/>
      <c r="H367" s="51"/>
      <c r="M367" s="55" t="s">
        <v>316</v>
      </c>
      <c r="N367" s="55">
        <v>1</v>
      </c>
      <c r="O367" s="58">
        <f t="shared" si="8"/>
        <v>1.8248175182481751E-3</v>
      </c>
    </row>
    <row r="368" spans="1:15" ht="13" hidden="1" outlineLevel="1">
      <c r="A368" s="59"/>
      <c r="B368" s="59"/>
      <c r="H368" s="51"/>
      <c r="M368" s="55" t="s">
        <v>478</v>
      </c>
      <c r="N368" s="55">
        <v>1</v>
      </c>
      <c r="O368" s="58">
        <f t="shared" si="8"/>
        <v>1.8248175182481751E-3</v>
      </c>
    </row>
    <row r="369" spans="1:15" ht="13" hidden="1" outlineLevel="1">
      <c r="A369" s="59"/>
      <c r="B369" s="59"/>
      <c r="H369" s="51"/>
      <c r="M369" s="55" t="s">
        <v>479</v>
      </c>
      <c r="N369" s="55">
        <v>1</v>
      </c>
      <c r="O369" s="58">
        <f t="shared" si="8"/>
        <v>1.8248175182481751E-3</v>
      </c>
    </row>
    <row r="370" spans="1:15" ht="13" hidden="1" outlineLevel="1">
      <c r="A370" s="59"/>
      <c r="B370" s="59"/>
      <c r="H370" s="51"/>
      <c r="M370" s="55" t="s">
        <v>480</v>
      </c>
      <c r="N370" s="55">
        <v>1</v>
      </c>
      <c r="O370" s="58">
        <f t="shared" si="8"/>
        <v>1.8248175182481751E-3</v>
      </c>
    </row>
    <row r="371" spans="1:15" ht="13" hidden="1" outlineLevel="1">
      <c r="A371" s="59"/>
      <c r="B371" s="59"/>
      <c r="H371" s="51"/>
      <c r="M371" s="55" t="s">
        <v>481</v>
      </c>
      <c r="N371" s="55">
        <v>1</v>
      </c>
      <c r="O371" s="58">
        <f t="shared" si="8"/>
        <v>1.8248175182481751E-3</v>
      </c>
    </row>
    <row r="372" spans="1:15" ht="13" hidden="1" outlineLevel="1">
      <c r="A372" s="59"/>
      <c r="B372" s="59"/>
      <c r="H372" s="51"/>
      <c r="M372" s="55" t="s">
        <v>482</v>
      </c>
      <c r="N372" s="55">
        <v>1</v>
      </c>
      <c r="O372" s="58">
        <f t="shared" si="8"/>
        <v>1.8248175182481751E-3</v>
      </c>
    </row>
    <row r="373" spans="1:15" ht="13" hidden="1" outlineLevel="1">
      <c r="A373" s="59"/>
      <c r="B373" s="59"/>
      <c r="H373" s="51"/>
      <c r="M373" s="55" t="s">
        <v>483</v>
      </c>
      <c r="N373" s="55">
        <v>1</v>
      </c>
      <c r="O373" s="58">
        <f t="shared" si="8"/>
        <v>1.8248175182481751E-3</v>
      </c>
    </row>
    <row r="374" spans="1:15" ht="13" hidden="1" outlineLevel="1">
      <c r="A374" s="59"/>
      <c r="B374" s="59"/>
      <c r="H374" s="51"/>
      <c r="M374" s="55" t="s">
        <v>484</v>
      </c>
      <c r="N374" s="55">
        <v>1</v>
      </c>
      <c r="O374" s="58">
        <f t="shared" si="8"/>
        <v>1.8248175182481751E-3</v>
      </c>
    </row>
    <row r="375" spans="1:15" ht="13" hidden="1" outlineLevel="1">
      <c r="A375" s="59"/>
      <c r="B375" s="59"/>
      <c r="H375" s="51"/>
      <c r="M375" s="55" t="s">
        <v>485</v>
      </c>
      <c r="N375" s="55">
        <v>1</v>
      </c>
      <c r="O375" s="58">
        <f t="shared" si="8"/>
        <v>1.8248175182481751E-3</v>
      </c>
    </row>
    <row r="376" spans="1:15" ht="13" hidden="1" outlineLevel="1">
      <c r="A376" s="59"/>
      <c r="B376" s="59"/>
      <c r="H376" s="51"/>
      <c r="M376" s="55" t="s">
        <v>312</v>
      </c>
      <c r="N376" s="55">
        <v>1</v>
      </c>
      <c r="O376" s="58">
        <f t="shared" si="8"/>
        <v>1.8248175182481751E-3</v>
      </c>
    </row>
    <row r="377" spans="1:15" ht="13" hidden="1" outlineLevel="1">
      <c r="A377" s="59"/>
      <c r="B377" s="59"/>
      <c r="H377" s="51"/>
      <c r="M377" s="55" t="s">
        <v>314</v>
      </c>
      <c r="N377" s="55">
        <v>1</v>
      </c>
      <c r="O377" s="58">
        <f t="shared" si="8"/>
        <v>1.8248175182481751E-3</v>
      </c>
    </row>
    <row r="378" spans="1:15" ht="13" hidden="1" outlineLevel="1">
      <c r="A378" s="59"/>
      <c r="B378" s="59"/>
      <c r="H378" s="51"/>
      <c r="M378" s="55" t="s">
        <v>486</v>
      </c>
      <c r="N378" s="55">
        <v>1</v>
      </c>
      <c r="O378" s="58">
        <f t="shared" si="8"/>
        <v>1.8248175182481751E-3</v>
      </c>
    </row>
    <row r="379" spans="1:15" ht="13" hidden="1" outlineLevel="1">
      <c r="A379" s="59"/>
      <c r="B379" s="59"/>
      <c r="H379" s="51"/>
      <c r="M379" s="55" t="s">
        <v>487</v>
      </c>
      <c r="N379" s="55">
        <v>1</v>
      </c>
      <c r="O379" s="58">
        <f t="shared" si="8"/>
        <v>1.8248175182481751E-3</v>
      </c>
    </row>
    <row r="380" spans="1:15" ht="13" hidden="1" outlineLevel="1">
      <c r="A380" s="59"/>
      <c r="B380" s="59"/>
      <c r="H380" s="51"/>
      <c r="M380" s="55" t="s">
        <v>488</v>
      </c>
      <c r="N380" s="55">
        <v>1</v>
      </c>
      <c r="O380" s="58">
        <f t="shared" si="8"/>
        <v>1.8248175182481751E-3</v>
      </c>
    </row>
    <row r="381" spans="1:15" ht="13" hidden="1" outlineLevel="1">
      <c r="A381" s="59"/>
      <c r="B381" s="59"/>
      <c r="H381" s="51"/>
      <c r="M381" s="55" t="s">
        <v>489</v>
      </c>
      <c r="N381" s="55">
        <v>1</v>
      </c>
      <c r="O381" s="58">
        <f t="shared" si="8"/>
        <v>1.8248175182481751E-3</v>
      </c>
    </row>
    <row r="382" spans="1:15" ht="13" hidden="1" outlineLevel="1">
      <c r="A382" s="59"/>
      <c r="B382" s="59"/>
      <c r="H382" s="51"/>
      <c r="M382" s="55" t="s">
        <v>490</v>
      </c>
      <c r="N382" s="55">
        <v>1</v>
      </c>
      <c r="O382" s="58">
        <f t="shared" si="8"/>
        <v>1.8248175182481751E-3</v>
      </c>
    </row>
    <row r="383" spans="1:15" ht="13" hidden="1" outlineLevel="1">
      <c r="A383" s="59"/>
      <c r="B383" s="59"/>
      <c r="H383" s="51"/>
      <c r="M383" s="55" t="s">
        <v>491</v>
      </c>
      <c r="N383" s="55">
        <v>1</v>
      </c>
      <c r="O383" s="58">
        <f t="shared" si="8"/>
        <v>1.8248175182481751E-3</v>
      </c>
    </row>
    <row r="384" spans="1:15" ht="13" hidden="1" outlineLevel="1">
      <c r="A384" s="59"/>
      <c r="B384" s="59"/>
      <c r="H384" s="51"/>
      <c r="M384" s="55" t="s">
        <v>492</v>
      </c>
      <c r="N384" s="55">
        <v>1</v>
      </c>
      <c r="O384" s="58">
        <f t="shared" si="8"/>
        <v>1.8248175182481751E-3</v>
      </c>
    </row>
    <row r="385" spans="1:15" ht="13" hidden="1" outlineLevel="1">
      <c r="A385" s="59"/>
      <c r="B385" s="59"/>
      <c r="H385" s="51"/>
      <c r="M385" s="55" t="s">
        <v>493</v>
      </c>
      <c r="N385" s="55">
        <v>1</v>
      </c>
      <c r="O385" s="58">
        <f t="shared" si="8"/>
        <v>1.8248175182481751E-3</v>
      </c>
    </row>
    <row r="386" spans="1:15" ht="13" hidden="1" outlineLevel="1">
      <c r="A386" s="59"/>
      <c r="B386" s="59"/>
      <c r="H386" s="51"/>
      <c r="M386" s="55" t="s">
        <v>494</v>
      </c>
      <c r="N386" s="55">
        <v>1</v>
      </c>
      <c r="O386" s="58">
        <f t="shared" si="8"/>
        <v>1.8248175182481751E-3</v>
      </c>
    </row>
    <row r="387" spans="1:15" ht="13" hidden="1" outlineLevel="1">
      <c r="A387" s="59"/>
      <c r="B387" s="59"/>
      <c r="H387" s="51"/>
      <c r="M387" s="55" t="s">
        <v>495</v>
      </c>
      <c r="N387" s="55">
        <v>1</v>
      </c>
      <c r="O387" s="58">
        <f t="shared" si="8"/>
        <v>1.8248175182481751E-3</v>
      </c>
    </row>
    <row r="388" spans="1:15" ht="13" hidden="1" outlineLevel="1">
      <c r="A388" s="59"/>
      <c r="B388" s="59"/>
      <c r="H388" s="51"/>
      <c r="M388" s="55" t="s">
        <v>496</v>
      </c>
      <c r="N388" s="55">
        <v>1</v>
      </c>
      <c r="O388" s="58">
        <f t="shared" si="8"/>
        <v>1.8248175182481751E-3</v>
      </c>
    </row>
    <row r="389" spans="1:15" ht="13" hidden="1" outlineLevel="1">
      <c r="A389" s="59"/>
      <c r="B389" s="59"/>
      <c r="H389" s="51"/>
      <c r="M389" s="55" t="s">
        <v>497</v>
      </c>
      <c r="N389" s="55">
        <v>1</v>
      </c>
      <c r="O389" s="58">
        <f t="shared" si="8"/>
        <v>1.8248175182481751E-3</v>
      </c>
    </row>
    <row r="390" spans="1:15" ht="13" hidden="1" outlineLevel="1">
      <c r="A390" s="59"/>
      <c r="B390" s="59"/>
      <c r="H390" s="51"/>
      <c r="M390" s="55" t="s">
        <v>498</v>
      </c>
      <c r="N390" s="55">
        <v>1</v>
      </c>
      <c r="O390" s="58">
        <f t="shared" si="8"/>
        <v>1.8248175182481751E-3</v>
      </c>
    </row>
    <row r="391" spans="1:15" ht="13" hidden="1" outlineLevel="1">
      <c r="A391" s="59"/>
      <c r="B391" s="59"/>
      <c r="H391" s="51"/>
      <c r="M391" s="55" t="s">
        <v>499</v>
      </c>
      <c r="N391" s="55">
        <v>1</v>
      </c>
      <c r="O391" s="58">
        <f t="shared" si="8"/>
        <v>1.8248175182481751E-3</v>
      </c>
    </row>
    <row r="392" spans="1:15" ht="13" hidden="1" outlineLevel="1">
      <c r="A392" s="59"/>
      <c r="B392" s="59"/>
      <c r="H392" s="51"/>
      <c r="M392" s="55" t="s">
        <v>500</v>
      </c>
      <c r="N392" s="55">
        <v>1</v>
      </c>
      <c r="O392" s="58">
        <f t="shared" si="8"/>
        <v>1.8248175182481751E-3</v>
      </c>
    </row>
    <row r="393" spans="1:15" ht="13" hidden="1" outlineLevel="1">
      <c r="A393" s="59"/>
      <c r="B393" s="59"/>
      <c r="H393" s="51"/>
      <c r="M393" s="55" t="s">
        <v>501</v>
      </c>
      <c r="N393" s="55">
        <v>1</v>
      </c>
      <c r="O393" s="58">
        <f t="shared" si="8"/>
        <v>1.8248175182481751E-3</v>
      </c>
    </row>
    <row r="394" spans="1:15" ht="13" hidden="1" outlineLevel="1">
      <c r="A394" s="59"/>
      <c r="B394" s="59"/>
      <c r="H394" s="51"/>
      <c r="M394" s="55" t="s">
        <v>502</v>
      </c>
      <c r="N394" s="55">
        <v>1</v>
      </c>
      <c r="O394" s="58">
        <f t="shared" si="8"/>
        <v>1.8248175182481751E-3</v>
      </c>
    </row>
    <row r="395" spans="1:15" ht="13" hidden="1" outlineLevel="1">
      <c r="A395" s="59"/>
      <c r="B395" s="59"/>
      <c r="H395" s="51"/>
      <c r="M395" s="55" t="s">
        <v>503</v>
      </c>
      <c r="N395" s="55">
        <v>1</v>
      </c>
      <c r="O395" s="58">
        <f t="shared" si="8"/>
        <v>1.8248175182481751E-3</v>
      </c>
    </row>
    <row r="396" spans="1:15" ht="13" hidden="1" outlineLevel="1">
      <c r="A396" s="59"/>
      <c r="B396" s="59"/>
      <c r="H396" s="51"/>
      <c r="M396" s="55" t="s">
        <v>504</v>
      </c>
      <c r="N396" s="55">
        <v>1</v>
      </c>
      <c r="O396" s="58">
        <f t="shared" si="8"/>
        <v>1.8248175182481751E-3</v>
      </c>
    </row>
    <row r="397" spans="1:15" ht="13" hidden="1" outlineLevel="1">
      <c r="A397" s="59"/>
      <c r="B397" s="59"/>
      <c r="H397" s="51"/>
      <c r="M397" s="55" t="s">
        <v>505</v>
      </c>
      <c r="N397" s="55">
        <v>1</v>
      </c>
      <c r="O397" s="58">
        <f t="shared" si="8"/>
        <v>1.8248175182481751E-3</v>
      </c>
    </row>
    <row r="398" spans="1:15" ht="13" hidden="1" outlineLevel="1">
      <c r="A398" s="59"/>
      <c r="B398" s="59"/>
      <c r="H398" s="51"/>
      <c r="M398" s="55" t="s">
        <v>506</v>
      </c>
      <c r="N398" s="55">
        <v>1</v>
      </c>
      <c r="O398" s="58">
        <f t="shared" si="8"/>
        <v>1.8248175182481751E-3</v>
      </c>
    </row>
    <row r="399" spans="1:15" ht="13" hidden="1" outlineLevel="1">
      <c r="A399" s="59"/>
      <c r="B399" s="59"/>
      <c r="H399" s="51"/>
      <c r="M399" s="55" t="s">
        <v>507</v>
      </c>
      <c r="N399" s="55">
        <v>1</v>
      </c>
      <c r="O399" s="58">
        <f t="shared" si="8"/>
        <v>1.8248175182481751E-3</v>
      </c>
    </row>
    <row r="400" spans="1:15" ht="13" hidden="1" outlineLevel="1">
      <c r="A400" s="59"/>
      <c r="B400" s="59"/>
      <c r="H400" s="51"/>
      <c r="M400" s="55" t="s">
        <v>508</v>
      </c>
      <c r="N400" s="55">
        <v>1</v>
      </c>
      <c r="O400" s="58">
        <f t="shared" si="8"/>
        <v>1.8248175182481751E-3</v>
      </c>
    </row>
    <row r="401" spans="1:15" ht="13" hidden="1" outlineLevel="1">
      <c r="A401" s="59"/>
      <c r="B401" s="59"/>
      <c r="H401" s="51"/>
      <c r="M401" s="55" t="s">
        <v>509</v>
      </c>
      <c r="N401" s="55">
        <v>1</v>
      </c>
      <c r="O401" s="58">
        <f t="shared" si="8"/>
        <v>1.8248175182481751E-3</v>
      </c>
    </row>
    <row r="402" spans="1:15" ht="13" hidden="1" outlineLevel="1">
      <c r="A402" s="59"/>
      <c r="B402" s="59"/>
      <c r="H402" s="51"/>
      <c r="M402" s="55" t="s">
        <v>510</v>
      </c>
      <c r="N402" s="55">
        <v>1</v>
      </c>
      <c r="O402" s="58">
        <f t="shared" si="8"/>
        <v>1.8248175182481751E-3</v>
      </c>
    </row>
    <row r="403" spans="1:15" ht="13" hidden="1" outlineLevel="1">
      <c r="A403" s="59"/>
      <c r="B403" s="59"/>
      <c r="H403" s="51"/>
      <c r="M403" s="55" t="s">
        <v>511</v>
      </c>
      <c r="N403" s="55">
        <v>1</v>
      </c>
      <c r="O403" s="58">
        <f t="shared" si="8"/>
        <v>1.8248175182481751E-3</v>
      </c>
    </row>
    <row r="404" spans="1:15" ht="13" hidden="1" outlineLevel="1">
      <c r="A404" s="59"/>
      <c r="B404" s="59"/>
      <c r="H404" s="51"/>
      <c r="M404" s="55" t="s">
        <v>288</v>
      </c>
      <c r="N404" s="55">
        <v>1</v>
      </c>
      <c r="O404" s="58">
        <f t="shared" si="8"/>
        <v>1.8248175182481751E-3</v>
      </c>
    </row>
    <row r="405" spans="1:15" ht="13" hidden="1" outlineLevel="1">
      <c r="A405" s="59"/>
      <c r="B405" s="59"/>
      <c r="H405" s="51"/>
      <c r="M405" s="55" t="s">
        <v>512</v>
      </c>
      <c r="N405" s="55">
        <v>1</v>
      </c>
      <c r="O405" s="58">
        <f t="shared" si="8"/>
        <v>1.8248175182481751E-3</v>
      </c>
    </row>
    <row r="406" spans="1:15" ht="13" hidden="1" outlineLevel="1">
      <c r="A406" s="59"/>
      <c r="B406" s="59"/>
      <c r="H406" s="51"/>
      <c r="M406" s="55" t="s">
        <v>513</v>
      </c>
      <c r="N406" s="55">
        <v>1</v>
      </c>
      <c r="O406" s="58">
        <f t="shared" si="8"/>
        <v>1.8248175182481751E-3</v>
      </c>
    </row>
    <row r="407" spans="1:15" ht="13" hidden="1" outlineLevel="1">
      <c r="A407" s="59"/>
      <c r="B407" s="59"/>
      <c r="H407" s="51"/>
      <c r="M407" s="55" t="s">
        <v>514</v>
      </c>
      <c r="N407" s="55">
        <v>1</v>
      </c>
      <c r="O407" s="58">
        <f t="shared" si="8"/>
        <v>1.8248175182481751E-3</v>
      </c>
    </row>
    <row r="408" spans="1:15" ht="13" hidden="1" outlineLevel="1">
      <c r="A408" s="59"/>
      <c r="B408" s="59"/>
      <c r="H408" s="51"/>
      <c r="M408" s="55" t="s">
        <v>515</v>
      </c>
      <c r="N408" s="55">
        <v>1</v>
      </c>
      <c r="O408" s="58">
        <f t="shared" si="8"/>
        <v>1.8248175182481751E-3</v>
      </c>
    </row>
    <row r="409" spans="1:15" ht="13" hidden="1" outlineLevel="1">
      <c r="A409" s="59"/>
      <c r="B409" s="59"/>
      <c r="H409" s="51"/>
      <c r="M409" s="55" t="s">
        <v>516</v>
      </c>
      <c r="N409" s="55">
        <v>1</v>
      </c>
      <c r="O409" s="58">
        <f t="shared" si="8"/>
        <v>1.8248175182481751E-3</v>
      </c>
    </row>
    <row r="410" spans="1:15" ht="13" hidden="1" outlineLevel="1">
      <c r="A410" s="59"/>
      <c r="B410" s="59"/>
      <c r="H410" s="51"/>
      <c r="M410" s="55" t="s">
        <v>517</v>
      </c>
      <c r="N410" s="55">
        <v>1</v>
      </c>
      <c r="O410" s="58">
        <f t="shared" si="8"/>
        <v>1.8248175182481751E-3</v>
      </c>
    </row>
    <row r="411" spans="1:15" ht="13" hidden="1" outlineLevel="1">
      <c r="A411" s="59"/>
      <c r="B411" s="59"/>
      <c r="H411" s="51"/>
      <c r="M411" s="55" t="s">
        <v>165</v>
      </c>
      <c r="N411" s="55">
        <v>1</v>
      </c>
      <c r="O411" s="58">
        <f t="shared" si="8"/>
        <v>1.8248175182481751E-3</v>
      </c>
    </row>
    <row r="412" spans="1:15" ht="13" hidden="1" outlineLevel="1">
      <c r="A412" s="59"/>
      <c r="B412" s="59"/>
      <c r="H412" s="51"/>
      <c r="M412" s="55" t="s">
        <v>518</v>
      </c>
      <c r="N412" s="55">
        <v>1</v>
      </c>
      <c r="O412" s="58">
        <f t="shared" si="8"/>
        <v>1.8248175182481751E-3</v>
      </c>
    </row>
    <row r="413" spans="1:15" ht="13" hidden="1" outlineLevel="1">
      <c r="A413" s="59"/>
      <c r="B413" s="59"/>
      <c r="H413" s="51"/>
      <c r="M413" s="55" t="s">
        <v>519</v>
      </c>
      <c r="N413" s="55">
        <v>1</v>
      </c>
      <c r="O413" s="58">
        <f t="shared" si="8"/>
        <v>1.8248175182481751E-3</v>
      </c>
    </row>
    <row r="414" spans="1:15" ht="13" hidden="1" outlineLevel="1">
      <c r="A414" s="59"/>
      <c r="B414" s="59"/>
      <c r="H414" s="51"/>
      <c r="M414" s="55" t="s">
        <v>520</v>
      </c>
      <c r="N414" s="55">
        <v>1</v>
      </c>
      <c r="O414" s="58">
        <f t="shared" si="8"/>
        <v>1.8248175182481751E-3</v>
      </c>
    </row>
    <row r="415" spans="1:15" ht="13" hidden="1" outlineLevel="1">
      <c r="A415" s="59"/>
      <c r="B415" s="59"/>
      <c r="H415" s="51"/>
      <c r="M415" s="55" t="s">
        <v>306</v>
      </c>
      <c r="N415" s="55">
        <v>1</v>
      </c>
      <c r="O415" s="58">
        <f t="shared" si="8"/>
        <v>1.8248175182481751E-3</v>
      </c>
    </row>
    <row r="416" spans="1:15" ht="13" hidden="1" outlineLevel="1">
      <c r="A416" s="59"/>
      <c r="B416" s="59"/>
      <c r="H416" s="51"/>
      <c r="M416" s="55" t="s">
        <v>521</v>
      </c>
      <c r="N416" s="55">
        <v>1</v>
      </c>
      <c r="O416" s="58">
        <f t="shared" si="8"/>
        <v>1.8248175182481751E-3</v>
      </c>
    </row>
    <row r="417" spans="1:15" ht="13" hidden="1" outlineLevel="1">
      <c r="A417" s="59"/>
      <c r="B417" s="59"/>
      <c r="H417" s="51"/>
      <c r="M417" s="55" t="s">
        <v>522</v>
      </c>
      <c r="N417" s="55">
        <v>1</v>
      </c>
      <c r="O417" s="58">
        <f t="shared" si="8"/>
        <v>1.8248175182481751E-3</v>
      </c>
    </row>
    <row r="418" spans="1:15" ht="13" hidden="1" outlineLevel="1">
      <c r="A418" s="59"/>
      <c r="B418" s="59"/>
      <c r="H418" s="51"/>
      <c r="M418" s="55" t="s">
        <v>291</v>
      </c>
      <c r="N418" s="55">
        <v>1</v>
      </c>
      <c r="O418" s="58">
        <f t="shared" si="8"/>
        <v>1.8248175182481751E-3</v>
      </c>
    </row>
    <row r="419" spans="1:15" ht="13" hidden="1" outlineLevel="1">
      <c r="A419" s="59"/>
      <c r="B419" s="59"/>
      <c r="H419" s="51"/>
      <c r="M419" s="55" t="s">
        <v>523</v>
      </c>
      <c r="N419" s="55">
        <v>1</v>
      </c>
      <c r="O419" s="58">
        <f t="shared" si="8"/>
        <v>1.8248175182481751E-3</v>
      </c>
    </row>
    <row r="420" spans="1:15" ht="13" hidden="1" outlineLevel="1">
      <c r="A420" s="59"/>
      <c r="B420" s="59"/>
      <c r="H420" s="51"/>
      <c r="M420" s="55" t="s">
        <v>524</v>
      </c>
      <c r="N420" s="55">
        <v>1</v>
      </c>
      <c r="O420" s="58">
        <f t="shared" si="8"/>
        <v>1.8248175182481751E-3</v>
      </c>
    </row>
    <row r="421" spans="1:15" ht="13" hidden="1" outlineLevel="1">
      <c r="A421" s="59"/>
      <c r="B421" s="59"/>
      <c r="H421" s="51"/>
      <c r="M421" s="55" t="s">
        <v>525</v>
      </c>
      <c r="N421" s="55">
        <v>1</v>
      </c>
      <c r="O421" s="58">
        <f t="shared" si="8"/>
        <v>1.8248175182481751E-3</v>
      </c>
    </row>
    <row r="422" spans="1:15" ht="13" hidden="1" outlineLevel="1">
      <c r="A422" s="59"/>
      <c r="B422" s="59"/>
      <c r="H422" s="51"/>
      <c r="M422" s="55" t="s">
        <v>300</v>
      </c>
      <c r="N422" s="55">
        <v>1</v>
      </c>
      <c r="O422" s="58">
        <f t="shared" si="8"/>
        <v>1.8248175182481751E-3</v>
      </c>
    </row>
    <row r="423" spans="1:15" ht="13" hidden="1" outlineLevel="1">
      <c r="A423" s="59"/>
      <c r="B423" s="59"/>
      <c r="H423" s="51"/>
      <c r="M423" s="55" t="s">
        <v>526</v>
      </c>
      <c r="N423" s="55">
        <v>1</v>
      </c>
      <c r="O423" s="58">
        <f t="shared" si="8"/>
        <v>1.8248175182481751E-3</v>
      </c>
    </row>
    <row r="424" spans="1:15" ht="13" hidden="1" outlineLevel="1">
      <c r="A424" s="59"/>
      <c r="B424" s="59"/>
      <c r="H424" s="51"/>
      <c r="M424" s="55" t="s">
        <v>527</v>
      </c>
      <c r="N424" s="55">
        <v>1</v>
      </c>
      <c r="O424" s="58">
        <f t="shared" si="8"/>
        <v>1.8248175182481751E-3</v>
      </c>
    </row>
    <row r="425" spans="1:15" ht="13" hidden="1" outlineLevel="1">
      <c r="A425" s="59"/>
      <c r="B425" s="59"/>
      <c r="H425" s="51"/>
      <c r="M425" s="55" t="s">
        <v>528</v>
      </c>
      <c r="N425" s="55">
        <v>1</v>
      </c>
      <c r="O425" s="58">
        <f t="shared" si="8"/>
        <v>1.8248175182481751E-3</v>
      </c>
    </row>
    <row r="426" spans="1:15" ht="13" hidden="1" outlineLevel="1">
      <c r="A426" s="59"/>
      <c r="B426" s="59"/>
      <c r="H426" s="51"/>
      <c r="M426" s="55" t="s">
        <v>529</v>
      </c>
      <c r="N426" s="55">
        <v>1</v>
      </c>
      <c r="O426" s="58">
        <f t="shared" si="8"/>
        <v>1.8248175182481751E-3</v>
      </c>
    </row>
    <row r="427" spans="1:15" ht="13" hidden="1" outlineLevel="1">
      <c r="A427" s="59"/>
      <c r="B427" s="59"/>
      <c r="H427" s="51"/>
      <c r="M427" s="55" t="s">
        <v>530</v>
      </c>
      <c r="N427" s="55">
        <v>1</v>
      </c>
      <c r="O427" s="58">
        <f t="shared" si="8"/>
        <v>1.8248175182481751E-3</v>
      </c>
    </row>
    <row r="428" spans="1:15" ht="13" hidden="1" outlineLevel="1">
      <c r="A428" s="59"/>
      <c r="B428" s="59"/>
      <c r="H428" s="51"/>
      <c r="M428" s="55" t="s">
        <v>531</v>
      </c>
      <c r="N428" s="55">
        <v>1</v>
      </c>
      <c r="O428" s="58">
        <f t="shared" si="8"/>
        <v>1.8248175182481751E-3</v>
      </c>
    </row>
    <row r="429" spans="1:15" ht="13" hidden="1" outlineLevel="1">
      <c r="A429" s="59"/>
      <c r="B429" s="59"/>
      <c r="H429" s="51"/>
      <c r="M429" s="55" t="s">
        <v>532</v>
      </c>
      <c r="N429" s="55">
        <v>1</v>
      </c>
      <c r="O429" s="58">
        <f t="shared" si="8"/>
        <v>1.8248175182481751E-3</v>
      </c>
    </row>
    <row r="430" spans="1:15" ht="13" hidden="1" outlineLevel="1">
      <c r="A430" s="59"/>
      <c r="B430" s="59"/>
      <c r="H430" s="51"/>
      <c r="M430" s="55" t="s">
        <v>533</v>
      </c>
      <c r="N430" s="55">
        <v>1</v>
      </c>
      <c r="O430" s="58">
        <f t="shared" si="8"/>
        <v>1.8248175182481751E-3</v>
      </c>
    </row>
    <row r="431" spans="1:15" ht="13" hidden="1" outlineLevel="1">
      <c r="A431" s="59"/>
      <c r="B431" s="59"/>
      <c r="H431" s="51"/>
      <c r="M431" s="55" t="s">
        <v>534</v>
      </c>
      <c r="N431" s="55">
        <v>1</v>
      </c>
      <c r="O431" s="58">
        <f t="shared" si="8"/>
        <v>1.8248175182481751E-3</v>
      </c>
    </row>
    <row r="432" spans="1:15" ht="13" hidden="1" outlineLevel="1">
      <c r="A432" s="59"/>
      <c r="B432" s="59"/>
      <c r="H432" s="51"/>
      <c r="M432" s="55" t="s">
        <v>535</v>
      </c>
      <c r="N432" s="55">
        <v>1</v>
      </c>
      <c r="O432" s="58">
        <f t="shared" si="8"/>
        <v>1.8248175182481751E-3</v>
      </c>
    </row>
    <row r="433" spans="1:15" ht="13" hidden="1" outlineLevel="1">
      <c r="A433" s="59"/>
      <c r="B433" s="59"/>
      <c r="H433" s="51"/>
      <c r="M433" s="55" t="s">
        <v>536</v>
      </c>
      <c r="N433" s="55">
        <v>1</v>
      </c>
      <c r="O433" s="58">
        <f t="shared" si="8"/>
        <v>1.8248175182481751E-3</v>
      </c>
    </row>
    <row r="434" spans="1:15" ht="13" hidden="1" outlineLevel="1">
      <c r="A434" s="59"/>
      <c r="B434" s="59"/>
      <c r="H434" s="51"/>
      <c r="M434" s="55" t="s">
        <v>537</v>
      </c>
      <c r="N434" s="55">
        <v>1</v>
      </c>
      <c r="O434" s="58">
        <f t="shared" si="8"/>
        <v>1.8248175182481751E-3</v>
      </c>
    </row>
    <row r="435" spans="1:15" ht="13" hidden="1" outlineLevel="1">
      <c r="A435" s="59"/>
      <c r="B435" s="59"/>
      <c r="H435" s="51"/>
      <c r="M435" s="55" t="s">
        <v>538</v>
      </c>
      <c r="N435" s="55">
        <v>1</v>
      </c>
      <c r="O435" s="58">
        <f t="shared" si="8"/>
        <v>1.8248175182481751E-3</v>
      </c>
    </row>
    <row r="436" spans="1:15" ht="13" hidden="1" outlineLevel="1">
      <c r="A436" s="59"/>
      <c r="B436" s="59"/>
      <c r="H436" s="51"/>
      <c r="M436" s="55" t="s">
        <v>336</v>
      </c>
      <c r="N436" s="55">
        <v>1</v>
      </c>
      <c r="O436" s="58">
        <f t="shared" si="8"/>
        <v>1.8248175182481751E-3</v>
      </c>
    </row>
    <row r="437" spans="1:15" ht="13" hidden="1" outlineLevel="1">
      <c r="A437" s="59"/>
      <c r="B437" s="59"/>
      <c r="H437" s="51"/>
      <c r="M437" s="55" t="s">
        <v>539</v>
      </c>
      <c r="N437" s="55">
        <v>1</v>
      </c>
      <c r="O437" s="58">
        <f t="shared" si="8"/>
        <v>1.8248175182481751E-3</v>
      </c>
    </row>
    <row r="438" spans="1:15" ht="13" hidden="1" outlineLevel="1">
      <c r="A438" s="59"/>
      <c r="B438" s="59"/>
      <c r="H438" s="51"/>
      <c r="M438" s="55" t="s">
        <v>540</v>
      </c>
      <c r="N438" s="55">
        <v>1</v>
      </c>
      <c r="O438" s="58">
        <f t="shared" si="8"/>
        <v>1.8248175182481751E-3</v>
      </c>
    </row>
    <row r="439" spans="1:15" ht="13" hidden="1" outlineLevel="1">
      <c r="A439" s="59"/>
      <c r="B439" s="59"/>
      <c r="H439" s="51"/>
      <c r="M439" s="55" t="s">
        <v>541</v>
      </c>
      <c r="N439" s="55">
        <v>1</v>
      </c>
      <c r="O439" s="58">
        <f t="shared" si="8"/>
        <v>1.8248175182481751E-3</v>
      </c>
    </row>
    <row r="440" spans="1:15" ht="13" hidden="1" outlineLevel="1">
      <c r="A440" s="59"/>
      <c r="B440" s="59"/>
      <c r="H440" s="51"/>
      <c r="M440" s="55" t="s">
        <v>542</v>
      </c>
      <c r="N440" s="55">
        <v>1</v>
      </c>
      <c r="O440" s="58">
        <f t="shared" si="8"/>
        <v>1.8248175182481751E-3</v>
      </c>
    </row>
    <row r="441" spans="1:15" ht="13" hidden="1" outlineLevel="1">
      <c r="A441" s="59"/>
      <c r="B441" s="59"/>
      <c r="H441" s="51"/>
      <c r="M441" s="55" t="s">
        <v>329</v>
      </c>
      <c r="N441" s="55">
        <v>1</v>
      </c>
      <c r="O441" s="58">
        <f t="shared" si="8"/>
        <v>1.8248175182481751E-3</v>
      </c>
    </row>
    <row r="442" spans="1:15" ht="13" hidden="1" outlineLevel="1">
      <c r="A442" s="59"/>
      <c r="B442" s="59"/>
      <c r="H442" s="51"/>
      <c r="M442" s="55" t="s">
        <v>543</v>
      </c>
      <c r="N442" s="55">
        <v>1</v>
      </c>
      <c r="O442" s="58">
        <f t="shared" si="8"/>
        <v>1.8248175182481751E-3</v>
      </c>
    </row>
    <row r="443" spans="1:15" ht="13" hidden="1" outlineLevel="1">
      <c r="A443" s="59"/>
      <c r="B443" s="59"/>
      <c r="H443" s="51"/>
      <c r="M443" s="55" t="s">
        <v>544</v>
      </c>
      <c r="N443" s="55">
        <v>1</v>
      </c>
      <c r="O443" s="58">
        <f t="shared" si="8"/>
        <v>1.8248175182481751E-3</v>
      </c>
    </row>
    <row r="444" spans="1:15" ht="13" hidden="1" outlineLevel="1">
      <c r="A444" s="59"/>
      <c r="B444" s="59"/>
      <c r="H444" s="51"/>
      <c r="M444" s="55" t="s">
        <v>545</v>
      </c>
      <c r="N444" s="55">
        <v>1</v>
      </c>
      <c r="O444" s="58">
        <f t="shared" si="8"/>
        <v>1.8248175182481751E-3</v>
      </c>
    </row>
    <row r="445" spans="1:15" ht="13" hidden="1" outlineLevel="1">
      <c r="A445" s="59"/>
      <c r="B445" s="59"/>
      <c r="H445" s="51"/>
      <c r="M445" s="55" t="s">
        <v>546</v>
      </c>
      <c r="N445" s="55">
        <v>1</v>
      </c>
      <c r="O445" s="58">
        <f t="shared" si="8"/>
        <v>1.8248175182481751E-3</v>
      </c>
    </row>
    <row r="446" spans="1:15" ht="13" hidden="1" outlineLevel="1">
      <c r="A446" s="59"/>
      <c r="B446" s="59"/>
      <c r="H446" s="51"/>
      <c r="M446" s="55" t="s">
        <v>547</v>
      </c>
      <c r="N446" s="55">
        <v>1</v>
      </c>
      <c r="O446" s="58">
        <f t="shared" si="8"/>
        <v>1.8248175182481751E-3</v>
      </c>
    </row>
    <row r="447" spans="1:15" ht="13" hidden="1" outlineLevel="1">
      <c r="A447" s="59"/>
      <c r="B447" s="59"/>
      <c r="H447" s="51"/>
      <c r="M447" s="55" t="s">
        <v>548</v>
      </c>
      <c r="N447" s="55">
        <v>1</v>
      </c>
      <c r="O447" s="58">
        <f t="shared" si="8"/>
        <v>1.8248175182481751E-3</v>
      </c>
    </row>
    <row r="448" spans="1:15" ht="13" hidden="1" outlineLevel="1">
      <c r="A448" s="59"/>
      <c r="B448" s="59"/>
      <c r="H448" s="51"/>
      <c r="M448" s="55" t="s">
        <v>549</v>
      </c>
      <c r="N448" s="55">
        <v>1</v>
      </c>
      <c r="O448" s="58">
        <f t="shared" si="8"/>
        <v>1.8248175182481751E-3</v>
      </c>
    </row>
    <row r="449" spans="1:15" ht="13" hidden="1" outlineLevel="1">
      <c r="A449" s="59"/>
      <c r="B449" s="59"/>
      <c r="H449" s="51"/>
      <c r="M449" s="55" t="s">
        <v>550</v>
      </c>
      <c r="N449" s="55">
        <v>1</v>
      </c>
      <c r="O449" s="58">
        <f t="shared" si="8"/>
        <v>1.8248175182481751E-3</v>
      </c>
    </row>
    <row r="450" spans="1:15" ht="13" hidden="1" outlineLevel="1">
      <c r="A450" s="59"/>
      <c r="B450" s="59"/>
      <c r="H450" s="51"/>
      <c r="M450" s="55" t="s">
        <v>551</v>
      </c>
      <c r="N450" s="55">
        <v>1</v>
      </c>
      <c r="O450" s="58">
        <f t="shared" si="8"/>
        <v>1.8248175182481751E-3</v>
      </c>
    </row>
    <row r="451" spans="1:15" ht="13" hidden="1" outlineLevel="1">
      <c r="A451" s="59"/>
      <c r="B451" s="59"/>
      <c r="H451" s="51"/>
      <c r="M451" s="55" t="s">
        <v>552</v>
      </c>
      <c r="N451" s="55">
        <v>1</v>
      </c>
      <c r="O451" s="58">
        <f t="shared" si="8"/>
        <v>1.8248175182481751E-3</v>
      </c>
    </row>
    <row r="452" spans="1:15" ht="13" hidden="1" outlineLevel="1">
      <c r="A452" s="59"/>
      <c r="B452" s="59"/>
      <c r="H452" s="51"/>
      <c r="M452" s="55" t="s">
        <v>553</v>
      </c>
      <c r="N452" s="55">
        <v>1</v>
      </c>
      <c r="O452" s="58">
        <f t="shared" si="8"/>
        <v>1.8248175182481751E-3</v>
      </c>
    </row>
    <row r="453" spans="1:15" ht="13" hidden="1" outlineLevel="1">
      <c r="A453" s="59"/>
      <c r="B453" s="59"/>
      <c r="H453" s="51"/>
      <c r="M453" s="55" t="s">
        <v>554</v>
      </c>
      <c r="N453" s="55">
        <v>1</v>
      </c>
      <c r="O453" s="58">
        <f t="shared" si="8"/>
        <v>1.8248175182481751E-3</v>
      </c>
    </row>
    <row r="454" spans="1:15" ht="13" hidden="1" outlineLevel="1">
      <c r="A454" s="59"/>
      <c r="B454" s="59"/>
      <c r="H454" s="51"/>
      <c r="M454" s="55" t="s">
        <v>555</v>
      </c>
      <c r="N454" s="55">
        <v>1</v>
      </c>
      <c r="O454" s="58">
        <f t="shared" si="8"/>
        <v>1.8248175182481751E-3</v>
      </c>
    </row>
    <row r="455" spans="1:15" ht="13" hidden="1" outlineLevel="1">
      <c r="A455" s="59"/>
      <c r="B455" s="59"/>
      <c r="H455" s="51"/>
      <c r="M455" s="55" t="s">
        <v>556</v>
      </c>
      <c r="N455" s="55">
        <v>1</v>
      </c>
      <c r="O455" s="58">
        <f t="shared" si="8"/>
        <v>1.8248175182481751E-3</v>
      </c>
    </row>
    <row r="456" spans="1:15" ht="13" hidden="1" outlineLevel="1">
      <c r="A456" s="59"/>
      <c r="B456" s="59"/>
      <c r="H456" s="51"/>
      <c r="M456" s="55" t="s">
        <v>557</v>
      </c>
      <c r="N456" s="55">
        <v>1</v>
      </c>
      <c r="O456" s="58">
        <f t="shared" si="8"/>
        <v>1.8248175182481751E-3</v>
      </c>
    </row>
    <row r="457" spans="1:15" ht="13" hidden="1" outlineLevel="1">
      <c r="A457" s="59"/>
      <c r="B457" s="59"/>
      <c r="H457" s="51"/>
      <c r="M457" s="55" t="s">
        <v>558</v>
      </c>
      <c r="N457" s="55">
        <v>1</v>
      </c>
      <c r="O457" s="58">
        <f t="shared" si="8"/>
        <v>1.8248175182481751E-3</v>
      </c>
    </row>
    <row r="458" spans="1:15" ht="13" hidden="1" outlineLevel="1">
      <c r="A458" s="59"/>
      <c r="B458" s="59"/>
      <c r="H458" s="51"/>
      <c r="M458" s="55" t="s">
        <v>559</v>
      </c>
      <c r="N458" s="55">
        <v>1</v>
      </c>
      <c r="O458" s="58">
        <f t="shared" si="8"/>
        <v>1.8248175182481751E-3</v>
      </c>
    </row>
    <row r="459" spans="1:15" ht="13" hidden="1" outlineLevel="1">
      <c r="A459" s="59"/>
      <c r="B459" s="59"/>
      <c r="H459" s="51"/>
      <c r="M459" s="55" t="s">
        <v>560</v>
      </c>
      <c r="N459" s="55">
        <v>1</v>
      </c>
      <c r="O459" s="58">
        <f t="shared" si="8"/>
        <v>1.8248175182481751E-3</v>
      </c>
    </row>
    <row r="460" spans="1:15" ht="13" hidden="1" outlineLevel="1">
      <c r="A460" s="59"/>
      <c r="B460" s="59"/>
      <c r="H460" s="51"/>
      <c r="M460" s="55" t="s">
        <v>561</v>
      </c>
      <c r="N460" s="55">
        <v>1</v>
      </c>
      <c r="O460" s="58">
        <f t="shared" si="8"/>
        <v>1.8248175182481751E-3</v>
      </c>
    </row>
    <row r="461" spans="1:15" ht="13" hidden="1" outlineLevel="1">
      <c r="A461" s="59"/>
      <c r="B461" s="59"/>
      <c r="H461" s="51"/>
      <c r="M461" s="55" t="s">
        <v>562</v>
      </c>
      <c r="N461" s="55">
        <v>1</v>
      </c>
      <c r="O461" s="58">
        <f t="shared" si="8"/>
        <v>1.8248175182481751E-3</v>
      </c>
    </row>
    <row r="462" spans="1:15" ht="13" hidden="1" outlineLevel="1">
      <c r="A462" s="59"/>
      <c r="B462" s="59"/>
      <c r="H462" s="51"/>
      <c r="M462" s="55" t="s">
        <v>563</v>
      </c>
      <c r="N462" s="55">
        <v>1</v>
      </c>
      <c r="O462" s="58">
        <f t="shared" si="8"/>
        <v>1.8248175182481751E-3</v>
      </c>
    </row>
    <row r="463" spans="1:15" ht="13" hidden="1" outlineLevel="1">
      <c r="A463" s="59"/>
      <c r="B463" s="59"/>
      <c r="H463" s="51"/>
      <c r="M463" s="55" t="s">
        <v>564</v>
      </c>
      <c r="N463" s="55">
        <v>1</v>
      </c>
      <c r="O463" s="58">
        <f t="shared" si="8"/>
        <v>1.8248175182481751E-3</v>
      </c>
    </row>
    <row r="464" spans="1:15" ht="13" hidden="1" outlineLevel="1">
      <c r="A464" s="59"/>
      <c r="B464" s="59"/>
      <c r="H464" s="51"/>
      <c r="M464" s="55" t="s">
        <v>565</v>
      </c>
      <c r="N464" s="55">
        <v>1</v>
      </c>
      <c r="O464" s="58">
        <f t="shared" si="8"/>
        <v>1.8248175182481751E-3</v>
      </c>
    </row>
    <row r="465" spans="1:15" ht="13" hidden="1" outlineLevel="1">
      <c r="A465" s="59"/>
      <c r="B465" s="59"/>
      <c r="H465" s="51"/>
      <c r="M465" s="55" t="s">
        <v>566</v>
      </c>
      <c r="N465" s="55">
        <v>1</v>
      </c>
      <c r="O465" s="58">
        <f t="shared" si="8"/>
        <v>1.8248175182481751E-3</v>
      </c>
    </row>
    <row r="466" spans="1:15" ht="13" hidden="1" outlineLevel="1">
      <c r="A466" s="59"/>
      <c r="B466" s="59"/>
      <c r="H466" s="51"/>
      <c r="M466" s="55" t="s">
        <v>567</v>
      </c>
      <c r="N466" s="55">
        <v>1</v>
      </c>
      <c r="O466" s="58">
        <f t="shared" si="8"/>
        <v>1.8248175182481751E-3</v>
      </c>
    </row>
    <row r="467" spans="1:15" ht="13" hidden="1" outlineLevel="1">
      <c r="A467" s="59"/>
      <c r="B467" s="59"/>
      <c r="H467" s="51"/>
      <c r="M467" s="55" t="s">
        <v>568</v>
      </c>
      <c r="N467" s="55">
        <v>1</v>
      </c>
      <c r="O467" s="58">
        <f t="shared" si="8"/>
        <v>1.8248175182481751E-3</v>
      </c>
    </row>
    <row r="468" spans="1:15" ht="13" hidden="1" outlineLevel="1">
      <c r="A468" s="59"/>
      <c r="B468" s="59"/>
      <c r="H468" s="51"/>
      <c r="M468" s="55" t="s">
        <v>569</v>
      </c>
      <c r="N468" s="55">
        <v>1</v>
      </c>
      <c r="O468" s="58">
        <f t="shared" si="8"/>
        <v>1.8248175182481751E-3</v>
      </c>
    </row>
    <row r="469" spans="1:15" ht="13" hidden="1" outlineLevel="1">
      <c r="A469" s="59"/>
      <c r="B469" s="59"/>
      <c r="H469" s="51"/>
      <c r="M469" s="55" t="s">
        <v>570</v>
      </c>
      <c r="N469" s="55">
        <v>1</v>
      </c>
      <c r="O469" s="58">
        <f t="shared" si="8"/>
        <v>1.8248175182481751E-3</v>
      </c>
    </row>
    <row r="470" spans="1:15" ht="13" hidden="1" outlineLevel="1">
      <c r="A470" s="59"/>
      <c r="B470" s="59"/>
      <c r="H470" s="51"/>
      <c r="M470" s="55" t="s">
        <v>571</v>
      </c>
      <c r="N470" s="55">
        <v>1</v>
      </c>
      <c r="O470" s="58">
        <f t="shared" si="8"/>
        <v>1.8248175182481751E-3</v>
      </c>
    </row>
    <row r="471" spans="1:15" ht="13" hidden="1" outlineLevel="1">
      <c r="A471" s="59"/>
      <c r="B471" s="59"/>
      <c r="H471" s="51"/>
      <c r="M471" s="55" t="s">
        <v>572</v>
      </c>
      <c r="N471" s="55">
        <v>1</v>
      </c>
      <c r="O471" s="58">
        <f t="shared" si="8"/>
        <v>1.8248175182481751E-3</v>
      </c>
    </row>
    <row r="472" spans="1:15" ht="13" hidden="1" outlineLevel="1">
      <c r="A472" s="59"/>
      <c r="B472" s="59"/>
      <c r="H472" s="51"/>
      <c r="M472" s="55" t="s">
        <v>573</v>
      </c>
      <c r="N472" s="55">
        <v>1</v>
      </c>
      <c r="O472" s="58">
        <f t="shared" si="8"/>
        <v>1.8248175182481751E-3</v>
      </c>
    </row>
    <row r="473" spans="1:15" ht="13" hidden="1" outlineLevel="1">
      <c r="A473" s="59"/>
      <c r="B473" s="59"/>
      <c r="H473" s="51"/>
      <c r="M473" s="64" t="s">
        <v>574</v>
      </c>
      <c r="N473" s="55">
        <v>1</v>
      </c>
      <c r="O473" s="58">
        <f t="shared" si="8"/>
        <v>1.8248175182481751E-3</v>
      </c>
    </row>
    <row r="474" spans="1:15" ht="13" hidden="1" outlineLevel="1">
      <c r="A474" s="59"/>
      <c r="B474" s="59"/>
      <c r="H474" s="51"/>
      <c r="M474" s="55" t="s">
        <v>575</v>
      </c>
      <c r="N474" s="55">
        <v>1</v>
      </c>
      <c r="O474" s="58">
        <f t="shared" si="8"/>
        <v>1.8248175182481751E-3</v>
      </c>
    </row>
    <row r="475" spans="1:15" ht="13" hidden="1" outlineLevel="1">
      <c r="A475" s="59"/>
      <c r="B475" s="59"/>
      <c r="H475" s="51"/>
      <c r="M475" s="55" t="s">
        <v>576</v>
      </c>
      <c r="N475" s="55">
        <v>1</v>
      </c>
      <c r="O475" s="58">
        <f t="shared" si="8"/>
        <v>1.8248175182481751E-3</v>
      </c>
    </row>
    <row r="476" spans="1:15" ht="13" hidden="1" outlineLevel="1">
      <c r="A476" s="59"/>
      <c r="B476" s="59"/>
      <c r="H476" s="51"/>
      <c r="M476" s="55" t="s">
        <v>577</v>
      </c>
      <c r="N476" s="55">
        <v>1</v>
      </c>
      <c r="O476" s="58">
        <f t="shared" si="8"/>
        <v>1.8248175182481751E-3</v>
      </c>
    </row>
    <row r="477" spans="1:15" ht="13" hidden="1" outlineLevel="1">
      <c r="A477" s="59"/>
      <c r="B477" s="59"/>
      <c r="H477" s="51"/>
      <c r="M477" s="55" t="s">
        <v>578</v>
      </c>
      <c r="N477" s="55">
        <v>1</v>
      </c>
      <c r="O477" s="58">
        <f t="shared" si="8"/>
        <v>1.8248175182481751E-3</v>
      </c>
    </row>
    <row r="478" spans="1:15" ht="13" hidden="1" outlineLevel="1">
      <c r="A478" s="59"/>
      <c r="B478" s="59"/>
      <c r="H478" s="51"/>
      <c r="M478" s="55" t="s">
        <v>579</v>
      </c>
      <c r="N478" s="55">
        <v>1</v>
      </c>
      <c r="O478" s="58">
        <f t="shared" si="8"/>
        <v>1.8248175182481751E-3</v>
      </c>
    </row>
    <row r="479" spans="1:15" ht="13" hidden="1" outlineLevel="1">
      <c r="A479" s="59"/>
      <c r="B479" s="59"/>
      <c r="H479" s="51"/>
      <c r="M479" s="55" t="s">
        <v>580</v>
      </c>
      <c r="N479" s="55">
        <v>1</v>
      </c>
      <c r="O479" s="58">
        <f t="shared" si="8"/>
        <v>1.8248175182481751E-3</v>
      </c>
    </row>
    <row r="480" spans="1:15" ht="13" hidden="1" outlineLevel="1">
      <c r="A480" s="59"/>
      <c r="B480" s="59"/>
      <c r="H480" s="51"/>
      <c r="M480" s="55" t="s">
        <v>581</v>
      </c>
      <c r="N480" s="55">
        <v>1</v>
      </c>
      <c r="O480" s="58">
        <f t="shared" si="8"/>
        <v>1.8248175182481751E-3</v>
      </c>
    </row>
    <row r="481" spans="1:15" ht="13" hidden="1" outlineLevel="1">
      <c r="A481" s="59"/>
      <c r="B481" s="59"/>
      <c r="H481" s="51"/>
      <c r="M481" s="55" t="s">
        <v>582</v>
      </c>
      <c r="N481" s="55">
        <v>1</v>
      </c>
      <c r="O481" s="58">
        <f t="shared" si="8"/>
        <v>1.8248175182481751E-3</v>
      </c>
    </row>
    <row r="482" spans="1:15" ht="13" hidden="1" outlineLevel="1">
      <c r="A482" s="59"/>
      <c r="B482" s="59"/>
      <c r="H482" s="51"/>
      <c r="M482" s="55" t="s">
        <v>583</v>
      </c>
      <c r="N482" s="55">
        <v>1</v>
      </c>
      <c r="O482" s="58">
        <f t="shared" si="8"/>
        <v>1.8248175182481751E-3</v>
      </c>
    </row>
    <row r="483" spans="1:15" ht="13" hidden="1" outlineLevel="1">
      <c r="A483" s="59"/>
      <c r="B483" s="59"/>
      <c r="H483" s="51"/>
      <c r="M483" s="55" t="s">
        <v>584</v>
      </c>
      <c r="N483" s="55">
        <v>1</v>
      </c>
      <c r="O483" s="58">
        <f t="shared" si="8"/>
        <v>1.8248175182481751E-3</v>
      </c>
    </row>
    <row r="484" spans="1:15" ht="13" hidden="1" outlineLevel="1">
      <c r="A484" s="59"/>
      <c r="B484" s="59"/>
      <c r="H484" s="51"/>
      <c r="M484" s="55" t="s">
        <v>342</v>
      </c>
      <c r="N484" s="55">
        <v>1</v>
      </c>
      <c r="O484" s="58">
        <f t="shared" si="8"/>
        <v>1.8248175182481751E-3</v>
      </c>
    </row>
    <row r="485" spans="1:15" ht="13" hidden="1" outlineLevel="1">
      <c r="A485" s="59"/>
      <c r="B485" s="59"/>
      <c r="H485" s="51"/>
      <c r="M485" s="55" t="s">
        <v>343</v>
      </c>
      <c r="N485" s="55">
        <v>1</v>
      </c>
      <c r="O485" s="58">
        <f t="shared" si="8"/>
        <v>1.8248175182481751E-3</v>
      </c>
    </row>
    <row r="486" spans="1:15" ht="13" hidden="1" outlineLevel="1">
      <c r="A486" s="59"/>
      <c r="B486" s="59"/>
      <c r="H486" s="51"/>
      <c r="M486" s="55" t="s">
        <v>585</v>
      </c>
      <c r="N486" s="55">
        <v>1</v>
      </c>
      <c r="O486" s="58">
        <f t="shared" si="8"/>
        <v>1.8248175182481751E-3</v>
      </c>
    </row>
    <row r="487" spans="1:15" ht="13" hidden="1" outlineLevel="1">
      <c r="A487" s="59"/>
      <c r="B487" s="59"/>
      <c r="H487" s="51"/>
      <c r="M487" s="55" t="s">
        <v>586</v>
      </c>
      <c r="N487" s="55">
        <v>1</v>
      </c>
      <c r="O487" s="58">
        <f t="shared" si="8"/>
        <v>1.8248175182481751E-3</v>
      </c>
    </row>
    <row r="488" spans="1:15" ht="13" hidden="1" outlineLevel="1">
      <c r="A488" s="59"/>
      <c r="B488" s="59"/>
      <c r="H488" s="51"/>
      <c r="M488" s="55" t="s">
        <v>324</v>
      </c>
      <c r="N488" s="55">
        <v>1</v>
      </c>
      <c r="O488" s="58">
        <f t="shared" si="8"/>
        <v>1.8248175182481751E-3</v>
      </c>
    </row>
    <row r="489" spans="1:15" ht="13" hidden="1" outlineLevel="1">
      <c r="A489" s="59"/>
      <c r="B489" s="59"/>
      <c r="H489" s="51"/>
      <c r="M489" s="55" t="s">
        <v>587</v>
      </c>
      <c r="N489" s="55">
        <v>1</v>
      </c>
      <c r="O489" s="58">
        <f t="shared" si="8"/>
        <v>1.8248175182481751E-3</v>
      </c>
    </row>
    <row r="490" spans="1:15" ht="13" hidden="1" outlineLevel="1">
      <c r="A490" s="59"/>
      <c r="B490" s="59"/>
      <c r="H490" s="51"/>
      <c r="M490" s="55" t="s">
        <v>588</v>
      </c>
      <c r="N490" s="55">
        <v>1</v>
      </c>
      <c r="O490" s="58">
        <f t="shared" si="8"/>
        <v>1.8248175182481751E-3</v>
      </c>
    </row>
    <row r="491" spans="1:15" ht="13" hidden="1" outlineLevel="1">
      <c r="A491" s="59"/>
      <c r="B491" s="59"/>
      <c r="H491" s="51"/>
      <c r="M491" s="55" t="s">
        <v>589</v>
      </c>
      <c r="N491" s="55">
        <v>1</v>
      </c>
      <c r="O491" s="58">
        <f t="shared" si="8"/>
        <v>1.8248175182481751E-3</v>
      </c>
    </row>
    <row r="492" spans="1:15" ht="13" hidden="1" outlineLevel="1">
      <c r="A492" s="59"/>
      <c r="B492" s="59"/>
      <c r="H492" s="51"/>
      <c r="M492" s="55" t="s">
        <v>318</v>
      </c>
      <c r="N492" s="55">
        <v>1</v>
      </c>
      <c r="O492" s="58">
        <f t="shared" si="8"/>
        <v>1.8248175182481751E-3</v>
      </c>
    </row>
    <row r="493" spans="1:15" ht="13" hidden="1" outlineLevel="1">
      <c r="A493" s="59"/>
      <c r="B493" s="59"/>
      <c r="H493" s="51"/>
      <c r="M493" s="55" t="s">
        <v>590</v>
      </c>
      <c r="N493" s="55">
        <v>1</v>
      </c>
      <c r="O493" s="58">
        <f t="shared" si="8"/>
        <v>1.8248175182481751E-3</v>
      </c>
    </row>
    <row r="494" spans="1:15" ht="13" hidden="1" outlineLevel="1">
      <c r="A494" s="59"/>
      <c r="B494" s="59"/>
      <c r="H494" s="51"/>
      <c r="M494" s="55" t="s">
        <v>591</v>
      </c>
      <c r="N494" s="55">
        <v>1</v>
      </c>
      <c r="O494" s="58">
        <f t="shared" si="8"/>
        <v>1.8248175182481751E-3</v>
      </c>
    </row>
    <row r="495" spans="1:15" ht="13" hidden="1" outlineLevel="1">
      <c r="A495" s="59"/>
      <c r="B495" s="59"/>
      <c r="H495" s="51"/>
      <c r="M495" s="55" t="s">
        <v>592</v>
      </c>
      <c r="N495" s="55">
        <v>1</v>
      </c>
      <c r="O495" s="58">
        <f t="shared" si="8"/>
        <v>1.8248175182481751E-3</v>
      </c>
    </row>
    <row r="496" spans="1:15" ht="13" hidden="1" outlineLevel="1">
      <c r="A496" s="59"/>
      <c r="B496" s="59"/>
      <c r="H496" s="51"/>
      <c r="M496" s="55" t="s">
        <v>247</v>
      </c>
      <c r="N496" s="55">
        <v>1</v>
      </c>
      <c r="O496" s="58">
        <f t="shared" si="8"/>
        <v>1.8248175182481751E-3</v>
      </c>
    </row>
    <row r="497" spans="1:15" ht="13" hidden="1" outlineLevel="1">
      <c r="A497" s="59"/>
      <c r="B497" s="59"/>
      <c r="H497" s="51"/>
      <c r="M497" s="55" t="s">
        <v>593</v>
      </c>
      <c r="N497" s="55">
        <v>1</v>
      </c>
      <c r="O497" s="58">
        <f t="shared" si="8"/>
        <v>1.8248175182481751E-3</v>
      </c>
    </row>
    <row r="498" spans="1:15" ht="13" hidden="1" outlineLevel="1">
      <c r="A498" s="59"/>
      <c r="B498" s="59"/>
      <c r="H498" s="51"/>
      <c r="M498" s="55" t="s">
        <v>594</v>
      </c>
      <c r="N498" s="55">
        <v>1</v>
      </c>
      <c r="O498" s="58">
        <f t="shared" si="8"/>
        <v>1.8248175182481751E-3</v>
      </c>
    </row>
    <row r="499" spans="1:15" ht="13" hidden="1" outlineLevel="1">
      <c r="A499" s="59"/>
      <c r="B499" s="59"/>
      <c r="H499" s="51"/>
      <c r="M499" s="55" t="s">
        <v>595</v>
      </c>
      <c r="N499" s="55">
        <v>1</v>
      </c>
      <c r="O499" s="58">
        <f t="shared" si="8"/>
        <v>1.8248175182481751E-3</v>
      </c>
    </row>
    <row r="500" spans="1:15" ht="13" hidden="1" outlineLevel="1">
      <c r="A500" s="59"/>
      <c r="B500" s="59"/>
      <c r="H500" s="51"/>
      <c r="M500" s="55" t="s">
        <v>596</v>
      </c>
      <c r="N500" s="55">
        <v>1</v>
      </c>
      <c r="O500" s="58">
        <f t="shared" si="8"/>
        <v>1.8248175182481751E-3</v>
      </c>
    </row>
    <row r="501" spans="1:15" ht="13" hidden="1" outlineLevel="1">
      <c r="A501" s="59"/>
      <c r="B501" s="59"/>
      <c r="H501" s="51"/>
      <c r="M501" s="55" t="s">
        <v>597</v>
      </c>
      <c r="N501" s="55">
        <v>1</v>
      </c>
      <c r="O501" s="58">
        <f t="shared" si="8"/>
        <v>1.8248175182481751E-3</v>
      </c>
    </row>
    <row r="502" spans="1:15" ht="13" hidden="1" outlineLevel="1">
      <c r="A502" s="59"/>
      <c r="B502" s="59"/>
      <c r="H502" s="51"/>
      <c r="M502" s="55" t="s">
        <v>598</v>
      </c>
      <c r="N502" s="55">
        <v>1</v>
      </c>
      <c r="O502" s="58">
        <f t="shared" si="8"/>
        <v>1.8248175182481751E-3</v>
      </c>
    </row>
    <row r="503" spans="1:15" ht="13" hidden="1" outlineLevel="1">
      <c r="A503" s="59"/>
      <c r="B503" s="59"/>
      <c r="H503" s="51"/>
      <c r="M503" s="55" t="s">
        <v>599</v>
      </c>
      <c r="N503" s="55">
        <v>1</v>
      </c>
      <c r="O503" s="58">
        <f t="shared" si="8"/>
        <v>1.8248175182481751E-3</v>
      </c>
    </row>
    <row r="504" spans="1:15" ht="13" hidden="1" outlineLevel="1">
      <c r="A504" s="59"/>
      <c r="B504" s="59"/>
      <c r="H504" s="51"/>
      <c r="M504" s="55" t="s">
        <v>600</v>
      </c>
      <c r="N504" s="55">
        <v>1</v>
      </c>
      <c r="O504" s="58">
        <f t="shared" si="8"/>
        <v>1.8248175182481751E-3</v>
      </c>
    </row>
    <row r="505" spans="1:15" ht="13" hidden="1" outlineLevel="1">
      <c r="A505" s="59"/>
      <c r="B505" s="59"/>
      <c r="H505" s="51"/>
      <c r="M505" s="55" t="s">
        <v>601</v>
      </c>
      <c r="N505" s="55">
        <v>1</v>
      </c>
      <c r="O505" s="58">
        <f t="shared" si="8"/>
        <v>1.8248175182481751E-3</v>
      </c>
    </row>
    <row r="506" spans="1:15" ht="13" hidden="1" outlineLevel="1">
      <c r="A506" s="59"/>
      <c r="B506" s="59"/>
      <c r="H506" s="51"/>
      <c r="M506" s="55" t="s">
        <v>281</v>
      </c>
      <c r="N506" s="55">
        <v>1</v>
      </c>
      <c r="O506" s="58">
        <f t="shared" si="8"/>
        <v>1.8248175182481751E-3</v>
      </c>
    </row>
    <row r="507" spans="1:15" ht="13" hidden="1" outlineLevel="1">
      <c r="A507" s="59"/>
      <c r="B507" s="59"/>
      <c r="H507" s="51"/>
      <c r="M507" s="55" t="s">
        <v>602</v>
      </c>
      <c r="N507" s="55">
        <v>1</v>
      </c>
      <c r="O507" s="58">
        <f t="shared" si="8"/>
        <v>1.8248175182481751E-3</v>
      </c>
    </row>
    <row r="508" spans="1:15" ht="13" hidden="1" outlineLevel="1">
      <c r="A508" s="59"/>
      <c r="B508" s="59"/>
      <c r="H508" s="51"/>
      <c r="M508" s="55" t="s">
        <v>603</v>
      </c>
      <c r="N508" s="55">
        <v>1</v>
      </c>
      <c r="O508" s="58">
        <f t="shared" si="8"/>
        <v>1.8248175182481751E-3</v>
      </c>
    </row>
    <row r="509" spans="1:15" ht="13" hidden="1" outlineLevel="1">
      <c r="A509" s="59"/>
      <c r="B509" s="59"/>
      <c r="H509" s="51"/>
      <c r="M509" s="55" t="s">
        <v>604</v>
      </c>
      <c r="N509" s="55">
        <v>1</v>
      </c>
      <c r="O509" s="58">
        <f t="shared" si="8"/>
        <v>1.8248175182481751E-3</v>
      </c>
    </row>
    <row r="510" spans="1:15" ht="13" hidden="1" outlineLevel="1">
      <c r="A510" s="59"/>
      <c r="B510" s="59"/>
      <c r="H510" s="51"/>
      <c r="M510" s="55" t="s">
        <v>605</v>
      </c>
      <c r="N510" s="55">
        <v>1</v>
      </c>
      <c r="O510" s="58">
        <f t="shared" si="8"/>
        <v>1.8248175182481751E-3</v>
      </c>
    </row>
    <row r="511" spans="1:15" ht="13" hidden="1" outlineLevel="1">
      <c r="A511" s="59"/>
      <c r="B511" s="59"/>
      <c r="H511" s="51"/>
      <c r="M511" s="55" t="s">
        <v>606</v>
      </c>
      <c r="N511" s="55">
        <v>1</v>
      </c>
      <c r="O511" s="58">
        <f t="shared" si="8"/>
        <v>1.8248175182481751E-3</v>
      </c>
    </row>
    <row r="512" spans="1:15" ht="13" hidden="1" outlineLevel="1">
      <c r="A512" s="59"/>
      <c r="B512" s="59"/>
      <c r="H512" s="51"/>
      <c r="M512" s="55" t="s">
        <v>607</v>
      </c>
      <c r="N512" s="55">
        <v>1</v>
      </c>
      <c r="O512" s="58">
        <f t="shared" si="8"/>
        <v>1.8248175182481751E-3</v>
      </c>
    </row>
    <row r="513" spans="1:15" ht="13" hidden="1" outlineLevel="1">
      <c r="A513" s="59"/>
      <c r="B513" s="59"/>
      <c r="H513" s="51"/>
      <c r="M513" s="55" t="s">
        <v>608</v>
      </c>
      <c r="N513" s="55">
        <v>1</v>
      </c>
      <c r="O513" s="58">
        <f t="shared" si="8"/>
        <v>1.8248175182481751E-3</v>
      </c>
    </row>
    <row r="514" spans="1:15" ht="13" hidden="1" outlineLevel="1">
      <c r="A514" s="59"/>
      <c r="B514" s="59"/>
      <c r="H514" s="51"/>
      <c r="M514" s="55" t="s">
        <v>609</v>
      </c>
      <c r="N514" s="55">
        <v>1</v>
      </c>
      <c r="O514" s="58">
        <f t="shared" si="8"/>
        <v>1.8248175182481751E-3</v>
      </c>
    </row>
    <row r="515" spans="1:15" ht="13" hidden="1" outlineLevel="1">
      <c r="A515" s="59"/>
      <c r="B515" s="59"/>
      <c r="H515" s="51"/>
      <c r="M515" s="55" t="s">
        <v>610</v>
      </c>
      <c r="N515" s="55">
        <v>1</v>
      </c>
      <c r="O515" s="58">
        <f t="shared" si="8"/>
        <v>1.8248175182481751E-3</v>
      </c>
    </row>
    <row r="516" spans="1:15" ht="13" hidden="1" outlineLevel="1">
      <c r="A516" s="59"/>
      <c r="B516" s="59"/>
      <c r="H516" s="51"/>
      <c r="M516" s="55" t="s">
        <v>611</v>
      </c>
      <c r="N516" s="55">
        <v>1</v>
      </c>
      <c r="O516" s="58">
        <f t="shared" si="8"/>
        <v>1.8248175182481751E-3</v>
      </c>
    </row>
    <row r="517" spans="1:15" ht="13" hidden="1" outlineLevel="1">
      <c r="A517" s="59"/>
      <c r="B517" s="59"/>
      <c r="H517" s="51"/>
      <c r="M517" s="55" t="s">
        <v>326</v>
      </c>
      <c r="N517" s="55">
        <v>1</v>
      </c>
      <c r="O517" s="58">
        <f t="shared" si="8"/>
        <v>1.8248175182481751E-3</v>
      </c>
    </row>
    <row r="518" spans="1:15" ht="13" hidden="1" outlineLevel="1">
      <c r="A518" s="59"/>
      <c r="B518" s="59"/>
      <c r="H518" s="51"/>
      <c r="M518" s="55" t="s">
        <v>612</v>
      </c>
      <c r="N518" s="55">
        <v>1</v>
      </c>
      <c r="O518" s="58">
        <f t="shared" si="8"/>
        <v>1.8248175182481751E-3</v>
      </c>
    </row>
    <row r="519" spans="1:15" ht="13" hidden="1" outlineLevel="1">
      <c r="A519" s="59"/>
      <c r="B519" s="59"/>
      <c r="H519" s="51"/>
      <c r="M519" s="55" t="s">
        <v>613</v>
      </c>
      <c r="N519" s="55">
        <v>1</v>
      </c>
      <c r="O519" s="58">
        <f t="shared" si="8"/>
        <v>1.8248175182481751E-3</v>
      </c>
    </row>
    <row r="520" spans="1:15" ht="13" hidden="1" outlineLevel="1">
      <c r="A520" s="59"/>
      <c r="B520" s="59"/>
      <c r="H520" s="51"/>
      <c r="M520" s="55" t="s">
        <v>614</v>
      </c>
      <c r="N520" s="55">
        <v>1</v>
      </c>
      <c r="O520" s="58">
        <f t="shared" si="8"/>
        <v>1.8248175182481751E-3</v>
      </c>
    </row>
    <row r="521" spans="1:15" ht="13" hidden="1" outlineLevel="1">
      <c r="A521" s="59"/>
      <c r="B521" s="59"/>
      <c r="H521" s="51"/>
      <c r="M521" s="55" t="s">
        <v>615</v>
      </c>
      <c r="N521" s="55">
        <v>1</v>
      </c>
      <c r="O521" s="58">
        <f t="shared" si="8"/>
        <v>1.8248175182481751E-3</v>
      </c>
    </row>
    <row r="522" spans="1:15" ht="13" hidden="1" outlineLevel="1">
      <c r="A522" s="59"/>
      <c r="B522" s="59"/>
      <c r="H522" s="51"/>
      <c r="M522" s="55" t="s">
        <v>616</v>
      </c>
      <c r="N522" s="55">
        <v>1</v>
      </c>
      <c r="O522" s="58">
        <f t="shared" si="8"/>
        <v>1.8248175182481751E-3</v>
      </c>
    </row>
    <row r="523" spans="1:15" ht="13" hidden="1" outlineLevel="1">
      <c r="A523" s="59"/>
      <c r="B523" s="59"/>
      <c r="H523" s="51"/>
      <c r="M523" s="55" t="s">
        <v>617</v>
      </c>
      <c r="N523" s="55">
        <v>1</v>
      </c>
      <c r="O523" s="58">
        <f t="shared" si="8"/>
        <v>1.8248175182481751E-3</v>
      </c>
    </row>
    <row r="524" spans="1:15" ht="13" hidden="1" outlineLevel="1">
      <c r="A524" s="59"/>
      <c r="B524" s="59"/>
      <c r="H524" s="51"/>
      <c r="M524" s="55" t="s">
        <v>618</v>
      </c>
      <c r="N524" s="55">
        <v>1</v>
      </c>
      <c r="O524" s="58">
        <f t="shared" si="8"/>
        <v>1.8248175182481751E-3</v>
      </c>
    </row>
    <row r="525" spans="1:15" ht="13" hidden="1" outlineLevel="1">
      <c r="A525" s="59"/>
      <c r="B525" s="59"/>
      <c r="H525" s="51"/>
      <c r="M525" s="55" t="s">
        <v>619</v>
      </c>
      <c r="N525" s="55">
        <v>1</v>
      </c>
      <c r="O525" s="58">
        <f t="shared" si="8"/>
        <v>1.8248175182481751E-3</v>
      </c>
    </row>
    <row r="526" spans="1:15" ht="13" hidden="1" outlineLevel="1">
      <c r="A526" s="59"/>
      <c r="B526" s="59"/>
      <c r="H526" s="51"/>
      <c r="M526" s="55" t="s">
        <v>620</v>
      </c>
      <c r="N526" s="55">
        <v>1</v>
      </c>
      <c r="O526" s="58">
        <f t="shared" si="8"/>
        <v>1.8248175182481751E-3</v>
      </c>
    </row>
    <row r="527" spans="1:15" ht="13" hidden="1" outlineLevel="1">
      <c r="A527" s="59"/>
      <c r="B527" s="59"/>
      <c r="H527" s="51"/>
      <c r="M527" s="55" t="s">
        <v>621</v>
      </c>
      <c r="N527" s="55">
        <v>1</v>
      </c>
      <c r="O527" s="58">
        <f t="shared" si="8"/>
        <v>1.8248175182481751E-3</v>
      </c>
    </row>
    <row r="528" spans="1:15" ht="13" hidden="1" outlineLevel="1">
      <c r="A528" s="59"/>
      <c r="B528" s="59"/>
      <c r="H528" s="51"/>
      <c r="M528" s="55" t="s">
        <v>622</v>
      </c>
      <c r="N528" s="55">
        <v>1</v>
      </c>
      <c r="O528" s="58">
        <f t="shared" si="8"/>
        <v>1.8248175182481751E-3</v>
      </c>
    </row>
    <row r="529" spans="1:15" ht="13" hidden="1" outlineLevel="1">
      <c r="A529" s="59"/>
      <c r="B529" s="59"/>
      <c r="H529" s="51"/>
      <c r="M529" s="55" t="s">
        <v>623</v>
      </c>
      <c r="N529" s="55">
        <v>1</v>
      </c>
      <c r="O529" s="58">
        <f t="shared" si="8"/>
        <v>1.8248175182481751E-3</v>
      </c>
    </row>
    <row r="530" spans="1:15" ht="13" hidden="1" outlineLevel="1">
      <c r="A530" s="59"/>
      <c r="B530" s="59"/>
      <c r="H530" s="51"/>
      <c r="M530" s="55" t="s">
        <v>346</v>
      </c>
      <c r="N530" s="55">
        <v>1</v>
      </c>
      <c r="O530" s="58">
        <f t="shared" si="8"/>
        <v>1.8248175182481751E-3</v>
      </c>
    </row>
    <row r="531" spans="1:15" ht="13" hidden="1" outlineLevel="1">
      <c r="A531" s="59"/>
      <c r="B531" s="59"/>
      <c r="H531" s="51"/>
      <c r="M531" s="55" t="s">
        <v>624</v>
      </c>
      <c r="N531" s="55">
        <v>1</v>
      </c>
      <c r="O531" s="58">
        <f t="shared" si="8"/>
        <v>1.8248175182481751E-3</v>
      </c>
    </row>
    <row r="532" spans="1:15" ht="13" hidden="1" outlineLevel="1">
      <c r="A532" s="59"/>
      <c r="B532" s="59"/>
      <c r="H532" s="51"/>
      <c r="M532" s="55" t="s">
        <v>625</v>
      </c>
      <c r="N532" s="55">
        <v>1</v>
      </c>
      <c r="O532" s="58">
        <f t="shared" si="8"/>
        <v>1.8248175182481751E-3</v>
      </c>
    </row>
    <row r="533" spans="1:15" ht="13" hidden="1" outlineLevel="1">
      <c r="A533" s="59"/>
      <c r="B533" s="59"/>
      <c r="H533" s="51"/>
      <c r="M533" s="55" t="s">
        <v>626</v>
      </c>
      <c r="N533" s="55">
        <v>1</v>
      </c>
      <c r="O533" s="58">
        <f t="shared" si="8"/>
        <v>1.8248175182481751E-3</v>
      </c>
    </row>
    <row r="534" spans="1:15" ht="13" hidden="1" outlineLevel="1">
      <c r="A534" s="59"/>
      <c r="B534" s="59"/>
      <c r="H534" s="51"/>
      <c r="M534" s="55" t="s">
        <v>627</v>
      </c>
      <c r="N534" s="55">
        <v>1</v>
      </c>
      <c r="O534" s="58">
        <f t="shared" si="8"/>
        <v>1.8248175182481751E-3</v>
      </c>
    </row>
    <row r="535" spans="1:15" ht="13" hidden="1" outlineLevel="1">
      <c r="A535" s="59"/>
      <c r="B535" s="59"/>
      <c r="H535" s="51"/>
      <c r="M535" s="55" t="s">
        <v>628</v>
      </c>
      <c r="N535" s="55">
        <v>1</v>
      </c>
      <c r="O535" s="58">
        <f t="shared" si="8"/>
        <v>1.8248175182481751E-3</v>
      </c>
    </row>
    <row r="536" spans="1:15" ht="13" hidden="1" outlineLevel="1">
      <c r="A536" s="59"/>
      <c r="B536" s="59"/>
      <c r="H536" s="51"/>
      <c r="M536" s="55" t="s">
        <v>629</v>
      </c>
      <c r="N536" s="55">
        <v>1</v>
      </c>
      <c r="O536" s="58">
        <f t="shared" si="8"/>
        <v>1.8248175182481751E-3</v>
      </c>
    </row>
    <row r="537" spans="1:15" ht="13" hidden="1" outlineLevel="1">
      <c r="A537" s="59"/>
      <c r="B537" s="59"/>
      <c r="H537" s="51"/>
      <c r="M537" s="55" t="s">
        <v>630</v>
      </c>
      <c r="N537" s="55">
        <v>1</v>
      </c>
      <c r="O537" s="58">
        <f t="shared" si="8"/>
        <v>1.8248175182481751E-3</v>
      </c>
    </row>
    <row r="538" spans="1:15" ht="13" hidden="1" outlineLevel="1">
      <c r="A538" s="59"/>
      <c r="B538" s="59"/>
      <c r="H538" s="51"/>
      <c r="M538" s="55" t="s">
        <v>631</v>
      </c>
      <c r="N538" s="55">
        <v>1</v>
      </c>
      <c r="O538" s="58">
        <f t="shared" si="8"/>
        <v>1.8248175182481751E-3</v>
      </c>
    </row>
    <row r="539" spans="1:15" ht="13" hidden="1" outlineLevel="1">
      <c r="A539" s="59"/>
      <c r="B539" s="59"/>
      <c r="H539" s="51"/>
      <c r="M539" s="55" t="s">
        <v>349</v>
      </c>
      <c r="N539" s="55">
        <v>1</v>
      </c>
      <c r="O539" s="58">
        <f t="shared" si="8"/>
        <v>1.8248175182481751E-3</v>
      </c>
    </row>
    <row r="540" spans="1:15" ht="13">
      <c r="A540" s="59"/>
      <c r="B540" s="59"/>
      <c r="H540" s="51"/>
      <c r="M540" s="65"/>
      <c r="N540" s="65"/>
      <c r="O540" s="66"/>
    </row>
    <row r="541" spans="1:15" ht="60">
      <c r="A541" s="46" t="s">
        <v>29</v>
      </c>
      <c r="B541" s="47" t="s">
        <v>58</v>
      </c>
      <c r="C541" s="48">
        <v>24</v>
      </c>
      <c r="D541" s="49" t="s">
        <v>59</v>
      </c>
      <c r="E541" s="50" t="s">
        <v>60</v>
      </c>
      <c r="F541" s="50" t="s">
        <v>9</v>
      </c>
      <c r="G541" s="50" t="s">
        <v>61</v>
      </c>
      <c r="H541" s="51"/>
      <c r="I541" s="50" t="s">
        <v>62</v>
      </c>
      <c r="J541" s="50" t="s">
        <v>9</v>
      </c>
      <c r="K541" s="50" t="s">
        <v>61</v>
      </c>
      <c r="M541" s="50" t="s">
        <v>63</v>
      </c>
      <c r="N541" s="50" t="s">
        <v>9</v>
      </c>
      <c r="O541" s="50" t="s">
        <v>61</v>
      </c>
    </row>
    <row r="542" spans="1:15" ht="13">
      <c r="A542" s="52"/>
      <c r="B542" s="53"/>
      <c r="C542" s="51"/>
      <c r="D542" s="51"/>
      <c r="E542" s="54" t="s">
        <v>64</v>
      </c>
      <c r="F542" s="55">
        <v>2</v>
      </c>
      <c r="G542" s="56">
        <f t="shared" ref="G542:G545" si="9">F542/C$541</f>
        <v>8.3333333333333329E-2</v>
      </c>
      <c r="H542" s="51"/>
      <c r="I542" s="55" t="s">
        <v>56</v>
      </c>
      <c r="J542" s="55">
        <v>8</v>
      </c>
      <c r="K542" s="57">
        <f t="shared" ref="K542:K550" si="10">J542/C$541</f>
        <v>0.33333333333333331</v>
      </c>
      <c r="M542" s="55" t="s">
        <v>632</v>
      </c>
      <c r="N542" s="55">
        <v>3</v>
      </c>
      <c r="O542" s="58">
        <f t="shared" ref="O542:O556" si="11">N542/C$541</f>
        <v>0.125</v>
      </c>
    </row>
    <row r="543" spans="1:15" ht="13">
      <c r="A543" s="52"/>
      <c r="B543" s="53"/>
      <c r="C543" s="51"/>
      <c r="D543" s="51"/>
      <c r="E543" s="54" t="s">
        <v>49</v>
      </c>
      <c r="F543" s="55">
        <v>11</v>
      </c>
      <c r="G543" s="56">
        <f t="shared" si="9"/>
        <v>0.45833333333333331</v>
      </c>
      <c r="H543" s="51"/>
      <c r="I543" s="55" t="s">
        <v>46</v>
      </c>
      <c r="J543" s="55">
        <v>8</v>
      </c>
      <c r="K543" s="57">
        <f t="shared" si="10"/>
        <v>0.33333333333333331</v>
      </c>
      <c r="M543" s="55" t="s">
        <v>633</v>
      </c>
      <c r="N543" s="55">
        <v>3</v>
      </c>
      <c r="O543" s="58">
        <f t="shared" si="11"/>
        <v>0.125</v>
      </c>
    </row>
    <row r="544" spans="1:15" ht="13">
      <c r="A544" s="59"/>
      <c r="B544" s="59"/>
      <c r="C544" s="59"/>
      <c r="E544" s="60" t="s">
        <v>50</v>
      </c>
      <c r="F544" s="55">
        <v>11</v>
      </c>
      <c r="G544" s="56">
        <f t="shared" si="9"/>
        <v>0.45833333333333331</v>
      </c>
      <c r="H544" s="51"/>
      <c r="I544" s="55" t="s">
        <v>47</v>
      </c>
      <c r="J544" s="55">
        <v>2</v>
      </c>
      <c r="K544" s="57">
        <f t="shared" si="10"/>
        <v>8.3333333333333329E-2</v>
      </c>
      <c r="M544" s="55" t="s">
        <v>634</v>
      </c>
      <c r="N544" s="55">
        <v>3</v>
      </c>
      <c r="O544" s="58">
        <f t="shared" si="11"/>
        <v>0.125</v>
      </c>
    </row>
    <row r="545" spans="1:15" ht="13" collapsed="1">
      <c r="A545" s="59"/>
      <c r="B545" s="59"/>
      <c r="C545" s="59"/>
      <c r="E545" s="60" t="s">
        <v>69</v>
      </c>
      <c r="F545" s="55">
        <v>0</v>
      </c>
      <c r="G545" s="56">
        <f t="shared" si="9"/>
        <v>0</v>
      </c>
      <c r="H545" s="51"/>
      <c r="I545" s="55" t="s">
        <v>321</v>
      </c>
      <c r="J545" s="55">
        <v>1</v>
      </c>
      <c r="K545" s="57">
        <f t="shared" si="10"/>
        <v>4.1666666666666664E-2</v>
      </c>
      <c r="M545" s="55" t="s">
        <v>635</v>
      </c>
      <c r="N545" s="55">
        <v>2</v>
      </c>
      <c r="O545" s="58">
        <f t="shared" si="11"/>
        <v>8.3333333333333329E-2</v>
      </c>
    </row>
    <row r="546" spans="1:15" ht="13" hidden="1" outlineLevel="1">
      <c r="A546" s="59"/>
      <c r="B546" s="59"/>
      <c r="C546" s="59"/>
      <c r="H546" s="51"/>
      <c r="I546" s="55" t="s">
        <v>279</v>
      </c>
      <c r="J546" s="55">
        <v>1</v>
      </c>
      <c r="K546" s="57">
        <f t="shared" si="10"/>
        <v>4.1666666666666664E-2</v>
      </c>
      <c r="M546" s="55" t="s">
        <v>636</v>
      </c>
      <c r="N546" s="55">
        <v>2</v>
      </c>
      <c r="O546" s="58">
        <f t="shared" si="11"/>
        <v>8.3333333333333329E-2</v>
      </c>
    </row>
    <row r="547" spans="1:15" ht="13" hidden="1" outlineLevel="1">
      <c r="A547" s="59"/>
      <c r="B547" s="59"/>
      <c r="C547" s="59"/>
      <c r="H547" s="51"/>
      <c r="I547" s="55" t="s">
        <v>637</v>
      </c>
      <c r="J547" s="55">
        <v>1</v>
      </c>
      <c r="K547" s="57">
        <f t="shared" si="10"/>
        <v>4.1666666666666664E-2</v>
      </c>
      <c r="M547" s="55" t="s">
        <v>394</v>
      </c>
      <c r="N547" s="55">
        <v>2</v>
      </c>
      <c r="O547" s="58">
        <f t="shared" si="11"/>
        <v>8.3333333333333329E-2</v>
      </c>
    </row>
    <row r="548" spans="1:15" ht="13" hidden="1" outlineLevel="1">
      <c r="A548" s="59"/>
      <c r="B548" s="59"/>
      <c r="C548" s="59"/>
      <c r="H548" s="51"/>
      <c r="I548" s="55" t="s">
        <v>67</v>
      </c>
      <c r="J548" s="55">
        <v>1</v>
      </c>
      <c r="K548" s="57">
        <f t="shared" si="10"/>
        <v>4.1666666666666664E-2</v>
      </c>
      <c r="M548" s="55" t="s">
        <v>638</v>
      </c>
      <c r="N548" s="55">
        <v>1</v>
      </c>
      <c r="O548" s="58">
        <f t="shared" si="11"/>
        <v>4.1666666666666664E-2</v>
      </c>
    </row>
    <row r="549" spans="1:15" ht="13" hidden="1" outlineLevel="1">
      <c r="A549" s="59"/>
      <c r="B549" s="59"/>
      <c r="C549" s="59"/>
      <c r="H549" s="51"/>
      <c r="I549" s="55" t="s">
        <v>301</v>
      </c>
      <c r="J549" s="55">
        <v>1</v>
      </c>
      <c r="K549" s="57">
        <f t="shared" si="10"/>
        <v>4.1666666666666664E-2</v>
      </c>
      <c r="M549" s="55" t="s">
        <v>639</v>
      </c>
      <c r="N549" s="55">
        <v>1</v>
      </c>
      <c r="O549" s="58">
        <f t="shared" si="11"/>
        <v>4.1666666666666664E-2</v>
      </c>
    </row>
    <row r="550" spans="1:15" ht="13" hidden="1" outlineLevel="1">
      <c r="A550" s="59"/>
      <c r="B550" s="59"/>
      <c r="C550" s="59"/>
      <c r="H550" s="51"/>
      <c r="I550" s="55" t="s">
        <v>116</v>
      </c>
      <c r="J550" s="55">
        <v>1</v>
      </c>
      <c r="K550" s="57">
        <f t="shared" si="10"/>
        <v>4.1666666666666664E-2</v>
      </c>
      <c r="M550" s="55" t="s">
        <v>640</v>
      </c>
      <c r="N550" s="55">
        <v>1</v>
      </c>
      <c r="O550" s="58">
        <f t="shared" si="11"/>
        <v>4.1666666666666664E-2</v>
      </c>
    </row>
    <row r="551" spans="1:15" ht="13" hidden="1" outlineLevel="1">
      <c r="A551" s="59"/>
      <c r="B551" s="59"/>
      <c r="H551" s="51"/>
      <c r="M551" s="55" t="s">
        <v>641</v>
      </c>
      <c r="N551" s="55">
        <v>1</v>
      </c>
      <c r="O551" s="58">
        <f t="shared" si="11"/>
        <v>4.1666666666666664E-2</v>
      </c>
    </row>
    <row r="552" spans="1:15" ht="13" hidden="1" outlineLevel="1">
      <c r="A552" s="59"/>
      <c r="B552" s="59"/>
      <c r="H552" s="51"/>
      <c r="M552" s="55" t="s">
        <v>642</v>
      </c>
      <c r="N552" s="55">
        <v>1</v>
      </c>
      <c r="O552" s="58">
        <f t="shared" si="11"/>
        <v>4.1666666666666664E-2</v>
      </c>
    </row>
    <row r="553" spans="1:15" ht="13" hidden="1" outlineLevel="1">
      <c r="A553" s="59"/>
      <c r="B553" s="59"/>
      <c r="H553" s="51"/>
      <c r="M553" s="55" t="s">
        <v>643</v>
      </c>
      <c r="N553" s="55">
        <v>1</v>
      </c>
      <c r="O553" s="58">
        <f t="shared" si="11"/>
        <v>4.1666666666666664E-2</v>
      </c>
    </row>
    <row r="554" spans="1:15" ht="13" hidden="1" outlineLevel="1">
      <c r="A554" s="59"/>
      <c r="B554" s="59"/>
      <c r="H554" s="51"/>
      <c r="M554" s="55" t="s">
        <v>644</v>
      </c>
      <c r="N554" s="55">
        <v>1</v>
      </c>
      <c r="O554" s="58">
        <f t="shared" si="11"/>
        <v>4.1666666666666664E-2</v>
      </c>
    </row>
    <row r="555" spans="1:15" ht="13" hidden="1" outlineLevel="1">
      <c r="A555" s="59"/>
      <c r="B555" s="59"/>
      <c r="H555" s="51"/>
      <c r="M555" s="55" t="s">
        <v>645</v>
      </c>
      <c r="N555" s="55">
        <v>1</v>
      </c>
      <c r="O555" s="58">
        <f t="shared" si="11"/>
        <v>4.1666666666666664E-2</v>
      </c>
    </row>
    <row r="556" spans="1:15" ht="13" hidden="1" outlineLevel="1">
      <c r="A556" s="59"/>
      <c r="B556" s="59"/>
      <c r="H556" s="51"/>
      <c r="M556" s="55" t="s">
        <v>485</v>
      </c>
      <c r="N556" s="55">
        <v>1</v>
      </c>
      <c r="O556" s="58">
        <f t="shared" si="11"/>
        <v>4.1666666666666664E-2</v>
      </c>
    </row>
    <row r="557" spans="1:15" ht="13">
      <c r="A557" s="59"/>
      <c r="B557" s="59"/>
      <c r="H557" s="51"/>
      <c r="M557" s="65"/>
      <c r="N557" s="65"/>
      <c r="O557" s="66"/>
    </row>
    <row r="558" spans="1:15" ht="60">
      <c r="A558" s="46" t="s">
        <v>31</v>
      </c>
      <c r="B558" s="47" t="s">
        <v>58</v>
      </c>
      <c r="C558" s="48">
        <v>445</v>
      </c>
      <c r="D558" s="49" t="s">
        <v>59</v>
      </c>
      <c r="E558" s="50" t="s">
        <v>60</v>
      </c>
      <c r="F558" s="50" t="s">
        <v>9</v>
      </c>
      <c r="G558" s="50" t="s">
        <v>61</v>
      </c>
      <c r="H558" s="51"/>
      <c r="I558" s="50" t="s">
        <v>62</v>
      </c>
      <c r="J558" s="50" t="s">
        <v>9</v>
      </c>
      <c r="K558" s="50" t="s">
        <v>61</v>
      </c>
      <c r="M558" s="50" t="s">
        <v>63</v>
      </c>
      <c r="N558" s="50" t="s">
        <v>9</v>
      </c>
      <c r="O558" s="50" t="s">
        <v>61</v>
      </c>
    </row>
    <row r="559" spans="1:15" ht="13">
      <c r="A559" s="52"/>
      <c r="B559" s="53"/>
      <c r="C559" s="51"/>
      <c r="D559" s="51"/>
      <c r="E559" s="54" t="s">
        <v>64</v>
      </c>
      <c r="F559" s="55">
        <v>45</v>
      </c>
      <c r="G559" s="56">
        <f t="shared" ref="G559:G562" si="12">F559/C$558</f>
        <v>0.10112359550561797</v>
      </c>
      <c r="H559" s="51"/>
      <c r="I559" s="55" t="s">
        <v>46</v>
      </c>
      <c r="J559" s="55">
        <v>109</v>
      </c>
      <c r="K559" s="57">
        <f t="shared" ref="K559:K627" si="13">J559/C$558</f>
        <v>0.24494382022471911</v>
      </c>
      <c r="M559" s="55" t="s">
        <v>646</v>
      </c>
      <c r="N559" s="55">
        <v>10</v>
      </c>
      <c r="O559" s="58">
        <f t="shared" ref="O559:O832" si="14">N559/C$558</f>
        <v>2.247191011235955E-2</v>
      </c>
    </row>
    <row r="560" spans="1:15" ht="13">
      <c r="A560" s="52"/>
      <c r="B560" s="53"/>
      <c r="C560" s="51"/>
      <c r="D560" s="51"/>
      <c r="E560" s="54" t="s">
        <v>49</v>
      </c>
      <c r="F560" s="55">
        <v>217</v>
      </c>
      <c r="G560" s="56">
        <f t="shared" si="12"/>
        <v>0.48764044943820223</v>
      </c>
      <c r="H560" s="51"/>
      <c r="I560" s="55" t="s">
        <v>47</v>
      </c>
      <c r="J560" s="55">
        <v>65</v>
      </c>
      <c r="K560" s="57">
        <f t="shared" si="13"/>
        <v>0.14606741573033707</v>
      </c>
      <c r="M560" s="55" t="s">
        <v>647</v>
      </c>
      <c r="N560" s="55">
        <v>10</v>
      </c>
      <c r="O560" s="58">
        <f t="shared" si="14"/>
        <v>2.247191011235955E-2</v>
      </c>
    </row>
    <row r="561" spans="1:15" ht="13">
      <c r="A561" s="59"/>
      <c r="B561" s="59"/>
      <c r="C561" s="59"/>
      <c r="E561" s="60" t="s">
        <v>50</v>
      </c>
      <c r="F561" s="55">
        <v>176</v>
      </c>
      <c r="G561" s="56">
        <f t="shared" si="12"/>
        <v>0.39550561797752809</v>
      </c>
      <c r="H561" s="51"/>
      <c r="I561" s="55" t="s">
        <v>67</v>
      </c>
      <c r="J561" s="55">
        <v>29</v>
      </c>
      <c r="K561" s="57">
        <f t="shared" si="13"/>
        <v>6.5168539325842698E-2</v>
      </c>
      <c r="M561" s="55" t="s">
        <v>271</v>
      </c>
      <c r="N561" s="55">
        <v>8</v>
      </c>
      <c r="O561" s="58">
        <f t="shared" si="14"/>
        <v>1.7977528089887642E-2</v>
      </c>
    </row>
    <row r="562" spans="1:15" ht="13" collapsed="1">
      <c r="A562" s="59"/>
      <c r="B562" s="59"/>
      <c r="C562" s="59"/>
      <c r="E562" s="60" t="s">
        <v>69</v>
      </c>
      <c r="F562" s="55">
        <v>7</v>
      </c>
      <c r="G562" s="56">
        <f t="shared" si="12"/>
        <v>1.5730337078651686E-2</v>
      </c>
      <c r="H562" s="51"/>
      <c r="I562" s="55" t="s">
        <v>56</v>
      </c>
      <c r="J562" s="55">
        <v>19</v>
      </c>
      <c r="K562" s="57">
        <f t="shared" si="13"/>
        <v>4.2696629213483148E-2</v>
      </c>
      <c r="M562" s="55" t="s">
        <v>648</v>
      </c>
      <c r="N562" s="55">
        <v>7</v>
      </c>
      <c r="O562" s="58">
        <f t="shared" si="14"/>
        <v>1.5730337078651686E-2</v>
      </c>
    </row>
    <row r="563" spans="1:15" ht="13" hidden="1" outlineLevel="1">
      <c r="A563" s="59"/>
      <c r="B563" s="59"/>
      <c r="C563" s="59"/>
      <c r="D563" s="59"/>
      <c r="H563" s="51"/>
      <c r="I563" s="55" t="s">
        <v>279</v>
      </c>
      <c r="J563" s="55">
        <v>19</v>
      </c>
      <c r="K563" s="57">
        <f t="shared" si="13"/>
        <v>4.2696629213483148E-2</v>
      </c>
      <c r="M563" s="55" t="s">
        <v>649</v>
      </c>
      <c r="N563" s="55">
        <v>6</v>
      </c>
      <c r="O563" s="58">
        <f t="shared" si="14"/>
        <v>1.3483146067415731E-2</v>
      </c>
    </row>
    <row r="564" spans="1:15" ht="13" hidden="1" outlineLevel="1">
      <c r="A564" s="59"/>
      <c r="B564" s="59"/>
      <c r="C564" s="59"/>
      <c r="D564" s="59"/>
      <c r="H564" s="51"/>
      <c r="I564" s="55" t="s">
        <v>70</v>
      </c>
      <c r="J564" s="55">
        <v>13</v>
      </c>
      <c r="K564" s="57">
        <f t="shared" si="13"/>
        <v>2.9213483146067417E-2</v>
      </c>
      <c r="M564" s="55" t="s">
        <v>650</v>
      </c>
      <c r="N564" s="55">
        <v>6</v>
      </c>
      <c r="O564" s="58">
        <f t="shared" si="14"/>
        <v>1.3483146067415731E-2</v>
      </c>
    </row>
    <row r="565" spans="1:15" ht="13" hidden="1" outlineLevel="1">
      <c r="A565" s="59"/>
      <c r="B565" s="59"/>
      <c r="C565" s="59"/>
      <c r="D565" s="59"/>
      <c r="H565" s="51"/>
      <c r="I565" s="55" t="s">
        <v>79</v>
      </c>
      <c r="J565" s="55">
        <v>11</v>
      </c>
      <c r="K565" s="57">
        <f t="shared" si="13"/>
        <v>2.4719101123595506E-2</v>
      </c>
      <c r="M565" s="55" t="s">
        <v>651</v>
      </c>
      <c r="N565" s="55">
        <v>6</v>
      </c>
      <c r="O565" s="58">
        <f t="shared" si="14"/>
        <v>1.3483146067415731E-2</v>
      </c>
    </row>
    <row r="566" spans="1:15" ht="13" hidden="1" outlineLevel="1">
      <c r="A566" s="59"/>
      <c r="B566" s="59"/>
      <c r="C566" s="59"/>
      <c r="D566" s="59"/>
      <c r="H566" s="51"/>
      <c r="I566" s="55" t="s">
        <v>91</v>
      </c>
      <c r="J566" s="55">
        <v>9</v>
      </c>
      <c r="K566" s="57">
        <f t="shared" si="13"/>
        <v>2.0224719101123594E-2</v>
      </c>
      <c r="M566" s="55" t="s">
        <v>652</v>
      </c>
      <c r="N566" s="55">
        <v>5</v>
      </c>
      <c r="O566" s="58">
        <f t="shared" si="14"/>
        <v>1.1235955056179775E-2</v>
      </c>
    </row>
    <row r="567" spans="1:15" ht="13" hidden="1" outlineLevel="1">
      <c r="A567" s="59"/>
      <c r="B567" s="59"/>
      <c r="C567" s="59"/>
      <c r="D567" s="59"/>
      <c r="H567" s="51"/>
      <c r="I567" s="55" t="s">
        <v>76</v>
      </c>
      <c r="J567" s="55">
        <v>8</v>
      </c>
      <c r="K567" s="57">
        <f t="shared" si="13"/>
        <v>1.7977528089887642E-2</v>
      </c>
      <c r="M567" s="55" t="s">
        <v>653</v>
      </c>
      <c r="N567" s="55">
        <v>5</v>
      </c>
      <c r="O567" s="58">
        <f t="shared" si="14"/>
        <v>1.1235955056179775E-2</v>
      </c>
    </row>
    <row r="568" spans="1:15" ht="13" hidden="1" outlineLevel="1">
      <c r="A568" s="59"/>
      <c r="B568" s="59"/>
      <c r="H568" s="51"/>
      <c r="I568" s="55" t="s">
        <v>101</v>
      </c>
      <c r="J568" s="55">
        <v>7</v>
      </c>
      <c r="K568" s="57">
        <f t="shared" si="13"/>
        <v>1.5730337078651686E-2</v>
      </c>
      <c r="M568" s="55" t="s">
        <v>654</v>
      </c>
      <c r="N568" s="55">
        <v>5</v>
      </c>
      <c r="O568" s="58">
        <f t="shared" si="14"/>
        <v>1.1235955056179775E-2</v>
      </c>
    </row>
    <row r="569" spans="1:15" ht="13" hidden="1" outlineLevel="1">
      <c r="A569" s="59"/>
      <c r="B569" s="59"/>
      <c r="H569" s="51"/>
      <c r="I569" s="55" t="s">
        <v>57</v>
      </c>
      <c r="J569" s="55">
        <v>7</v>
      </c>
      <c r="K569" s="57">
        <f t="shared" si="13"/>
        <v>1.5730337078651686E-2</v>
      </c>
      <c r="M569" s="55" t="s">
        <v>351</v>
      </c>
      <c r="N569" s="55">
        <v>5</v>
      </c>
      <c r="O569" s="58">
        <f t="shared" si="14"/>
        <v>1.1235955056179775E-2</v>
      </c>
    </row>
    <row r="570" spans="1:15" ht="13" hidden="1" outlineLevel="1">
      <c r="A570" s="59"/>
      <c r="B570" s="59"/>
      <c r="H570" s="51"/>
      <c r="I570" s="55" t="s">
        <v>114</v>
      </c>
      <c r="J570" s="55">
        <v>6</v>
      </c>
      <c r="K570" s="57">
        <f t="shared" si="13"/>
        <v>1.3483146067415731E-2</v>
      </c>
      <c r="M570" s="55" t="s">
        <v>655</v>
      </c>
      <c r="N570" s="55">
        <v>5</v>
      </c>
      <c r="O570" s="58">
        <f t="shared" si="14"/>
        <v>1.1235955056179775E-2</v>
      </c>
    </row>
    <row r="571" spans="1:15" ht="13" hidden="1" outlineLevel="1">
      <c r="A571" s="59"/>
      <c r="B571" s="59"/>
      <c r="H571" s="51"/>
      <c r="I571" s="55" t="s">
        <v>166</v>
      </c>
      <c r="J571" s="55">
        <v>6</v>
      </c>
      <c r="K571" s="57">
        <f t="shared" si="13"/>
        <v>1.3483146067415731E-2</v>
      </c>
      <c r="M571" s="55" t="s">
        <v>656</v>
      </c>
      <c r="N571" s="55">
        <v>4</v>
      </c>
      <c r="O571" s="58">
        <f t="shared" si="14"/>
        <v>8.988764044943821E-3</v>
      </c>
    </row>
    <row r="572" spans="1:15" ht="13" hidden="1" outlineLevel="1">
      <c r="A572" s="59"/>
      <c r="B572" s="59"/>
      <c r="H572" s="51"/>
      <c r="I572" s="55" t="s">
        <v>116</v>
      </c>
      <c r="J572" s="55">
        <v>5</v>
      </c>
      <c r="K572" s="57">
        <f t="shared" si="13"/>
        <v>1.1235955056179775E-2</v>
      </c>
      <c r="M572" s="55" t="s">
        <v>363</v>
      </c>
      <c r="N572" s="55">
        <v>4</v>
      </c>
      <c r="O572" s="58">
        <f t="shared" si="14"/>
        <v>8.988764044943821E-3</v>
      </c>
    </row>
    <row r="573" spans="1:15" ht="13" hidden="1" outlineLevel="1">
      <c r="A573" s="59"/>
      <c r="B573" s="59"/>
      <c r="H573" s="51"/>
      <c r="I573" s="55" t="s">
        <v>95</v>
      </c>
      <c r="J573" s="55">
        <v>5</v>
      </c>
      <c r="K573" s="57">
        <f t="shared" si="13"/>
        <v>1.1235955056179775E-2</v>
      </c>
      <c r="M573" s="55" t="s">
        <v>657</v>
      </c>
      <c r="N573" s="55">
        <v>4</v>
      </c>
      <c r="O573" s="58">
        <f t="shared" si="14"/>
        <v>8.988764044943821E-3</v>
      </c>
    </row>
    <row r="574" spans="1:15" ht="13" hidden="1" outlineLevel="1">
      <c r="A574" s="59"/>
      <c r="B574" s="59"/>
      <c r="H574" s="51"/>
      <c r="I574" s="55" t="s">
        <v>110</v>
      </c>
      <c r="J574" s="55">
        <v>5</v>
      </c>
      <c r="K574" s="57">
        <f t="shared" si="13"/>
        <v>1.1235955056179775E-2</v>
      </c>
      <c r="M574" s="55" t="s">
        <v>658</v>
      </c>
      <c r="N574" s="55">
        <v>4</v>
      </c>
      <c r="O574" s="58">
        <f t="shared" si="14"/>
        <v>8.988764044943821E-3</v>
      </c>
    </row>
    <row r="575" spans="1:15" ht="13" hidden="1" outlineLevel="1">
      <c r="A575" s="59"/>
      <c r="B575" s="59"/>
      <c r="H575" s="51"/>
      <c r="I575" s="55" t="s">
        <v>74</v>
      </c>
      <c r="J575" s="55">
        <v>5</v>
      </c>
      <c r="K575" s="57">
        <f t="shared" si="13"/>
        <v>1.1235955056179775E-2</v>
      </c>
      <c r="M575" s="55" t="s">
        <v>370</v>
      </c>
      <c r="N575" s="55">
        <v>4</v>
      </c>
      <c r="O575" s="58">
        <f t="shared" si="14"/>
        <v>8.988764044943821E-3</v>
      </c>
    </row>
    <row r="576" spans="1:15" ht="13" hidden="1" outlineLevel="1">
      <c r="A576" s="59"/>
      <c r="B576" s="59"/>
      <c r="H576" s="51"/>
      <c r="I576" s="55" t="s">
        <v>99</v>
      </c>
      <c r="J576" s="55">
        <v>5</v>
      </c>
      <c r="K576" s="57">
        <f t="shared" si="13"/>
        <v>1.1235955056179775E-2</v>
      </c>
      <c r="M576" s="55" t="s">
        <v>659</v>
      </c>
      <c r="N576" s="55">
        <v>4</v>
      </c>
      <c r="O576" s="58">
        <f t="shared" si="14"/>
        <v>8.988764044943821E-3</v>
      </c>
    </row>
    <row r="577" spans="1:15" ht="13" hidden="1" outlineLevel="1">
      <c r="A577" s="59"/>
      <c r="B577" s="59"/>
      <c r="H577" s="51"/>
      <c r="I577" s="55" t="s">
        <v>128</v>
      </c>
      <c r="J577" s="55">
        <v>5</v>
      </c>
      <c r="K577" s="57">
        <f t="shared" si="13"/>
        <v>1.1235955056179775E-2</v>
      </c>
      <c r="M577" s="55" t="s">
        <v>660</v>
      </c>
      <c r="N577" s="55">
        <v>4</v>
      </c>
      <c r="O577" s="58">
        <f t="shared" si="14"/>
        <v>8.988764044943821E-3</v>
      </c>
    </row>
    <row r="578" spans="1:15" ht="13" hidden="1" outlineLevel="1">
      <c r="A578" s="59"/>
      <c r="B578" s="59"/>
      <c r="H578" s="51"/>
      <c r="I578" s="55" t="s">
        <v>87</v>
      </c>
      <c r="J578" s="55">
        <v>5</v>
      </c>
      <c r="K578" s="57">
        <f t="shared" si="13"/>
        <v>1.1235955056179775E-2</v>
      </c>
      <c r="M578" s="55" t="s">
        <v>527</v>
      </c>
      <c r="N578" s="55">
        <v>4</v>
      </c>
      <c r="O578" s="58">
        <f t="shared" si="14"/>
        <v>8.988764044943821E-3</v>
      </c>
    </row>
    <row r="579" spans="1:15" ht="13" hidden="1" outlineLevel="1">
      <c r="A579" s="59"/>
      <c r="B579" s="59"/>
      <c r="H579" s="51"/>
      <c r="I579" s="55" t="s">
        <v>83</v>
      </c>
      <c r="J579" s="55">
        <v>4</v>
      </c>
      <c r="K579" s="57">
        <f t="shared" si="13"/>
        <v>8.988764044943821E-3</v>
      </c>
      <c r="M579" s="55" t="s">
        <v>642</v>
      </c>
      <c r="N579" s="55">
        <v>4</v>
      </c>
      <c r="O579" s="58">
        <f t="shared" si="14"/>
        <v>8.988764044943821E-3</v>
      </c>
    </row>
    <row r="580" spans="1:15" ht="13" hidden="1" outlineLevel="1">
      <c r="A580" s="59"/>
      <c r="B580" s="59"/>
      <c r="H580" s="51"/>
      <c r="I580" s="55" t="s">
        <v>108</v>
      </c>
      <c r="J580" s="55">
        <v>4</v>
      </c>
      <c r="K580" s="57">
        <f t="shared" si="13"/>
        <v>8.988764044943821E-3</v>
      </c>
      <c r="M580" s="55" t="s">
        <v>661</v>
      </c>
      <c r="N580" s="55">
        <v>3</v>
      </c>
      <c r="O580" s="58">
        <f t="shared" si="14"/>
        <v>6.7415730337078653E-3</v>
      </c>
    </row>
    <row r="581" spans="1:15" ht="13" hidden="1" outlineLevel="1">
      <c r="A581" s="59"/>
      <c r="B581" s="59"/>
      <c r="H581" s="51"/>
      <c r="I581" s="55" t="s">
        <v>295</v>
      </c>
      <c r="J581" s="55">
        <v>4</v>
      </c>
      <c r="K581" s="57">
        <f t="shared" si="13"/>
        <v>8.988764044943821E-3</v>
      </c>
      <c r="M581" s="55" t="s">
        <v>633</v>
      </c>
      <c r="N581" s="55">
        <v>3</v>
      </c>
      <c r="O581" s="58">
        <f t="shared" si="14"/>
        <v>6.7415730337078653E-3</v>
      </c>
    </row>
    <row r="582" spans="1:15" ht="13" hidden="1" outlineLevel="1">
      <c r="A582" s="59"/>
      <c r="B582" s="59"/>
      <c r="H582" s="51"/>
      <c r="I582" s="55" t="s">
        <v>301</v>
      </c>
      <c r="J582" s="55">
        <v>4</v>
      </c>
      <c r="K582" s="57">
        <f t="shared" si="13"/>
        <v>8.988764044943821E-3</v>
      </c>
      <c r="M582" s="55" t="s">
        <v>632</v>
      </c>
      <c r="N582" s="55">
        <v>3</v>
      </c>
      <c r="O582" s="58">
        <f t="shared" si="14"/>
        <v>6.7415730337078653E-3</v>
      </c>
    </row>
    <row r="583" spans="1:15" ht="13" hidden="1" outlineLevel="1">
      <c r="A583" s="59"/>
      <c r="B583" s="59"/>
      <c r="H583" s="51"/>
      <c r="I583" s="55" t="s">
        <v>85</v>
      </c>
      <c r="J583" s="55">
        <v>4</v>
      </c>
      <c r="K583" s="57">
        <f t="shared" si="13"/>
        <v>8.988764044943821E-3</v>
      </c>
      <c r="M583" s="55" t="s">
        <v>318</v>
      </c>
      <c r="N583" s="55">
        <v>3</v>
      </c>
      <c r="O583" s="58">
        <f t="shared" si="14"/>
        <v>6.7415730337078653E-3</v>
      </c>
    </row>
    <row r="584" spans="1:15" ht="13" hidden="1" outlineLevel="1">
      <c r="A584" s="59"/>
      <c r="B584" s="59"/>
      <c r="H584" s="51"/>
      <c r="I584" s="55" t="s">
        <v>97</v>
      </c>
      <c r="J584" s="55">
        <v>4</v>
      </c>
      <c r="K584" s="57">
        <f t="shared" si="13"/>
        <v>8.988764044943821E-3</v>
      </c>
      <c r="M584" s="55" t="s">
        <v>372</v>
      </c>
      <c r="N584" s="55">
        <v>3</v>
      </c>
      <c r="O584" s="58">
        <f t="shared" si="14"/>
        <v>6.7415730337078653E-3</v>
      </c>
    </row>
    <row r="585" spans="1:15" ht="13" hidden="1" outlineLevel="1">
      <c r="A585" s="59"/>
      <c r="B585" s="59"/>
      <c r="H585" s="51"/>
      <c r="I585" s="55" t="s">
        <v>662</v>
      </c>
      <c r="J585" s="55">
        <v>4</v>
      </c>
      <c r="K585" s="57">
        <f t="shared" si="13"/>
        <v>8.988764044943821E-3</v>
      </c>
      <c r="M585" s="55" t="s">
        <v>663</v>
      </c>
      <c r="N585" s="55">
        <v>3</v>
      </c>
      <c r="O585" s="58">
        <f t="shared" si="14"/>
        <v>6.7415730337078653E-3</v>
      </c>
    </row>
    <row r="586" spans="1:15" ht="13" hidden="1" outlineLevel="1">
      <c r="A586" s="59"/>
      <c r="B586" s="59"/>
      <c r="H586" s="51"/>
      <c r="I586" s="55" t="s">
        <v>319</v>
      </c>
      <c r="J586" s="55">
        <v>4</v>
      </c>
      <c r="K586" s="57">
        <f t="shared" si="13"/>
        <v>8.988764044943821E-3</v>
      </c>
      <c r="M586" s="55" t="s">
        <v>332</v>
      </c>
      <c r="N586" s="55">
        <v>3</v>
      </c>
      <c r="O586" s="58">
        <f t="shared" si="14"/>
        <v>6.7415730337078653E-3</v>
      </c>
    </row>
    <row r="587" spans="1:15" ht="13" hidden="1" outlineLevel="1">
      <c r="A587" s="59"/>
      <c r="B587" s="59"/>
      <c r="H587" s="51"/>
      <c r="I587" s="55" t="s">
        <v>321</v>
      </c>
      <c r="J587" s="55">
        <v>4</v>
      </c>
      <c r="K587" s="57">
        <f t="shared" si="13"/>
        <v>8.988764044943821E-3</v>
      </c>
      <c r="M587" s="55" t="s">
        <v>664</v>
      </c>
      <c r="N587" s="55">
        <v>3</v>
      </c>
      <c r="O587" s="58">
        <f t="shared" si="14"/>
        <v>6.7415730337078653E-3</v>
      </c>
    </row>
    <row r="588" spans="1:15" ht="13" hidden="1" outlineLevel="1">
      <c r="A588" s="59"/>
      <c r="B588" s="59"/>
      <c r="H588" s="51"/>
      <c r="I588" s="55" t="s">
        <v>371</v>
      </c>
      <c r="J588" s="55">
        <v>4</v>
      </c>
      <c r="K588" s="57">
        <f t="shared" si="13"/>
        <v>8.988764044943821E-3</v>
      </c>
      <c r="M588" s="55" t="s">
        <v>665</v>
      </c>
      <c r="N588" s="55">
        <v>3</v>
      </c>
      <c r="O588" s="58">
        <f t="shared" si="14"/>
        <v>6.7415730337078653E-3</v>
      </c>
    </row>
    <row r="589" spans="1:15" ht="13" hidden="1" outlineLevel="1">
      <c r="A589" s="59"/>
      <c r="B589" s="59"/>
      <c r="H589" s="51"/>
      <c r="I589" s="55" t="s">
        <v>286</v>
      </c>
      <c r="J589" s="55">
        <v>3</v>
      </c>
      <c r="K589" s="57">
        <f t="shared" si="13"/>
        <v>6.7415730337078653E-3</v>
      </c>
      <c r="M589" s="55" t="s">
        <v>666</v>
      </c>
      <c r="N589" s="55">
        <v>3</v>
      </c>
      <c r="O589" s="58">
        <f t="shared" si="14"/>
        <v>6.7415730337078653E-3</v>
      </c>
    </row>
    <row r="590" spans="1:15" ht="13" hidden="1" outlineLevel="1">
      <c r="A590" s="59"/>
      <c r="B590" s="59"/>
      <c r="H590" s="51"/>
      <c r="I590" s="55" t="s">
        <v>124</v>
      </c>
      <c r="J590" s="55">
        <v>3</v>
      </c>
      <c r="K590" s="57">
        <f t="shared" si="13"/>
        <v>6.7415730337078653E-3</v>
      </c>
      <c r="M590" s="55" t="s">
        <v>667</v>
      </c>
      <c r="N590" s="55">
        <v>3</v>
      </c>
      <c r="O590" s="58">
        <f t="shared" si="14"/>
        <v>6.7415730337078653E-3</v>
      </c>
    </row>
    <row r="591" spans="1:15" ht="13" hidden="1" outlineLevel="1">
      <c r="A591" s="59"/>
      <c r="B591" s="59"/>
      <c r="H591" s="51"/>
      <c r="I591" s="55" t="s">
        <v>81</v>
      </c>
      <c r="J591" s="55">
        <v>3</v>
      </c>
      <c r="K591" s="57">
        <f t="shared" si="13"/>
        <v>6.7415730337078653E-3</v>
      </c>
      <c r="M591" s="55" t="s">
        <v>634</v>
      </c>
      <c r="N591" s="55">
        <v>3</v>
      </c>
      <c r="O591" s="58">
        <f t="shared" si="14"/>
        <v>6.7415730337078653E-3</v>
      </c>
    </row>
    <row r="592" spans="1:15" ht="13" hidden="1" outlineLevel="1">
      <c r="A592" s="59"/>
      <c r="B592" s="59"/>
      <c r="H592" s="51"/>
      <c r="I592" s="55" t="s">
        <v>668</v>
      </c>
      <c r="J592" s="55">
        <v>3</v>
      </c>
      <c r="K592" s="57">
        <f t="shared" si="13"/>
        <v>6.7415730337078653E-3</v>
      </c>
      <c r="M592" s="55" t="s">
        <v>80</v>
      </c>
      <c r="N592" s="55">
        <v>3</v>
      </c>
      <c r="O592" s="58">
        <f t="shared" si="14"/>
        <v>6.7415730337078653E-3</v>
      </c>
    </row>
    <row r="593" spans="1:15" ht="13" hidden="1" outlineLevel="1">
      <c r="A593" s="59"/>
      <c r="B593" s="59"/>
      <c r="H593" s="51"/>
      <c r="I593" s="55" t="s">
        <v>150</v>
      </c>
      <c r="J593" s="55">
        <v>3</v>
      </c>
      <c r="K593" s="57">
        <f t="shared" si="13"/>
        <v>6.7415730337078653E-3</v>
      </c>
      <c r="M593" s="55" t="s">
        <v>669</v>
      </c>
      <c r="N593" s="55">
        <v>3</v>
      </c>
      <c r="O593" s="58">
        <f t="shared" si="14"/>
        <v>6.7415730337078653E-3</v>
      </c>
    </row>
    <row r="594" spans="1:15" ht="13" hidden="1" outlineLevel="1">
      <c r="A594" s="59"/>
      <c r="B594" s="59"/>
      <c r="H594" s="51"/>
      <c r="I594" s="55" t="s">
        <v>118</v>
      </c>
      <c r="J594" s="55">
        <v>3</v>
      </c>
      <c r="K594" s="57">
        <f t="shared" si="13"/>
        <v>6.7415730337078653E-3</v>
      </c>
      <c r="M594" s="55" t="s">
        <v>364</v>
      </c>
      <c r="N594" s="55">
        <v>3</v>
      </c>
      <c r="O594" s="58">
        <f t="shared" si="14"/>
        <v>6.7415730337078653E-3</v>
      </c>
    </row>
    <row r="595" spans="1:15" ht="13" hidden="1" outlineLevel="1">
      <c r="A595" s="59"/>
      <c r="B595" s="59"/>
      <c r="H595" s="51"/>
      <c r="I595" s="55" t="s">
        <v>158</v>
      </c>
      <c r="J595" s="55">
        <v>3</v>
      </c>
      <c r="K595" s="57">
        <f t="shared" si="13"/>
        <v>6.7415730337078653E-3</v>
      </c>
      <c r="M595" s="55" t="s">
        <v>670</v>
      </c>
      <c r="N595" s="55">
        <v>3</v>
      </c>
      <c r="O595" s="58">
        <f t="shared" si="14"/>
        <v>6.7415730337078653E-3</v>
      </c>
    </row>
    <row r="596" spans="1:15" ht="13" hidden="1" outlineLevel="1">
      <c r="A596" s="59"/>
      <c r="B596" s="59"/>
      <c r="H596" s="51"/>
      <c r="I596" s="55" t="s">
        <v>89</v>
      </c>
      <c r="J596" s="55">
        <v>2</v>
      </c>
      <c r="K596" s="57">
        <f t="shared" si="13"/>
        <v>4.4943820224719105E-3</v>
      </c>
      <c r="M596" s="55" t="s">
        <v>671</v>
      </c>
      <c r="N596" s="55">
        <v>2</v>
      </c>
      <c r="O596" s="58">
        <f t="shared" si="14"/>
        <v>4.4943820224719105E-3</v>
      </c>
    </row>
    <row r="597" spans="1:15" ht="13" hidden="1" outlineLevel="1">
      <c r="A597" s="59"/>
      <c r="B597" s="59"/>
      <c r="H597" s="51"/>
      <c r="I597" s="55" t="s">
        <v>162</v>
      </c>
      <c r="J597" s="55">
        <v>2</v>
      </c>
      <c r="K597" s="57">
        <f t="shared" si="13"/>
        <v>4.4943820224719105E-3</v>
      </c>
      <c r="M597" s="55" t="s">
        <v>247</v>
      </c>
      <c r="N597" s="55">
        <v>2</v>
      </c>
      <c r="O597" s="58">
        <f t="shared" si="14"/>
        <v>4.4943820224719105E-3</v>
      </c>
    </row>
    <row r="598" spans="1:15" ht="13" hidden="1" outlineLevel="1">
      <c r="A598" s="59"/>
      <c r="B598" s="59"/>
      <c r="H598" s="51"/>
      <c r="I598" s="55" t="s">
        <v>315</v>
      </c>
      <c r="J598" s="55">
        <v>2</v>
      </c>
      <c r="K598" s="57">
        <f t="shared" si="13"/>
        <v>4.4943820224719105E-3</v>
      </c>
      <c r="M598" s="55" t="s">
        <v>317</v>
      </c>
      <c r="N598" s="55">
        <v>2</v>
      </c>
      <c r="O598" s="58">
        <f t="shared" si="14"/>
        <v>4.4943820224719105E-3</v>
      </c>
    </row>
    <row r="599" spans="1:15" ht="13" hidden="1" outlineLevel="1">
      <c r="A599" s="59"/>
      <c r="B599" s="59"/>
      <c r="H599" s="51"/>
      <c r="I599" s="55" t="s">
        <v>126</v>
      </c>
      <c r="J599" s="55">
        <v>2</v>
      </c>
      <c r="K599" s="57">
        <f t="shared" si="13"/>
        <v>4.4943820224719105E-3</v>
      </c>
      <c r="M599" s="55" t="s">
        <v>672</v>
      </c>
      <c r="N599" s="55">
        <v>2</v>
      </c>
      <c r="O599" s="58">
        <f t="shared" si="14"/>
        <v>4.4943820224719105E-3</v>
      </c>
    </row>
    <row r="600" spans="1:15" ht="13" hidden="1" outlineLevel="1">
      <c r="A600" s="59"/>
      <c r="B600" s="59"/>
      <c r="H600" s="51"/>
      <c r="I600" s="55" t="s">
        <v>309</v>
      </c>
      <c r="J600" s="55">
        <v>2</v>
      </c>
      <c r="K600" s="57">
        <f t="shared" si="13"/>
        <v>4.4943820224719105E-3</v>
      </c>
      <c r="M600" s="55" t="s">
        <v>673</v>
      </c>
      <c r="N600" s="55">
        <v>2</v>
      </c>
      <c r="O600" s="58">
        <f t="shared" si="14"/>
        <v>4.4943820224719105E-3</v>
      </c>
    </row>
    <row r="601" spans="1:15" ht="13" hidden="1" outlineLevel="1">
      <c r="A601" s="59"/>
      <c r="B601" s="59"/>
      <c r="H601" s="51"/>
      <c r="I601" s="55" t="s">
        <v>303</v>
      </c>
      <c r="J601" s="55">
        <v>2</v>
      </c>
      <c r="K601" s="57">
        <f t="shared" si="13"/>
        <v>4.4943820224719105E-3</v>
      </c>
      <c r="M601" s="55" t="s">
        <v>674</v>
      </c>
      <c r="N601" s="55">
        <v>2</v>
      </c>
      <c r="O601" s="58">
        <f t="shared" si="14"/>
        <v>4.4943820224719105E-3</v>
      </c>
    </row>
    <row r="602" spans="1:15" ht="13" hidden="1" outlineLevel="1">
      <c r="A602" s="59"/>
      <c r="B602" s="59"/>
      <c r="H602" s="51"/>
      <c r="I602" s="55" t="s">
        <v>416</v>
      </c>
      <c r="J602" s="55">
        <v>2</v>
      </c>
      <c r="K602" s="57">
        <f t="shared" si="13"/>
        <v>4.4943820224719105E-3</v>
      </c>
      <c r="M602" s="55" t="s">
        <v>322</v>
      </c>
      <c r="N602" s="55">
        <v>2</v>
      </c>
      <c r="O602" s="58">
        <f t="shared" si="14"/>
        <v>4.4943820224719105E-3</v>
      </c>
    </row>
    <row r="603" spans="1:15" ht="13" hidden="1" outlineLevel="1">
      <c r="A603" s="59"/>
      <c r="B603" s="59"/>
      <c r="H603" s="51"/>
      <c r="I603" s="55" t="s">
        <v>675</v>
      </c>
      <c r="J603" s="55">
        <v>2</v>
      </c>
      <c r="K603" s="57">
        <f t="shared" si="13"/>
        <v>4.4943820224719105E-3</v>
      </c>
      <c r="M603" s="55" t="s">
        <v>348</v>
      </c>
      <c r="N603" s="55">
        <v>2</v>
      </c>
      <c r="O603" s="58">
        <f t="shared" si="14"/>
        <v>4.4943820224719105E-3</v>
      </c>
    </row>
    <row r="604" spans="1:15" ht="13" hidden="1" outlineLevel="1">
      <c r="A604" s="59"/>
      <c r="B604" s="59"/>
      <c r="H604" s="51"/>
      <c r="I604" s="55" t="s">
        <v>93</v>
      </c>
      <c r="J604" s="55">
        <v>2</v>
      </c>
      <c r="K604" s="57">
        <f t="shared" si="13"/>
        <v>4.4943820224719105E-3</v>
      </c>
      <c r="M604" s="55" t="s">
        <v>676</v>
      </c>
      <c r="N604" s="55">
        <v>2</v>
      </c>
      <c r="O604" s="58">
        <f t="shared" si="14"/>
        <v>4.4943820224719105E-3</v>
      </c>
    </row>
    <row r="605" spans="1:15" ht="13" hidden="1" outlineLevel="1">
      <c r="A605" s="59"/>
      <c r="B605" s="59"/>
      <c r="H605" s="51"/>
      <c r="I605" s="55" t="s">
        <v>294</v>
      </c>
      <c r="J605" s="55">
        <v>1</v>
      </c>
      <c r="K605" s="57">
        <f t="shared" si="13"/>
        <v>2.2471910112359553E-3</v>
      </c>
      <c r="M605" s="55" t="s">
        <v>677</v>
      </c>
      <c r="N605" s="55">
        <v>2</v>
      </c>
      <c r="O605" s="58">
        <f t="shared" si="14"/>
        <v>4.4943820224719105E-3</v>
      </c>
    </row>
    <row r="606" spans="1:15" ht="13" hidden="1" outlineLevel="1">
      <c r="A606" s="59"/>
      <c r="B606" s="59"/>
      <c r="H606" s="51"/>
      <c r="I606" s="55" t="s">
        <v>72</v>
      </c>
      <c r="J606" s="55">
        <v>1</v>
      </c>
      <c r="K606" s="57">
        <f t="shared" si="13"/>
        <v>2.2471910112359553E-3</v>
      </c>
      <c r="M606" s="55" t="s">
        <v>457</v>
      </c>
      <c r="N606" s="55">
        <v>2</v>
      </c>
      <c r="O606" s="58">
        <f t="shared" si="14"/>
        <v>4.4943820224719105E-3</v>
      </c>
    </row>
    <row r="607" spans="1:15" ht="13" hidden="1" outlineLevel="1">
      <c r="A607" s="59"/>
      <c r="B607" s="59"/>
      <c r="H607" s="51"/>
      <c r="I607" s="55" t="s">
        <v>289</v>
      </c>
      <c r="J607" s="55">
        <v>1</v>
      </c>
      <c r="K607" s="57">
        <f t="shared" si="13"/>
        <v>2.2471910112359553E-3</v>
      </c>
      <c r="M607" s="55" t="s">
        <v>678</v>
      </c>
      <c r="N607" s="55">
        <v>2</v>
      </c>
      <c r="O607" s="58">
        <f t="shared" si="14"/>
        <v>4.4943820224719105E-3</v>
      </c>
    </row>
    <row r="608" spans="1:15" ht="13" hidden="1" outlineLevel="1">
      <c r="A608" s="59"/>
      <c r="B608" s="59"/>
      <c r="H608" s="51"/>
      <c r="I608" s="55" t="s">
        <v>679</v>
      </c>
      <c r="J608" s="55">
        <v>1</v>
      </c>
      <c r="K608" s="57">
        <f t="shared" si="13"/>
        <v>2.2471910112359553E-3</v>
      </c>
      <c r="M608" s="55" t="s">
        <v>680</v>
      </c>
      <c r="N608" s="55">
        <v>2</v>
      </c>
      <c r="O608" s="58">
        <f t="shared" si="14"/>
        <v>4.4943820224719105E-3</v>
      </c>
    </row>
    <row r="609" spans="1:15" ht="13" hidden="1" outlineLevel="1">
      <c r="A609" s="59"/>
      <c r="B609" s="59"/>
      <c r="H609" s="51"/>
      <c r="I609" s="55" t="s">
        <v>134</v>
      </c>
      <c r="J609" s="55">
        <v>1</v>
      </c>
      <c r="K609" s="57">
        <f t="shared" si="13"/>
        <v>2.2471910112359553E-3</v>
      </c>
      <c r="M609" s="55" t="s">
        <v>681</v>
      </c>
      <c r="N609" s="55">
        <v>2</v>
      </c>
      <c r="O609" s="58">
        <f t="shared" si="14"/>
        <v>4.4943820224719105E-3</v>
      </c>
    </row>
    <row r="610" spans="1:15" ht="13" hidden="1" outlineLevel="1">
      <c r="A610" s="59"/>
      <c r="B610" s="59"/>
      <c r="H610" s="51"/>
      <c r="I610" s="55" t="s">
        <v>130</v>
      </c>
      <c r="J610" s="55">
        <v>1</v>
      </c>
      <c r="K610" s="57">
        <f t="shared" si="13"/>
        <v>2.2471910112359553E-3</v>
      </c>
      <c r="M610" s="55" t="s">
        <v>304</v>
      </c>
      <c r="N610" s="55">
        <v>2</v>
      </c>
      <c r="O610" s="58">
        <f t="shared" si="14"/>
        <v>4.4943820224719105E-3</v>
      </c>
    </row>
    <row r="611" spans="1:15" ht="13" hidden="1" outlineLevel="1">
      <c r="A611" s="59"/>
      <c r="B611" s="59"/>
      <c r="H611" s="51"/>
      <c r="I611" s="55" t="s">
        <v>391</v>
      </c>
      <c r="J611" s="55">
        <v>1</v>
      </c>
      <c r="K611" s="57">
        <f t="shared" si="13"/>
        <v>2.2471910112359553E-3</v>
      </c>
      <c r="M611" s="55" t="s">
        <v>682</v>
      </c>
      <c r="N611" s="55">
        <v>2</v>
      </c>
      <c r="O611" s="58">
        <f t="shared" si="14"/>
        <v>4.4943820224719105E-3</v>
      </c>
    </row>
    <row r="612" spans="1:15" ht="13" hidden="1" outlineLevel="1">
      <c r="A612" s="59"/>
      <c r="B612" s="59"/>
      <c r="H612" s="51"/>
      <c r="I612" s="55" t="s">
        <v>402</v>
      </c>
      <c r="J612" s="55">
        <v>1</v>
      </c>
      <c r="K612" s="57">
        <f t="shared" si="13"/>
        <v>2.2471910112359553E-3</v>
      </c>
      <c r="M612" s="55" t="s">
        <v>683</v>
      </c>
      <c r="N612" s="55">
        <v>2</v>
      </c>
      <c r="O612" s="58">
        <f t="shared" si="14"/>
        <v>4.4943820224719105E-3</v>
      </c>
    </row>
    <row r="613" spans="1:15" ht="13" hidden="1" outlineLevel="1">
      <c r="A613" s="59"/>
      <c r="B613" s="59"/>
      <c r="H613" s="51"/>
      <c r="I613" s="55" t="s">
        <v>684</v>
      </c>
      <c r="J613" s="55">
        <v>1</v>
      </c>
      <c r="K613" s="57">
        <f t="shared" si="13"/>
        <v>2.2471910112359553E-3</v>
      </c>
      <c r="M613" s="55" t="s">
        <v>485</v>
      </c>
      <c r="N613" s="55">
        <v>2</v>
      </c>
      <c r="O613" s="58">
        <f t="shared" si="14"/>
        <v>4.4943820224719105E-3</v>
      </c>
    </row>
    <row r="614" spans="1:15" ht="13" hidden="1" outlineLevel="1">
      <c r="A614" s="59"/>
      <c r="B614" s="59"/>
      <c r="H614" s="51"/>
      <c r="I614" s="55" t="s">
        <v>685</v>
      </c>
      <c r="J614" s="55">
        <v>1</v>
      </c>
      <c r="K614" s="57">
        <f t="shared" si="13"/>
        <v>2.2471910112359553E-3</v>
      </c>
      <c r="M614" s="55" t="s">
        <v>686</v>
      </c>
      <c r="N614" s="55">
        <v>2</v>
      </c>
      <c r="O614" s="58">
        <f t="shared" si="14"/>
        <v>4.4943820224719105E-3</v>
      </c>
    </row>
    <row r="615" spans="1:15" ht="13" hidden="1" outlineLevel="1">
      <c r="A615" s="59"/>
      <c r="B615" s="59"/>
      <c r="H615" s="51"/>
      <c r="I615" s="55" t="s">
        <v>313</v>
      </c>
      <c r="J615" s="55">
        <v>1</v>
      </c>
      <c r="K615" s="57">
        <f t="shared" si="13"/>
        <v>2.2471910112359553E-3</v>
      </c>
      <c r="M615" s="55" t="s">
        <v>645</v>
      </c>
      <c r="N615" s="55">
        <v>2</v>
      </c>
      <c r="O615" s="58">
        <f t="shared" si="14"/>
        <v>4.4943820224719105E-3</v>
      </c>
    </row>
    <row r="616" spans="1:15" ht="13" hidden="1" outlineLevel="1">
      <c r="A616" s="59"/>
      <c r="B616" s="59"/>
      <c r="H616" s="51"/>
      <c r="I616" s="55" t="s">
        <v>388</v>
      </c>
      <c r="J616" s="55">
        <v>1</v>
      </c>
      <c r="K616" s="57">
        <f t="shared" si="13"/>
        <v>2.2471910112359553E-3</v>
      </c>
      <c r="M616" s="55" t="s">
        <v>687</v>
      </c>
      <c r="N616" s="55">
        <v>2</v>
      </c>
      <c r="O616" s="58">
        <f t="shared" si="14"/>
        <v>4.4943820224719105E-3</v>
      </c>
    </row>
    <row r="617" spans="1:15" ht="13" hidden="1" outlineLevel="1">
      <c r="A617" s="59"/>
      <c r="B617" s="59"/>
      <c r="H617" s="51"/>
      <c r="I617" s="55" t="s">
        <v>688</v>
      </c>
      <c r="J617" s="55">
        <v>1</v>
      </c>
      <c r="K617" s="57">
        <f t="shared" si="13"/>
        <v>2.2471910112359553E-3</v>
      </c>
      <c r="M617" s="55" t="s">
        <v>689</v>
      </c>
      <c r="N617" s="55">
        <v>2</v>
      </c>
      <c r="O617" s="58">
        <f t="shared" si="14"/>
        <v>4.4943820224719105E-3</v>
      </c>
    </row>
    <row r="618" spans="1:15" ht="13" hidden="1" outlineLevel="1">
      <c r="A618" s="59"/>
      <c r="B618" s="59"/>
      <c r="H618" s="51"/>
      <c r="I618" s="55" t="s">
        <v>407</v>
      </c>
      <c r="J618" s="55">
        <v>1</v>
      </c>
      <c r="K618" s="57">
        <f t="shared" si="13"/>
        <v>2.2471910112359553E-3</v>
      </c>
      <c r="M618" s="55" t="s">
        <v>292</v>
      </c>
      <c r="N618" s="55">
        <v>2</v>
      </c>
      <c r="O618" s="58">
        <f t="shared" si="14"/>
        <v>4.4943820224719105E-3</v>
      </c>
    </row>
    <row r="619" spans="1:15" ht="13" hidden="1" outlineLevel="1">
      <c r="A619" s="59"/>
      <c r="B619" s="59"/>
      <c r="H619" s="51"/>
      <c r="I619" s="55" t="s">
        <v>142</v>
      </c>
      <c r="J619" s="55">
        <v>1</v>
      </c>
      <c r="K619" s="57">
        <f t="shared" si="13"/>
        <v>2.2471910112359553E-3</v>
      </c>
      <c r="M619" s="55" t="s">
        <v>690</v>
      </c>
      <c r="N619" s="55">
        <v>2</v>
      </c>
      <c r="O619" s="58">
        <f t="shared" si="14"/>
        <v>4.4943820224719105E-3</v>
      </c>
    </row>
    <row r="620" spans="1:15" ht="13" hidden="1" outlineLevel="1">
      <c r="A620" s="59"/>
      <c r="B620" s="59"/>
      <c r="H620" s="51"/>
      <c r="I620" s="55" t="s">
        <v>691</v>
      </c>
      <c r="J620" s="55">
        <v>1</v>
      </c>
      <c r="K620" s="57">
        <f t="shared" si="13"/>
        <v>2.2471910112359553E-3</v>
      </c>
      <c r="M620" s="55" t="s">
        <v>692</v>
      </c>
      <c r="N620" s="55">
        <v>2</v>
      </c>
      <c r="O620" s="58">
        <f t="shared" si="14"/>
        <v>4.4943820224719105E-3</v>
      </c>
    </row>
    <row r="621" spans="1:15" ht="13" hidden="1" outlineLevel="1">
      <c r="A621" s="59"/>
      <c r="B621" s="59"/>
      <c r="H621" s="51"/>
      <c r="I621" s="55" t="s">
        <v>140</v>
      </c>
      <c r="J621" s="55">
        <v>1</v>
      </c>
      <c r="K621" s="57">
        <f t="shared" si="13"/>
        <v>2.2471910112359553E-3</v>
      </c>
      <c r="M621" s="55" t="s">
        <v>693</v>
      </c>
      <c r="N621" s="55">
        <v>2</v>
      </c>
      <c r="O621" s="58">
        <f t="shared" si="14"/>
        <v>4.4943820224719105E-3</v>
      </c>
    </row>
    <row r="622" spans="1:15" ht="13" hidden="1" outlineLevel="1">
      <c r="A622" s="59"/>
      <c r="B622" s="59"/>
      <c r="H622" s="51"/>
      <c r="I622" s="55" t="s">
        <v>305</v>
      </c>
      <c r="J622" s="55">
        <v>1</v>
      </c>
      <c r="K622" s="57">
        <f t="shared" si="13"/>
        <v>2.2471910112359553E-3</v>
      </c>
      <c r="M622" s="55" t="s">
        <v>694</v>
      </c>
      <c r="N622" s="55">
        <v>2</v>
      </c>
      <c r="O622" s="58">
        <f t="shared" si="14"/>
        <v>4.4943820224719105E-3</v>
      </c>
    </row>
    <row r="623" spans="1:15" ht="13" hidden="1" outlineLevel="1">
      <c r="A623" s="59"/>
      <c r="B623" s="59"/>
      <c r="H623" s="51"/>
      <c r="I623" s="55" t="s">
        <v>695</v>
      </c>
      <c r="J623" s="55">
        <v>1</v>
      </c>
      <c r="K623" s="57">
        <f t="shared" si="13"/>
        <v>2.2471910112359553E-3</v>
      </c>
      <c r="M623" s="55" t="s">
        <v>696</v>
      </c>
      <c r="N623" s="55">
        <v>2</v>
      </c>
      <c r="O623" s="58">
        <f t="shared" si="14"/>
        <v>4.4943820224719105E-3</v>
      </c>
    </row>
    <row r="624" spans="1:15" ht="13" hidden="1" outlineLevel="1">
      <c r="A624" s="59"/>
      <c r="B624" s="59"/>
      <c r="H624" s="51"/>
      <c r="I624" s="55" t="s">
        <v>637</v>
      </c>
      <c r="J624" s="55">
        <v>1</v>
      </c>
      <c r="K624" s="57">
        <f t="shared" si="13"/>
        <v>2.2471910112359553E-3</v>
      </c>
      <c r="M624" s="55" t="s">
        <v>165</v>
      </c>
      <c r="N624" s="55">
        <v>2</v>
      </c>
      <c r="O624" s="58">
        <f t="shared" si="14"/>
        <v>4.4943820224719105E-3</v>
      </c>
    </row>
    <row r="625" spans="1:15" ht="13" hidden="1" outlineLevel="1">
      <c r="A625" s="59"/>
      <c r="B625" s="59"/>
      <c r="H625" s="51"/>
      <c r="I625" s="55" t="s">
        <v>697</v>
      </c>
      <c r="J625" s="55">
        <v>1</v>
      </c>
      <c r="K625" s="57">
        <f t="shared" si="13"/>
        <v>2.2471910112359553E-3</v>
      </c>
      <c r="M625" s="55" t="s">
        <v>698</v>
      </c>
      <c r="N625" s="55">
        <v>2</v>
      </c>
      <c r="O625" s="58">
        <f t="shared" si="14"/>
        <v>4.4943820224719105E-3</v>
      </c>
    </row>
    <row r="626" spans="1:15" ht="13" hidden="1" outlineLevel="1">
      <c r="A626" s="59"/>
      <c r="B626" s="59"/>
      <c r="H626" s="51"/>
      <c r="I626" s="55" t="s">
        <v>699</v>
      </c>
      <c r="J626" s="55">
        <v>1</v>
      </c>
      <c r="K626" s="57">
        <f t="shared" si="13"/>
        <v>2.2471910112359553E-3</v>
      </c>
      <c r="M626" s="55" t="s">
        <v>700</v>
      </c>
      <c r="N626" s="55">
        <v>2</v>
      </c>
      <c r="O626" s="58">
        <f t="shared" si="14"/>
        <v>4.4943820224719105E-3</v>
      </c>
    </row>
    <row r="627" spans="1:15" ht="13" hidden="1" outlineLevel="1">
      <c r="A627" s="59"/>
      <c r="B627" s="59"/>
      <c r="H627" s="51"/>
      <c r="I627" s="55" t="s">
        <v>701</v>
      </c>
      <c r="J627" s="55">
        <v>1</v>
      </c>
      <c r="K627" s="57">
        <f t="shared" si="13"/>
        <v>2.2471910112359553E-3</v>
      </c>
      <c r="M627" s="55" t="s">
        <v>702</v>
      </c>
      <c r="N627" s="55">
        <v>2</v>
      </c>
      <c r="O627" s="58">
        <f t="shared" si="14"/>
        <v>4.4943820224719105E-3</v>
      </c>
    </row>
    <row r="628" spans="1:15" ht="13" hidden="1" outlineLevel="1">
      <c r="A628" s="59"/>
      <c r="B628" s="59"/>
      <c r="H628" s="51"/>
      <c r="M628" s="55" t="s">
        <v>636</v>
      </c>
      <c r="N628" s="55">
        <v>2</v>
      </c>
      <c r="O628" s="58">
        <f t="shared" si="14"/>
        <v>4.4943820224719105E-3</v>
      </c>
    </row>
    <row r="629" spans="1:15" ht="13" hidden="1" outlineLevel="1">
      <c r="A629" s="59"/>
      <c r="B629" s="59"/>
      <c r="H629" s="51"/>
      <c r="M629" s="55" t="s">
        <v>581</v>
      </c>
      <c r="N629" s="55">
        <v>2</v>
      </c>
      <c r="O629" s="58">
        <f t="shared" si="14"/>
        <v>4.4943820224719105E-3</v>
      </c>
    </row>
    <row r="630" spans="1:15" ht="13" hidden="1" outlineLevel="1">
      <c r="A630" s="59"/>
      <c r="B630" s="59"/>
      <c r="H630" s="51"/>
      <c r="M630" s="55" t="s">
        <v>703</v>
      </c>
      <c r="N630" s="55">
        <v>2</v>
      </c>
      <c r="O630" s="58">
        <f t="shared" si="14"/>
        <v>4.4943820224719105E-3</v>
      </c>
    </row>
    <row r="631" spans="1:15" ht="13" hidden="1" outlineLevel="1">
      <c r="A631" s="59"/>
      <c r="B631" s="59"/>
      <c r="H631" s="51"/>
      <c r="M631" s="55" t="s">
        <v>300</v>
      </c>
      <c r="N631" s="55">
        <v>2</v>
      </c>
      <c r="O631" s="58">
        <f t="shared" si="14"/>
        <v>4.4943820224719105E-3</v>
      </c>
    </row>
    <row r="632" spans="1:15" ht="13" hidden="1" outlineLevel="1">
      <c r="A632" s="59"/>
      <c r="B632" s="59"/>
      <c r="H632" s="51"/>
      <c r="M632" s="55" t="s">
        <v>394</v>
      </c>
      <c r="N632" s="55">
        <v>2</v>
      </c>
      <c r="O632" s="58">
        <f t="shared" si="14"/>
        <v>4.4943820224719105E-3</v>
      </c>
    </row>
    <row r="633" spans="1:15" ht="13" hidden="1" outlineLevel="1">
      <c r="A633" s="59"/>
      <c r="B633" s="59"/>
      <c r="H633" s="51"/>
      <c r="M633" s="55" t="s">
        <v>383</v>
      </c>
      <c r="N633" s="55">
        <v>2</v>
      </c>
      <c r="O633" s="58">
        <f t="shared" si="14"/>
        <v>4.4943820224719105E-3</v>
      </c>
    </row>
    <row r="634" spans="1:15" ht="13" hidden="1" outlineLevel="1">
      <c r="A634" s="59"/>
      <c r="B634" s="59"/>
      <c r="H634" s="51"/>
      <c r="M634" s="55" t="s">
        <v>704</v>
      </c>
      <c r="N634" s="55">
        <v>2</v>
      </c>
      <c r="O634" s="58">
        <f t="shared" si="14"/>
        <v>4.4943820224719105E-3</v>
      </c>
    </row>
    <row r="635" spans="1:15" ht="13" hidden="1" outlineLevel="1">
      <c r="A635" s="59"/>
      <c r="B635" s="59"/>
      <c r="H635" s="51"/>
      <c r="M635" s="55" t="s">
        <v>705</v>
      </c>
      <c r="N635" s="55">
        <v>2</v>
      </c>
      <c r="O635" s="58">
        <f t="shared" si="14"/>
        <v>4.4943820224719105E-3</v>
      </c>
    </row>
    <row r="636" spans="1:15" ht="13" hidden="1" outlineLevel="1">
      <c r="A636" s="59"/>
      <c r="B636" s="59"/>
      <c r="H636" s="51"/>
      <c r="M636" s="55" t="s">
        <v>706</v>
      </c>
      <c r="N636" s="55">
        <v>2</v>
      </c>
      <c r="O636" s="58">
        <f t="shared" si="14"/>
        <v>4.4943820224719105E-3</v>
      </c>
    </row>
    <row r="637" spans="1:15" ht="13" hidden="1" outlineLevel="1">
      <c r="A637" s="59"/>
      <c r="B637" s="59"/>
      <c r="H637" s="51"/>
      <c r="M637" s="55" t="s">
        <v>707</v>
      </c>
      <c r="N637" s="55">
        <v>2</v>
      </c>
      <c r="O637" s="58">
        <f t="shared" si="14"/>
        <v>4.4943820224719105E-3</v>
      </c>
    </row>
    <row r="638" spans="1:15" ht="13" hidden="1" outlineLevel="1">
      <c r="A638" s="59"/>
      <c r="B638" s="59"/>
      <c r="H638" s="51"/>
      <c r="M638" s="55" t="s">
        <v>635</v>
      </c>
      <c r="N638" s="55">
        <v>2</v>
      </c>
      <c r="O638" s="58">
        <f t="shared" si="14"/>
        <v>4.4943820224719105E-3</v>
      </c>
    </row>
    <row r="639" spans="1:15" ht="13" hidden="1" outlineLevel="1">
      <c r="A639" s="59"/>
      <c r="B639" s="59"/>
      <c r="H639" s="51"/>
      <c r="M639" s="55" t="s">
        <v>708</v>
      </c>
      <c r="N639" s="55">
        <v>2</v>
      </c>
      <c r="O639" s="58">
        <f t="shared" si="14"/>
        <v>4.4943820224719105E-3</v>
      </c>
    </row>
    <row r="640" spans="1:15" ht="13" hidden="1" outlineLevel="1">
      <c r="A640" s="59"/>
      <c r="B640" s="59"/>
      <c r="H640" s="51"/>
      <c r="M640" s="55" t="s">
        <v>434</v>
      </c>
      <c r="N640" s="55">
        <v>2</v>
      </c>
      <c r="O640" s="58">
        <f t="shared" si="14"/>
        <v>4.4943820224719105E-3</v>
      </c>
    </row>
    <row r="641" spans="1:15" ht="13" hidden="1" outlineLevel="1">
      <c r="A641" s="59"/>
      <c r="B641" s="59"/>
      <c r="H641" s="51"/>
      <c r="M641" s="55" t="s">
        <v>541</v>
      </c>
      <c r="N641" s="55">
        <v>2</v>
      </c>
      <c r="O641" s="58">
        <f t="shared" si="14"/>
        <v>4.4943820224719105E-3</v>
      </c>
    </row>
    <row r="642" spans="1:15" ht="13" hidden="1" outlineLevel="1">
      <c r="A642" s="59"/>
      <c r="B642" s="59"/>
      <c r="H642" s="51"/>
      <c r="M642" s="55" t="s">
        <v>709</v>
      </c>
      <c r="N642" s="55">
        <v>1</v>
      </c>
      <c r="O642" s="58">
        <f t="shared" si="14"/>
        <v>2.2471910112359553E-3</v>
      </c>
    </row>
    <row r="643" spans="1:15" ht="13" hidden="1" outlineLevel="1">
      <c r="A643" s="59"/>
      <c r="B643" s="59"/>
      <c r="H643" s="51"/>
      <c r="M643" s="55" t="s">
        <v>710</v>
      </c>
      <c r="N643" s="55">
        <v>1</v>
      </c>
      <c r="O643" s="58">
        <f t="shared" si="14"/>
        <v>2.2471910112359553E-3</v>
      </c>
    </row>
    <row r="644" spans="1:15" ht="13" hidden="1" outlineLevel="1">
      <c r="A644" s="59"/>
      <c r="B644" s="59"/>
      <c r="H644" s="51"/>
      <c r="M644" s="55" t="s">
        <v>441</v>
      </c>
      <c r="N644" s="55">
        <v>1</v>
      </c>
      <c r="O644" s="58">
        <f t="shared" si="14"/>
        <v>2.2471910112359553E-3</v>
      </c>
    </row>
    <row r="645" spans="1:15" ht="13" hidden="1" outlineLevel="1">
      <c r="A645" s="59"/>
      <c r="B645" s="59"/>
      <c r="H645" s="51"/>
      <c r="M645" s="55" t="s">
        <v>439</v>
      </c>
      <c r="N645" s="55">
        <v>1</v>
      </c>
      <c r="O645" s="58">
        <f t="shared" si="14"/>
        <v>2.2471910112359553E-3</v>
      </c>
    </row>
    <row r="646" spans="1:15" ht="13" hidden="1" outlineLevel="1">
      <c r="A646" s="59"/>
      <c r="B646" s="59"/>
      <c r="H646" s="51"/>
      <c r="M646" s="55" t="s">
        <v>711</v>
      </c>
      <c r="N646" s="55">
        <v>1</v>
      </c>
      <c r="O646" s="58">
        <f t="shared" si="14"/>
        <v>2.2471910112359553E-3</v>
      </c>
    </row>
    <row r="647" spans="1:15" ht="13" hidden="1" outlineLevel="1">
      <c r="A647" s="59"/>
      <c r="B647" s="59"/>
      <c r="H647" s="51"/>
      <c r="M647" s="55" t="s">
        <v>475</v>
      </c>
      <c r="N647" s="55">
        <v>1</v>
      </c>
      <c r="O647" s="58">
        <f t="shared" si="14"/>
        <v>2.2471910112359553E-3</v>
      </c>
    </row>
    <row r="648" spans="1:15" ht="13" hidden="1" outlineLevel="1">
      <c r="A648" s="59"/>
      <c r="B648" s="59"/>
      <c r="H648" s="51"/>
      <c r="M648" s="55" t="s">
        <v>712</v>
      </c>
      <c r="N648" s="55">
        <v>1</v>
      </c>
      <c r="O648" s="58">
        <f t="shared" si="14"/>
        <v>2.2471910112359553E-3</v>
      </c>
    </row>
    <row r="649" spans="1:15" ht="13" hidden="1" outlineLevel="1">
      <c r="A649" s="59"/>
      <c r="B649" s="59"/>
      <c r="H649" s="51"/>
      <c r="M649" s="55" t="s">
        <v>713</v>
      </c>
      <c r="N649" s="55">
        <v>1</v>
      </c>
      <c r="O649" s="58">
        <f t="shared" si="14"/>
        <v>2.2471910112359553E-3</v>
      </c>
    </row>
    <row r="650" spans="1:15" ht="13" hidden="1" outlineLevel="1">
      <c r="A650" s="59"/>
      <c r="B650" s="59"/>
      <c r="H650" s="51"/>
      <c r="M650" s="55" t="s">
        <v>474</v>
      </c>
      <c r="N650" s="55">
        <v>1</v>
      </c>
      <c r="O650" s="58">
        <f t="shared" si="14"/>
        <v>2.2471910112359553E-3</v>
      </c>
    </row>
    <row r="651" spans="1:15" ht="13" hidden="1" outlineLevel="1">
      <c r="A651" s="59"/>
      <c r="B651" s="59"/>
      <c r="H651" s="51"/>
      <c r="M651" s="55" t="s">
        <v>508</v>
      </c>
      <c r="N651" s="55">
        <v>1</v>
      </c>
      <c r="O651" s="58">
        <f t="shared" si="14"/>
        <v>2.2471910112359553E-3</v>
      </c>
    </row>
    <row r="652" spans="1:15" ht="13" hidden="1" outlineLevel="1">
      <c r="A652" s="59"/>
      <c r="B652" s="59"/>
      <c r="H652" s="51"/>
      <c r="M652" s="55" t="s">
        <v>714</v>
      </c>
      <c r="N652" s="55">
        <v>1</v>
      </c>
      <c r="O652" s="58">
        <f t="shared" si="14"/>
        <v>2.2471910112359553E-3</v>
      </c>
    </row>
    <row r="653" spans="1:15" ht="13" hidden="1" outlineLevel="1">
      <c r="A653" s="59"/>
      <c r="B653" s="59"/>
      <c r="H653" s="51"/>
      <c r="M653" s="55" t="s">
        <v>715</v>
      </c>
      <c r="N653" s="55">
        <v>1</v>
      </c>
      <c r="O653" s="58">
        <f t="shared" si="14"/>
        <v>2.2471910112359553E-3</v>
      </c>
    </row>
    <row r="654" spans="1:15" ht="13" hidden="1" outlineLevel="1">
      <c r="A654" s="59"/>
      <c r="B654" s="59"/>
      <c r="H654" s="51"/>
      <c r="M654" s="55" t="s">
        <v>716</v>
      </c>
      <c r="N654" s="55">
        <v>1</v>
      </c>
      <c r="O654" s="58">
        <f t="shared" si="14"/>
        <v>2.2471910112359553E-3</v>
      </c>
    </row>
    <row r="655" spans="1:15" ht="13" hidden="1" outlineLevel="1">
      <c r="A655" s="59"/>
      <c r="B655" s="59"/>
      <c r="H655" s="51"/>
      <c r="M655" s="55" t="s">
        <v>717</v>
      </c>
      <c r="N655" s="55">
        <v>1</v>
      </c>
      <c r="O655" s="58">
        <f t="shared" si="14"/>
        <v>2.2471910112359553E-3</v>
      </c>
    </row>
    <row r="656" spans="1:15" ht="13" hidden="1" outlineLevel="1">
      <c r="A656" s="59"/>
      <c r="B656" s="59"/>
      <c r="H656" s="51"/>
      <c r="M656" s="55" t="s">
        <v>718</v>
      </c>
      <c r="N656" s="55">
        <v>1</v>
      </c>
      <c r="O656" s="58">
        <f t="shared" si="14"/>
        <v>2.2471910112359553E-3</v>
      </c>
    </row>
    <row r="657" spans="1:15" ht="13" hidden="1" outlineLevel="1">
      <c r="A657" s="59"/>
      <c r="B657" s="59"/>
      <c r="H657" s="51"/>
      <c r="M657" s="55" t="s">
        <v>719</v>
      </c>
      <c r="N657" s="55">
        <v>1</v>
      </c>
      <c r="O657" s="58">
        <f t="shared" si="14"/>
        <v>2.2471910112359553E-3</v>
      </c>
    </row>
    <row r="658" spans="1:15" ht="13" hidden="1" outlineLevel="1">
      <c r="A658" s="59"/>
      <c r="B658" s="59"/>
      <c r="H658" s="51"/>
      <c r="M658" s="55" t="s">
        <v>445</v>
      </c>
      <c r="N658" s="55">
        <v>1</v>
      </c>
      <c r="O658" s="58">
        <f t="shared" si="14"/>
        <v>2.2471910112359553E-3</v>
      </c>
    </row>
    <row r="659" spans="1:15" ht="13" hidden="1" outlineLevel="1">
      <c r="A659" s="59"/>
      <c r="B659" s="59"/>
      <c r="H659" s="51"/>
      <c r="M659" s="55" t="s">
        <v>720</v>
      </c>
      <c r="N659" s="55">
        <v>1</v>
      </c>
      <c r="O659" s="58">
        <f t="shared" si="14"/>
        <v>2.2471910112359553E-3</v>
      </c>
    </row>
    <row r="660" spans="1:15" ht="13" hidden="1" outlineLevel="1">
      <c r="A660" s="59"/>
      <c r="B660" s="59"/>
      <c r="H660" s="51"/>
      <c r="M660" s="55" t="s">
        <v>721</v>
      </c>
      <c r="N660" s="55">
        <v>1</v>
      </c>
      <c r="O660" s="58">
        <f t="shared" si="14"/>
        <v>2.2471910112359553E-3</v>
      </c>
    </row>
    <row r="661" spans="1:15" ht="13" hidden="1" outlineLevel="1">
      <c r="A661" s="59"/>
      <c r="B661" s="59"/>
      <c r="H661" s="51"/>
      <c r="M661" s="55" t="s">
        <v>722</v>
      </c>
      <c r="N661" s="55">
        <v>1</v>
      </c>
      <c r="O661" s="58">
        <f t="shared" si="14"/>
        <v>2.2471910112359553E-3</v>
      </c>
    </row>
    <row r="662" spans="1:15" ht="13" hidden="1" outlineLevel="1">
      <c r="A662" s="59"/>
      <c r="B662" s="59"/>
      <c r="H662" s="51"/>
      <c r="M662" s="55" t="s">
        <v>723</v>
      </c>
      <c r="N662" s="55">
        <v>1</v>
      </c>
      <c r="O662" s="58">
        <f t="shared" si="14"/>
        <v>2.2471910112359553E-3</v>
      </c>
    </row>
    <row r="663" spans="1:15" ht="13" hidden="1" outlineLevel="1">
      <c r="A663" s="59"/>
      <c r="B663" s="59"/>
      <c r="H663" s="51"/>
      <c r="M663" s="55" t="s">
        <v>724</v>
      </c>
      <c r="N663" s="55">
        <v>1</v>
      </c>
      <c r="O663" s="58">
        <f t="shared" si="14"/>
        <v>2.2471910112359553E-3</v>
      </c>
    </row>
    <row r="664" spans="1:15" ht="13" hidden="1" outlineLevel="1">
      <c r="A664" s="59"/>
      <c r="B664" s="59"/>
      <c r="H664" s="51"/>
      <c r="M664" s="55" t="s">
        <v>725</v>
      </c>
      <c r="N664" s="55">
        <v>1</v>
      </c>
      <c r="O664" s="58">
        <f t="shared" si="14"/>
        <v>2.2471910112359553E-3</v>
      </c>
    </row>
    <row r="665" spans="1:15" ht="13" hidden="1" outlineLevel="1">
      <c r="A665" s="59"/>
      <c r="B665" s="59"/>
      <c r="H665" s="51"/>
      <c r="M665" s="55" t="s">
        <v>472</v>
      </c>
      <c r="N665" s="55">
        <v>1</v>
      </c>
      <c r="O665" s="58">
        <f t="shared" si="14"/>
        <v>2.2471910112359553E-3</v>
      </c>
    </row>
    <row r="666" spans="1:15" ht="13" hidden="1" outlineLevel="1">
      <c r="A666" s="59"/>
      <c r="B666" s="59"/>
      <c r="H666" s="51"/>
      <c r="M666" s="55" t="s">
        <v>726</v>
      </c>
      <c r="N666" s="55">
        <v>1</v>
      </c>
      <c r="O666" s="58">
        <f t="shared" si="14"/>
        <v>2.2471910112359553E-3</v>
      </c>
    </row>
    <row r="667" spans="1:15" ht="13" hidden="1" outlineLevel="1">
      <c r="A667" s="59"/>
      <c r="B667" s="59"/>
      <c r="H667" s="51"/>
      <c r="M667" s="55" t="s">
        <v>727</v>
      </c>
      <c r="N667" s="55">
        <v>1</v>
      </c>
      <c r="O667" s="58">
        <f t="shared" si="14"/>
        <v>2.2471910112359553E-3</v>
      </c>
    </row>
    <row r="668" spans="1:15" ht="13" hidden="1" outlineLevel="1">
      <c r="A668" s="59"/>
      <c r="B668" s="59"/>
      <c r="H668" s="51"/>
      <c r="M668" s="55" t="s">
        <v>454</v>
      </c>
      <c r="N668" s="55">
        <v>1</v>
      </c>
      <c r="O668" s="58">
        <f t="shared" si="14"/>
        <v>2.2471910112359553E-3</v>
      </c>
    </row>
    <row r="669" spans="1:15" ht="13" hidden="1" outlineLevel="1">
      <c r="A669" s="59"/>
      <c r="B669" s="59"/>
      <c r="H669" s="51"/>
      <c r="M669" s="55" t="s">
        <v>728</v>
      </c>
      <c r="N669" s="55">
        <v>1</v>
      </c>
      <c r="O669" s="58">
        <f t="shared" si="14"/>
        <v>2.2471910112359553E-3</v>
      </c>
    </row>
    <row r="670" spans="1:15" ht="13" hidden="1" outlineLevel="1">
      <c r="A670" s="59"/>
      <c r="B670" s="59"/>
      <c r="H670" s="51"/>
      <c r="M670" s="55" t="s">
        <v>443</v>
      </c>
      <c r="N670" s="55">
        <v>1</v>
      </c>
      <c r="O670" s="58">
        <f t="shared" si="14"/>
        <v>2.2471910112359553E-3</v>
      </c>
    </row>
    <row r="671" spans="1:15" ht="13" hidden="1" outlineLevel="1">
      <c r="A671" s="59"/>
      <c r="B671" s="59"/>
      <c r="H671" s="51"/>
      <c r="M671" s="55" t="s">
        <v>729</v>
      </c>
      <c r="N671" s="55">
        <v>1</v>
      </c>
      <c r="O671" s="58">
        <f t="shared" si="14"/>
        <v>2.2471910112359553E-3</v>
      </c>
    </row>
    <row r="672" spans="1:15" ht="13" hidden="1" outlineLevel="1">
      <c r="A672" s="59"/>
      <c r="B672" s="59"/>
      <c r="H672" s="51"/>
      <c r="M672" s="55" t="s">
        <v>644</v>
      </c>
      <c r="N672" s="55">
        <v>1</v>
      </c>
      <c r="O672" s="58">
        <f t="shared" si="14"/>
        <v>2.2471910112359553E-3</v>
      </c>
    </row>
    <row r="673" spans="1:15" ht="13" hidden="1" outlineLevel="1">
      <c r="A673" s="59"/>
      <c r="B673" s="59"/>
      <c r="H673" s="51"/>
      <c r="M673" s="55" t="s">
        <v>730</v>
      </c>
      <c r="N673" s="55">
        <v>1</v>
      </c>
      <c r="O673" s="58">
        <f t="shared" si="14"/>
        <v>2.2471910112359553E-3</v>
      </c>
    </row>
    <row r="674" spans="1:15" ht="13" hidden="1" outlineLevel="1">
      <c r="A674" s="59"/>
      <c r="B674" s="59"/>
      <c r="H674" s="51"/>
      <c r="M674" s="55" t="s">
        <v>731</v>
      </c>
      <c r="N674" s="55">
        <v>1</v>
      </c>
      <c r="O674" s="58">
        <f t="shared" si="14"/>
        <v>2.2471910112359553E-3</v>
      </c>
    </row>
    <row r="675" spans="1:15" ht="13" hidden="1" outlineLevel="1">
      <c r="A675" s="59"/>
      <c r="B675" s="59"/>
      <c r="H675" s="51"/>
      <c r="M675" s="55" t="s">
        <v>732</v>
      </c>
      <c r="N675" s="55">
        <v>1</v>
      </c>
      <c r="O675" s="58">
        <f t="shared" si="14"/>
        <v>2.2471910112359553E-3</v>
      </c>
    </row>
    <row r="676" spans="1:15" ht="13" hidden="1" outlineLevel="1">
      <c r="A676" s="59"/>
      <c r="B676" s="59"/>
      <c r="H676" s="51"/>
      <c r="M676" s="55" t="s">
        <v>733</v>
      </c>
      <c r="N676" s="55">
        <v>1</v>
      </c>
      <c r="O676" s="58">
        <f t="shared" si="14"/>
        <v>2.2471910112359553E-3</v>
      </c>
    </row>
    <row r="677" spans="1:15" ht="13" hidden="1" outlineLevel="1">
      <c r="A677" s="59"/>
      <c r="B677" s="59"/>
      <c r="H677" s="51"/>
      <c r="M677" s="55" t="s">
        <v>734</v>
      </c>
      <c r="N677" s="55">
        <v>1</v>
      </c>
      <c r="O677" s="58">
        <f t="shared" si="14"/>
        <v>2.2471910112359553E-3</v>
      </c>
    </row>
    <row r="678" spans="1:15" ht="13" hidden="1" outlineLevel="1">
      <c r="A678" s="59"/>
      <c r="B678" s="59"/>
      <c r="H678" s="51"/>
      <c r="M678" s="55" t="s">
        <v>735</v>
      </c>
      <c r="N678" s="55">
        <v>1</v>
      </c>
      <c r="O678" s="58">
        <f t="shared" si="14"/>
        <v>2.2471910112359553E-3</v>
      </c>
    </row>
    <row r="679" spans="1:15" ht="13" hidden="1" outlineLevel="1">
      <c r="A679" s="59"/>
      <c r="B679" s="59"/>
      <c r="H679" s="51"/>
      <c r="M679" s="55" t="s">
        <v>296</v>
      </c>
      <c r="N679" s="55">
        <v>1</v>
      </c>
      <c r="O679" s="58">
        <f t="shared" si="14"/>
        <v>2.2471910112359553E-3</v>
      </c>
    </row>
    <row r="680" spans="1:15" ht="13" hidden="1" outlineLevel="1">
      <c r="A680" s="59"/>
      <c r="B680" s="59"/>
      <c r="H680" s="51"/>
      <c r="M680" s="55" t="s">
        <v>376</v>
      </c>
      <c r="N680" s="55">
        <v>1</v>
      </c>
      <c r="O680" s="58">
        <f t="shared" si="14"/>
        <v>2.2471910112359553E-3</v>
      </c>
    </row>
    <row r="681" spans="1:15" ht="13" hidden="1" outlineLevel="1">
      <c r="A681" s="59"/>
      <c r="B681" s="59"/>
      <c r="H681" s="51"/>
      <c r="M681" s="55" t="s">
        <v>281</v>
      </c>
      <c r="N681" s="55">
        <v>1</v>
      </c>
      <c r="O681" s="58">
        <f t="shared" si="14"/>
        <v>2.2471910112359553E-3</v>
      </c>
    </row>
    <row r="682" spans="1:15" ht="13" hidden="1" outlineLevel="1">
      <c r="A682" s="59"/>
      <c r="B682" s="59"/>
      <c r="H682" s="51"/>
      <c r="M682" s="55" t="s">
        <v>736</v>
      </c>
      <c r="N682" s="55">
        <v>1</v>
      </c>
      <c r="O682" s="58">
        <f t="shared" si="14"/>
        <v>2.2471910112359553E-3</v>
      </c>
    </row>
    <row r="683" spans="1:15" ht="13" hidden="1" outlineLevel="1">
      <c r="A683" s="59"/>
      <c r="B683" s="59"/>
      <c r="H683" s="51"/>
      <c r="M683" s="55" t="s">
        <v>275</v>
      </c>
      <c r="N683" s="55">
        <v>1</v>
      </c>
      <c r="O683" s="58">
        <f t="shared" si="14"/>
        <v>2.2471910112359553E-3</v>
      </c>
    </row>
    <row r="684" spans="1:15" ht="13" hidden="1" outlineLevel="1">
      <c r="A684" s="59"/>
      <c r="B684" s="59"/>
      <c r="H684" s="51"/>
      <c r="M684" s="55" t="s">
        <v>737</v>
      </c>
      <c r="N684" s="55">
        <v>1</v>
      </c>
      <c r="O684" s="58">
        <f t="shared" si="14"/>
        <v>2.2471910112359553E-3</v>
      </c>
    </row>
    <row r="685" spans="1:15" ht="13" hidden="1" outlineLevel="1">
      <c r="A685" s="59"/>
      <c r="B685" s="59"/>
      <c r="H685" s="51"/>
      <c r="M685" s="55" t="s">
        <v>738</v>
      </c>
      <c r="N685" s="55">
        <v>1</v>
      </c>
      <c r="O685" s="58">
        <f t="shared" si="14"/>
        <v>2.2471910112359553E-3</v>
      </c>
    </row>
    <row r="686" spans="1:15" ht="13" hidden="1" outlineLevel="1">
      <c r="A686" s="59"/>
      <c r="B686" s="59"/>
      <c r="H686" s="51"/>
      <c r="M686" s="55" t="s">
        <v>739</v>
      </c>
      <c r="N686" s="55">
        <v>1</v>
      </c>
      <c r="O686" s="58">
        <f t="shared" si="14"/>
        <v>2.2471910112359553E-3</v>
      </c>
    </row>
    <row r="687" spans="1:15" ht="13" hidden="1" outlineLevel="1">
      <c r="A687" s="59"/>
      <c r="B687" s="59"/>
      <c r="H687" s="51"/>
      <c r="M687" s="55" t="s">
        <v>740</v>
      </c>
      <c r="N687" s="55">
        <v>1</v>
      </c>
      <c r="O687" s="58">
        <f t="shared" si="14"/>
        <v>2.2471910112359553E-3</v>
      </c>
    </row>
    <row r="688" spans="1:15" ht="13" hidden="1" outlineLevel="1">
      <c r="A688" s="59"/>
      <c r="B688" s="59"/>
      <c r="H688" s="51"/>
      <c r="M688" s="55" t="s">
        <v>741</v>
      </c>
      <c r="N688" s="55">
        <v>1</v>
      </c>
      <c r="O688" s="58">
        <f t="shared" si="14"/>
        <v>2.2471910112359553E-3</v>
      </c>
    </row>
    <row r="689" spans="1:15" ht="13" hidden="1" outlineLevel="1">
      <c r="A689" s="59"/>
      <c r="B689" s="59"/>
      <c r="H689" s="51"/>
      <c r="M689" s="55" t="s">
        <v>486</v>
      </c>
      <c r="N689" s="55">
        <v>1</v>
      </c>
      <c r="O689" s="58">
        <f t="shared" si="14"/>
        <v>2.2471910112359553E-3</v>
      </c>
    </row>
    <row r="690" spans="1:15" ht="13" hidden="1" outlineLevel="1">
      <c r="A690" s="59"/>
      <c r="B690" s="59"/>
      <c r="H690" s="51"/>
      <c r="M690" s="55" t="s">
        <v>742</v>
      </c>
      <c r="N690" s="55">
        <v>1</v>
      </c>
      <c r="O690" s="58">
        <f t="shared" si="14"/>
        <v>2.2471910112359553E-3</v>
      </c>
    </row>
    <row r="691" spans="1:15" ht="13" hidden="1" outlineLevel="1">
      <c r="A691" s="59"/>
      <c r="B691" s="59"/>
      <c r="H691" s="51"/>
      <c r="M691" s="55" t="s">
        <v>490</v>
      </c>
      <c r="N691" s="55">
        <v>1</v>
      </c>
      <c r="O691" s="58">
        <f t="shared" si="14"/>
        <v>2.2471910112359553E-3</v>
      </c>
    </row>
    <row r="692" spans="1:15" ht="13" hidden="1" outlineLevel="1">
      <c r="A692" s="59"/>
      <c r="B692" s="59"/>
      <c r="H692" s="51"/>
      <c r="M692" s="55" t="s">
        <v>743</v>
      </c>
      <c r="N692" s="55">
        <v>1</v>
      </c>
      <c r="O692" s="58">
        <f t="shared" si="14"/>
        <v>2.2471910112359553E-3</v>
      </c>
    </row>
    <row r="693" spans="1:15" ht="13" hidden="1" outlineLevel="1">
      <c r="A693" s="59"/>
      <c r="B693" s="59"/>
      <c r="H693" s="51"/>
      <c r="M693" s="55" t="s">
        <v>744</v>
      </c>
      <c r="N693" s="55">
        <v>1</v>
      </c>
      <c r="O693" s="58">
        <f t="shared" si="14"/>
        <v>2.2471910112359553E-3</v>
      </c>
    </row>
    <row r="694" spans="1:15" ht="13" hidden="1" outlineLevel="1">
      <c r="A694" s="59"/>
      <c r="B694" s="59"/>
      <c r="H694" s="51"/>
      <c r="M694" s="55" t="s">
        <v>745</v>
      </c>
      <c r="N694" s="55">
        <v>1</v>
      </c>
      <c r="O694" s="58">
        <f t="shared" si="14"/>
        <v>2.2471910112359553E-3</v>
      </c>
    </row>
    <row r="695" spans="1:15" ht="13" hidden="1" outlineLevel="1">
      <c r="A695" s="59"/>
      <c r="B695" s="59"/>
      <c r="H695" s="51"/>
      <c r="M695" s="55" t="s">
        <v>746</v>
      </c>
      <c r="N695" s="55">
        <v>1</v>
      </c>
      <c r="O695" s="58">
        <f t="shared" si="14"/>
        <v>2.2471910112359553E-3</v>
      </c>
    </row>
    <row r="696" spans="1:15" ht="13" hidden="1" outlineLevel="1">
      <c r="A696" s="59"/>
      <c r="B696" s="59"/>
      <c r="H696" s="51"/>
      <c r="M696" s="55" t="s">
        <v>747</v>
      </c>
      <c r="N696" s="55">
        <v>1</v>
      </c>
      <c r="O696" s="58">
        <f t="shared" si="14"/>
        <v>2.2471910112359553E-3</v>
      </c>
    </row>
    <row r="697" spans="1:15" ht="13" hidden="1" outlineLevel="1">
      <c r="A697" s="59"/>
      <c r="B697" s="59"/>
      <c r="H697" s="51"/>
      <c r="M697" s="55" t="s">
        <v>748</v>
      </c>
      <c r="N697" s="55">
        <v>1</v>
      </c>
      <c r="O697" s="58">
        <f t="shared" si="14"/>
        <v>2.2471910112359553E-3</v>
      </c>
    </row>
    <row r="698" spans="1:15" ht="13" hidden="1" outlineLevel="1">
      <c r="A698" s="59"/>
      <c r="B698" s="59"/>
      <c r="H698" s="51"/>
      <c r="M698" s="55" t="s">
        <v>749</v>
      </c>
      <c r="N698" s="55">
        <v>1</v>
      </c>
      <c r="O698" s="58">
        <f t="shared" si="14"/>
        <v>2.2471910112359553E-3</v>
      </c>
    </row>
    <row r="699" spans="1:15" ht="13" hidden="1" outlineLevel="1">
      <c r="A699" s="59"/>
      <c r="B699" s="59"/>
      <c r="H699" s="51"/>
      <c r="M699" s="55" t="s">
        <v>750</v>
      </c>
      <c r="N699" s="55">
        <v>1</v>
      </c>
      <c r="O699" s="58">
        <f t="shared" si="14"/>
        <v>2.2471910112359553E-3</v>
      </c>
    </row>
    <row r="700" spans="1:15" ht="13" hidden="1" outlineLevel="1">
      <c r="A700" s="59"/>
      <c r="B700" s="59"/>
      <c r="H700" s="51"/>
      <c r="M700" s="55" t="s">
        <v>751</v>
      </c>
      <c r="N700" s="55">
        <v>1</v>
      </c>
      <c r="O700" s="58">
        <f t="shared" si="14"/>
        <v>2.2471910112359553E-3</v>
      </c>
    </row>
    <row r="701" spans="1:15" ht="13" hidden="1" outlineLevel="1">
      <c r="A701" s="59"/>
      <c r="B701" s="59"/>
      <c r="H701" s="51"/>
      <c r="M701" s="55" t="s">
        <v>752</v>
      </c>
      <c r="N701" s="55">
        <v>1</v>
      </c>
      <c r="O701" s="58">
        <f t="shared" si="14"/>
        <v>2.2471910112359553E-3</v>
      </c>
    </row>
    <row r="702" spans="1:15" ht="13" hidden="1" outlineLevel="1">
      <c r="A702" s="59"/>
      <c r="B702" s="59"/>
      <c r="H702" s="51"/>
      <c r="M702" s="55" t="s">
        <v>753</v>
      </c>
      <c r="N702" s="55">
        <v>1</v>
      </c>
      <c r="O702" s="58">
        <f t="shared" si="14"/>
        <v>2.2471910112359553E-3</v>
      </c>
    </row>
    <row r="703" spans="1:15" ht="13" hidden="1" outlineLevel="1">
      <c r="A703" s="59"/>
      <c r="B703" s="59"/>
      <c r="H703" s="51"/>
      <c r="M703" s="55" t="s">
        <v>754</v>
      </c>
      <c r="N703" s="55">
        <v>1</v>
      </c>
      <c r="O703" s="58">
        <f t="shared" si="14"/>
        <v>2.2471910112359553E-3</v>
      </c>
    </row>
    <row r="704" spans="1:15" ht="13" hidden="1" outlineLevel="1">
      <c r="A704" s="59"/>
      <c r="B704" s="59"/>
      <c r="H704" s="51"/>
      <c r="M704" s="55" t="s">
        <v>755</v>
      </c>
      <c r="N704" s="55">
        <v>1</v>
      </c>
      <c r="O704" s="58">
        <f t="shared" si="14"/>
        <v>2.2471910112359553E-3</v>
      </c>
    </row>
    <row r="705" spans="1:15" ht="13" hidden="1" outlineLevel="1">
      <c r="A705" s="59"/>
      <c r="B705" s="59"/>
      <c r="H705" s="51"/>
      <c r="M705" s="55" t="s">
        <v>115</v>
      </c>
      <c r="N705" s="55">
        <v>1</v>
      </c>
      <c r="O705" s="58">
        <f t="shared" si="14"/>
        <v>2.2471910112359553E-3</v>
      </c>
    </row>
    <row r="706" spans="1:15" ht="13" hidden="1" outlineLevel="1">
      <c r="A706" s="59"/>
      <c r="B706" s="59"/>
      <c r="H706" s="51"/>
      <c r="M706" s="55" t="s">
        <v>756</v>
      </c>
      <c r="N706" s="55">
        <v>1</v>
      </c>
      <c r="O706" s="58">
        <f t="shared" si="14"/>
        <v>2.2471910112359553E-3</v>
      </c>
    </row>
    <row r="707" spans="1:15" ht="13" hidden="1" outlineLevel="1">
      <c r="A707" s="59"/>
      <c r="B707" s="59"/>
      <c r="H707" s="51"/>
      <c r="M707" s="55" t="s">
        <v>757</v>
      </c>
      <c r="N707" s="55">
        <v>1</v>
      </c>
      <c r="O707" s="58">
        <f t="shared" si="14"/>
        <v>2.2471910112359553E-3</v>
      </c>
    </row>
    <row r="708" spans="1:15" ht="13" hidden="1" outlineLevel="1">
      <c r="A708" s="59"/>
      <c r="B708" s="59"/>
      <c r="H708" s="51"/>
      <c r="M708" s="55" t="s">
        <v>498</v>
      </c>
      <c r="N708" s="55">
        <v>1</v>
      </c>
      <c r="O708" s="58">
        <f t="shared" si="14"/>
        <v>2.2471910112359553E-3</v>
      </c>
    </row>
    <row r="709" spans="1:15" ht="13" hidden="1" outlineLevel="1">
      <c r="A709" s="59"/>
      <c r="B709" s="59"/>
      <c r="H709" s="51"/>
      <c r="M709" s="55" t="s">
        <v>758</v>
      </c>
      <c r="N709" s="55">
        <v>1</v>
      </c>
      <c r="O709" s="58">
        <f t="shared" si="14"/>
        <v>2.2471910112359553E-3</v>
      </c>
    </row>
    <row r="710" spans="1:15" ht="13" hidden="1" outlineLevel="1">
      <c r="A710" s="59"/>
      <c r="B710" s="59"/>
      <c r="H710" s="51"/>
      <c r="M710" s="55" t="s">
        <v>759</v>
      </c>
      <c r="N710" s="55">
        <v>1</v>
      </c>
      <c r="O710" s="58">
        <f t="shared" si="14"/>
        <v>2.2471910112359553E-3</v>
      </c>
    </row>
    <row r="711" spans="1:15" ht="13" hidden="1" outlineLevel="1">
      <c r="A711" s="59"/>
      <c r="B711" s="59"/>
      <c r="H711" s="51"/>
      <c r="M711" s="55" t="s">
        <v>760</v>
      </c>
      <c r="N711" s="55">
        <v>1</v>
      </c>
      <c r="O711" s="58">
        <f t="shared" si="14"/>
        <v>2.2471910112359553E-3</v>
      </c>
    </row>
    <row r="712" spans="1:15" ht="13" hidden="1" outlineLevel="1">
      <c r="A712" s="59"/>
      <c r="B712" s="59"/>
      <c r="H712" s="51"/>
      <c r="M712" s="55" t="s">
        <v>761</v>
      </c>
      <c r="N712" s="55">
        <v>1</v>
      </c>
      <c r="O712" s="58">
        <f t="shared" si="14"/>
        <v>2.2471910112359553E-3</v>
      </c>
    </row>
    <row r="713" spans="1:15" ht="13" hidden="1" outlineLevel="1">
      <c r="A713" s="59"/>
      <c r="B713" s="59"/>
      <c r="H713" s="51"/>
      <c r="M713" s="55" t="s">
        <v>762</v>
      </c>
      <c r="N713" s="55">
        <v>1</v>
      </c>
      <c r="O713" s="58">
        <f t="shared" si="14"/>
        <v>2.2471910112359553E-3</v>
      </c>
    </row>
    <row r="714" spans="1:15" ht="13" hidden="1" outlineLevel="1">
      <c r="A714" s="59"/>
      <c r="B714" s="59"/>
      <c r="H714" s="51"/>
      <c r="M714" s="55" t="s">
        <v>763</v>
      </c>
      <c r="N714" s="55">
        <v>1</v>
      </c>
      <c r="O714" s="58">
        <f t="shared" si="14"/>
        <v>2.2471910112359553E-3</v>
      </c>
    </row>
    <row r="715" spans="1:15" ht="13" hidden="1" outlineLevel="1">
      <c r="A715" s="59"/>
      <c r="B715" s="59"/>
      <c r="H715" s="51"/>
      <c r="M715" s="55" t="s">
        <v>764</v>
      </c>
      <c r="N715" s="55">
        <v>1</v>
      </c>
      <c r="O715" s="58">
        <f t="shared" si="14"/>
        <v>2.2471910112359553E-3</v>
      </c>
    </row>
    <row r="716" spans="1:15" ht="13" hidden="1" outlineLevel="1">
      <c r="A716" s="59"/>
      <c r="B716" s="59"/>
      <c r="H716" s="51"/>
      <c r="M716" s="55" t="s">
        <v>765</v>
      </c>
      <c r="N716" s="55">
        <v>1</v>
      </c>
      <c r="O716" s="58">
        <f t="shared" si="14"/>
        <v>2.2471910112359553E-3</v>
      </c>
    </row>
    <row r="717" spans="1:15" ht="13" hidden="1" outlineLevel="1">
      <c r="A717" s="59"/>
      <c r="B717" s="59"/>
      <c r="H717" s="51"/>
      <c r="M717" s="55" t="s">
        <v>766</v>
      </c>
      <c r="N717" s="55">
        <v>1</v>
      </c>
      <c r="O717" s="58">
        <f t="shared" si="14"/>
        <v>2.2471910112359553E-3</v>
      </c>
    </row>
    <row r="718" spans="1:15" ht="13" hidden="1" outlineLevel="1">
      <c r="A718" s="59"/>
      <c r="B718" s="59"/>
      <c r="H718" s="51"/>
      <c r="M718" s="55" t="s">
        <v>767</v>
      </c>
      <c r="N718" s="55">
        <v>1</v>
      </c>
      <c r="O718" s="58">
        <f t="shared" si="14"/>
        <v>2.2471910112359553E-3</v>
      </c>
    </row>
    <row r="719" spans="1:15" ht="13" hidden="1" outlineLevel="1">
      <c r="A719" s="59"/>
      <c r="B719" s="59"/>
      <c r="H719" s="51"/>
      <c r="M719" s="55" t="s">
        <v>768</v>
      </c>
      <c r="N719" s="55">
        <v>1</v>
      </c>
      <c r="O719" s="58">
        <f t="shared" si="14"/>
        <v>2.2471910112359553E-3</v>
      </c>
    </row>
    <row r="720" spans="1:15" ht="13" hidden="1" outlineLevel="1">
      <c r="A720" s="59"/>
      <c r="B720" s="59"/>
      <c r="H720" s="51"/>
      <c r="M720" s="55" t="s">
        <v>769</v>
      </c>
      <c r="N720" s="55">
        <v>1</v>
      </c>
      <c r="O720" s="58">
        <f t="shared" si="14"/>
        <v>2.2471910112359553E-3</v>
      </c>
    </row>
    <row r="721" spans="1:15" ht="13" hidden="1" outlineLevel="1">
      <c r="A721" s="59"/>
      <c r="B721" s="59"/>
      <c r="H721" s="51"/>
      <c r="M721" s="55" t="s">
        <v>770</v>
      </c>
      <c r="N721" s="55">
        <v>1</v>
      </c>
      <c r="O721" s="58">
        <f t="shared" si="14"/>
        <v>2.2471910112359553E-3</v>
      </c>
    </row>
    <row r="722" spans="1:15" ht="13" hidden="1" outlineLevel="1">
      <c r="A722" s="59"/>
      <c r="B722" s="59"/>
      <c r="H722" s="51"/>
      <c r="M722" s="55" t="s">
        <v>771</v>
      </c>
      <c r="N722" s="55">
        <v>1</v>
      </c>
      <c r="O722" s="58">
        <f t="shared" si="14"/>
        <v>2.2471910112359553E-3</v>
      </c>
    </row>
    <row r="723" spans="1:15" ht="13" hidden="1" outlineLevel="1">
      <c r="A723" s="59"/>
      <c r="B723" s="59"/>
      <c r="H723" s="51"/>
      <c r="M723" s="55" t="s">
        <v>772</v>
      </c>
      <c r="N723" s="55">
        <v>1</v>
      </c>
      <c r="O723" s="58">
        <f t="shared" si="14"/>
        <v>2.2471910112359553E-3</v>
      </c>
    </row>
    <row r="724" spans="1:15" ht="13" hidden="1" outlineLevel="1">
      <c r="A724" s="59"/>
      <c r="B724" s="59"/>
      <c r="H724" s="51"/>
      <c r="M724" s="55" t="s">
        <v>773</v>
      </c>
      <c r="N724" s="55">
        <v>1</v>
      </c>
      <c r="O724" s="58">
        <f t="shared" si="14"/>
        <v>2.2471910112359553E-3</v>
      </c>
    </row>
    <row r="725" spans="1:15" ht="13" hidden="1" outlineLevel="1">
      <c r="A725" s="59"/>
      <c r="B725" s="59"/>
      <c r="H725" s="51"/>
      <c r="M725" s="55" t="s">
        <v>291</v>
      </c>
      <c r="N725" s="55">
        <v>1</v>
      </c>
      <c r="O725" s="58">
        <f t="shared" si="14"/>
        <v>2.2471910112359553E-3</v>
      </c>
    </row>
    <row r="726" spans="1:15" ht="13" hidden="1" outlineLevel="1">
      <c r="A726" s="59"/>
      <c r="B726" s="59"/>
      <c r="H726" s="51"/>
      <c r="M726" s="55" t="s">
        <v>774</v>
      </c>
      <c r="N726" s="55">
        <v>1</v>
      </c>
      <c r="O726" s="58">
        <f t="shared" si="14"/>
        <v>2.2471910112359553E-3</v>
      </c>
    </row>
    <row r="727" spans="1:15" ht="13" hidden="1" outlineLevel="1">
      <c r="A727" s="59"/>
      <c r="B727" s="59"/>
      <c r="H727" s="51"/>
      <c r="M727" s="55" t="s">
        <v>775</v>
      </c>
      <c r="N727" s="55">
        <v>1</v>
      </c>
      <c r="O727" s="58">
        <f t="shared" si="14"/>
        <v>2.2471910112359553E-3</v>
      </c>
    </row>
    <row r="728" spans="1:15" ht="13" hidden="1" outlineLevel="1">
      <c r="A728" s="59"/>
      <c r="B728" s="59"/>
      <c r="H728" s="51"/>
      <c r="M728" s="55" t="s">
        <v>526</v>
      </c>
      <c r="N728" s="55">
        <v>1</v>
      </c>
      <c r="O728" s="58">
        <f t="shared" si="14"/>
        <v>2.2471910112359553E-3</v>
      </c>
    </row>
    <row r="729" spans="1:15" ht="13" hidden="1" outlineLevel="1">
      <c r="A729" s="59"/>
      <c r="B729" s="59"/>
      <c r="H729" s="51"/>
      <c r="M729" s="55" t="s">
        <v>776</v>
      </c>
      <c r="N729" s="55">
        <v>1</v>
      </c>
      <c r="O729" s="58">
        <f t="shared" si="14"/>
        <v>2.2471910112359553E-3</v>
      </c>
    </row>
    <row r="730" spans="1:15" ht="13" hidden="1" outlineLevel="1">
      <c r="A730" s="59"/>
      <c r="B730" s="59"/>
      <c r="H730" s="51"/>
      <c r="M730" s="55" t="s">
        <v>435</v>
      </c>
      <c r="N730" s="55">
        <v>1</v>
      </c>
      <c r="O730" s="58">
        <f t="shared" si="14"/>
        <v>2.2471910112359553E-3</v>
      </c>
    </row>
    <row r="731" spans="1:15" ht="13" hidden="1" outlineLevel="1">
      <c r="A731" s="59"/>
      <c r="B731" s="59"/>
      <c r="H731" s="51"/>
      <c r="M731" s="55" t="s">
        <v>311</v>
      </c>
      <c r="N731" s="55">
        <v>1</v>
      </c>
      <c r="O731" s="58">
        <f t="shared" si="14"/>
        <v>2.2471910112359553E-3</v>
      </c>
    </row>
    <row r="732" spans="1:15" ht="13" hidden="1" outlineLevel="1">
      <c r="A732" s="59"/>
      <c r="B732" s="59"/>
      <c r="H732" s="51"/>
      <c r="M732" s="55" t="s">
        <v>375</v>
      </c>
      <c r="N732" s="55">
        <v>1</v>
      </c>
      <c r="O732" s="58">
        <f t="shared" si="14"/>
        <v>2.2471910112359553E-3</v>
      </c>
    </row>
    <row r="733" spans="1:15" ht="13" hidden="1" outlineLevel="1">
      <c r="A733" s="59"/>
      <c r="B733" s="59"/>
      <c r="H733" s="51"/>
      <c r="M733" s="55" t="s">
        <v>479</v>
      </c>
      <c r="N733" s="55">
        <v>1</v>
      </c>
      <c r="O733" s="58">
        <f t="shared" si="14"/>
        <v>2.2471910112359553E-3</v>
      </c>
    </row>
    <row r="734" spans="1:15" ht="13" hidden="1" outlineLevel="1">
      <c r="A734" s="59"/>
      <c r="B734" s="59"/>
      <c r="H734" s="51"/>
      <c r="M734" s="55" t="s">
        <v>643</v>
      </c>
      <c r="N734" s="55">
        <v>1</v>
      </c>
      <c r="O734" s="58">
        <f t="shared" si="14"/>
        <v>2.2471910112359553E-3</v>
      </c>
    </row>
    <row r="735" spans="1:15" ht="13" hidden="1" outlineLevel="1">
      <c r="A735" s="59"/>
      <c r="B735" s="59"/>
      <c r="H735" s="51"/>
      <c r="M735" s="55" t="s">
        <v>777</v>
      </c>
      <c r="N735" s="55">
        <v>1</v>
      </c>
      <c r="O735" s="58">
        <f t="shared" si="14"/>
        <v>2.2471910112359553E-3</v>
      </c>
    </row>
    <row r="736" spans="1:15" ht="13" hidden="1" outlineLevel="1">
      <c r="A736" s="59"/>
      <c r="B736" s="59"/>
      <c r="H736" s="51"/>
      <c r="M736" s="55" t="s">
        <v>778</v>
      </c>
      <c r="N736" s="55">
        <v>1</v>
      </c>
      <c r="O736" s="58">
        <f t="shared" si="14"/>
        <v>2.2471910112359553E-3</v>
      </c>
    </row>
    <row r="737" spans="1:15" ht="13" hidden="1" outlineLevel="1">
      <c r="A737" s="59"/>
      <c r="B737" s="59"/>
      <c r="H737" s="51"/>
      <c r="M737" s="55" t="s">
        <v>641</v>
      </c>
      <c r="N737" s="55">
        <v>1</v>
      </c>
      <c r="O737" s="58">
        <f t="shared" si="14"/>
        <v>2.2471910112359553E-3</v>
      </c>
    </row>
    <row r="738" spans="1:15" ht="13" hidden="1" outlineLevel="1">
      <c r="A738" s="59"/>
      <c r="B738" s="59"/>
      <c r="H738" s="51"/>
      <c r="M738" s="55" t="s">
        <v>779</v>
      </c>
      <c r="N738" s="55">
        <v>1</v>
      </c>
      <c r="O738" s="58">
        <f t="shared" si="14"/>
        <v>2.2471910112359553E-3</v>
      </c>
    </row>
    <row r="739" spans="1:15" ht="13" hidden="1" outlineLevel="1">
      <c r="A739" s="59"/>
      <c r="B739" s="59"/>
      <c r="H739" s="51"/>
      <c r="M739" s="55" t="s">
        <v>531</v>
      </c>
      <c r="N739" s="55">
        <v>1</v>
      </c>
      <c r="O739" s="58">
        <f t="shared" si="14"/>
        <v>2.2471910112359553E-3</v>
      </c>
    </row>
    <row r="740" spans="1:15" ht="13" hidden="1" outlineLevel="1">
      <c r="A740" s="59"/>
      <c r="B740" s="59"/>
      <c r="H740" s="51"/>
      <c r="M740" s="55" t="s">
        <v>780</v>
      </c>
      <c r="N740" s="55">
        <v>1</v>
      </c>
      <c r="O740" s="58">
        <f t="shared" si="14"/>
        <v>2.2471910112359553E-3</v>
      </c>
    </row>
    <row r="741" spans="1:15" ht="13" hidden="1" outlineLevel="1">
      <c r="A741" s="59"/>
      <c r="B741" s="59"/>
      <c r="H741" s="51"/>
      <c r="M741" s="55" t="s">
        <v>781</v>
      </c>
      <c r="N741" s="55">
        <v>1</v>
      </c>
      <c r="O741" s="58">
        <f t="shared" si="14"/>
        <v>2.2471910112359553E-3</v>
      </c>
    </row>
    <row r="742" spans="1:15" ht="13" hidden="1" outlineLevel="1">
      <c r="A742" s="59"/>
      <c r="B742" s="59"/>
      <c r="H742" s="51"/>
      <c r="M742" s="55" t="s">
        <v>782</v>
      </c>
      <c r="N742" s="55">
        <v>1</v>
      </c>
      <c r="O742" s="58">
        <f t="shared" si="14"/>
        <v>2.2471910112359553E-3</v>
      </c>
    </row>
    <row r="743" spans="1:15" ht="13" hidden="1" outlineLevel="1">
      <c r="A743" s="59"/>
      <c r="B743" s="59"/>
      <c r="H743" s="51"/>
      <c r="M743" s="55" t="s">
        <v>783</v>
      </c>
      <c r="N743" s="55">
        <v>1</v>
      </c>
      <c r="O743" s="58">
        <f t="shared" si="14"/>
        <v>2.2471910112359553E-3</v>
      </c>
    </row>
    <row r="744" spans="1:15" ht="13" hidden="1" outlineLevel="1">
      <c r="A744" s="59"/>
      <c r="B744" s="59"/>
      <c r="H744" s="51"/>
      <c r="M744" s="55" t="s">
        <v>784</v>
      </c>
      <c r="N744" s="55">
        <v>1</v>
      </c>
      <c r="O744" s="58">
        <f t="shared" si="14"/>
        <v>2.2471910112359553E-3</v>
      </c>
    </row>
    <row r="745" spans="1:15" ht="13" hidden="1" outlineLevel="1">
      <c r="A745" s="59"/>
      <c r="B745" s="59"/>
      <c r="H745" s="51"/>
      <c r="M745" s="55" t="s">
        <v>250</v>
      </c>
      <c r="N745" s="55">
        <v>1</v>
      </c>
      <c r="O745" s="58">
        <f t="shared" si="14"/>
        <v>2.2471910112359553E-3</v>
      </c>
    </row>
    <row r="746" spans="1:15" ht="13" hidden="1" outlineLevel="1">
      <c r="A746" s="59"/>
      <c r="B746" s="59"/>
      <c r="H746" s="51"/>
      <c r="M746" s="55" t="s">
        <v>785</v>
      </c>
      <c r="N746" s="55">
        <v>1</v>
      </c>
      <c r="O746" s="58">
        <f t="shared" si="14"/>
        <v>2.2471910112359553E-3</v>
      </c>
    </row>
    <row r="747" spans="1:15" ht="13" hidden="1" outlineLevel="1">
      <c r="A747" s="59"/>
      <c r="B747" s="59"/>
      <c r="H747" s="51"/>
      <c r="M747" s="55" t="s">
        <v>786</v>
      </c>
      <c r="N747" s="55">
        <v>1</v>
      </c>
      <c r="O747" s="58">
        <f t="shared" si="14"/>
        <v>2.2471910112359553E-3</v>
      </c>
    </row>
    <row r="748" spans="1:15" ht="13" hidden="1" outlineLevel="1">
      <c r="A748" s="59"/>
      <c r="B748" s="59"/>
      <c r="H748" s="51"/>
      <c r="M748" s="55" t="s">
        <v>787</v>
      </c>
      <c r="N748" s="55">
        <v>1</v>
      </c>
      <c r="O748" s="58">
        <f t="shared" si="14"/>
        <v>2.2471910112359553E-3</v>
      </c>
    </row>
    <row r="749" spans="1:15" ht="13" hidden="1" outlineLevel="1">
      <c r="A749" s="59"/>
      <c r="B749" s="59"/>
      <c r="H749" s="51"/>
      <c r="M749" s="55" t="s">
        <v>92</v>
      </c>
      <c r="N749" s="55">
        <v>1</v>
      </c>
      <c r="O749" s="58">
        <f t="shared" si="14"/>
        <v>2.2471910112359553E-3</v>
      </c>
    </row>
    <row r="750" spans="1:15" ht="13" hidden="1" outlineLevel="1">
      <c r="A750" s="59"/>
      <c r="B750" s="59"/>
      <c r="H750" s="51"/>
      <c r="M750" s="55" t="s">
        <v>788</v>
      </c>
      <c r="N750" s="55">
        <v>1</v>
      </c>
      <c r="O750" s="58">
        <f t="shared" si="14"/>
        <v>2.2471910112359553E-3</v>
      </c>
    </row>
    <row r="751" spans="1:15" ht="13" hidden="1" outlineLevel="1">
      <c r="A751" s="59"/>
      <c r="B751" s="59"/>
      <c r="H751" s="51"/>
      <c r="M751" s="55" t="s">
        <v>789</v>
      </c>
      <c r="N751" s="55">
        <v>1</v>
      </c>
      <c r="O751" s="58">
        <f t="shared" si="14"/>
        <v>2.2471910112359553E-3</v>
      </c>
    </row>
    <row r="752" spans="1:15" ht="13" hidden="1" outlineLevel="1">
      <c r="A752" s="59"/>
      <c r="B752" s="59"/>
      <c r="H752" s="51"/>
      <c r="M752" s="55" t="s">
        <v>790</v>
      </c>
      <c r="N752" s="55">
        <v>1</v>
      </c>
      <c r="O752" s="58">
        <f t="shared" si="14"/>
        <v>2.2471910112359553E-3</v>
      </c>
    </row>
    <row r="753" spans="1:15" ht="13" hidden="1" outlineLevel="1">
      <c r="A753" s="59"/>
      <c r="B753" s="59"/>
      <c r="H753" s="51"/>
      <c r="M753" s="55" t="s">
        <v>791</v>
      </c>
      <c r="N753" s="55">
        <v>1</v>
      </c>
      <c r="O753" s="58">
        <f t="shared" si="14"/>
        <v>2.2471910112359553E-3</v>
      </c>
    </row>
    <row r="754" spans="1:15" ht="13" hidden="1" outlineLevel="1">
      <c r="A754" s="59"/>
      <c r="B754" s="59"/>
      <c r="H754" s="51"/>
      <c r="M754" s="55" t="s">
        <v>639</v>
      </c>
      <c r="N754" s="55">
        <v>1</v>
      </c>
      <c r="O754" s="58">
        <f t="shared" si="14"/>
        <v>2.2471910112359553E-3</v>
      </c>
    </row>
    <row r="755" spans="1:15" ht="13" hidden="1" outlineLevel="1">
      <c r="A755" s="59"/>
      <c r="B755" s="59"/>
      <c r="H755" s="51"/>
      <c r="M755" s="55" t="s">
        <v>792</v>
      </c>
      <c r="N755" s="55">
        <v>1</v>
      </c>
      <c r="O755" s="58">
        <f t="shared" si="14"/>
        <v>2.2471910112359553E-3</v>
      </c>
    </row>
    <row r="756" spans="1:15" ht="13" hidden="1" outlineLevel="1">
      <c r="A756" s="59"/>
      <c r="B756" s="59"/>
      <c r="H756" s="51"/>
      <c r="M756" s="55" t="s">
        <v>793</v>
      </c>
      <c r="N756" s="55">
        <v>1</v>
      </c>
      <c r="O756" s="58">
        <f t="shared" si="14"/>
        <v>2.2471910112359553E-3</v>
      </c>
    </row>
    <row r="757" spans="1:15" ht="13" hidden="1" outlineLevel="1">
      <c r="A757" s="59"/>
      <c r="B757" s="59"/>
      <c r="H757" s="51"/>
      <c r="M757" s="55" t="s">
        <v>395</v>
      </c>
      <c r="N757" s="55">
        <v>1</v>
      </c>
      <c r="O757" s="58">
        <f t="shared" si="14"/>
        <v>2.2471910112359553E-3</v>
      </c>
    </row>
    <row r="758" spans="1:15" ht="13" hidden="1" outlineLevel="1">
      <c r="A758" s="59"/>
      <c r="B758" s="59"/>
      <c r="H758" s="51"/>
      <c r="M758" s="55" t="s">
        <v>640</v>
      </c>
      <c r="N758" s="55">
        <v>1</v>
      </c>
      <c r="O758" s="58">
        <f t="shared" si="14"/>
        <v>2.2471910112359553E-3</v>
      </c>
    </row>
    <row r="759" spans="1:15" ht="13" hidden="1" outlineLevel="1">
      <c r="A759" s="59"/>
      <c r="B759" s="59"/>
      <c r="H759" s="51"/>
      <c r="M759" s="55" t="s">
        <v>794</v>
      </c>
      <c r="N759" s="55">
        <v>1</v>
      </c>
      <c r="O759" s="58">
        <f t="shared" si="14"/>
        <v>2.2471910112359553E-3</v>
      </c>
    </row>
    <row r="760" spans="1:15" ht="13" hidden="1" outlineLevel="1">
      <c r="A760" s="59"/>
      <c r="B760" s="59"/>
      <c r="H760" s="51"/>
      <c r="M760" s="55" t="s">
        <v>795</v>
      </c>
      <c r="N760" s="55">
        <v>1</v>
      </c>
      <c r="O760" s="58">
        <f t="shared" si="14"/>
        <v>2.2471910112359553E-3</v>
      </c>
    </row>
    <row r="761" spans="1:15" ht="13" hidden="1" outlineLevel="1">
      <c r="A761" s="59"/>
      <c r="B761" s="59"/>
      <c r="H761" s="51"/>
      <c r="M761" s="55" t="s">
        <v>796</v>
      </c>
      <c r="N761" s="55">
        <v>1</v>
      </c>
      <c r="O761" s="58">
        <f t="shared" si="14"/>
        <v>2.2471910112359553E-3</v>
      </c>
    </row>
    <row r="762" spans="1:15" ht="13" hidden="1" outlineLevel="1">
      <c r="A762" s="59"/>
      <c r="B762" s="59"/>
      <c r="H762" s="51"/>
      <c r="M762" s="55" t="s">
        <v>797</v>
      </c>
      <c r="N762" s="55">
        <v>1</v>
      </c>
      <c r="O762" s="58">
        <f t="shared" si="14"/>
        <v>2.2471910112359553E-3</v>
      </c>
    </row>
    <row r="763" spans="1:15" ht="13" hidden="1" outlineLevel="1">
      <c r="A763" s="59"/>
      <c r="B763" s="59"/>
      <c r="H763" s="51"/>
      <c r="M763" s="55" t="s">
        <v>798</v>
      </c>
      <c r="N763" s="55">
        <v>1</v>
      </c>
      <c r="O763" s="58">
        <f t="shared" si="14"/>
        <v>2.2471910112359553E-3</v>
      </c>
    </row>
    <row r="764" spans="1:15" ht="13" hidden="1" outlineLevel="1">
      <c r="A764" s="59"/>
      <c r="B764" s="59"/>
      <c r="H764" s="51"/>
      <c r="M764" s="55" t="s">
        <v>799</v>
      </c>
      <c r="N764" s="55">
        <v>1</v>
      </c>
      <c r="O764" s="58">
        <f t="shared" si="14"/>
        <v>2.2471910112359553E-3</v>
      </c>
    </row>
    <row r="765" spans="1:15" ht="13" hidden="1" outlineLevel="1">
      <c r="A765" s="59"/>
      <c r="B765" s="59"/>
      <c r="H765" s="51"/>
      <c r="M765" s="55" t="s">
        <v>800</v>
      </c>
      <c r="N765" s="55">
        <v>1</v>
      </c>
      <c r="O765" s="58">
        <f t="shared" si="14"/>
        <v>2.2471910112359553E-3</v>
      </c>
    </row>
    <row r="766" spans="1:15" ht="13" hidden="1" outlineLevel="1">
      <c r="A766" s="59"/>
      <c r="B766" s="59"/>
      <c r="H766" s="51"/>
      <c r="M766" s="55" t="s">
        <v>801</v>
      </c>
      <c r="N766" s="55">
        <v>1</v>
      </c>
      <c r="O766" s="58">
        <f t="shared" si="14"/>
        <v>2.2471910112359553E-3</v>
      </c>
    </row>
    <row r="767" spans="1:15" ht="13" hidden="1" outlineLevel="1">
      <c r="A767" s="59"/>
      <c r="B767" s="59"/>
      <c r="H767" s="51"/>
      <c r="M767" s="55" t="s">
        <v>802</v>
      </c>
      <c r="N767" s="55">
        <v>1</v>
      </c>
      <c r="O767" s="58">
        <f t="shared" si="14"/>
        <v>2.2471910112359553E-3</v>
      </c>
    </row>
    <row r="768" spans="1:15" ht="13" hidden="1" outlineLevel="1">
      <c r="A768" s="59"/>
      <c r="B768" s="59"/>
      <c r="H768" s="51"/>
      <c r="M768" s="55" t="s">
        <v>584</v>
      </c>
      <c r="N768" s="55">
        <v>1</v>
      </c>
      <c r="O768" s="58">
        <f t="shared" si="14"/>
        <v>2.2471910112359553E-3</v>
      </c>
    </row>
    <row r="769" spans="1:15" ht="13" hidden="1" outlineLevel="1">
      <c r="A769" s="59"/>
      <c r="B769" s="59"/>
      <c r="H769" s="51"/>
      <c r="M769" s="55" t="s">
        <v>803</v>
      </c>
      <c r="N769" s="55">
        <v>1</v>
      </c>
      <c r="O769" s="58">
        <f t="shared" si="14"/>
        <v>2.2471910112359553E-3</v>
      </c>
    </row>
    <row r="770" spans="1:15" ht="13" hidden="1" outlineLevel="1">
      <c r="A770" s="59"/>
      <c r="B770" s="59"/>
      <c r="H770" s="51"/>
      <c r="M770" s="55" t="s">
        <v>804</v>
      </c>
      <c r="N770" s="55">
        <v>1</v>
      </c>
      <c r="O770" s="58">
        <f t="shared" si="14"/>
        <v>2.2471910112359553E-3</v>
      </c>
    </row>
    <row r="771" spans="1:15" ht="13" hidden="1" outlineLevel="1">
      <c r="A771" s="59"/>
      <c r="B771" s="59"/>
      <c r="H771" s="51"/>
      <c r="M771" s="55" t="s">
        <v>805</v>
      </c>
      <c r="N771" s="55">
        <v>1</v>
      </c>
      <c r="O771" s="58">
        <f t="shared" si="14"/>
        <v>2.2471910112359553E-3</v>
      </c>
    </row>
    <row r="772" spans="1:15" ht="13" hidden="1" outlineLevel="1">
      <c r="A772" s="59"/>
      <c r="B772" s="59"/>
      <c r="H772" s="51"/>
      <c r="M772" s="55" t="s">
        <v>806</v>
      </c>
      <c r="N772" s="55">
        <v>1</v>
      </c>
      <c r="O772" s="58">
        <f t="shared" si="14"/>
        <v>2.2471910112359553E-3</v>
      </c>
    </row>
    <row r="773" spans="1:15" ht="13" hidden="1" outlineLevel="1">
      <c r="A773" s="59"/>
      <c r="B773" s="59"/>
      <c r="H773" s="51"/>
      <c r="M773" s="55" t="s">
        <v>807</v>
      </c>
      <c r="N773" s="55">
        <v>1</v>
      </c>
      <c r="O773" s="58">
        <f t="shared" si="14"/>
        <v>2.2471910112359553E-3</v>
      </c>
    </row>
    <row r="774" spans="1:15" ht="13" hidden="1" outlineLevel="1">
      <c r="A774" s="59"/>
      <c r="B774" s="59"/>
      <c r="H774" s="51"/>
      <c r="M774" s="55" t="s">
        <v>808</v>
      </c>
      <c r="N774" s="55">
        <v>1</v>
      </c>
      <c r="O774" s="58">
        <f t="shared" si="14"/>
        <v>2.2471910112359553E-3</v>
      </c>
    </row>
    <row r="775" spans="1:15" ht="13" hidden="1" outlineLevel="1">
      <c r="A775" s="59"/>
      <c r="B775" s="59"/>
      <c r="H775" s="51"/>
      <c r="M775" s="55" t="s">
        <v>809</v>
      </c>
      <c r="N775" s="55">
        <v>1</v>
      </c>
      <c r="O775" s="58">
        <f t="shared" si="14"/>
        <v>2.2471910112359553E-3</v>
      </c>
    </row>
    <row r="776" spans="1:15" ht="13" hidden="1" outlineLevel="1">
      <c r="A776" s="59"/>
      <c r="B776" s="59"/>
      <c r="H776" s="51"/>
      <c r="M776" s="55" t="s">
        <v>810</v>
      </c>
      <c r="N776" s="55">
        <v>1</v>
      </c>
      <c r="O776" s="58">
        <f t="shared" si="14"/>
        <v>2.2471910112359553E-3</v>
      </c>
    </row>
    <row r="777" spans="1:15" ht="13" hidden="1" outlineLevel="1">
      <c r="A777" s="59"/>
      <c r="B777" s="59"/>
      <c r="H777" s="51"/>
      <c r="M777" s="55" t="s">
        <v>811</v>
      </c>
      <c r="N777" s="55">
        <v>1</v>
      </c>
      <c r="O777" s="58">
        <f t="shared" si="14"/>
        <v>2.2471910112359553E-3</v>
      </c>
    </row>
    <row r="778" spans="1:15" ht="13" hidden="1" outlineLevel="1">
      <c r="A778" s="59"/>
      <c r="B778" s="59"/>
      <c r="H778" s="51"/>
      <c r="M778" s="55" t="s">
        <v>812</v>
      </c>
      <c r="N778" s="55">
        <v>1</v>
      </c>
      <c r="O778" s="58">
        <f t="shared" si="14"/>
        <v>2.2471910112359553E-3</v>
      </c>
    </row>
    <row r="779" spans="1:15" ht="13" hidden="1" outlineLevel="1">
      <c r="A779" s="59"/>
      <c r="B779" s="59"/>
      <c r="H779" s="51"/>
      <c r="M779" s="55" t="s">
        <v>813</v>
      </c>
      <c r="N779" s="55">
        <v>1</v>
      </c>
      <c r="O779" s="58">
        <f t="shared" si="14"/>
        <v>2.2471910112359553E-3</v>
      </c>
    </row>
    <row r="780" spans="1:15" ht="13" hidden="1" outlineLevel="1">
      <c r="A780" s="59"/>
      <c r="B780" s="59"/>
      <c r="H780" s="51"/>
      <c r="M780" s="55" t="s">
        <v>814</v>
      </c>
      <c r="N780" s="55">
        <v>1</v>
      </c>
      <c r="O780" s="58">
        <f t="shared" si="14"/>
        <v>2.2471910112359553E-3</v>
      </c>
    </row>
    <row r="781" spans="1:15" ht="13" hidden="1" outlineLevel="1">
      <c r="A781" s="59"/>
      <c r="B781" s="59"/>
      <c r="H781" s="51"/>
      <c r="M781" s="55" t="s">
        <v>539</v>
      </c>
      <c r="N781" s="55">
        <v>1</v>
      </c>
      <c r="O781" s="58">
        <f t="shared" si="14"/>
        <v>2.2471910112359553E-3</v>
      </c>
    </row>
    <row r="782" spans="1:15" ht="13" hidden="1" outlineLevel="1">
      <c r="A782" s="59"/>
      <c r="B782" s="59"/>
      <c r="H782" s="51"/>
      <c r="M782" s="55" t="s">
        <v>624</v>
      </c>
      <c r="N782" s="55">
        <v>1</v>
      </c>
      <c r="O782" s="58">
        <f t="shared" si="14"/>
        <v>2.2471910112359553E-3</v>
      </c>
    </row>
    <row r="783" spans="1:15" ht="13" hidden="1" outlineLevel="1">
      <c r="A783" s="59"/>
      <c r="B783" s="59"/>
      <c r="H783" s="51"/>
      <c r="M783" s="55" t="s">
        <v>815</v>
      </c>
      <c r="N783" s="55">
        <v>1</v>
      </c>
      <c r="O783" s="58">
        <f t="shared" si="14"/>
        <v>2.2471910112359553E-3</v>
      </c>
    </row>
    <row r="784" spans="1:15" ht="13" hidden="1" outlineLevel="1">
      <c r="A784" s="59"/>
      <c r="B784" s="59"/>
      <c r="H784" s="51"/>
      <c r="M784" s="55" t="s">
        <v>816</v>
      </c>
      <c r="N784" s="55">
        <v>1</v>
      </c>
      <c r="O784" s="58">
        <f t="shared" si="14"/>
        <v>2.2471910112359553E-3</v>
      </c>
    </row>
    <row r="785" spans="1:15" ht="13" hidden="1" outlineLevel="1">
      <c r="A785" s="59"/>
      <c r="B785" s="59"/>
      <c r="H785" s="51"/>
      <c r="M785" s="55" t="s">
        <v>817</v>
      </c>
      <c r="N785" s="55">
        <v>1</v>
      </c>
      <c r="O785" s="58">
        <f t="shared" si="14"/>
        <v>2.2471910112359553E-3</v>
      </c>
    </row>
    <row r="786" spans="1:15" ht="13" hidden="1" outlineLevel="1">
      <c r="A786" s="59"/>
      <c r="B786" s="59"/>
      <c r="H786" s="51"/>
      <c r="M786" s="55" t="s">
        <v>818</v>
      </c>
      <c r="N786" s="55">
        <v>1</v>
      </c>
      <c r="O786" s="58">
        <f t="shared" si="14"/>
        <v>2.2471910112359553E-3</v>
      </c>
    </row>
    <row r="787" spans="1:15" ht="13" hidden="1" outlineLevel="1">
      <c r="A787" s="59"/>
      <c r="B787" s="59"/>
      <c r="H787" s="51"/>
      <c r="M787" s="55" t="s">
        <v>638</v>
      </c>
      <c r="N787" s="55">
        <v>1</v>
      </c>
      <c r="O787" s="58">
        <f t="shared" si="14"/>
        <v>2.2471910112359553E-3</v>
      </c>
    </row>
    <row r="788" spans="1:15" ht="13" hidden="1" outlineLevel="1">
      <c r="A788" s="59"/>
      <c r="B788" s="59"/>
      <c r="H788" s="51"/>
      <c r="M788" s="55" t="s">
        <v>819</v>
      </c>
      <c r="N788" s="55">
        <v>1</v>
      </c>
      <c r="O788" s="58">
        <f t="shared" si="14"/>
        <v>2.2471910112359553E-3</v>
      </c>
    </row>
    <row r="789" spans="1:15" ht="13" hidden="1" outlineLevel="1">
      <c r="A789" s="59"/>
      <c r="B789" s="59"/>
      <c r="H789" s="51"/>
      <c r="M789" s="55" t="s">
        <v>464</v>
      </c>
      <c r="N789" s="55">
        <v>1</v>
      </c>
      <c r="O789" s="58">
        <f t="shared" si="14"/>
        <v>2.2471910112359553E-3</v>
      </c>
    </row>
    <row r="790" spans="1:15" ht="13" hidden="1" outlineLevel="1">
      <c r="A790" s="59"/>
      <c r="B790" s="59"/>
      <c r="H790" s="51"/>
      <c r="M790" s="55" t="s">
        <v>820</v>
      </c>
      <c r="N790" s="55">
        <v>1</v>
      </c>
      <c r="O790" s="58">
        <f t="shared" si="14"/>
        <v>2.2471910112359553E-3</v>
      </c>
    </row>
    <row r="791" spans="1:15" ht="13" hidden="1" outlineLevel="1">
      <c r="A791" s="59"/>
      <c r="B791" s="59"/>
      <c r="H791" s="51"/>
      <c r="M791" s="55" t="s">
        <v>575</v>
      </c>
      <c r="N791" s="55">
        <v>1</v>
      </c>
      <c r="O791" s="58">
        <f t="shared" si="14"/>
        <v>2.2471910112359553E-3</v>
      </c>
    </row>
    <row r="792" spans="1:15" ht="13" hidden="1" outlineLevel="1">
      <c r="A792" s="59"/>
      <c r="B792" s="59"/>
      <c r="H792" s="51"/>
      <c r="M792" s="55" t="s">
        <v>821</v>
      </c>
      <c r="N792" s="55">
        <v>1</v>
      </c>
      <c r="O792" s="58">
        <f t="shared" si="14"/>
        <v>2.2471910112359553E-3</v>
      </c>
    </row>
    <row r="793" spans="1:15" ht="13" hidden="1" outlineLevel="1">
      <c r="A793" s="59"/>
      <c r="B793" s="59"/>
      <c r="H793" s="51"/>
      <c r="M793" s="55" t="s">
        <v>822</v>
      </c>
      <c r="N793" s="55">
        <v>1</v>
      </c>
      <c r="O793" s="58">
        <f t="shared" si="14"/>
        <v>2.2471910112359553E-3</v>
      </c>
    </row>
    <row r="794" spans="1:15" ht="13" hidden="1" outlineLevel="1">
      <c r="A794" s="59"/>
      <c r="B794" s="59"/>
      <c r="H794" s="51"/>
      <c r="M794" s="55" t="s">
        <v>285</v>
      </c>
      <c r="N794" s="55">
        <v>1</v>
      </c>
      <c r="O794" s="58">
        <f t="shared" si="14"/>
        <v>2.2471910112359553E-3</v>
      </c>
    </row>
    <row r="795" spans="1:15" ht="13" hidden="1" outlineLevel="1">
      <c r="A795" s="59"/>
      <c r="B795" s="59"/>
      <c r="H795" s="51"/>
      <c r="M795" s="55" t="s">
        <v>823</v>
      </c>
      <c r="N795" s="55">
        <v>1</v>
      </c>
      <c r="O795" s="58">
        <f t="shared" si="14"/>
        <v>2.2471910112359553E-3</v>
      </c>
    </row>
    <row r="796" spans="1:15" ht="13" hidden="1" outlineLevel="1">
      <c r="A796" s="59"/>
      <c r="B796" s="59"/>
      <c r="H796" s="51"/>
      <c r="M796" s="55" t="s">
        <v>824</v>
      </c>
      <c r="N796" s="55">
        <v>1</v>
      </c>
      <c r="O796" s="58">
        <f t="shared" si="14"/>
        <v>2.2471910112359553E-3</v>
      </c>
    </row>
    <row r="797" spans="1:15" ht="13" hidden="1" outlineLevel="1">
      <c r="A797" s="59"/>
      <c r="B797" s="59"/>
      <c r="H797" s="51"/>
      <c r="M797" s="55" t="s">
        <v>825</v>
      </c>
      <c r="N797" s="55">
        <v>1</v>
      </c>
      <c r="O797" s="58">
        <f t="shared" si="14"/>
        <v>2.2471910112359553E-3</v>
      </c>
    </row>
    <row r="798" spans="1:15" ht="13" hidden="1" outlineLevel="1">
      <c r="A798" s="59"/>
      <c r="B798" s="59"/>
      <c r="H798" s="51"/>
      <c r="M798" s="55" t="s">
        <v>276</v>
      </c>
      <c r="N798" s="55">
        <v>1</v>
      </c>
      <c r="O798" s="58">
        <f t="shared" si="14"/>
        <v>2.2471910112359553E-3</v>
      </c>
    </row>
    <row r="799" spans="1:15" ht="13" hidden="1" outlineLevel="1">
      <c r="A799" s="59"/>
      <c r="B799" s="59"/>
      <c r="H799" s="51"/>
      <c r="M799" s="55" t="s">
        <v>826</v>
      </c>
      <c r="N799" s="55">
        <v>1</v>
      </c>
      <c r="O799" s="58">
        <f t="shared" si="14"/>
        <v>2.2471910112359553E-3</v>
      </c>
    </row>
    <row r="800" spans="1:15" ht="13" hidden="1" outlineLevel="1">
      <c r="A800" s="59"/>
      <c r="B800" s="59"/>
      <c r="H800" s="51"/>
      <c r="M800" s="55" t="s">
        <v>827</v>
      </c>
      <c r="N800" s="55">
        <v>1</v>
      </c>
      <c r="O800" s="58">
        <f t="shared" si="14"/>
        <v>2.2471910112359553E-3</v>
      </c>
    </row>
    <row r="801" spans="1:15" ht="13" hidden="1" outlineLevel="1">
      <c r="A801" s="59"/>
      <c r="B801" s="59"/>
      <c r="H801" s="51"/>
      <c r="M801" s="55" t="s">
        <v>828</v>
      </c>
      <c r="N801" s="55">
        <v>1</v>
      </c>
      <c r="O801" s="58">
        <f t="shared" si="14"/>
        <v>2.2471910112359553E-3</v>
      </c>
    </row>
    <row r="802" spans="1:15" ht="13" hidden="1" outlineLevel="1">
      <c r="A802" s="59"/>
      <c r="B802" s="59"/>
      <c r="H802" s="51"/>
      <c r="M802" s="55" t="s">
        <v>829</v>
      </c>
      <c r="N802" s="55">
        <v>1</v>
      </c>
      <c r="O802" s="58">
        <f t="shared" si="14"/>
        <v>2.2471910112359553E-3</v>
      </c>
    </row>
    <row r="803" spans="1:15" ht="13" hidden="1" outlineLevel="1">
      <c r="A803" s="59"/>
      <c r="B803" s="59"/>
      <c r="H803" s="51"/>
      <c r="M803" s="55" t="s">
        <v>830</v>
      </c>
      <c r="N803" s="55">
        <v>1</v>
      </c>
      <c r="O803" s="58">
        <f t="shared" si="14"/>
        <v>2.2471910112359553E-3</v>
      </c>
    </row>
    <row r="804" spans="1:15" ht="13" hidden="1" outlineLevel="1">
      <c r="A804" s="59"/>
      <c r="B804" s="59"/>
      <c r="H804" s="51"/>
      <c r="M804" s="55" t="s">
        <v>537</v>
      </c>
      <c r="N804" s="55">
        <v>1</v>
      </c>
      <c r="O804" s="58">
        <f t="shared" si="14"/>
        <v>2.2471910112359553E-3</v>
      </c>
    </row>
    <row r="805" spans="1:15" ht="13" hidden="1" outlineLevel="1">
      <c r="A805" s="59"/>
      <c r="B805" s="59"/>
      <c r="H805" s="51"/>
      <c r="M805" s="55" t="s">
        <v>329</v>
      </c>
      <c r="N805" s="55">
        <v>1</v>
      </c>
      <c r="O805" s="58">
        <f t="shared" si="14"/>
        <v>2.2471910112359553E-3</v>
      </c>
    </row>
    <row r="806" spans="1:15" ht="13" hidden="1" outlineLevel="1">
      <c r="A806" s="59"/>
      <c r="B806" s="59"/>
      <c r="H806" s="51"/>
      <c r="M806" s="55" t="s">
        <v>831</v>
      </c>
      <c r="N806" s="55">
        <v>1</v>
      </c>
      <c r="O806" s="58">
        <f t="shared" si="14"/>
        <v>2.2471910112359553E-3</v>
      </c>
    </row>
    <row r="807" spans="1:15" ht="13" hidden="1" outlineLevel="1">
      <c r="A807" s="59"/>
      <c r="B807" s="59"/>
      <c r="H807" s="51"/>
      <c r="M807" s="55" t="s">
        <v>832</v>
      </c>
      <c r="N807" s="55">
        <v>1</v>
      </c>
      <c r="O807" s="58">
        <f t="shared" si="14"/>
        <v>2.2471910112359553E-3</v>
      </c>
    </row>
    <row r="808" spans="1:15" ht="13" hidden="1" outlineLevel="1">
      <c r="A808" s="59"/>
      <c r="B808" s="59"/>
      <c r="H808" s="51"/>
      <c r="M808" s="55" t="s">
        <v>283</v>
      </c>
      <c r="N808" s="55">
        <v>1</v>
      </c>
      <c r="O808" s="58">
        <f t="shared" si="14"/>
        <v>2.2471910112359553E-3</v>
      </c>
    </row>
    <row r="809" spans="1:15" ht="13" hidden="1" outlineLevel="1">
      <c r="A809" s="59"/>
      <c r="B809" s="59"/>
      <c r="H809" s="51"/>
      <c r="M809" s="55" t="s">
        <v>833</v>
      </c>
      <c r="N809" s="55">
        <v>1</v>
      </c>
      <c r="O809" s="58">
        <f t="shared" si="14"/>
        <v>2.2471910112359553E-3</v>
      </c>
    </row>
    <row r="810" spans="1:15" ht="13" hidden="1" outlineLevel="1">
      <c r="A810" s="59"/>
      <c r="B810" s="59"/>
      <c r="H810" s="51"/>
      <c r="M810" s="55" t="s">
        <v>834</v>
      </c>
      <c r="N810" s="55">
        <v>1</v>
      </c>
      <c r="O810" s="58">
        <f t="shared" si="14"/>
        <v>2.2471910112359553E-3</v>
      </c>
    </row>
    <row r="811" spans="1:15" ht="13" hidden="1" outlineLevel="1">
      <c r="A811" s="59"/>
      <c r="B811" s="59"/>
      <c r="H811" s="51"/>
      <c r="M811" s="55" t="s">
        <v>835</v>
      </c>
      <c r="N811" s="55">
        <v>1</v>
      </c>
      <c r="O811" s="58">
        <f t="shared" si="14"/>
        <v>2.2471910112359553E-3</v>
      </c>
    </row>
    <row r="812" spans="1:15" ht="13" hidden="1" outlineLevel="1">
      <c r="A812" s="59"/>
      <c r="B812" s="59"/>
      <c r="H812" s="51"/>
      <c r="M812" s="55" t="s">
        <v>836</v>
      </c>
      <c r="N812" s="55">
        <v>1</v>
      </c>
      <c r="O812" s="58">
        <f t="shared" si="14"/>
        <v>2.2471910112359553E-3</v>
      </c>
    </row>
    <row r="813" spans="1:15" ht="13" hidden="1" outlineLevel="1">
      <c r="A813" s="59"/>
      <c r="B813" s="59"/>
      <c r="H813" s="51"/>
      <c r="M813" s="55" t="s">
        <v>837</v>
      </c>
      <c r="N813" s="55">
        <v>1</v>
      </c>
      <c r="O813" s="58">
        <f t="shared" si="14"/>
        <v>2.2471910112359553E-3</v>
      </c>
    </row>
    <row r="814" spans="1:15" ht="13" hidden="1" outlineLevel="1">
      <c r="A814" s="59"/>
      <c r="B814" s="59"/>
      <c r="H814" s="51"/>
      <c r="M814" s="55" t="s">
        <v>838</v>
      </c>
      <c r="N814" s="55">
        <v>1</v>
      </c>
      <c r="O814" s="58">
        <f t="shared" si="14"/>
        <v>2.2471910112359553E-3</v>
      </c>
    </row>
    <row r="815" spans="1:15" ht="13" hidden="1" outlineLevel="1">
      <c r="A815" s="59"/>
      <c r="B815" s="59"/>
      <c r="H815" s="51"/>
      <c r="M815" s="55" t="s">
        <v>839</v>
      </c>
      <c r="N815" s="55">
        <v>1</v>
      </c>
      <c r="O815" s="58">
        <f t="shared" si="14"/>
        <v>2.2471910112359553E-3</v>
      </c>
    </row>
    <row r="816" spans="1:15" ht="13" hidden="1" outlineLevel="1">
      <c r="A816" s="59"/>
      <c r="B816" s="59"/>
      <c r="H816" s="51"/>
      <c r="M816" s="55" t="s">
        <v>840</v>
      </c>
      <c r="N816" s="55">
        <v>1</v>
      </c>
      <c r="O816" s="58">
        <f t="shared" si="14"/>
        <v>2.2471910112359553E-3</v>
      </c>
    </row>
    <row r="817" spans="1:15" ht="13" hidden="1" outlineLevel="1">
      <c r="A817" s="59"/>
      <c r="B817" s="59"/>
      <c r="H817" s="51"/>
      <c r="M817" s="55" t="s">
        <v>841</v>
      </c>
      <c r="N817" s="55">
        <v>1</v>
      </c>
      <c r="O817" s="58">
        <f t="shared" si="14"/>
        <v>2.2471910112359553E-3</v>
      </c>
    </row>
    <row r="818" spans="1:15" ht="13" hidden="1" outlineLevel="1">
      <c r="A818" s="59"/>
      <c r="B818" s="59"/>
      <c r="H818" s="51"/>
      <c r="M818" s="55" t="s">
        <v>842</v>
      </c>
      <c r="N818" s="55">
        <v>1</v>
      </c>
      <c r="O818" s="58">
        <f t="shared" si="14"/>
        <v>2.2471910112359553E-3</v>
      </c>
    </row>
    <row r="819" spans="1:15" ht="13" hidden="1" outlineLevel="1">
      <c r="A819" s="59"/>
      <c r="B819" s="59"/>
      <c r="H819" s="51"/>
      <c r="M819" s="55" t="s">
        <v>843</v>
      </c>
      <c r="N819" s="55">
        <v>1</v>
      </c>
      <c r="O819" s="58">
        <f t="shared" si="14"/>
        <v>2.2471910112359553E-3</v>
      </c>
    </row>
    <row r="820" spans="1:15" ht="13" hidden="1" outlineLevel="1">
      <c r="A820" s="59"/>
      <c r="B820" s="59"/>
      <c r="H820" s="51"/>
      <c r="M820" s="55" t="s">
        <v>844</v>
      </c>
      <c r="N820" s="55">
        <v>1</v>
      </c>
      <c r="O820" s="58">
        <f t="shared" si="14"/>
        <v>2.2471910112359553E-3</v>
      </c>
    </row>
    <row r="821" spans="1:15" ht="13" hidden="1" outlineLevel="1">
      <c r="A821" s="59"/>
      <c r="B821" s="59"/>
      <c r="H821" s="51"/>
      <c r="M821" s="55" t="s">
        <v>333</v>
      </c>
      <c r="N821" s="55">
        <v>1</v>
      </c>
      <c r="O821" s="58">
        <f t="shared" si="14"/>
        <v>2.2471910112359553E-3</v>
      </c>
    </row>
    <row r="822" spans="1:15" ht="13" hidden="1" outlineLevel="1">
      <c r="A822" s="59"/>
      <c r="B822" s="59"/>
      <c r="H822" s="51"/>
      <c r="M822" s="55" t="s">
        <v>845</v>
      </c>
      <c r="N822" s="55">
        <v>1</v>
      </c>
      <c r="O822" s="58">
        <f t="shared" si="14"/>
        <v>2.2471910112359553E-3</v>
      </c>
    </row>
    <row r="823" spans="1:15" ht="13" hidden="1" outlineLevel="1">
      <c r="A823" s="59"/>
      <c r="B823" s="59"/>
      <c r="H823" s="51"/>
      <c r="M823" s="55" t="s">
        <v>846</v>
      </c>
      <c r="N823" s="55">
        <v>1</v>
      </c>
      <c r="O823" s="58">
        <f t="shared" si="14"/>
        <v>2.2471910112359553E-3</v>
      </c>
    </row>
    <row r="824" spans="1:15" ht="13" hidden="1" outlineLevel="1">
      <c r="A824" s="59"/>
      <c r="B824" s="59"/>
      <c r="H824" s="51"/>
      <c r="M824" s="55" t="s">
        <v>200</v>
      </c>
      <c r="N824" s="55">
        <v>1</v>
      </c>
      <c r="O824" s="58">
        <f t="shared" si="14"/>
        <v>2.2471910112359553E-3</v>
      </c>
    </row>
    <row r="825" spans="1:15" ht="13" hidden="1" outlineLevel="1">
      <c r="A825" s="59"/>
      <c r="B825" s="59"/>
      <c r="H825" s="51"/>
      <c r="M825" s="55" t="s">
        <v>847</v>
      </c>
      <c r="N825" s="55">
        <v>1</v>
      </c>
      <c r="O825" s="58">
        <f t="shared" si="14"/>
        <v>2.2471910112359553E-3</v>
      </c>
    </row>
    <row r="826" spans="1:15" ht="13" hidden="1" outlineLevel="1">
      <c r="A826" s="59"/>
      <c r="B826" s="59"/>
      <c r="H826" s="51"/>
      <c r="M826" s="55" t="s">
        <v>848</v>
      </c>
      <c r="N826" s="55">
        <v>1</v>
      </c>
      <c r="O826" s="58">
        <f t="shared" si="14"/>
        <v>2.2471910112359553E-3</v>
      </c>
    </row>
    <row r="827" spans="1:15" ht="13" hidden="1" outlineLevel="1">
      <c r="A827" s="59"/>
      <c r="B827" s="59"/>
      <c r="H827" s="51"/>
      <c r="M827" s="55" t="s">
        <v>849</v>
      </c>
      <c r="N827" s="55">
        <v>1</v>
      </c>
      <c r="O827" s="58">
        <f t="shared" si="14"/>
        <v>2.2471910112359553E-3</v>
      </c>
    </row>
    <row r="828" spans="1:15" ht="13" hidden="1" outlineLevel="1">
      <c r="A828" s="59"/>
      <c r="B828" s="59"/>
      <c r="H828" s="51"/>
      <c r="M828" s="55" t="s">
        <v>850</v>
      </c>
      <c r="N828" s="55">
        <v>1</v>
      </c>
      <c r="O828" s="58">
        <f t="shared" si="14"/>
        <v>2.2471910112359553E-3</v>
      </c>
    </row>
    <row r="829" spans="1:15" ht="13" hidden="1" outlineLevel="1">
      <c r="A829" s="59"/>
      <c r="B829" s="59"/>
      <c r="H829" s="51"/>
      <c r="M829" s="55" t="s">
        <v>851</v>
      </c>
      <c r="N829" s="55">
        <v>1</v>
      </c>
      <c r="O829" s="58">
        <f t="shared" si="14"/>
        <v>2.2471910112359553E-3</v>
      </c>
    </row>
    <row r="830" spans="1:15" ht="13" hidden="1" outlineLevel="1">
      <c r="A830" s="59"/>
      <c r="B830" s="59"/>
      <c r="H830" s="51"/>
      <c r="M830" s="55" t="s">
        <v>852</v>
      </c>
      <c r="N830" s="55">
        <v>1</v>
      </c>
      <c r="O830" s="58">
        <f t="shared" si="14"/>
        <v>2.2471910112359553E-3</v>
      </c>
    </row>
    <row r="831" spans="1:15" ht="13" hidden="1" outlineLevel="1">
      <c r="A831" s="59"/>
      <c r="B831" s="59"/>
      <c r="H831" s="51"/>
      <c r="M831" s="64" t="s">
        <v>853</v>
      </c>
      <c r="N831" s="55">
        <v>1</v>
      </c>
      <c r="O831" s="58">
        <f t="shared" si="14"/>
        <v>2.2471910112359553E-3</v>
      </c>
    </row>
    <row r="832" spans="1:15" ht="13" hidden="1" outlineLevel="1">
      <c r="A832" s="59"/>
      <c r="B832" s="59"/>
      <c r="H832" s="51"/>
      <c r="M832" s="55" t="s">
        <v>854</v>
      </c>
      <c r="N832" s="55">
        <v>1</v>
      </c>
      <c r="O832" s="58">
        <f t="shared" si="14"/>
        <v>2.2471910112359553E-3</v>
      </c>
    </row>
    <row r="833" spans="1:15" ht="13">
      <c r="A833" s="59"/>
      <c r="B833" s="59"/>
      <c r="H833" s="51"/>
      <c r="M833" s="65"/>
      <c r="N833" s="65"/>
      <c r="O833" s="66"/>
    </row>
    <row r="834" spans="1:15" ht="60">
      <c r="A834" s="46" t="s">
        <v>33</v>
      </c>
      <c r="B834" s="47" t="s">
        <v>58</v>
      </c>
      <c r="C834" s="48">
        <v>23</v>
      </c>
      <c r="D834" s="49" t="s">
        <v>59</v>
      </c>
      <c r="E834" s="50" t="s">
        <v>60</v>
      </c>
      <c r="F834" s="50" t="s">
        <v>9</v>
      </c>
      <c r="G834" s="50" t="s">
        <v>61</v>
      </c>
      <c r="H834" s="51"/>
      <c r="I834" s="50" t="s">
        <v>62</v>
      </c>
      <c r="J834" s="50" t="s">
        <v>9</v>
      </c>
      <c r="K834" s="50" t="s">
        <v>61</v>
      </c>
      <c r="M834" s="50" t="s">
        <v>63</v>
      </c>
      <c r="N834" s="50" t="s">
        <v>9</v>
      </c>
      <c r="O834" s="50" t="s">
        <v>61</v>
      </c>
    </row>
    <row r="835" spans="1:15" ht="13">
      <c r="A835" s="52"/>
      <c r="B835" s="53"/>
      <c r="C835" s="51"/>
      <c r="D835" s="51"/>
      <c r="E835" s="54" t="s">
        <v>64</v>
      </c>
      <c r="F835" s="55">
        <v>1</v>
      </c>
      <c r="G835" s="56">
        <f t="shared" ref="G835:G838" si="15">F835/C$834</f>
        <v>4.3478260869565216E-2</v>
      </c>
      <c r="H835" s="51"/>
      <c r="I835" s="55" t="s">
        <v>46</v>
      </c>
      <c r="J835" s="55">
        <v>11</v>
      </c>
      <c r="K835" s="57">
        <f t="shared" ref="K835:K841" si="16">J835/C$834</f>
        <v>0.47826086956521741</v>
      </c>
      <c r="M835" s="55" t="s">
        <v>855</v>
      </c>
      <c r="N835" s="55">
        <v>3</v>
      </c>
      <c r="O835" s="58">
        <f t="shared" ref="O835:O853" si="17">N835/C$834</f>
        <v>0.13043478260869565</v>
      </c>
    </row>
    <row r="836" spans="1:15" ht="13">
      <c r="A836" s="52"/>
      <c r="B836" s="53"/>
      <c r="C836" s="51"/>
      <c r="D836" s="51"/>
      <c r="E836" s="54" t="s">
        <v>49</v>
      </c>
      <c r="F836" s="55">
        <v>10</v>
      </c>
      <c r="G836" s="56">
        <f t="shared" si="15"/>
        <v>0.43478260869565216</v>
      </c>
      <c r="H836" s="51"/>
      <c r="I836" s="55" t="s">
        <v>57</v>
      </c>
      <c r="J836" s="55">
        <v>4</v>
      </c>
      <c r="K836" s="57">
        <f t="shared" si="16"/>
        <v>0.17391304347826086</v>
      </c>
      <c r="M836" s="55" t="s">
        <v>856</v>
      </c>
      <c r="N836" s="55">
        <v>3</v>
      </c>
      <c r="O836" s="58">
        <f t="shared" si="17"/>
        <v>0.13043478260869565</v>
      </c>
    </row>
    <row r="837" spans="1:15" ht="13">
      <c r="A837" s="59"/>
      <c r="B837" s="59"/>
      <c r="C837" s="59"/>
      <c r="E837" s="60" t="s">
        <v>50</v>
      </c>
      <c r="F837" s="55">
        <v>8</v>
      </c>
      <c r="G837" s="56">
        <f t="shared" si="15"/>
        <v>0.34782608695652173</v>
      </c>
      <c r="H837" s="51"/>
      <c r="I837" s="55" t="s">
        <v>47</v>
      </c>
      <c r="J837" s="55">
        <v>3</v>
      </c>
      <c r="K837" s="57">
        <f t="shared" si="16"/>
        <v>0.13043478260869565</v>
      </c>
      <c r="M837" s="55" t="s">
        <v>447</v>
      </c>
      <c r="N837" s="55">
        <v>1</v>
      </c>
      <c r="O837" s="58">
        <f t="shared" si="17"/>
        <v>4.3478260869565216E-2</v>
      </c>
    </row>
    <row r="838" spans="1:15" ht="13" collapsed="1">
      <c r="A838" s="59"/>
      <c r="B838" s="59"/>
      <c r="C838" s="59"/>
      <c r="E838" s="60" t="s">
        <v>69</v>
      </c>
      <c r="F838" s="55">
        <v>4</v>
      </c>
      <c r="G838" s="56">
        <f t="shared" si="15"/>
        <v>0.17391304347826086</v>
      </c>
      <c r="H838" s="51"/>
      <c r="I838" s="55" t="s">
        <v>67</v>
      </c>
      <c r="J838" s="55">
        <v>2</v>
      </c>
      <c r="K838" s="57">
        <f t="shared" si="16"/>
        <v>8.6956521739130432E-2</v>
      </c>
      <c r="M838" s="64" t="s">
        <v>857</v>
      </c>
      <c r="N838" s="55">
        <v>1</v>
      </c>
      <c r="O838" s="58">
        <f t="shared" si="17"/>
        <v>4.3478260869565216E-2</v>
      </c>
    </row>
    <row r="839" spans="1:15" ht="13" hidden="1" outlineLevel="1">
      <c r="A839" s="59"/>
      <c r="B839" s="59"/>
      <c r="H839" s="51"/>
      <c r="I839" s="55" t="s">
        <v>56</v>
      </c>
      <c r="J839" s="55">
        <v>1</v>
      </c>
      <c r="K839" s="57">
        <f t="shared" si="16"/>
        <v>4.3478260869565216E-2</v>
      </c>
      <c r="M839" s="55" t="s">
        <v>858</v>
      </c>
      <c r="N839" s="55">
        <v>1</v>
      </c>
      <c r="O839" s="58">
        <f t="shared" si="17"/>
        <v>4.3478260869565216E-2</v>
      </c>
    </row>
    <row r="840" spans="1:15" ht="13" hidden="1" outlineLevel="1">
      <c r="A840" s="59"/>
      <c r="B840" s="59"/>
      <c r="H840" s="51"/>
      <c r="I840" s="55" t="s">
        <v>101</v>
      </c>
      <c r="J840" s="55">
        <v>1</v>
      </c>
      <c r="K840" s="57">
        <f t="shared" si="16"/>
        <v>4.3478260869565216E-2</v>
      </c>
      <c r="M840" s="55" t="s">
        <v>859</v>
      </c>
      <c r="N840" s="55">
        <v>1</v>
      </c>
      <c r="O840" s="58">
        <f t="shared" si="17"/>
        <v>4.3478260869565216E-2</v>
      </c>
    </row>
    <row r="841" spans="1:15" ht="13" hidden="1" outlineLevel="1">
      <c r="A841" s="59"/>
      <c r="B841" s="59"/>
      <c r="H841" s="51"/>
      <c r="I841" s="55" t="s">
        <v>367</v>
      </c>
      <c r="J841" s="55">
        <v>1</v>
      </c>
      <c r="K841" s="57">
        <f t="shared" si="16"/>
        <v>4.3478260869565216E-2</v>
      </c>
      <c r="M841" s="55" t="s">
        <v>860</v>
      </c>
      <c r="N841" s="55">
        <v>1</v>
      </c>
      <c r="O841" s="58">
        <f t="shared" si="17"/>
        <v>4.3478260869565216E-2</v>
      </c>
    </row>
    <row r="842" spans="1:15" ht="13" hidden="1" outlineLevel="1">
      <c r="A842" s="59"/>
      <c r="B842" s="59"/>
      <c r="H842" s="51"/>
      <c r="M842" s="55" t="s">
        <v>861</v>
      </c>
      <c r="N842" s="55">
        <v>1</v>
      </c>
      <c r="O842" s="58">
        <f t="shared" si="17"/>
        <v>4.3478260869565216E-2</v>
      </c>
    </row>
    <row r="843" spans="1:15" ht="13" hidden="1" outlineLevel="1">
      <c r="A843" s="59"/>
      <c r="B843" s="59"/>
      <c r="H843" s="51"/>
      <c r="M843" s="55" t="s">
        <v>157</v>
      </c>
      <c r="N843" s="55">
        <v>1</v>
      </c>
      <c r="O843" s="58">
        <f t="shared" si="17"/>
        <v>4.3478260869565216E-2</v>
      </c>
    </row>
    <row r="844" spans="1:15" ht="13" hidden="1" outlineLevel="1">
      <c r="A844" s="59"/>
      <c r="B844" s="59"/>
      <c r="H844" s="51"/>
      <c r="M844" s="55" t="s">
        <v>862</v>
      </c>
      <c r="N844" s="55">
        <v>1</v>
      </c>
      <c r="O844" s="58">
        <f t="shared" si="17"/>
        <v>4.3478260869565216E-2</v>
      </c>
    </row>
    <row r="845" spans="1:15" ht="13" hidden="1" outlineLevel="1">
      <c r="A845" s="59"/>
      <c r="B845" s="59"/>
      <c r="H845" s="51"/>
      <c r="M845" s="55" t="s">
        <v>863</v>
      </c>
      <c r="N845" s="55">
        <v>1</v>
      </c>
      <c r="O845" s="58">
        <f t="shared" si="17"/>
        <v>4.3478260869565216E-2</v>
      </c>
    </row>
    <row r="846" spans="1:15" ht="13" hidden="1" outlineLevel="1">
      <c r="A846" s="59"/>
      <c r="B846" s="59"/>
      <c r="H846" s="51"/>
      <c r="M846" s="55" t="s">
        <v>864</v>
      </c>
      <c r="N846" s="55">
        <v>1</v>
      </c>
      <c r="O846" s="58">
        <f t="shared" si="17"/>
        <v>4.3478260869565216E-2</v>
      </c>
    </row>
    <row r="847" spans="1:15" ht="13" hidden="1" outlineLevel="1">
      <c r="A847" s="59"/>
      <c r="B847" s="59"/>
      <c r="H847" s="51"/>
      <c r="M847" s="55" t="s">
        <v>527</v>
      </c>
      <c r="N847" s="55">
        <v>1</v>
      </c>
      <c r="O847" s="58">
        <f t="shared" si="17"/>
        <v>4.3478260869565216E-2</v>
      </c>
    </row>
    <row r="848" spans="1:15" ht="13" hidden="1" outlineLevel="1">
      <c r="A848" s="59"/>
      <c r="B848" s="59"/>
      <c r="H848" s="51"/>
      <c r="M848" s="55" t="s">
        <v>865</v>
      </c>
      <c r="N848" s="55">
        <v>1</v>
      </c>
      <c r="O848" s="58">
        <f t="shared" si="17"/>
        <v>4.3478260869565216E-2</v>
      </c>
    </row>
    <row r="849" spans="1:15" ht="13" hidden="1" outlineLevel="1">
      <c r="A849" s="59"/>
      <c r="B849" s="59"/>
      <c r="H849" s="51"/>
      <c r="M849" s="55" t="s">
        <v>573</v>
      </c>
      <c r="N849" s="55">
        <v>1</v>
      </c>
      <c r="O849" s="58">
        <f t="shared" si="17"/>
        <v>4.3478260869565216E-2</v>
      </c>
    </row>
    <row r="850" spans="1:15" ht="13" hidden="1" outlineLevel="1">
      <c r="A850" s="59"/>
      <c r="B850" s="59"/>
      <c r="H850" s="51"/>
      <c r="M850" s="55" t="s">
        <v>866</v>
      </c>
      <c r="N850" s="55">
        <v>1</v>
      </c>
      <c r="O850" s="58">
        <f t="shared" si="17"/>
        <v>4.3478260869565216E-2</v>
      </c>
    </row>
    <row r="851" spans="1:15" ht="13" hidden="1" outlineLevel="1">
      <c r="A851" s="59"/>
      <c r="B851" s="59"/>
      <c r="H851" s="51"/>
      <c r="M851" s="55" t="s">
        <v>867</v>
      </c>
      <c r="N851" s="55">
        <v>1</v>
      </c>
      <c r="O851" s="58">
        <f t="shared" si="17"/>
        <v>4.3478260869565216E-2</v>
      </c>
    </row>
    <row r="852" spans="1:15" ht="13" hidden="1" outlineLevel="1">
      <c r="A852" s="59"/>
      <c r="B852" s="59"/>
      <c r="H852" s="51"/>
      <c r="M852" s="55" t="s">
        <v>868</v>
      </c>
      <c r="N852" s="55">
        <v>1</v>
      </c>
      <c r="O852" s="58">
        <f t="shared" si="17"/>
        <v>4.3478260869565216E-2</v>
      </c>
    </row>
    <row r="853" spans="1:15" ht="13" hidden="1" outlineLevel="1">
      <c r="A853" s="59"/>
      <c r="B853" s="59"/>
      <c r="H853" s="51"/>
      <c r="M853" s="55" t="s">
        <v>869</v>
      </c>
      <c r="N853" s="55">
        <v>1</v>
      </c>
      <c r="O853" s="58">
        <f t="shared" si="17"/>
        <v>4.3478260869565216E-2</v>
      </c>
    </row>
    <row r="854" spans="1:15" ht="13">
      <c r="A854" s="59"/>
      <c r="B854" s="59"/>
      <c r="H854" s="51"/>
      <c r="M854" s="65"/>
      <c r="N854" s="65"/>
      <c r="O854" s="66"/>
    </row>
    <row r="855" spans="1:15" ht="60">
      <c r="A855" s="46" t="s">
        <v>35</v>
      </c>
      <c r="B855" s="47" t="s">
        <v>58</v>
      </c>
      <c r="C855" s="48">
        <v>91</v>
      </c>
      <c r="D855" s="49" t="s">
        <v>59</v>
      </c>
      <c r="E855" s="50" t="s">
        <v>60</v>
      </c>
      <c r="F855" s="50" t="s">
        <v>9</v>
      </c>
      <c r="G855" s="50" t="s">
        <v>61</v>
      </c>
      <c r="H855" s="51"/>
      <c r="I855" s="50" t="s">
        <v>62</v>
      </c>
      <c r="J855" s="50" t="s">
        <v>9</v>
      </c>
      <c r="K855" s="50" t="s">
        <v>61</v>
      </c>
      <c r="M855" s="50" t="s">
        <v>63</v>
      </c>
      <c r="N855" s="50" t="s">
        <v>9</v>
      </c>
      <c r="O855" s="50" t="s">
        <v>61</v>
      </c>
    </row>
    <row r="856" spans="1:15" ht="13">
      <c r="A856" s="52"/>
      <c r="B856" s="53"/>
      <c r="C856" s="51"/>
      <c r="D856" s="51"/>
      <c r="E856" s="54" t="s">
        <v>64</v>
      </c>
      <c r="F856" s="55">
        <v>3</v>
      </c>
      <c r="G856" s="56">
        <f t="shared" ref="G856:G859" si="18">F856/C$855</f>
        <v>3.2967032967032968E-2</v>
      </c>
      <c r="H856" s="51"/>
      <c r="I856" s="55" t="s">
        <v>46</v>
      </c>
      <c r="J856" s="55">
        <v>41</v>
      </c>
      <c r="K856" s="57">
        <f t="shared" ref="K856:K877" si="19">J856/C$855</f>
        <v>0.45054945054945056</v>
      </c>
      <c r="M856" s="64" t="s">
        <v>857</v>
      </c>
      <c r="N856" s="55">
        <v>9</v>
      </c>
      <c r="O856" s="58">
        <f t="shared" ref="O856:O910" si="20">N856/C$855</f>
        <v>9.8901098901098897E-2</v>
      </c>
    </row>
    <row r="857" spans="1:15" ht="13">
      <c r="A857" s="52"/>
      <c r="B857" s="53"/>
      <c r="C857" s="51"/>
      <c r="D857" s="51"/>
      <c r="E857" s="54" t="s">
        <v>49</v>
      </c>
      <c r="F857" s="55">
        <v>41</v>
      </c>
      <c r="G857" s="56">
        <f t="shared" si="18"/>
        <v>0.45054945054945056</v>
      </c>
      <c r="H857" s="51"/>
      <c r="I857" s="55" t="s">
        <v>47</v>
      </c>
      <c r="J857" s="55">
        <v>14</v>
      </c>
      <c r="K857" s="57">
        <f t="shared" si="19"/>
        <v>0.15384615384615385</v>
      </c>
      <c r="M857" s="55" t="s">
        <v>856</v>
      </c>
      <c r="N857" s="55">
        <v>9</v>
      </c>
      <c r="O857" s="58">
        <f t="shared" si="20"/>
        <v>9.8901098901098897E-2</v>
      </c>
    </row>
    <row r="858" spans="1:15" ht="13">
      <c r="A858" s="59"/>
      <c r="B858" s="59"/>
      <c r="C858" s="59"/>
      <c r="E858" s="60" t="s">
        <v>50</v>
      </c>
      <c r="F858" s="55">
        <v>46</v>
      </c>
      <c r="G858" s="56">
        <f t="shared" si="18"/>
        <v>0.50549450549450547</v>
      </c>
      <c r="H858" s="51"/>
      <c r="I858" s="55" t="s">
        <v>57</v>
      </c>
      <c r="J858" s="55">
        <v>7</v>
      </c>
      <c r="K858" s="57">
        <f t="shared" si="19"/>
        <v>7.6923076923076927E-2</v>
      </c>
      <c r="M858" s="55" t="s">
        <v>870</v>
      </c>
      <c r="N858" s="55">
        <v>6</v>
      </c>
      <c r="O858" s="58">
        <f t="shared" si="20"/>
        <v>6.5934065934065936E-2</v>
      </c>
    </row>
    <row r="859" spans="1:15" ht="13" collapsed="1">
      <c r="A859" s="59"/>
      <c r="B859" s="59"/>
      <c r="C859" s="59"/>
      <c r="E859" s="60" t="s">
        <v>69</v>
      </c>
      <c r="F859" s="55">
        <v>1</v>
      </c>
      <c r="G859" s="56">
        <f t="shared" si="18"/>
        <v>1.098901098901099E-2</v>
      </c>
      <c r="H859" s="51"/>
      <c r="I859" s="55" t="s">
        <v>56</v>
      </c>
      <c r="J859" s="55">
        <v>6</v>
      </c>
      <c r="K859" s="57">
        <f t="shared" si="19"/>
        <v>6.5934065934065936E-2</v>
      </c>
      <c r="M859" s="55" t="s">
        <v>862</v>
      </c>
      <c r="N859" s="55">
        <v>4</v>
      </c>
      <c r="O859" s="58">
        <f t="shared" si="20"/>
        <v>4.3956043956043959E-2</v>
      </c>
    </row>
    <row r="860" spans="1:15" ht="13" hidden="1" outlineLevel="1">
      <c r="A860" s="59"/>
      <c r="B860" s="59"/>
      <c r="H860" s="51"/>
      <c r="I860" s="55" t="s">
        <v>279</v>
      </c>
      <c r="J860" s="55">
        <v>2</v>
      </c>
      <c r="K860" s="57">
        <f t="shared" si="19"/>
        <v>2.197802197802198E-2</v>
      </c>
      <c r="M860" s="55" t="s">
        <v>855</v>
      </c>
      <c r="N860" s="55">
        <v>4</v>
      </c>
      <c r="O860" s="58">
        <f t="shared" si="20"/>
        <v>4.3956043956043959E-2</v>
      </c>
    </row>
    <row r="861" spans="1:15" ht="13" hidden="1" outlineLevel="1">
      <c r="A861" s="59"/>
      <c r="B861" s="59"/>
      <c r="H861" s="51"/>
      <c r="I861" s="55" t="s">
        <v>87</v>
      </c>
      <c r="J861" s="55">
        <v>2</v>
      </c>
      <c r="K861" s="57">
        <f t="shared" si="19"/>
        <v>2.197802197802198E-2</v>
      </c>
      <c r="M861" s="55" t="s">
        <v>481</v>
      </c>
      <c r="N861" s="55">
        <v>4</v>
      </c>
      <c r="O861" s="58">
        <f t="shared" si="20"/>
        <v>4.3956043956043959E-2</v>
      </c>
    </row>
    <row r="862" spans="1:15" ht="13" hidden="1" outlineLevel="1">
      <c r="A862" s="59"/>
      <c r="B862" s="59"/>
      <c r="H862" s="51"/>
      <c r="I862" s="55" t="s">
        <v>76</v>
      </c>
      <c r="J862" s="55">
        <v>2</v>
      </c>
      <c r="K862" s="57">
        <f t="shared" si="19"/>
        <v>2.197802197802198E-2</v>
      </c>
      <c r="M862" s="55" t="s">
        <v>447</v>
      </c>
      <c r="N862" s="55">
        <v>2</v>
      </c>
      <c r="O862" s="58">
        <f t="shared" si="20"/>
        <v>2.197802197802198E-2</v>
      </c>
    </row>
    <row r="863" spans="1:15" ht="13" hidden="1" outlineLevel="1">
      <c r="A863" s="59"/>
      <c r="B863" s="59"/>
      <c r="H863" s="51"/>
      <c r="I863" s="55" t="s">
        <v>79</v>
      </c>
      <c r="J863" s="55">
        <v>2</v>
      </c>
      <c r="K863" s="57">
        <f t="shared" si="19"/>
        <v>2.197802197802198E-2</v>
      </c>
      <c r="M863" s="55" t="s">
        <v>871</v>
      </c>
      <c r="N863" s="55">
        <v>2</v>
      </c>
      <c r="O863" s="58">
        <f t="shared" si="20"/>
        <v>2.197802197802198E-2</v>
      </c>
    </row>
    <row r="864" spans="1:15" ht="13" hidden="1" outlineLevel="1">
      <c r="A864" s="59"/>
      <c r="B864" s="59"/>
      <c r="H864" s="51"/>
      <c r="I864" s="55" t="s">
        <v>67</v>
      </c>
      <c r="J864" s="55">
        <v>2</v>
      </c>
      <c r="K864" s="57">
        <f t="shared" si="19"/>
        <v>2.197802197802198E-2</v>
      </c>
      <c r="M864" s="55" t="s">
        <v>872</v>
      </c>
      <c r="N864" s="55">
        <v>2</v>
      </c>
      <c r="O864" s="58">
        <f t="shared" si="20"/>
        <v>2.197802197802198E-2</v>
      </c>
    </row>
    <row r="865" spans="1:15" ht="13" hidden="1" outlineLevel="1">
      <c r="A865" s="59"/>
      <c r="B865" s="59"/>
      <c r="H865" s="51"/>
      <c r="I865" s="55" t="s">
        <v>89</v>
      </c>
      <c r="J865" s="55">
        <v>1</v>
      </c>
      <c r="K865" s="57">
        <f t="shared" si="19"/>
        <v>1.098901098901099E-2</v>
      </c>
      <c r="M865" s="55" t="s">
        <v>873</v>
      </c>
      <c r="N865" s="55">
        <v>2</v>
      </c>
      <c r="O865" s="58">
        <f t="shared" si="20"/>
        <v>2.197802197802198E-2</v>
      </c>
    </row>
    <row r="866" spans="1:15" ht="13" hidden="1" outlineLevel="1">
      <c r="A866" s="59"/>
      <c r="B866" s="59"/>
      <c r="H866" s="51"/>
      <c r="I866" s="55" t="s">
        <v>126</v>
      </c>
      <c r="J866" s="55">
        <v>1</v>
      </c>
      <c r="K866" s="57">
        <f t="shared" si="19"/>
        <v>1.098901098901099E-2</v>
      </c>
      <c r="M866" s="55" t="s">
        <v>874</v>
      </c>
      <c r="N866" s="55">
        <v>2</v>
      </c>
      <c r="O866" s="58">
        <f t="shared" si="20"/>
        <v>2.197802197802198E-2</v>
      </c>
    </row>
    <row r="867" spans="1:15" ht="13" hidden="1" outlineLevel="1">
      <c r="A867" s="59"/>
      <c r="B867" s="59"/>
      <c r="H867" s="51"/>
      <c r="I867" s="55" t="s">
        <v>118</v>
      </c>
      <c r="J867" s="55">
        <v>1</v>
      </c>
      <c r="K867" s="57">
        <f t="shared" si="19"/>
        <v>1.098901098901099E-2</v>
      </c>
      <c r="M867" s="55" t="s">
        <v>400</v>
      </c>
      <c r="N867" s="55">
        <v>2</v>
      </c>
      <c r="O867" s="58">
        <f t="shared" si="20"/>
        <v>2.197802197802198E-2</v>
      </c>
    </row>
    <row r="868" spans="1:15" ht="13" hidden="1" outlineLevel="1">
      <c r="A868" s="59"/>
      <c r="B868" s="59"/>
      <c r="H868" s="51"/>
      <c r="I868" s="55" t="s">
        <v>95</v>
      </c>
      <c r="J868" s="55">
        <v>1</v>
      </c>
      <c r="K868" s="57">
        <f t="shared" si="19"/>
        <v>1.098901098901099E-2</v>
      </c>
      <c r="M868" s="55" t="s">
        <v>875</v>
      </c>
      <c r="N868" s="55">
        <v>1</v>
      </c>
      <c r="O868" s="58">
        <f t="shared" si="20"/>
        <v>1.098901098901099E-2</v>
      </c>
    </row>
    <row r="869" spans="1:15" ht="13" hidden="1" outlineLevel="1">
      <c r="A869" s="59"/>
      <c r="B869" s="59"/>
      <c r="H869" s="51"/>
      <c r="I869" s="55" t="s">
        <v>101</v>
      </c>
      <c r="J869" s="55">
        <v>1</v>
      </c>
      <c r="K869" s="57">
        <f t="shared" si="19"/>
        <v>1.098901098901099E-2</v>
      </c>
      <c r="M869" s="55" t="s">
        <v>464</v>
      </c>
      <c r="N869" s="55">
        <v>1</v>
      </c>
      <c r="O869" s="58">
        <f t="shared" si="20"/>
        <v>1.098901098901099E-2</v>
      </c>
    </row>
    <row r="870" spans="1:15" ht="13" hidden="1" outlineLevel="1">
      <c r="A870" s="59"/>
      <c r="B870" s="59"/>
      <c r="H870" s="51"/>
      <c r="I870" s="55" t="s">
        <v>303</v>
      </c>
      <c r="J870" s="55">
        <v>1</v>
      </c>
      <c r="K870" s="57">
        <f t="shared" si="19"/>
        <v>1.098901098901099E-2</v>
      </c>
      <c r="M870" s="55" t="s">
        <v>876</v>
      </c>
      <c r="N870" s="55">
        <v>1</v>
      </c>
      <c r="O870" s="58">
        <f t="shared" si="20"/>
        <v>1.098901098901099E-2</v>
      </c>
    </row>
    <row r="871" spans="1:15" ht="13" hidden="1" outlineLevel="1">
      <c r="A871" s="59"/>
      <c r="B871" s="59"/>
      <c r="H871" s="51"/>
      <c r="I871" s="55" t="s">
        <v>301</v>
      </c>
      <c r="J871" s="55">
        <v>1</v>
      </c>
      <c r="K871" s="57">
        <f t="shared" si="19"/>
        <v>1.098901098901099E-2</v>
      </c>
      <c r="M871" s="55" t="s">
        <v>877</v>
      </c>
      <c r="N871" s="55">
        <v>1</v>
      </c>
      <c r="O871" s="58">
        <f t="shared" si="20"/>
        <v>1.098901098901099E-2</v>
      </c>
    </row>
    <row r="872" spans="1:15" ht="13" hidden="1" outlineLevel="1">
      <c r="A872" s="59"/>
      <c r="B872" s="59"/>
      <c r="H872" s="51"/>
      <c r="I872" s="55" t="s">
        <v>402</v>
      </c>
      <c r="J872" s="55">
        <v>1</v>
      </c>
      <c r="K872" s="57">
        <f t="shared" si="19"/>
        <v>1.098901098901099E-2</v>
      </c>
      <c r="M872" s="55" t="s">
        <v>878</v>
      </c>
      <c r="N872" s="55">
        <v>1</v>
      </c>
      <c r="O872" s="58">
        <f t="shared" si="20"/>
        <v>1.098901098901099E-2</v>
      </c>
    </row>
    <row r="873" spans="1:15" ht="13" hidden="1" outlineLevel="1">
      <c r="A873" s="59"/>
      <c r="B873" s="59"/>
      <c r="H873" s="51"/>
      <c r="I873" s="55" t="s">
        <v>144</v>
      </c>
      <c r="J873" s="55">
        <v>1</v>
      </c>
      <c r="K873" s="57">
        <f t="shared" si="19"/>
        <v>1.098901098901099E-2</v>
      </c>
      <c r="M873" s="55" t="s">
        <v>879</v>
      </c>
      <c r="N873" s="55">
        <v>1</v>
      </c>
      <c r="O873" s="58">
        <f t="shared" si="20"/>
        <v>1.098901098901099E-2</v>
      </c>
    </row>
    <row r="874" spans="1:15" ht="13" hidden="1" outlineLevel="1">
      <c r="A874" s="59"/>
      <c r="B874" s="59"/>
      <c r="H874" s="51"/>
      <c r="I874" s="55" t="s">
        <v>880</v>
      </c>
      <c r="J874" s="55">
        <v>1</v>
      </c>
      <c r="K874" s="57">
        <f t="shared" si="19"/>
        <v>1.098901098901099E-2</v>
      </c>
      <c r="M874" s="55" t="s">
        <v>881</v>
      </c>
      <c r="N874" s="55">
        <v>1</v>
      </c>
      <c r="O874" s="58">
        <f t="shared" si="20"/>
        <v>1.098901098901099E-2</v>
      </c>
    </row>
    <row r="875" spans="1:15" ht="13" hidden="1" outlineLevel="1">
      <c r="A875" s="59"/>
      <c r="B875" s="59"/>
      <c r="H875" s="51"/>
      <c r="I875" s="55" t="s">
        <v>313</v>
      </c>
      <c r="J875" s="55">
        <v>1</v>
      </c>
      <c r="K875" s="57">
        <f t="shared" si="19"/>
        <v>1.098901098901099E-2</v>
      </c>
      <c r="M875" s="55" t="s">
        <v>882</v>
      </c>
      <c r="N875" s="55">
        <v>1</v>
      </c>
      <c r="O875" s="58">
        <f t="shared" si="20"/>
        <v>1.098901098901099E-2</v>
      </c>
    </row>
    <row r="876" spans="1:15" ht="13" hidden="1" outlineLevel="1">
      <c r="A876" s="59"/>
      <c r="B876" s="59"/>
      <c r="H876" s="51"/>
      <c r="I876" s="55" t="s">
        <v>99</v>
      </c>
      <c r="J876" s="55">
        <v>1</v>
      </c>
      <c r="K876" s="57">
        <f t="shared" si="19"/>
        <v>1.098901098901099E-2</v>
      </c>
      <c r="M876" s="55" t="s">
        <v>861</v>
      </c>
      <c r="N876" s="55">
        <v>1</v>
      </c>
      <c r="O876" s="58">
        <f t="shared" si="20"/>
        <v>1.098901098901099E-2</v>
      </c>
    </row>
    <row r="877" spans="1:15" ht="13" hidden="1" outlineLevel="1">
      <c r="A877" s="59"/>
      <c r="B877" s="59"/>
      <c r="H877" s="51"/>
      <c r="I877" s="55" t="s">
        <v>367</v>
      </c>
      <c r="J877" s="55">
        <v>1</v>
      </c>
      <c r="K877" s="57">
        <f t="shared" si="19"/>
        <v>1.098901098901099E-2</v>
      </c>
      <c r="M877" s="55" t="s">
        <v>858</v>
      </c>
      <c r="N877" s="55">
        <v>1</v>
      </c>
      <c r="O877" s="58">
        <f t="shared" si="20"/>
        <v>1.098901098901099E-2</v>
      </c>
    </row>
    <row r="878" spans="1:15" ht="13" hidden="1" outlineLevel="1">
      <c r="A878" s="59"/>
      <c r="B878" s="59"/>
      <c r="H878" s="51"/>
      <c r="M878" s="55" t="s">
        <v>883</v>
      </c>
      <c r="N878" s="55">
        <v>1</v>
      </c>
      <c r="O878" s="58">
        <f t="shared" si="20"/>
        <v>1.098901098901099E-2</v>
      </c>
    </row>
    <row r="879" spans="1:15" ht="13" hidden="1" outlineLevel="1">
      <c r="A879" s="59"/>
      <c r="B879" s="59"/>
      <c r="H879" s="51"/>
      <c r="M879" s="55" t="s">
        <v>869</v>
      </c>
      <c r="N879" s="55">
        <v>1</v>
      </c>
      <c r="O879" s="58">
        <f t="shared" si="20"/>
        <v>1.098901098901099E-2</v>
      </c>
    </row>
    <row r="880" spans="1:15" ht="13" hidden="1" outlineLevel="1">
      <c r="A880" s="59"/>
      <c r="B880" s="59"/>
      <c r="H880" s="51"/>
      <c r="M880" s="55" t="s">
        <v>884</v>
      </c>
      <c r="N880" s="55">
        <v>1</v>
      </c>
      <c r="O880" s="58">
        <f t="shared" si="20"/>
        <v>1.098901098901099E-2</v>
      </c>
    </row>
    <row r="881" spans="1:15" ht="13" hidden="1" outlineLevel="1">
      <c r="A881" s="59"/>
      <c r="B881" s="59"/>
      <c r="H881" s="51"/>
      <c r="M881" s="55" t="s">
        <v>885</v>
      </c>
      <c r="N881" s="55">
        <v>1</v>
      </c>
      <c r="O881" s="58">
        <f t="shared" si="20"/>
        <v>1.098901098901099E-2</v>
      </c>
    </row>
    <row r="882" spans="1:15" ht="13" hidden="1" outlineLevel="1">
      <c r="A882" s="59"/>
      <c r="B882" s="59"/>
      <c r="H882" s="51"/>
      <c r="M882" s="55" t="s">
        <v>886</v>
      </c>
      <c r="N882" s="55">
        <v>1</v>
      </c>
      <c r="O882" s="58">
        <f t="shared" si="20"/>
        <v>1.098901098901099E-2</v>
      </c>
    </row>
    <row r="883" spans="1:15" ht="13" hidden="1" outlineLevel="1">
      <c r="A883" s="59"/>
      <c r="B883" s="59"/>
      <c r="H883" s="51"/>
      <c r="M883" s="55" t="s">
        <v>165</v>
      </c>
      <c r="N883" s="55">
        <v>1</v>
      </c>
      <c r="O883" s="58">
        <f t="shared" si="20"/>
        <v>1.098901098901099E-2</v>
      </c>
    </row>
    <row r="884" spans="1:15" ht="13" hidden="1" outlineLevel="1">
      <c r="A884" s="59"/>
      <c r="B884" s="59"/>
      <c r="H884" s="51"/>
      <c r="M884" s="55" t="s">
        <v>859</v>
      </c>
      <c r="N884" s="55">
        <v>1</v>
      </c>
      <c r="O884" s="58">
        <f t="shared" si="20"/>
        <v>1.098901098901099E-2</v>
      </c>
    </row>
    <row r="885" spans="1:15" ht="13" hidden="1" outlineLevel="1">
      <c r="A885" s="59"/>
      <c r="B885" s="59"/>
      <c r="H885" s="51"/>
      <c r="M885" s="55" t="s">
        <v>887</v>
      </c>
      <c r="N885" s="55">
        <v>1</v>
      </c>
      <c r="O885" s="58">
        <f t="shared" si="20"/>
        <v>1.098901098901099E-2</v>
      </c>
    </row>
    <row r="886" spans="1:15" ht="13" hidden="1" outlineLevel="1">
      <c r="A886" s="59"/>
      <c r="B886" s="59"/>
      <c r="H886" s="51"/>
      <c r="M886" s="55" t="s">
        <v>888</v>
      </c>
      <c r="N886" s="55">
        <v>1</v>
      </c>
      <c r="O886" s="58">
        <f t="shared" si="20"/>
        <v>1.098901098901099E-2</v>
      </c>
    </row>
    <row r="887" spans="1:15" ht="13" hidden="1" outlineLevel="1">
      <c r="A887" s="59"/>
      <c r="B887" s="59"/>
      <c r="H887" s="51"/>
      <c r="M887" s="55" t="s">
        <v>889</v>
      </c>
      <c r="N887" s="55">
        <v>1</v>
      </c>
      <c r="O887" s="58">
        <f t="shared" si="20"/>
        <v>1.098901098901099E-2</v>
      </c>
    </row>
    <row r="888" spans="1:15" ht="13" hidden="1" outlineLevel="1">
      <c r="A888" s="59"/>
      <c r="B888" s="59"/>
      <c r="H888" s="51"/>
      <c r="M888" s="55" t="s">
        <v>864</v>
      </c>
      <c r="N888" s="55">
        <v>1</v>
      </c>
      <c r="O888" s="58">
        <f t="shared" si="20"/>
        <v>1.098901098901099E-2</v>
      </c>
    </row>
    <row r="889" spans="1:15" ht="13" hidden="1" outlineLevel="1">
      <c r="A889" s="59"/>
      <c r="B889" s="59"/>
      <c r="H889" s="51"/>
      <c r="M889" s="55" t="s">
        <v>326</v>
      </c>
      <c r="N889" s="55">
        <v>1</v>
      </c>
      <c r="O889" s="58">
        <f t="shared" si="20"/>
        <v>1.098901098901099E-2</v>
      </c>
    </row>
    <row r="890" spans="1:15" ht="13" hidden="1" outlineLevel="1">
      <c r="A890" s="59"/>
      <c r="B890" s="59"/>
      <c r="H890" s="51"/>
      <c r="M890" s="55" t="s">
        <v>890</v>
      </c>
      <c r="N890" s="55">
        <v>1</v>
      </c>
      <c r="O890" s="58">
        <f t="shared" si="20"/>
        <v>1.098901098901099E-2</v>
      </c>
    </row>
    <row r="891" spans="1:15" ht="13" hidden="1" outlineLevel="1">
      <c r="A891" s="59"/>
      <c r="B891" s="59"/>
      <c r="H891" s="51"/>
      <c r="M891" s="55" t="s">
        <v>891</v>
      </c>
      <c r="N891" s="55">
        <v>1</v>
      </c>
      <c r="O891" s="58">
        <f t="shared" si="20"/>
        <v>1.098901098901099E-2</v>
      </c>
    </row>
    <row r="892" spans="1:15" ht="13" hidden="1" outlineLevel="1">
      <c r="A892" s="59"/>
      <c r="B892" s="59"/>
      <c r="H892" s="51"/>
      <c r="M892" s="55" t="s">
        <v>892</v>
      </c>
      <c r="N892" s="55">
        <v>1</v>
      </c>
      <c r="O892" s="58">
        <f t="shared" si="20"/>
        <v>1.098901098901099E-2</v>
      </c>
    </row>
    <row r="893" spans="1:15" ht="13" hidden="1" outlineLevel="1">
      <c r="A893" s="59"/>
      <c r="B893" s="59"/>
      <c r="H893" s="51"/>
      <c r="M893" s="55" t="s">
        <v>445</v>
      </c>
      <c r="N893" s="55">
        <v>1</v>
      </c>
      <c r="O893" s="58">
        <f t="shared" si="20"/>
        <v>1.098901098901099E-2</v>
      </c>
    </row>
    <row r="894" spans="1:15" ht="13" hidden="1" outlineLevel="1">
      <c r="A894" s="59"/>
      <c r="B894" s="59"/>
      <c r="H894" s="51"/>
      <c r="M894" s="55" t="s">
        <v>893</v>
      </c>
      <c r="N894" s="55">
        <v>1</v>
      </c>
      <c r="O894" s="58">
        <f t="shared" si="20"/>
        <v>1.098901098901099E-2</v>
      </c>
    </row>
    <row r="895" spans="1:15" ht="13" hidden="1" outlineLevel="1">
      <c r="A895" s="59"/>
      <c r="B895" s="59"/>
      <c r="H895" s="51"/>
      <c r="M895" s="55" t="s">
        <v>527</v>
      </c>
      <c r="N895" s="55">
        <v>1</v>
      </c>
      <c r="O895" s="58">
        <f t="shared" si="20"/>
        <v>1.098901098901099E-2</v>
      </c>
    </row>
    <row r="896" spans="1:15" ht="13" hidden="1" outlineLevel="1">
      <c r="A896" s="59"/>
      <c r="B896" s="59"/>
      <c r="H896" s="51"/>
      <c r="M896" s="55" t="s">
        <v>894</v>
      </c>
      <c r="N896" s="55">
        <v>1</v>
      </c>
      <c r="O896" s="58">
        <f t="shared" si="20"/>
        <v>1.098901098901099E-2</v>
      </c>
    </row>
    <row r="897" spans="1:15" ht="13" hidden="1" outlineLevel="1">
      <c r="A897" s="59"/>
      <c r="B897" s="59"/>
      <c r="H897" s="51"/>
      <c r="M897" s="55" t="s">
        <v>895</v>
      </c>
      <c r="N897" s="55">
        <v>1</v>
      </c>
      <c r="O897" s="58">
        <f t="shared" si="20"/>
        <v>1.098901098901099E-2</v>
      </c>
    </row>
    <row r="898" spans="1:15" ht="13" hidden="1" outlineLevel="1">
      <c r="A898" s="59"/>
      <c r="B898" s="59"/>
      <c r="H898" s="51"/>
      <c r="M898" s="55" t="s">
        <v>896</v>
      </c>
      <c r="N898" s="55">
        <v>1</v>
      </c>
      <c r="O898" s="58">
        <f t="shared" si="20"/>
        <v>1.098901098901099E-2</v>
      </c>
    </row>
    <row r="899" spans="1:15" ht="13" hidden="1" outlineLevel="1">
      <c r="A899" s="59"/>
      <c r="B899" s="59"/>
      <c r="H899" s="51"/>
      <c r="M899" s="55" t="s">
        <v>638</v>
      </c>
      <c r="N899" s="55">
        <v>1</v>
      </c>
      <c r="O899" s="58">
        <f t="shared" si="20"/>
        <v>1.098901098901099E-2</v>
      </c>
    </row>
    <row r="900" spans="1:15" ht="13" hidden="1" outlineLevel="1">
      <c r="A900" s="59"/>
      <c r="B900" s="59"/>
      <c r="H900" s="51"/>
      <c r="M900" s="55" t="s">
        <v>897</v>
      </c>
      <c r="N900" s="55">
        <v>1</v>
      </c>
      <c r="O900" s="58">
        <f t="shared" si="20"/>
        <v>1.098901098901099E-2</v>
      </c>
    </row>
    <row r="901" spans="1:15" ht="13" hidden="1" outlineLevel="1">
      <c r="A901" s="59"/>
      <c r="B901" s="59"/>
      <c r="H901" s="51"/>
      <c r="M901" s="64" t="s">
        <v>898</v>
      </c>
      <c r="N901" s="55">
        <v>1</v>
      </c>
      <c r="O901" s="58">
        <f t="shared" si="20"/>
        <v>1.098901098901099E-2</v>
      </c>
    </row>
    <row r="902" spans="1:15" ht="13" hidden="1" outlineLevel="1">
      <c r="A902" s="59"/>
      <c r="B902" s="59"/>
      <c r="H902" s="51"/>
      <c r="M902" s="55" t="s">
        <v>866</v>
      </c>
      <c r="N902" s="55">
        <v>1</v>
      </c>
      <c r="O902" s="58">
        <f t="shared" si="20"/>
        <v>1.098901098901099E-2</v>
      </c>
    </row>
    <row r="903" spans="1:15" ht="13" hidden="1" outlineLevel="1">
      <c r="A903" s="59"/>
      <c r="B903" s="59"/>
      <c r="H903" s="51"/>
      <c r="M903" s="55" t="s">
        <v>573</v>
      </c>
      <c r="N903" s="55">
        <v>1</v>
      </c>
      <c r="O903" s="58">
        <f t="shared" si="20"/>
        <v>1.098901098901099E-2</v>
      </c>
    </row>
    <row r="904" spans="1:15" ht="13" hidden="1" outlineLevel="1">
      <c r="A904" s="59"/>
      <c r="B904" s="59"/>
      <c r="H904" s="51"/>
      <c r="M904" s="55" t="s">
        <v>899</v>
      </c>
      <c r="N904" s="55">
        <v>1</v>
      </c>
      <c r="O904" s="58">
        <f t="shared" si="20"/>
        <v>1.098901098901099E-2</v>
      </c>
    </row>
    <row r="905" spans="1:15" ht="13" hidden="1" outlineLevel="1">
      <c r="A905" s="59"/>
      <c r="B905" s="59"/>
      <c r="H905" s="51"/>
      <c r="M905" s="55" t="s">
        <v>900</v>
      </c>
      <c r="N905" s="55">
        <v>1</v>
      </c>
      <c r="O905" s="58">
        <f t="shared" si="20"/>
        <v>1.098901098901099E-2</v>
      </c>
    </row>
    <row r="906" spans="1:15" ht="13" hidden="1" outlineLevel="1">
      <c r="A906" s="59"/>
      <c r="B906" s="59"/>
      <c r="H906" s="51"/>
      <c r="M906" s="55" t="s">
        <v>901</v>
      </c>
      <c r="N906" s="55">
        <v>1</v>
      </c>
      <c r="O906" s="58">
        <f t="shared" si="20"/>
        <v>1.098901098901099E-2</v>
      </c>
    </row>
    <row r="907" spans="1:15" ht="13" hidden="1" outlineLevel="1">
      <c r="A907" s="59"/>
      <c r="B907" s="59"/>
      <c r="H907" s="51"/>
      <c r="M907" s="55" t="s">
        <v>865</v>
      </c>
      <c r="N907" s="55">
        <v>1</v>
      </c>
      <c r="O907" s="58">
        <f t="shared" si="20"/>
        <v>1.098901098901099E-2</v>
      </c>
    </row>
    <row r="908" spans="1:15" ht="13" hidden="1" outlineLevel="1">
      <c r="A908" s="59"/>
      <c r="B908" s="59"/>
      <c r="H908" s="51"/>
      <c r="M908" s="55" t="s">
        <v>902</v>
      </c>
      <c r="N908" s="55">
        <v>1</v>
      </c>
      <c r="O908" s="58">
        <f t="shared" si="20"/>
        <v>1.098901098901099E-2</v>
      </c>
    </row>
    <row r="909" spans="1:15" ht="13" hidden="1" outlineLevel="1">
      <c r="A909" s="59"/>
      <c r="B909" s="59"/>
      <c r="H909" s="51"/>
      <c r="M909" s="55" t="s">
        <v>863</v>
      </c>
      <c r="N909" s="55">
        <v>1</v>
      </c>
      <c r="O909" s="58">
        <f t="shared" si="20"/>
        <v>1.098901098901099E-2</v>
      </c>
    </row>
    <row r="910" spans="1:15" ht="13" hidden="1" outlineLevel="1">
      <c r="A910" s="59"/>
      <c r="B910" s="59"/>
      <c r="H910" s="51"/>
      <c r="M910" s="55" t="s">
        <v>903</v>
      </c>
      <c r="N910" s="55">
        <v>1</v>
      </c>
      <c r="O910" s="58">
        <f t="shared" si="20"/>
        <v>1.098901098901099E-2</v>
      </c>
    </row>
    <row r="911" spans="1:15" ht="13">
      <c r="A911" s="59"/>
      <c r="B911" s="59"/>
      <c r="H911" s="51"/>
      <c r="M911" s="65"/>
      <c r="N911" s="65"/>
      <c r="O911" s="66"/>
    </row>
    <row r="912" spans="1:15" ht="60">
      <c r="A912" s="46" t="s">
        <v>37</v>
      </c>
      <c r="B912" s="47" t="s">
        <v>58</v>
      </c>
      <c r="C912" s="48">
        <v>1738</v>
      </c>
      <c r="D912" s="49" t="s">
        <v>59</v>
      </c>
      <c r="E912" s="50" t="s">
        <v>60</v>
      </c>
      <c r="F912" s="50" t="s">
        <v>9</v>
      </c>
      <c r="G912" s="50" t="s">
        <v>61</v>
      </c>
      <c r="H912" s="51"/>
      <c r="I912" s="50" t="s">
        <v>62</v>
      </c>
      <c r="J912" s="50" t="s">
        <v>9</v>
      </c>
      <c r="K912" s="50" t="s">
        <v>61</v>
      </c>
      <c r="M912" s="50" t="s">
        <v>63</v>
      </c>
      <c r="N912" s="50" t="s">
        <v>9</v>
      </c>
      <c r="O912" s="50" t="s">
        <v>61</v>
      </c>
    </row>
    <row r="913" spans="1:15" ht="13">
      <c r="A913" s="52"/>
      <c r="B913" s="53"/>
      <c r="C913" s="51"/>
      <c r="D913" s="51"/>
      <c r="E913" s="54" t="s">
        <v>64</v>
      </c>
      <c r="F913" s="55">
        <v>72</v>
      </c>
      <c r="G913" s="56">
        <f t="shared" ref="G913:G916" si="21">F913/C$912</f>
        <v>4.1426927502876867E-2</v>
      </c>
      <c r="H913" s="51"/>
      <c r="I913" s="55" t="s">
        <v>46</v>
      </c>
      <c r="J913" s="55">
        <v>707</v>
      </c>
      <c r="K913" s="57">
        <f t="shared" ref="K913:K982" si="22">J913/C$912</f>
        <v>0.40678941311852707</v>
      </c>
      <c r="M913" s="55" t="s">
        <v>904</v>
      </c>
      <c r="N913" s="55">
        <v>66</v>
      </c>
      <c r="O913" s="58">
        <f t="shared" ref="O913:O1536" si="23">N913/C$912</f>
        <v>3.7974683544303799E-2</v>
      </c>
    </row>
    <row r="914" spans="1:15" ht="13">
      <c r="A914" s="52"/>
      <c r="B914" s="53"/>
      <c r="C914" s="51"/>
      <c r="D914" s="51"/>
      <c r="E914" s="54" t="s">
        <v>49</v>
      </c>
      <c r="F914" s="55">
        <v>706</v>
      </c>
      <c r="G914" s="56">
        <f t="shared" si="21"/>
        <v>0.40621403912543153</v>
      </c>
      <c r="H914" s="51"/>
      <c r="I914" s="55" t="s">
        <v>47</v>
      </c>
      <c r="J914" s="55">
        <v>282</v>
      </c>
      <c r="K914" s="57">
        <f t="shared" si="22"/>
        <v>0.16225546605293439</v>
      </c>
      <c r="M914" s="55" t="s">
        <v>564</v>
      </c>
      <c r="N914" s="55">
        <v>41</v>
      </c>
      <c r="O914" s="58">
        <f t="shared" si="23"/>
        <v>2.3590333716915997E-2</v>
      </c>
    </row>
    <row r="915" spans="1:15" ht="13">
      <c r="A915" s="59"/>
      <c r="B915" s="59"/>
      <c r="C915" s="59"/>
      <c r="E915" s="60" t="s">
        <v>50</v>
      </c>
      <c r="F915" s="55">
        <v>891</v>
      </c>
      <c r="G915" s="56">
        <f t="shared" si="21"/>
        <v>0.51265822784810122</v>
      </c>
      <c r="H915" s="51"/>
      <c r="I915" s="55" t="s">
        <v>67</v>
      </c>
      <c r="J915" s="55">
        <v>126</v>
      </c>
      <c r="K915" s="57">
        <f t="shared" si="22"/>
        <v>7.2497123130034521E-2</v>
      </c>
      <c r="M915" s="55" t="s">
        <v>481</v>
      </c>
      <c r="N915" s="55">
        <v>33</v>
      </c>
      <c r="O915" s="58">
        <f t="shared" si="23"/>
        <v>1.8987341772151899E-2</v>
      </c>
    </row>
    <row r="916" spans="1:15" ht="13" collapsed="1">
      <c r="A916" s="59"/>
      <c r="B916" s="59"/>
      <c r="C916" s="59"/>
      <c r="D916" s="59"/>
      <c r="E916" s="60" t="s">
        <v>69</v>
      </c>
      <c r="F916" s="55">
        <v>69</v>
      </c>
      <c r="G916" s="56">
        <f t="shared" si="21"/>
        <v>3.9700805523590336E-2</v>
      </c>
      <c r="H916" s="51"/>
      <c r="I916" s="55" t="s">
        <v>56</v>
      </c>
      <c r="J916" s="55">
        <v>61</v>
      </c>
      <c r="K916" s="57">
        <f t="shared" si="22"/>
        <v>3.5097813578826235E-2</v>
      </c>
      <c r="M916" s="55" t="s">
        <v>905</v>
      </c>
      <c r="N916" s="55">
        <v>31</v>
      </c>
      <c r="O916" s="58">
        <f t="shared" si="23"/>
        <v>1.7836593785960874E-2</v>
      </c>
    </row>
    <row r="917" spans="1:15" ht="13" hidden="1" outlineLevel="1">
      <c r="A917" s="59"/>
      <c r="B917" s="59"/>
      <c r="C917" s="59"/>
      <c r="D917" s="59"/>
      <c r="H917" s="51"/>
      <c r="I917" s="55" t="s">
        <v>279</v>
      </c>
      <c r="J917" s="55">
        <v>50</v>
      </c>
      <c r="K917" s="57">
        <f t="shared" si="22"/>
        <v>2.8768699654775604E-2</v>
      </c>
      <c r="M917" s="55" t="s">
        <v>75</v>
      </c>
      <c r="N917" s="55">
        <v>29</v>
      </c>
      <c r="O917" s="58">
        <f t="shared" si="23"/>
        <v>1.6685845799769849E-2</v>
      </c>
    </row>
    <row r="918" spans="1:15" ht="13" hidden="1" outlineLevel="1">
      <c r="A918" s="59"/>
      <c r="B918" s="59"/>
      <c r="C918" s="59"/>
      <c r="D918" s="59"/>
      <c r="H918" s="51"/>
      <c r="I918" s="55" t="s">
        <v>76</v>
      </c>
      <c r="J918" s="55">
        <v>50</v>
      </c>
      <c r="K918" s="57">
        <f t="shared" si="22"/>
        <v>2.8768699654775604E-2</v>
      </c>
      <c r="M918" s="55" t="s">
        <v>906</v>
      </c>
      <c r="N918" s="55">
        <v>27</v>
      </c>
      <c r="O918" s="58">
        <f t="shared" si="23"/>
        <v>1.5535097813578827E-2</v>
      </c>
    </row>
    <row r="919" spans="1:15" ht="13" hidden="1" outlineLevel="1">
      <c r="A919" s="59"/>
      <c r="B919" s="59"/>
      <c r="C919" s="59"/>
      <c r="D919" s="59"/>
      <c r="H919" s="51"/>
      <c r="I919" s="55" t="s">
        <v>79</v>
      </c>
      <c r="J919" s="55">
        <v>39</v>
      </c>
      <c r="K919" s="57">
        <f t="shared" si="22"/>
        <v>2.2439585730724972E-2</v>
      </c>
      <c r="M919" s="55" t="s">
        <v>907</v>
      </c>
      <c r="N919" s="55">
        <v>24</v>
      </c>
      <c r="O919" s="58">
        <f t="shared" si="23"/>
        <v>1.3808975834292289E-2</v>
      </c>
    </row>
    <row r="920" spans="1:15" ht="13" hidden="1" outlineLevel="1">
      <c r="A920" s="59"/>
      <c r="B920" s="59"/>
      <c r="C920" s="59"/>
      <c r="D920" s="59"/>
      <c r="H920" s="51"/>
      <c r="I920" s="55" t="s">
        <v>70</v>
      </c>
      <c r="J920" s="55">
        <v>34</v>
      </c>
      <c r="K920" s="57">
        <f t="shared" si="22"/>
        <v>1.9562715765247412E-2</v>
      </c>
      <c r="M920" s="55" t="s">
        <v>364</v>
      </c>
      <c r="N920" s="55">
        <v>24</v>
      </c>
      <c r="O920" s="58">
        <f t="shared" si="23"/>
        <v>1.3808975834292289E-2</v>
      </c>
    </row>
    <row r="921" spans="1:15" ht="13" hidden="1" outlineLevel="1">
      <c r="A921" s="59"/>
      <c r="B921" s="59"/>
      <c r="C921" s="59"/>
      <c r="D921" s="59"/>
      <c r="H921" s="51"/>
      <c r="I921" s="55" t="s">
        <v>57</v>
      </c>
      <c r="J921" s="55">
        <v>32</v>
      </c>
      <c r="K921" s="57">
        <f t="shared" si="22"/>
        <v>1.8411967779056387E-2</v>
      </c>
      <c r="M921" s="55" t="s">
        <v>908</v>
      </c>
      <c r="N921" s="55">
        <v>20</v>
      </c>
      <c r="O921" s="58">
        <f t="shared" si="23"/>
        <v>1.1507479861910242E-2</v>
      </c>
    </row>
    <row r="922" spans="1:15" ht="13" hidden="1" outlineLevel="1">
      <c r="A922" s="59"/>
      <c r="B922" s="59"/>
      <c r="H922" s="51"/>
      <c r="I922" s="55" t="s">
        <v>89</v>
      </c>
      <c r="J922" s="55">
        <v>29</v>
      </c>
      <c r="K922" s="57">
        <f t="shared" si="22"/>
        <v>1.6685845799769849E-2</v>
      </c>
      <c r="M922" s="55" t="s">
        <v>400</v>
      </c>
      <c r="N922" s="55">
        <v>20</v>
      </c>
      <c r="O922" s="58">
        <f t="shared" si="23"/>
        <v>1.1507479861910242E-2</v>
      </c>
    </row>
    <row r="923" spans="1:15" ht="13" hidden="1" outlineLevel="1">
      <c r="A923" s="59"/>
      <c r="B923" s="59"/>
      <c r="H923" s="51"/>
      <c r="I923" s="55" t="s">
        <v>134</v>
      </c>
      <c r="J923" s="55">
        <v>23</v>
      </c>
      <c r="K923" s="57">
        <f t="shared" si="22"/>
        <v>1.3233601841196778E-2</v>
      </c>
      <c r="M923" s="55" t="s">
        <v>478</v>
      </c>
      <c r="N923" s="55">
        <v>18</v>
      </c>
      <c r="O923" s="58">
        <f t="shared" si="23"/>
        <v>1.0356731875719217E-2</v>
      </c>
    </row>
    <row r="924" spans="1:15" ht="13" hidden="1" outlineLevel="1">
      <c r="A924" s="59"/>
      <c r="B924" s="59"/>
      <c r="H924" s="51"/>
      <c r="I924" s="55" t="s">
        <v>99</v>
      </c>
      <c r="J924" s="55">
        <v>22</v>
      </c>
      <c r="K924" s="57">
        <f t="shared" si="22"/>
        <v>1.2658227848101266E-2</v>
      </c>
      <c r="M924" s="55" t="s">
        <v>909</v>
      </c>
      <c r="N924" s="55">
        <v>17</v>
      </c>
      <c r="O924" s="58">
        <f t="shared" si="23"/>
        <v>9.781357882623706E-3</v>
      </c>
    </row>
    <row r="925" spans="1:15" ht="13" hidden="1" outlineLevel="1">
      <c r="A925" s="59"/>
      <c r="B925" s="59"/>
      <c r="H925" s="51"/>
      <c r="I925" s="55" t="s">
        <v>91</v>
      </c>
      <c r="J925" s="55">
        <v>22</v>
      </c>
      <c r="K925" s="57">
        <f t="shared" si="22"/>
        <v>1.2658227848101266E-2</v>
      </c>
      <c r="M925" s="55" t="s">
        <v>910</v>
      </c>
      <c r="N925" s="55">
        <v>17</v>
      </c>
      <c r="O925" s="58">
        <f t="shared" si="23"/>
        <v>9.781357882623706E-3</v>
      </c>
    </row>
    <row r="926" spans="1:15" ht="13" hidden="1" outlineLevel="1">
      <c r="A926" s="59"/>
      <c r="B926" s="59"/>
      <c r="H926" s="51"/>
      <c r="I926" s="55" t="s">
        <v>114</v>
      </c>
      <c r="J926" s="55">
        <v>21</v>
      </c>
      <c r="K926" s="57">
        <f t="shared" si="22"/>
        <v>1.2082853855005753E-2</v>
      </c>
      <c r="M926" s="55" t="s">
        <v>911</v>
      </c>
      <c r="N926" s="55">
        <v>17</v>
      </c>
      <c r="O926" s="58">
        <f t="shared" si="23"/>
        <v>9.781357882623706E-3</v>
      </c>
    </row>
    <row r="927" spans="1:15" ht="13" hidden="1" outlineLevel="1">
      <c r="A927" s="59"/>
      <c r="B927" s="59"/>
      <c r="H927" s="51"/>
      <c r="I927" s="55" t="s">
        <v>74</v>
      </c>
      <c r="J927" s="55">
        <v>21</v>
      </c>
      <c r="K927" s="57">
        <f t="shared" si="22"/>
        <v>1.2082853855005753E-2</v>
      </c>
      <c r="M927" s="55" t="s">
        <v>912</v>
      </c>
      <c r="N927" s="55">
        <v>16</v>
      </c>
      <c r="O927" s="58">
        <f t="shared" si="23"/>
        <v>9.2059838895281933E-3</v>
      </c>
    </row>
    <row r="928" spans="1:15" ht="13" hidden="1" outlineLevel="1">
      <c r="A928" s="59"/>
      <c r="B928" s="59"/>
      <c r="H928" s="51"/>
      <c r="I928" s="55" t="s">
        <v>166</v>
      </c>
      <c r="J928" s="55">
        <v>14</v>
      </c>
      <c r="K928" s="57">
        <f t="shared" si="22"/>
        <v>8.0552359033371698E-3</v>
      </c>
      <c r="M928" s="55" t="s">
        <v>913</v>
      </c>
      <c r="N928" s="55">
        <v>15</v>
      </c>
      <c r="O928" s="58">
        <f t="shared" si="23"/>
        <v>8.6306098964326807E-3</v>
      </c>
    </row>
    <row r="929" spans="1:15" ht="13" hidden="1" outlineLevel="1">
      <c r="A929" s="59"/>
      <c r="B929" s="59"/>
      <c r="H929" s="51"/>
      <c r="I929" s="55" t="s">
        <v>101</v>
      </c>
      <c r="J929" s="55">
        <v>14</v>
      </c>
      <c r="K929" s="57">
        <f t="shared" si="22"/>
        <v>8.0552359033371698E-3</v>
      </c>
      <c r="M929" s="55" t="s">
        <v>855</v>
      </c>
      <c r="N929" s="55">
        <v>15</v>
      </c>
      <c r="O929" s="58">
        <f t="shared" si="23"/>
        <v>8.6306098964326807E-3</v>
      </c>
    </row>
    <row r="930" spans="1:15" ht="13" hidden="1" outlineLevel="1">
      <c r="A930" s="59"/>
      <c r="B930" s="59"/>
      <c r="H930" s="51"/>
      <c r="I930" s="55" t="s">
        <v>301</v>
      </c>
      <c r="J930" s="55">
        <v>12</v>
      </c>
      <c r="K930" s="57">
        <f t="shared" si="22"/>
        <v>6.9044879171461446E-3</v>
      </c>
      <c r="M930" s="55" t="s">
        <v>395</v>
      </c>
      <c r="N930" s="55">
        <v>14</v>
      </c>
      <c r="O930" s="58">
        <f t="shared" si="23"/>
        <v>8.0552359033371698E-3</v>
      </c>
    </row>
    <row r="931" spans="1:15" ht="13" hidden="1" outlineLevel="1">
      <c r="A931" s="59"/>
      <c r="B931" s="59"/>
      <c r="H931" s="51"/>
      <c r="I931" s="55" t="s">
        <v>391</v>
      </c>
      <c r="J931" s="55">
        <v>11</v>
      </c>
      <c r="K931" s="57">
        <f t="shared" si="22"/>
        <v>6.3291139240506328E-3</v>
      </c>
      <c r="M931" s="55" t="s">
        <v>914</v>
      </c>
      <c r="N931" s="55">
        <v>13</v>
      </c>
      <c r="O931" s="58">
        <f t="shared" si="23"/>
        <v>7.4798619102416572E-3</v>
      </c>
    </row>
    <row r="932" spans="1:15" ht="13" hidden="1" outlineLevel="1">
      <c r="A932" s="59"/>
      <c r="B932" s="59"/>
      <c r="H932" s="51"/>
      <c r="I932" s="55" t="s">
        <v>108</v>
      </c>
      <c r="J932" s="55">
        <v>11</v>
      </c>
      <c r="K932" s="57">
        <f t="shared" si="22"/>
        <v>6.3291139240506328E-3</v>
      </c>
      <c r="M932" s="55" t="s">
        <v>915</v>
      </c>
      <c r="N932" s="55">
        <v>12</v>
      </c>
      <c r="O932" s="58">
        <f t="shared" si="23"/>
        <v>6.9044879171461446E-3</v>
      </c>
    </row>
    <row r="933" spans="1:15" ht="13" hidden="1" outlineLevel="1">
      <c r="A933" s="59"/>
      <c r="B933" s="59"/>
      <c r="H933" s="51"/>
      <c r="I933" s="55" t="s">
        <v>128</v>
      </c>
      <c r="J933" s="55">
        <v>10</v>
      </c>
      <c r="K933" s="57">
        <f t="shared" si="22"/>
        <v>5.7537399309551211E-3</v>
      </c>
      <c r="M933" s="55" t="s">
        <v>330</v>
      </c>
      <c r="N933" s="55">
        <v>12</v>
      </c>
      <c r="O933" s="58">
        <f t="shared" si="23"/>
        <v>6.9044879171461446E-3</v>
      </c>
    </row>
    <row r="934" spans="1:15" ht="13" hidden="1" outlineLevel="1">
      <c r="A934" s="59"/>
      <c r="B934" s="59"/>
      <c r="H934" s="51"/>
      <c r="I934" s="55" t="s">
        <v>87</v>
      </c>
      <c r="J934" s="55">
        <v>10</v>
      </c>
      <c r="K934" s="57">
        <f t="shared" si="22"/>
        <v>5.7537399309551211E-3</v>
      </c>
      <c r="M934" s="55" t="s">
        <v>916</v>
      </c>
      <c r="N934" s="55">
        <v>12</v>
      </c>
      <c r="O934" s="58">
        <f t="shared" si="23"/>
        <v>6.9044879171461446E-3</v>
      </c>
    </row>
    <row r="935" spans="1:15" ht="13" hidden="1" outlineLevel="1">
      <c r="A935" s="59"/>
      <c r="B935" s="59"/>
      <c r="H935" s="51"/>
      <c r="I935" s="55" t="s">
        <v>371</v>
      </c>
      <c r="J935" s="55">
        <v>8</v>
      </c>
      <c r="K935" s="57">
        <f t="shared" si="22"/>
        <v>4.6029919447640967E-3</v>
      </c>
      <c r="M935" s="55" t="s">
        <v>917</v>
      </c>
      <c r="N935" s="55">
        <v>12</v>
      </c>
      <c r="O935" s="58">
        <f t="shared" si="23"/>
        <v>6.9044879171461446E-3</v>
      </c>
    </row>
    <row r="936" spans="1:15" ht="13" hidden="1" outlineLevel="1">
      <c r="A936" s="59"/>
      <c r="B936" s="59"/>
      <c r="H936" s="51"/>
      <c r="I936" s="55" t="s">
        <v>148</v>
      </c>
      <c r="J936" s="55">
        <v>8</v>
      </c>
      <c r="K936" s="57">
        <f t="shared" si="22"/>
        <v>4.6029919447640967E-3</v>
      </c>
      <c r="M936" s="55" t="s">
        <v>918</v>
      </c>
      <c r="N936" s="55">
        <v>12</v>
      </c>
      <c r="O936" s="58">
        <f t="shared" si="23"/>
        <v>6.9044879171461446E-3</v>
      </c>
    </row>
    <row r="937" spans="1:15" ht="13" hidden="1" outlineLevel="1">
      <c r="A937" s="59"/>
      <c r="B937" s="59"/>
      <c r="H937" s="51"/>
      <c r="I937" s="55" t="s">
        <v>295</v>
      </c>
      <c r="J937" s="55">
        <v>8</v>
      </c>
      <c r="K937" s="57">
        <f t="shared" si="22"/>
        <v>4.6029919447640967E-3</v>
      </c>
      <c r="M937" s="55" t="s">
        <v>919</v>
      </c>
      <c r="N937" s="55">
        <v>11</v>
      </c>
      <c r="O937" s="58">
        <f t="shared" si="23"/>
        <v>6.3291139240506328E-3</v>
      </c>
    </row>
    <row r="938" spans="1:15" ht="13" hidden="1" outlineLevel="1">
      <c r="A938" s="59"/>
      <c r="B938" s="59"/>
      <c r="H938" s="51"/>
      <c r="I938" s="55" t="s">
        <v>313</v>
      </c>
      <c r="J938" s="55">
        <v>7</v>
      </c>
      <c r="K938" s="57">
        <f t="shared" si="22"/>
        <v>4.0276179516685849E-3</v>
      </c>
      <c r="M938" s="55" t="s">
        <v>836</v>
      </c>
      <c r="N938" s="55">
        <v>11</v>
      </c>
      <c r="O938" s="58">
        <f t="shared" si="23"/>
        <v>6.3291139240506328E-3</v>
      </c>
    </row>
    <row r="939" spans="1:15" ht="13" hidden="1" outlineLevel="1">
      <c r="A939" s="59"/>
      <c r="B939" s="59"/>
      <c r="H939" s="51"/>
      <c r="I939" s="55" t="s">
        <v>118</v>
      </c>
      <c r="J939" s="55">
        <v>7</v>
      </c>
      <c r="K939" s="57">
        <f t="shared" si="22"/>
        <v>4.0276179516685849E-3</v>
      </c>
      <c r="M939" s="55" t="s">
        <v>920</v>
      </c>
      <c r="N939" s="55">
        <v>11</v>
      </c>
      <c r="O939" s="58">
        <f t="shared" si="23"/>
        <v>6.3291139240506328E-3</v>
      </c>
    </row>
    <row r="940" spans="1:15" ht="13" hidden="1" outlineLevel="1">
      <c r="A940" s="59"/>
      <c r="B940" s="59"/>
      <c r="H940" s="51"/>
      <c r="I940" s="55" t="s">
        <v>95</v>
      </c>
      <c r="J940" s="55">
        <v>7</v>
      </c>
      <c r="K940" s="57">
        <f t="shared" si="22"/>
        <v>4.0276179516685849E-3</v>
      </c>
      <c r="M940" s="55" t="s">
        <v>892</v>
      </c>
      <c r="N940" s="55">
        <v>11</v>
      </c>
      <c r="O940" s="58">
        <f t="shared" si="23"/>
        <v>6.3291139240506328E-3</v>
      </c>
    </row>
    <row r="941" spans="1:15" ht="13" hidden="1" outlineLevel="1">
      <c r="A941" s="59"/>
      <c r="B941" s="59"/>
      <c r="H941" s="51"/>
      <c r="I941" s="55" t="s">
        <v>93</v>
      </c>
      <c r="J941" s="55">
        <v>6</v>
      </c>
      <c r="K941" s="57">
        <f t="shared" si="22"/>
        <v>3.4522439585730723E-3</v>
      </c>
      <c r="M941" s="55" t="s">
        <v>529</v>
      </c>
      <c r="N941" s="55">
        <v>10</v>
      </c>
      <c r="O941" s="58">
        <f t="shared" si="23"/>
        <v>5.7537399309551211E-3</v>
      </c>
    </row>
    <row r="942" spans="1:15" ht="13" hidden="1" outlineLevel="1">
      <c r="A942" s="59"/>
      <c r="B942" s="59"/>
      <c r="H942" s="51"/>
      <c r="I942" s="55" t="s">
        <v>321</v>
      </c>
      <c r="J942" s="55">
        <v>5</v>
      </c>
      <c r="K942" s="57">
        <f t="shared" si="22"/>
        <v>2.8768699654775605E-3</v>
      </c>
      <c r="M942" s="55" t="s">
        <v>646</v>
      </c>
      <c r="N942" s="55">
        <v>10</v>
      </c>
      <c r="O942" s="58">
        <f t="shared" si="23"/>
        <v>5.7537399309551211E-3</v>
      </c>
    </row>
    <row r="943" spans="1:15" ht="13" hidden="1" outlineLevel="1">
      <c r="A943" s="59"/>
      <c r="B943" s="59"/>
      <c r="H943" s="51"/>
      <c r="I943" s="55" t="s">
        <v>116</v>
      </c>
      <c r="J943" s="55">
        <v>5</v>
      </c>
      <c r="K943" s="57">
        <f t="shared" si="22"/>
        <v>2.8768699654775605E-3</v>
      </c>
      <c r="M943" s="55" t="s">
        <v>351</v>
      </c>
      <c r="N943" s="55">
        <v>10</v>
      </c>
      <c r="O943" s="58">
        <f t="shared" si="23"/>
        <v>5.7537399309551211E-3</v>
      </c>
    </row>
    <row r="944" spans="1:15" ht="13" hidden="1" outlineLevel="1">
      <c r="A944" s="59"/>
      <c r="B944" s="59"/>
      <c r="H944" s="51"/>
      <c r="I944" s="55" t="s">
        <v>144</v>
      </c>
      <c r="J944" s="55">
        <v>5</v>
      </c>
      <c r="K944" s="57">
        <f t="shared" si="22"/>
        <v>2.8768699654775605E-3</v>
      </c>
      <c r="M944" s="55" t="s">
        <v>921</v>
      </c>
      <c r="N944" s="55">
        <v>9</v>
      </c>
      <c r="O944" s="58">
        <f t="shared" si="23"/>
        <v>5.1783659378596084E-3</v>
      </c>
    </row>
    <row r="945" spans="1:15" ht="13" hidden="1" outlineLevel="1">
      <c r="A945" s="59"/>
      <c r="B945" s="59"/>
      <c r="H945" s="51"/>
      <c r="I945" s="55" t="s">
        <v>662</v>
      </c>
      <c r="J945" s="55">
        <v>5</v>
      </c>
      <c r="K945" s="57">
        <f t="shared" si="22"/>
        <v>2.8768699654775605E-3</v>
      </c>
      <c r="M945" s="55" t="s">
        <v>922</v>
      </c>
      <c r="N945" s="55">
        <v>9</v>
      </c>
      <c r="O945" s="58">
        <f t="shared" si="23"/>
        <v>5.1783659378596084E-3</v>
      </c>
    </row>
    <row r="946" spans="1:15" ht="13" hidden="1" outlineLevel="1">
      <c r="A946" s="59"/>
      <c r="B946" s="59"/>
      <c r="H946" s="51"/>
      <c r="I946" s="55" t="s">
        <v>83</v>
      </c>
      <c r="J946" s="55">
        <v>4</v>
      </c>
      <c r="K946" s="57">
        <f t="shared" si="22"/>
        <v>2.3014959723820483E-3</v>
      </c>
      <c r="M946" s="55" t="s">
        <v>923</v>
      </c>
      <c r="N946" s="55">
        <v>9</v>
      </c>
      <c r="O946" s="58">
        <f t="shared" si="23"/>
        <v>5.1783659378596084E-3</v>
      </c>
    </row>
    <row r="947" spans="1:15" ht="13" hidden="1" outlineLevel="1">
      <c r="A947" s="59"/>
      <c r="B947" s="59"/>
      <c r="H947" s="51"/>
      <c r="I947" s="55" t="s">
        <v>81</v>
      </c>
      <c r="J947" s="55">
        <v>4</v>
      </c>
      <c r="K947" s="57">
        <f t="shared" si="22"/>
        <v>2.3014959723820483E-3</v>
      </c>
      <c r="M947" s="55" t="s">
        <v>440</v>
      </c>
      <c r="N947" s="55">
        <v>9</v>
      </c>
      <c r="O947" s="58">
        <f t="shared" si="23"/>
        <v>5.1783659378596084E-3</v>
      </c>
    </row>
    <row r="948" spans="1:15" ht="13" hidden="1" outlineLevel="1">
      <c r="A948" s="59"/>
      <c r="B948" s="59"/>
      <c r="H948" s="51"/>
      <c r="I948" s="55" t="s">
        <v>309</v>
      </c>
      <c r="J948" s="55">
        <v>4</v>
      </c>
      <c r="K948" s="57">
        <f t="shared" si="22"/>
        <v>2.3014959723820483E-3</v>
      </c>
      <c r="M948" s="64" t="s">
        <v>924</v>
      </c>
      <c r="N948" s="55">
        <v>9</v>
      </c>
      <c r="O948" s="58">
        <f t="shared" si="23"/>
        <v>5.1783659378596084E-3</v>
      </c>
    </row>
    <row r="949" spans="1:15" ht="13" hidden="1" outlineLevel="1">
      <c r="A949" s="59"/>
      <c r="B949" s="59"/>
      <c r="H949" s="51"/>
      <c r="I949" s="55" t="s">
        <v>699</v>
      </c>
      <c r="J949" s="55">
        <v>4</v>
      </c>
      <c r="K949" s="57">
        <f t="shared" si="22"/>
        <v>2.3014959723820483E-3</v>
      </c>
      <c r="M949" s="55" t="s">
        <v>352</v>
      </c>
      <c r="N949" s="55">
        <v>8</v>
      </c>
      <c r="O949" s="58">
        <f t="shared" si="23"/>
        <v>4.6029919447640967E-3</v>
      </c>
    </row>
    <row r="950" spans="1:15" ht="13" hidden="1" outlineLevel="1">
      <c r="A950" s="59"/>
      <c r="B950" s="59"/>
      <c r="H950" s="51"/>
      <c r="I950" s="55" t="s">
        <v>925</v>
      </c>
      <c r="J950" s="55">
        <v>3</v>
      </c>
      <c r="K950" s="57">
        <f t="shared" si="22"/>
        <v>1.7261219792865361E-3</v>
      </c>
      <c r="M950" s="55" t="s">
        <v>363</v>
      </c>
      <c r="N950" s="55">
        <v>8</v>
      </c>
      <c r="O950" s="58">
        <f t="shared" si="23"/>
        <v>4.6029919447640967E-3</v>
      </c>
    </row>
    <row r="951" spans="1:15" ht="13" hidden="1" outlineLevel="1">
      <c r="A951" s="59"/>
      <c r="B951" s="59"/>
      <c r="H951" s="51"/>
      <c r="I951" s="55" t="s">
        <v>926</v>
      </c>
      <c r="J951" s="55">
        <v>3</v>
      </c>
      <c r="K951" s="57">
        <f t="shared" si="22"/>
        <v>1.7261219792865361E-3</v>
      </c>
      <c r="M951" s="55" t="s">
        <v>527</v>
      </c>
      <c r="N951" s="55">
        <v>8</v>
      </c>
      <c r="O951" s="58">
        <f t="shared" si="23"/>
        <v>4.6029919447640967E-3</v>
      </c>
    </row>
    <row r="952" spans="1:15" ht="13" hidden="1" outlineLevel="1">
      <c r="A952" s="59"/>
      <c r="B952" s="59"/>
      <c r="H952" s="51"/>
      <c r="I952" s="55" t="s">
        <v>103</v>
      </c>
      <c r="J952" s="55">
        <v>3</v>
      </c>
      <c r="K952" s="57">
        <f t="shared" si="22"/>
        <v>1.7261219792865361E-3</v>
      </c>
      <c r="M952" s="55" t="s">
        <v>927</v>
      </c>
      <c r="N952" s="55">
        <v>8</v>
      </c>
      <c r="O952" s="58">
        <f t="shared" si="23"/>
        <v>4.6029919447640967E-3</v>
      </c>
    </row>
    <row r="953" spans="1:15" ht="13" hidden="1" outlineLevel="1">
      <c r="A953" s="59"/>
      <c r="B953" s="59"/>
      <c r="H953" s="51"/>
      <c r="I953" s="55" t="s">
        <v>402</v>
      </c>
      <c r="J953" s="55">
        <v>2</v>
      </c>
      <c r="K953" s="57">
        <f t="shared" si="22"/>
        <v>1.1507479861910242E-3</v>
      </c>
      <c r="M953" s="55" t="s">
        <v>928</v>
      </c>
      <c r="N953" s="55">
        <v>7</v>
      </c>
      <c r="O953" s="58">
        <f t="shared" si="23"/>
        <v>4.0276179516685849E-3</v>
      </c>
    </row>
    <row r="954" spans="1:15" ht="13" hidden="1" outlineLevel="1">
      <c r="A954" s="59"/>
      <c r="B954" s="59"/>
      <c r="H954" s="51"/>
      <c r="I954" s="55" t="s">
        <v>126</v>
      </c>
      <c r="J954" s="55">
        <v>2</v>
      </c>
      <c r="K954" s="57">
        <f t="shared" si="22"/>
        <v>1.1507479861910242E-3</v>
      </c>
      <c r="M954" s="55" t="s">
        <v>929</v>
      </c>
      <c r="N954" s="55">
        <v>7</v>
      </c>
      <c r="O954" s="58">
        <f t="shared" si="23"/>
        <v>4.0276179516685849E-3</v>
      </c>
    </row>
    <row r="955" spans="1:15" ht="13" hidden="1" outlineLevel="1">
      <c r="A955" s="59"/>
      <c r="B955" s="59"/>
      <c r="H955" s="51"/>
      <c r="I955" s="55" t="s">
        <v>373</v>
      </c>
      <c r="J955" s="55">
        <v>2</v>
      </c>
      <c r="K955" s="57">
        <f t="shared" si="22"/>
        <v>1.1507479861910242E-3</v>
      </c>
      <c r="M955" s="55" t="s">
        <v>930</v>
      </c>
      <c r="N955" s="55">
        <v>7</v>
      </c>
      <c r="O955" s="58">
        <f t="shared" si="23"/>
        <v>4.0276179516685849E-3</v>
      </c>
    </row>
    <row r="956" spans="1:15" ht="13" hidden="1" outlineLevel="1">
      <c r="A956" s="59"/>
      <c r="B956" s="59"/>
      <c r="H956" s="51"/>
      <c r="I956" s="55" t="s">
        <v>315</v>
      </c>
      <c r="J956" s="55">
        <v>2</v>
      </c>
      <c r="K956" s="57">
        <f t="shared" si="22"/>
        <v>1.1507479861910242E-3</v>
      </c>
      <c r="M956" s="55" t="s">
        <v>931</v>
      </c>
      <c r="N956" s="55">
        <v>7</v>
      </c>
      <c r="O956" s="58">
        <f t="shared" si="23"/>
        <v>4.0276179516685849E-3</v>
      </c>
    </row>
    <row r="957" spans="1:15" ht="13" hidden="1" outlineLevel="1">
      <c r="A957" s="59"/>
      <c r="B957" s="59"/>
      <c r="H957" s="51"/>
      <c r="I957" s="55" t="s">
        <v>97</v>
      </c>
      <c r="J957" s="55">
        <v>2</v>
      </c>
      <c r="K957" s="57">
        <f t="shared" si="22"/>
        <v>1.1507479861910242E-3</v>
      </c>
      <c r="M957" s="55" t="s">
        <v>932</v>
      </c>
      <c r="N957" s="55">
        <v>7</v>
      </c>
      <c r="O957" s="58">
        <f t="shared" si="23"/>
        <v>4.0276179516685849E-3</v>
      </c>
    </row>
    <row r="958" spans="1:15" ht="13" hidden="1" outlineLevel="1">
      <c r="A958" s="59"/>
      <c r="B958" s="59"/>
      <c r="H958" s="51"/>
      <c r="I958" s="55" t="s">
        <v>110</v>
      </c>
      <c r="J958" s="55">
        <v>2</v>
      </c>
      <c r="K958" s="57">
        <f t="shared" si="22"/>
        <v>1.1507479861910242E-3</v>
      </c>
      <c r="M958" s="55" t="s">
        <v>933</v>
      </c>
      <c r="N958" s="55">
        <v>7</v>
      </c>
      <c r="O958" s="58">
        <f t="shared" si="23"/>
        <v>4.0276179516685849E-3</v>
      </c>
    </row>
    <row r="959" spans="1:15" ht="13" hidden="1" outlineLevel="1">
      <c r="A959" s="59"/>
      <c r="B959" s="59"/>
      <c r="H959" s="51"/>
      <c r="I959" s="55" t="s">
        <v>158</v>
      </c>
      <c r="J959" s="55">
        <v>2</v>
      </c>
      <c r="K959" s="57">
        <f t="shared" si="22"/>
        <v>1.1507479861910242E-3</v>
      </c>
      <c r="M959" s="55" t="s">
        <v>934</v>
      </c>
      <c r="N959" s="55">
        <v>7</v>
      </c>
      <c r="O959" s="58">
        <f t="shared" si="23"/>
        <v>4.0276179516685849E-3</v>
      </c>
    </row>
    <row r="960" spans="1:15" ht="13" hidden="1" outlineLevel="1">
      <c r="A960" s="59"/>
      <c r="B960" s="59"/>
      <c r="H960" s="51"/>
      <c r="I960" s="55" t="s">
        <v>150</v>
      </c>
      <c r="J960" s="55">
        <v>2</v>
      </c>
      <c r="K960" s="57">
        <f t="shared" si="22"/>
        <v>1.1507479861910242E-3</v>
      </c>
      <c r="M960" s="55" t="s">
        <v>935</v>
      </c>
      <c r="N960" s="55">
        <v>7</v>
      </c>
      <c r="O960" s="58">
        <f t="shared" si="23"/>
        <v>4.0276179516685849E-3</v>
      </c>
    </row>
    <row r="961" spans="1:15" ht="13" hidden="1" outlineLevel="1">
      <c r="A961" s="59"/>
      <c r="B961" s="59"/>
      <c r="H961" s="51"/>
      <c r="I961" s="55" t="s">
        <v>936</v>
      </c>
      <c r="J961" s="55">
        <v>2</v>
      </c>
      <c r="K961" s="57">
        <f t="shared" si="22"/>
        <v>1.1507479861910242E-3</v>
      </c>
      <c r="M961" s="55" t="s">
        <v>937</v>
      </c>
      <c r="N961" s="55">
        <v>6</v>
      </c>
      <c r="O961" s="58">
        <f t="shared" si="23"/>
        <v>3.4522439585730723E-3</v>
      </c>
    </row>
    <row r="962" spans="1:15" ht="13" hidden="1" outlineLevel="1">
      <c r="A962" s="59"/>
      <c r="B962" s="59"/>
      <c r="H962" s="51"/>
      <c r="I962" s="55" t="s">
        <v>85</v>
      </c>
      <c r="J962" s="55">
        <v>2</v>
      </c>
      <c r="K962" s="57">
        <f t="shared" si="22"/>
        <v>1.1507479861910242E-3</v>
      </c>
      <c r="M962" s="55" t="s">
        <v>464</v>
      </c>
      <c r="N962" s="55">
        <v>6</v>
      </c>
      <c r="O962" s="58">
        <f t="shared" si="23"/>
        <v>3.4522439585730723E-3</v>
      </c>
    </row>
    <row r="963" spans="1:15" ht="13" hidden="1" outlineLevel="1">
      <c r="A963" s="59"/>
      <c r="B963" s="59"/>
      <c r="H963" s="51"/>
      <c r="I963" s="55" t="s">
        <v>367</v>
      </c>
      <c r="J963" s="55">
        <v>2</v>
      </c>
      <c r="K963" s="57">
        <f t="shared" si="22"/>
        <v>1.1507479861910242E-3</v>
      </c>
      <c r="M963" s="55" t="s">
        <v>938</v>
      </c>
      <c r="N963" s="55">
        <v>6</v>
      </c>
      <c r="O963" s="58">
        <f t="shared" si="23"/>
        <v>3.4522439585730723E-3</v>
      </c>
    </row>
    <row r="964" spans="1:15" ht="13" hidden="1" outlineLevel="1">
      <c r="A964" s="59"/>
      <c r="B964" s="59"/>
      <c r="H964" s="51"/>
      <c r="I964" s="55" t="s">
        <v>72</v>
      </c>
      <c r="J964" s="55">
        <v>1</v>
      </c>
      <c r="K964" s="57">
        <f t="shared" si="22"/>
        <v>5.7537399309551208E-4</v>
      </c>
      <c r="M964" s="55" t="s">
        <v>939</v>
      </c>
      <c r="N964" s="55">
        <v>6</v>
      </c>
      <c r="O964" s="58">
        <f t="shared" si="23"/>
        <v>3.4522439585730723E-3</v>
      </c>
    </row>
    <row r="965" spans="1:15" ht="13" hidden="1" outlineLevel="1">
      <c r="A965" s="59"/>
      <c r="B965" s="59"/>
      <c r="H965" s="51"/>
      <c r="I965" s="55" t="s">
        <v>294</v>
      </c>
      <c r="J965" s="55">
        <v>1</v>
      </c>
      <c r="K965" s="57">
        <f t="shared" si="22"/>
        <v>5.7537399309551208E-4</v>
      </c>
      <c r="M965" s="55" t="s">
        <v>940</v>
      </c>
      <c r="N965" s="55">
        <v>6</v>
      </c>
      <c r="O965" s="58">
        <f t="shared" si="23"/>
        <v>3.4522439585730723E-3</v>
      </c>
    </row>
    <row r="966" spans="1:15" ht="13" hidden="1" outlineLevel="1">
      <c r="A966" s="59"/>
      <c r="B966" s="59"/>
      <c r="H966" s="51"/>
      <c r="I966" s="55" t="s">
        <v>941</v>
      </c>
      <c r="J966" s="55">
        <v>1</v>
      </c>
      <c r="K966" s="57">
        <f t="shared" si="22"/>
        <v>5.7537399309551208E-4</v>
      </c>
      <c r="M966" s="55" t="s">
        <v>942</v>
      </c>
      <c r="N966" s="55">
        <v>6</v>
      </c>
      <c r="O966" s="58">
        <f t="shared" si="23"/>
        <v>3.4522439585730723E-3</v>
      </c>
    </row>
    <row r="967" spans="1:15" ht="13" hidden="1" outlineLevel="1">
      <c r="A967" s="59"/>
      <c r="B967" s="59"/>
      <c r="H967" s="51"/>
      <c r="I967" s="55" t="s">
        <v>396</v>
      </c>
      <c r="J967" s="55">
        <v>1</v>
      </c>
      <c r="K967" s="57">
        <f t="shared" si="22"/>
        <v>5.7537399309551208E-4</v>
      </c>
      <c r="M967" s="55" t="s">
        <v>873</v>
      </c>
      <c r="N967" s="55">
        <v>6</v>
      </c>
      <c r="O967" s="58">
        <f t="shared" si="23"/>
        <v>3.4522439585730723E-3</v>
      </c>
    </row>
    <row r="968" spans="1:15" ht="13" hidden="1" outlineLevel="1">
      <c r="A968" s="59"/>
      <c r="B968" s="59"/>
      <c r="H968" s="51"/>
      <c r="I968" s="55" t="s">
        <v>154</v>
      </c>
      <c r="J968" s="55">
        <v>1</v>
      </c>
      <c r="K968" s="57">
        <f t="shared" si="22"/>
        <v>5.7537399309551208E-4</v>
      </c>
      <c r="M968" s="55" t="s">
        <v>870</v>
      </c>
      <c r="N968" s="55">
        <v>6</v>
      </c>
      <c r="O968" s="58">
        <f t="shared" si="23"/>
        <v>3.4522439585730723E-3</v>
      </c>
    </row>
    <row r="969" spans="1:15" ht="13" hidden="1" outlineLevel="1">
      <c r="A969" s="59"/>
      <c r="B969" s="59"/>
      <c r="H969" s="51"/>
      <c r="I969" s="55" t="s">
        <v>943</v>
      </c>
      <c r="J969" s="55">
        <v>1</v>
      </c>
      <c r="K969" s="57">
        <f t="shared" si="22"/>
        <v>5.7537399309551208E-4</v>
      </c>
      <c r="M969" s="55" t="s">
        <v>280</v>
      </c>
      <c r="N969" s="55">
        <v>6</v>
      </c>
      <c r="O969" s="58">
        <f t="shared" si="23"/>
        <v>3.4522439585730723E-3</v>
      </c>
    </row>
    <row r="970" spans="1:15" ht="13" hidden="1" outlineLevel="1">
      <c r="A970" s="59"/>
      <c r="B970" s="59"/>
      <c r="H970" s="51"/>
      <c r="I970" s="55" t="s">
        <v>944</v>
      </c>
      <c r="J970" s="55">
        <v>1</v>
      </c>
      <c r="K970" s="57">
        <f t="shared" si="22"/>
        <v>5.7537399309551208E-4</v>
      </c>
      <c r="M970" s="55" t="s">
        <v>271</v>
      </c>
      <c r="N970" s="55">
        <v>6</v>
      </c>
      <c r="O970" s="58">
        <f t="shared" si="23"/>
        <v>3.4522439585730723E-3</v>
      </c>
    </row>
    <row r="971" spans="1:15" ht="13" hidden="1" outlineLevel="1">
      <c r="A971" s="59"/>
      <c r="B971" s="59"/>
      <c r="H971" s="51"/>
      <c r="I971" s="55" t="s">
        <v>384</v>
      </c>
      <c r="J971" s="55">
        <v>1</v>
      </c>
      <c r="K971" s="57">
        <f t="shared" si="22"/>
        <v>5.7537399309551208E-4</v>
      </c>
      <c r="M971" s="55" t="s">
        <v>945</v>
      </c>
      <c r="N971" s="55">
        <v>6</v>
      </c>
      <c r="O971" s="58">
        <f t="shared" si="23"/>
        <v>3.4522439585730723E-3</v>
      </c>
    </row>
    <row r="972" spans="1:15" ht="13" hidden="1" outlineLevel="1">
      <c r="A972" s="59"/>
      <c r="B972" s="59"/>
      <c r="H972" s="51"/>
      <c r="I972" s="55" t="s">
        <v>414</v>
      </c>
      <c r="J972" s="55">
        <v>1</v>
      </c>
      <c r="K972" s="57">
        <f t="shared" si="22"/>
        <v>5.7537399309551208E-4</v>
      </c>
      <c r="M972" s="55" t="s">
        <v>674</v>
      </c>
      <c r="N972" s="55">
        <v>6</v>
      </c>
      <c r="O972" s="58">
        <f t="shared" si="23"/>
        <v>3.4522439585730723E-3</v>
      </c>
    </row>
    <row r="973" spans="1:15" ht="13" hidden="1" outlineLevel="1">
      <c r="A973" s="59"/>
      <c r="B973" s="59"/>
      <c r="H973" s="51"/>
      <c r="I973" s="55" t="s">
        <v>146</v>
      </c>
      <c r="J973" s="55">
        <v>1</v>
      </c>
      <c r="K973" s="57">
        <f t="shared" si="22"/>
        <v>5.7537399309551208E-4</v>
      </c>
      <c r="M973" s="55" t="s">
        <v>946</v>
      </c>
      <c r="N973" s="55">
        <v>6</v>
      </c>
      <c r="O973" s="58">
        <f t="shared" si="23"/>
        <v>3.4522439585730723E-3</v>
      </c>
    </row>
    <row r="974" spans="1:15" ht="13" hidden="1" outlineLevel="1">
      <c r="A974" s="59"/>
      <c r="B974" s="59"/>
      <c r="H974" s="51"/>
      <c r="I974" s="55" t="s">
        <v>947</v>
      </c>
      <c r="J974" s="55">
        <v>1</v>
      </c>
      <c r="K974" s="57">
        <f t="shared" si="22"/>
        <v>5.7537399309551208E-4</v>
      </c>
      <c r="M974" s="55" t="s">
        <v>948</v>
      </c>
      <c r="N974" s="55">
        <v>6</v>
      </c>
      <c r="O974" s="58">
        <f t="shared" si="23"/>
        <v>3.4522439585730723E-3</v>
      </c>
    </row>
    <row r="975" spans="1:15" ht="13" hidden="1" outlineLevel="1">
      <c r="A975" s="59"/>
      <c r="B975" s="59"/>
      <c r="H975" s="51"/>
      <c r="I975" s="55" t="s">
        <v>162</v>
      </c>
      <c r="J975" s="55">
        <v>1</v>
      </c>
      <c r="K975" s="57">
        <f t="shared" si="22"/>
        <v>5.7537399309551208E-4</v>
      </c>
      <c r="M975" s="55" t="s">
        <v>949</v>
      </c>
      <c r="N975" s="55">
        <v>6</v>
      </c>
      <c r="O975" s="58">
        <f t="shared" si="23"/>
        <v>3.4522439585730723E-3</v>
      </c>
    </row>
    <row r="976" spans="1:15" ht="13" hidden="1" outlineLevel="1">
      <c r="A976" s="59"/>
      <c r="B976" s="59"/>
      <c r="H976" s="51"/>
      <c r="I976" s="55" t="s">
        <v>950</v>
      </c>
      <c r="J976" s="55">
        <v>1</v>
      </c>
      <c r="K976" s="57">
        <f t="shared" si="22"/>
        <v>5.7537399309551208E-4</v>
      </c>
      <c r="M976" s="55" t="s">
        <v>951</v>
      </c>
      <c r="N976" s="55">
        <v>6</v>
      </c>
      <c r="O976" s="58">
        <f t="shared" si="23"/>
        <v>3.4522439585730723E-3</v>
      </c>
    </row>
    <row r="977" spans="1:15" ht="13" hidden="1" outlineLevel="1">
      <c r="A977" s="59"/>
      <c r="B977" s="59"/>
      <c r="H977" s="51"/>
      <c r="I977" s="55" t="s">
        <v>952</v>
      </c>
      <c r="J977" s="55">
        <v>1</v>
      </c>
      <c r="K977" s="57">
        <f t="shared" si="22"/>
        <v>5.7537399309551208E-4</v>
      </c>
      <c r="M977" s="55" t="s">
        <v>356</v>
      </c>
      <c r="N977" s="55">
        <v>5</v>
      </c>
      <c r="O977" s="58">
        <f t="shared" si="23"/>
        <v>2.8768699654775605E-3</v>
      </c>
    </row>
    <row r="978" spans="1:15" ht="13" hidden="1" outlineLevel="1">
      <c r="A978" s="59"/>
      <c r="B978" s="59"/>
      <c r="H978" s="51"/>
      <c r="I978" s="55" t="s">
        <v>953</v>
      </c>
      <c r="J978" s="55">
        <v>1</v>
      </c>
      <c r="K978" s="57">
        <f t="shared" si="22"/>
        <v>5.7537399309551208E-4</v>
      </c>
      <c r="M978" s="55" t="s">
        <v>326</v>
      </c>
      <c r="N978" s="55">
        <v>5</v>
      </c>
      <c r="O978" s="58">
        <f t="shared" si="23"/>
        <v>2.8768699654775605E-3</v>
      </c>
    </row>
    <row r="979" spans="1:15" ht="13" hidden="1" outlineLevel="1">
      <c r="A979" s="59"/>
      <c r="B979" s="59"/>
      <c r="H979" s="51"/>
      <c r="I979" s="55" t="s">
        <v>668</v>
      </c>
      <c r="J979" s="55">
        <v>1</v>
      </c>
      <c r="K979" s="57">
        <f t="shared" si="22"/>
        <v>5.7537399309551208E-4</v>
      </c>
      <c r="M979" s="55" t="s">
        <v>954</v>
      </c>
      <c r="N979" s="55">
        <v>5</v>
      </c>
      <c r="O979" s="58">
        <f t="shared" si="23"/>
        <v>2.8768699654775605E-3</v>
      </c>
    </row>
    <row r="980" spans="1:15" ht="13" hidden="1" outlineLevel="1">
      <c r="A980" s="59"/>
      <c r="B980" s="59"/>
      <c r="H980" s="51"/>
      <c r="I980" s="55" t="s">
        <v>305</v>
      </c>
      <c r="J980" s="55">
        <v>1</v>
      </c>
      <c r="K980" s="57">
        <f t="shared" si="22"/>
        <v>5.7537399309551208E-4</v>
      </c>
      <c r="M980" s="55" t="s">
        <v>240</v>
      </c>
      <c r="N980" s="55">
        <v>5</v>
      </c>
      <c r="O980" s="58">
        <f t="shared" si="23"/>
        <v>2.8768699654775605E-3</v>
      </c>
    </row>
    <row r="981" spans="1:15" ht="13" hidden="1" outlineLevel="1">
      <c r="A981" s="59"/>
      <c r="B981" s="59"/>
      <c r="H981" s="51"/>
      <c r="I981" s="55" t="s">
        <v>289</v>
      </c>
      <c r="J981" s="55">
        <v>1</v>
      </c>
      <c r="K981" s="57">
        <f t="shared" si="22"/>
        <v>5.7537399309551208E-4</v>
      </c>
      <c r="M981" s="55" t="s">
        <v>955</v>
      </c>
      <c r="N981" s="55">
        <v>5</v>
      </c>
      <c r="O981" s="58">
        <f t="shared" si="23"/>
        <v>2.8768699654775605E-3</v>
      </c>
    </row>
    <row r="982" spans="1:15" ht="13" hidden="1" outlineLevel="1">
      <c r="A982" s="59"/>
      <c r="B982" s="59"/>
      <c r="H982" s="51"/>
      <c r="I982" s="55" t="s">
        <v>956</v>
      </c>
      <c r="J982" s="55">
        <v>1</v>
      </c>
      <c r="K982" s="57">
        <f t="shared" si="22"/>
        <v>5.7537399309551208E-4</v>
      </c>
      <c r="M982" s="55" t="s">
        <v>957</v>
      </c>
      <c r="N982" s="55">
        <v>5</v>
      </c>
      <c r="O982" s="58">
        <f t="shared" si="23"/>
        <v>2.8768699654775605E-3</v>
      </c>
    </row>
    <row r="983" spans="1:15" ht="13" hidden="1" outlineLevel="1">
      <c r="A983" s="59"/>
      <c r="B983" s="59"/>
      <c r="H983" s="51"/>
      <c r="M983" s="55" t="s">
        <v>359</v>
      </c>
      <c r="N983" s="55">
        <v>5</v>
      </c>
      <c r="O983" s="58">
        <f t="shared" si="23"/>
        <v>2.8768699654775605E-3</v>
      </c>
    </row>
    <row r="984" spans="1:15" ht="13" hidden="1" outlineLevel="1">
      <c r="A984" s="59"/>
      <c r="B984" s="59"/>
      <c r="H984" s="51"/>
      <c r="M984" s="55" t="s">
        <v>867</v>
      </c>
      <c r="N984" s="55">
        <v>5</v>
      </c>
      <c r="O984" s="58">
        <f t="shared" si="23"/>
        <v>2.8768699654775605E-3</v>
      </c>
    </row>
    <row r="985" spans="1:15" ht="13" hidden="1" outlineLevel="1">
      <c r="A985" s="59"/>
      <c r="B985" s="59"/>
      <c r="H985" s="51"/>
      <c r="M985" s="55" t="s">
        <v>958</v>
      </c>
      <c r="N985" s="55">
        <v>5</v>
      </c>
      <c r="O985" s="58">
        <f t="shared" si="23"/>
        <v>2.8768699654775605E-3</v>
      </c>
    </row>
    <row r="986" spans="1:15" ht="13" hidden="1" outlineLevel="1">
      <c r="A986" s="59"/>
      <c r="B986" s="59"/>
      <c r="H986" s="51"/>
      <c r="M986" s="55" t="s">
        <v>893</v>
      </c>
      <c r="N986" s="55">
        <v>5</v>
      </c>
      <c r="O986" s="58">
        <f t="shared" si="23"/>
        <v>2.8768699654775605E-3</v>
      </c>
    </row>
    <row r="987" spans="1:15" ht="13" hidden="1" outlineLevel="1">
      <c r="A987" s="59"/>
      <c r="B987" s="59"/>
      <c r="H987" s="51"/>
      <c r="M987" s="55" t="s">
        <v>210</v>
      </c>
      <c r="N987" s="55">
        <v>5</v>
      </c>
      <c r="O987" s="58">
        <f t="shared" si="23"/>
        <v>2.8768699654775605E-3</v>
      </c>
    </row>
    <row r="988" spans="1:15" ht="13" hidden="1" outlineLevel="1">
      <c r="A988" s="59"/>
      <c r="B988" s="59"/>
      <c r="H988" s="51"/>
      <c r="M988" s="55" t="s">
        <v>959</v>
      </c>
      <c r="N988" s="55">
        <v>5</v>
      </c>
      <c r="O988" s="58">
        <f t="shared" si="23"/>
        <v>2.8768699654775605E-3</v>
      </c>
    </row>
    <row r="989" spans="1:15" ht="13" hidden="1" outlineLevel="1">
      <c r="A989" s="59"/>
      <c r="B989" s="59"/>
      <c r="H989" s="51"/>
      <c r="M989" s="55" t="s">
        <v>960</v>
      </c>
      <c r="N989" s="55">
        <v>5</v>
      </c>
      <c r="O989" s="58">
        <f t="shared" si="23"/>
        <v>2.8768699654775605E-3</v>
      </c>
    </row>
    <row r="990" spans="1:15" ht="13" hidden="1" outlineLevel="1">
      <c r="A990" s="59"/>
      <c r="B990" s="59"/>
      <c r="H990" s="51"/>
      <c r="M990" s="55" t="s">
        <v>961</v>
      </c>
      <c r="N990" s="55">
        <v>5</v>
      </c>
      <c r="O990" s="58">
        <f t="shared" si="23"/>
        <v>2.8768699654775605E-3</v>
      </c>
    </row>
    <row r="991" spans="1:15" ht="13" hidden="1" outlineLevel="1">
      <c r="A991" s="59"/>
      <c r="B991" s="59"/>
      <c r="H991" s="51"/>
      <c r="M991" s="55" t="s">
        <v>962</v>
      </c>
      <c r="N991" s="55">
        <v>5</v>
      </c>
      <c r="O991" s="58">
        <f t="shared" si="23"/>
        <v>2.8768699654775605E-3</v>
      </c>
    </row>
    <row r="992" spans="1:15" ht="13" hidden="1" outlineLevel="1">
      <c r="A992" s="59"/>
      <c r="B992" s="59"/>
      <c r="H992" s="51"/>
      <c r="M992" s="55" t="s">
        <v>963</v>
      </c>
      <c r="N992" s="55">
        <v>5</v>
      </c>
      <c r="O992" s="58">
        <f t="shared" si="23"/>
        <v>2.8768699654775605E-3</v>
      </c>
    </row>
    <row r="993" spans="1:15" ht="13" hidden="1" outlineLevel="1">
      <c r="A993" s="59"/>
      <c r="B993" s="59"/>
      <c r="H993" s="51"/>
      <c r="M993" s="55" t="s">
        <v>275</v>
      </c>
      <c r="N993" s="55">
        <v>5</v>
      </c>
      <c r="O993" s="58">
        <f t="shared" si="23"/>
        <v>2.8768699654775605E-3</v>
      </c>
    </row>
    <row r="994" spans="1:15" ht="13" hidden="1" outlineLevel="1">
      <c r="A994" s="59"/>
      <c r="B994" s="59"/>
      <c r="H994" s="51"/>
      <c r="M994" s="55" t="s">
        <v>964</v>
      </c>
      <c r="N994" s="55">
        <v>4</v>
      </c>
      <c r="O994" s="58">
        <f t="shared" si="23"/>
        <v>2.3014959723820483E-3</v>
      </c>
    </row>
    <row r="995" spans="1:15" ht="13" hidden="1" outlineLevel="1">
      <c r="A995" s="59"/>
      <c r="B995" s="59"/>
      <c r="H995" s="51"/>
      <c r="M995" s="55" t="s">
        <v>361</v>
      </c>
      <c r="N995" s="55">
        <v>4</v>
      </c>
      <c r="O995" s="58">
        <f t="shared" si="23"/>
        <v>2.3014959723820483E-3</v>
      </c>
    </row>
    <row r="996" spans="1:15" ht="13" hidden="1" outlineLevel="1">
      <c r="A996" s="59"/>
      <c r="B996" s="59"/>
      <c r="H996" s="51"/>
      <c r="M996" s="55" t="s">
        <v>965</v>
      </c>
      <c r="N996" s="55">
        <v>4</v>
      </c>
      <c r="O996" s="58">
        <f t="shared" si="23"/>
        <v>2.3014959723820483E-3</v>
      </c>
    </row>
    <row r="997" spans="1:15" ht="13" hidden="1" outlineLevel="1">
      <c r="A997" s="59"/>
      <c r="B997" s="59"/>
      <c r="H997" s="51"/>
      <c r="M997" s="55" t="s">
        <v>966</v>
      </c>
      <c r="N997" s="55">
        <v>4</v>
      </c>
      <c r="O997" s="58">
        <f t="shared" si="23"/>
        <v>2.3014959723820483E-3</v>
      </c>
    </row>
    <row r="998" spans="1:15" ht="13" hidden="1" outlineLevel="1">
      <c r="A998" s="59"/>
      <c r="B998" s="59"/>
      <c r="H998" s="51"/>
      <c r="M998" s="55" t="s">
        <v>967</v>
      </c>
      <c r="N998" s="55">
        <v>4</v>
      </c>
      <c r="O998" s="58">
        <f t="shared" si="23"/>
        <v>2.3014959723820483E-3</v>
      </c>
    </row>
    <row r="999" spans="1:15" ht="13" hidden="1" outlineLevel="1">
      <c r="A999" s="59"/>
      <c r="B999" s="59"/>
      <c r="H999" s="51"/>
      <c r="M999" s="55" t="s">
        <v>968</v>
      </c>
      <c r="N999" s="55">
        <v>4</v>
      </c>
      <c r="O999" s="58">
        <f t="shared" si="23"/>
        <v>2.3014959723820483E-3</v>
      </c>
    </row>
    <row r="1000" spans="1:15" ht="13" hidden="1" outlineLevel="1">
      <c r="A1000" s="59"/>
      <c r="B1000" s="59"/>
      <c r="H1000" s="51"/>
      <c r="M1000" s="55" t="s">
        <v>969</v>
      </c>
      <c r="N1000" s="55">
        <v>4</v>
      </c>
      <c r="O1000" s="58">
        <f t="shared" si="23"/>
        <v>2.3014959723820483E-3</v>
      </c>
    </row>
    <row r="1001" spans="1:15" ht="13" hidden="1" outlineLevel="1">
      <c r="A1001" s="59"/>
      <c r="B1001" s="59"/>
      <c r="H1001" s="51"/>
      <c r="M1001" s="55" t="s">
        <v>970</v>
      </c>
      <c r="N1001" s="55">
        <v>4</v>
      </c>
      <c r="O1001" s="58">
        <f t="shared" si="23"/>
        <v>2.3014959723820483E-3</v>
      </c>
    </row>
    <row r="1002" spans="1:15" ht="13" hidden="1" outlineLevel="1">
      <c r="A1002" s="59"/>
      <c r="B1002" s="59"/>
      <c r="H1002" s="51"/>
      <c r="M1002" s="55" t="s">
        <v>68</v>
      </c>
      <c r="N1002" s="55">
        <v>4</v>
      </c>
      <c r="O1002" s="58">
        <f t="shared" si="23"/>
        <v>2.3014959723820483E-3</v>
      </c>
    </row>
    <row r="1003" spans="1:15" ht="13" hidden="1" outlineLevel="1">
      <c r="A1003" s="59"/>
      <c r="B1003" s="59"/>
      <c r="H1003" s="51"/>
      <c r="M1003" s="55" t="s">
        <v>971</v>
      </c>
      <c r="N1003" s="55">
        <v>4</v>
      </c>
      <c r="O1003" s="58">
        <f t="shared" si="23"/>
        <v>2.3014959723820483E-3</v>
      </c>
    </row>
    <row r="1004" spans="1:15" ht="13" hidden="1" outlineLevel="1">
      <c r="A1004" s="59"/>
      <c r="B1004" s="59"/>
      <c r="H1004" s="51"/>
      <c r="M1004" s="55" t="s">
        <v>972</v>
      </c>
      <c r="N1004" s="55">
        <v>4</v>
      </c>
      <c r="O1004" s="58">
        <f t="shared" si="23"/>
        <v>2.3014959723820483E-3</v>
      </c>
    </row>
    <row r="1005" spans="1:15" ht="13" hidden="1" outlineLevel="1">
      <c r="A1005" s="59"/>
      <c r="B1005" s="59"/>
      <c r="H1005" s="51"/>
      <c r="M1005" s="55" t="s">
        <v>433</v>
      </c>
      <c r="N1005" s="55">
        <v>4</v>
      </c>
      <c r="O1005" s="58">
        <f t="shared" si="23"/>
        <v>2.3014959723820483E-3</v>
      </c>
    </row>
    <row r="1006" spans="1:15" ht="13" hidden="1" outlineLevel="1">
      <c r="A1006" s="59"/>
      <c r="B1006" s="59"/>
      <c r="H1006" s="51"/>
      <c r="M1006" s="55" t="s">
        <v>973</v>
      </c>
      <c r="N1006" s="55">
        <v>4</v>
      </c>
      <c r="O1006" s="58">
        <f t="shared" si="23"/>
        <v>2.3014959723820483E-3</v>
      </c>
    </row>
    <row r="1007" spans="1:15" ht="13" hidden="1" outlineLevel="1">
      <c r="A1007" s="59"/>
      <c r="B1007" s="59"/>
      <c r="H1007" s="51"/>
      <c r="M1007" s="55" t="s">
        <v>498</v>
      </c>
      <c r="N1007" s="55">
        <v>4</v>
      </c>
      <c r="O1007" s="58">
        <f t="shared" si="23"/>
        <v>2.3014959723820483E-3</v>
      </c>
    </row>
    <row r="1008" spans="1:15" ht="13" hidden="1" outlineLevel="1">
      <c r="A1008" s="59"/>
      <c r="B1008" s="59"/>
      <c r="H1008" s="51"/>
      <c r="M1008" s="55" t="s">
        <v>974</v>
      </c>
      <c r="N1008" s="55">
        <v>4</v>
      </c>
      <c r="O1008" s="58">
        <f t="shared" si="23"/>
        <v>2.3014959723820483E-3</v>
      </c>
    </row>
    <row r="1009" spans="1:15" ht="13" hidden="1" outlineLevel="1">
      <c r="A1009" s="59"/>
      <c r="B1009" s="59"/>
      <c r="H1009" s="51"/>
      <c r="M1009" s="55" t="s">
        <v>975</v>
      </c>
      <c r="N1009" s="55">
        <v>4</v>
      </c>
      <c r="O1009" s="58">
        <f t="shared" si="23"/>
        <v>2.3014959723820483E-3</v>
      </c>
    </row>
    <row r="1010" spans="1:15" ht="13" hidden="1" outlineLevel="1">
      <c r="A1010" s="59"/>
      <c r="B1010" s="59"/>
      <c r="H1010" s="51"/>
      <c r="M1010" s="55" t="s">
        <v>976</v>
      </c>
      <c r="N1010" s="55">
        <v>4</v>
      </c>
      <c r="O1010" s="58">
        <f t="shared" si="23"/>
        <v>2.3014959723820483E-3</v>
      </c>
    </row>
    <row r="1011" spans="1:15" ht="13" hidden="1" outlineLevel="1">
      <c r="A1011" s="59"/>
      <c r="B1011" s="59"/>
      <c r="H1011" s="51"/>
      <c r="M1011" s="55" t="s">
        <v>977</v>
      </c>
      <c r="N1011" s="55">
        <v>4</v>
      </c>
      <c r="O1011" s="58">
        <f t="shared" si="23"/>
        <v>2.3014959723820483E-3</v>
      </c>
    </row>
    <row r="1012" spans="1:15" ht="13" hidden="1" outlineLevel="1">
      <c r="A1012" s="59"/>
      <c r="B1012" s="59"/>
      <c r="H1012" s="51"/>
      <c r="M1012" s="55" t="s">
        <v>978</v>
      </c>
      <c r="N1012" s="55">
        <v>4</v>
      </c>
      <c r="O1012" s="58">
        <f t="shared" si="23"/>
        <v>2.3014959723820483E-3</v>
      </c>
    </row>
    <row r="1013" spans="1:15" ht="13" hidden="1" outlineLevel="1">
      <c r="A1013" s="59"/>
      <c r="B1013" s="59"/>
      <c r="H1013" s="51"/>
      <c r="M1013" s="55" t="s">
        <v>979</v>
      </c>
      <c r="N1013" s="55">
        <v>4</v>
      </c>
      <c r="O1013" s="58">
        <f t="shared" si="23"/>
        <v>2.3014959723820483E-3</v>
      </c>
    </row>
    <row r="1014" spans="1:15" ht="13" hidden="1" outlineLevel="1">
      <c r="A1014" s="59"/>
      <c r="B1014" s="59"/>
      <c r="H1014" s="51"/>
      <c r="M1014" s="55" t="s">
        <v>980</v>
      </c>
      <c r="N1014" s="55">
        <v>4</v>
      </c>
      <c r="O1014" s="58">
        <f t="shared" si="23"/>
        <v>2.3014959723820483E-3</v>
      </c>
    </row>
    <row r="1015" spans="1:15" ht="13" hidden="1" outlineLevel="1">
      <c r="A1015" s="59"/>
      <c r="B1015" s="59"/>
      <c r="H1015" s="51"/>
      <c r="M1015" s="55" t="s">
        <v>981</v>
      </c>
      <c r="N1015" s="55">
        <v>4</v>
      </c>
      <c r="O1015" s="58">
        <f t="shared" si="23"/>
        <v>2.3014959723820483E-3</v>
      </c>
    </row>
    <row r="1016" spans="1:15" ht="13" hidden="1" outlineLevel="1">
      <c r="A1016" s="59"/>
      <c r="B1016" s="59"/>
      <c r="H1016" s="51"/>
      <c r="M1016" s="55" t="s">
        <v>220</v>
      </c>
      <c r="N1016" s="55">
        <v>4</v>
      </c>
      <c r="O1016" s="58">
        <f t="shared" si="23"/>
        <v>2.3014959723820483E-3</v>
      </c>
    </row>
    <row r="1017" spans="1:15" ht="13" hidden="1" outlineLevel="1">
      <c r="A1017" s="59"/>
      <c r="B1017" s="59"/>
      <c r="H1017" s="51"/>
      <c r="M1017" s="55" t="s">
        <v>982</v>
      </c>
      <c r="N1017" s="55">
        <v>4</v>
      </c>
      <c r="O1017" s="58">
        <f t="shared" si="23"/>
        <v>2.3014959723820483E-3</v>
      </c>
    </row>
    <row r="1018" spans="1:15" ht="13" hidden="1" outlineLevel="1">
      <c r="A1018" s="59"/>
      <c r="B1018" s="59"/>
      <c r="H1018" s="51"/>
      <c r="M1018" s="55" t="s">
        <v>606</v>
      </c>
      <c r="N1018" s="55">
        <v>3</v>
      </c>
      <c r="O1018" s="58">
        <f t="shared" si="23"/>
        <v>1.7261219792865361E-3</v>
      </c>
    </row>
    <row r="1019" spans="1:15" ht="13" hidden="1" outlineLevel="1">
      <c r="A1019" s="59"/>
      <c r="B1019" s="59"/>
      <c r="H1019" s="51"/>
      <c r="M1019" s="55" t="s">
        <v>600</v>
      </c>
      <c r="N1019" s="55">
        <v>3</v>
      </c>
      <c r="O1019" s="58">
        <f t="shared" si="23"/>
        <v>1.7261219792865361E-3</v>
      </c>
    </row>
    <row r="1020" spans="1:15" ht="13" hidden="1" outlineLevel="1">
      <c r="A1020" s="59"/>
      <c r="B1020" s="59"/>
      <c r="H1020" s="51"/>
      <c r="M1020" s="55" t="s">
        <v>983</v>
      </c>
      <c r="N1020" s="55">
        <v>3</v>
      </c>
      <c r="O1020" s="58">
        <f t="shared" si="23"/>
        <v>1.7261219792865361E-3</v>
      </c>
    </row>
    <row r="1021" spans="1:15" ht="13" hidden="1" outlineLevel="1">
      <c r="A1021" s="59"/>
      <c r="B1021" s="59"/>
      <c r="H1021" s="51"/>
      <c r="M1021" s="55" t="s">
        <v>984</v>
      </c>
      <c r="N1021" s="55">
        <v>3</v>
      </c>
      <c r="O1021" s="58">
        <f t="shared" si="23"/>
        <v>1.7261219792865361E-3</v>
      </c>
    </row>
    <row r="1022" spans="1:15" ht="13" hidden="1" outlineLevel="1">
      <c r="A1022" s="59"/>
      <c r="B1022" s="59"/>
      <c r="H1022" s="51"/>
      <c r="M1022" s="55" t="s">
        <v>985</v>
      </c>
      <c r="N1022" s="55">
        <v>3</v>
      </c>
      <c r="O1022" s="58">
        <f t="shared" si="23"/>
        <v>1.7261219792865361E-3</v>
      </c>
    </row>
    <row r="1023" spans="1:15" ht="13" hidden="1" outlineLevel="1">
      <c r="A1023" s="59"/>
      <c r="B1023" s="59"/>
      <c r="H1023" s="51"/>
      <c r="M1023" s="55" t="s">
        <v>986</v>
      </c>
      <c r="N1023" s="55">
        <v>3</v>
      </c>
      <c r="O1023" s="58">
        <f t="shared" si="23"/>
        <v>1.7261219792865361E-3</v>
      </c>
    </row>
    <row r="1024" spans="1:15" ht="13" hidden="1" outlineLevel="1">
      <c r="A1024" s="59"/>
      <c r="B1024" s="59"/>
      <c r="H1024" s="51"/>
      <c r="M1024" s="55" t="s">
        <v>987</v>
      </c>
      <c r="N1024" s="55">
        <v>3</v>
      </c>
      <c r="O1024" s="58">
        <f t="shared" si="23"/>
        <v>1.7261219792865361E-3</v>
      </c>
    </row>
    <row r="1025" spans="1:15" ht="13" hidden="1" outlineLevel="1">
      <c r="A1025" s="59"/>
      <c r="B1025" s="59"/>
      <c r="H1025" s="51"/>
      <c r="M1025" s="55" t="s">
        <v>333</v>
      </c>
      <c r="N1025" s="55">
        <v>3</v>
      </c>
      <c r="O1025" s="58">
        <f t="shared" si="23"/>
        <v>1.7261219792865361E-3</v>
      </c>
    </row>
    <row r="1026" spans="1:15" ht="13" hidden="1" outlineLevel="1">
      <c r="A1026" s="59"/>
      <c r="B1026" s="59"/>
      <c r="H1026" s="51"/>
      <c r="M1026" s="55" t="s">
        <v>988</v>
      </c>
      <c r="N1026" s="55">
        <v>3</v>
      </c>
      <c r="O1026" s="58">
        <f t="shared" si="23"/>
        <v>1.7261219792865361E-3</v>
      </c>
    </row>
    <row r="1027" spans="1:15" ht="13" hidden="1" outlineLevel="1">
      <c r="A1027" s="59"/>
      <c r="B1027" s="59"/>
      <c r="H1027" s="51"/>
      <c r="M1027" s="55" t="s">
        <v>989</v>
      </c>
      <c r="N1027" s="55">
        <v>3</v>
      </c>
      <c r="O1027" s="58">
        <f t="shared" si="23"/>
        <v>1.7261219792865361E-3</v>
      </c>
    </row>
    <row r="1028" spans="1:15" ht="13" hidden="1" outlineLevel="1">
      <c r="A1028" s="59"/>
      <c r="B1028" s="59"/>
      <c r="H1028" s="51"/>
      <c r="M1028" s="55" t="s">
        <v>990</v>
      </c>
      <c r="N1028" s="55">
        <v>3</v>
      </c>
      <c r="O1028" s="58">
        <f t="shared" si="23"/>
        <v>1.7261219792865361E-3</v>
      </c>
    </row>
    <row r="1029" spans="1:15" ht="13" hidden="1" outlineLevel="1">
      <c r="A1029" s="59"/>
      <c r="B1029" s="59"/>
      <c r="H1029" s="51"/>
      <c r="M1029" s="55" t="s">
        <v>369</v>
      </c>
      <c r="N1029" s="55">
        <v>3</v>
      </c>
      <c r="O1029" s="58">
        <f t="shared" si="23"/>
        <v>1.7261219792865361E-3</v>
      </c>
    </row>
    <row r="1030" spans="1:15" ht="13" hidden="1" outlineLevel="1">
      <c r="A1030" s="59"/>
      <c r="B1030" s="59"/>
      <c r="H1030" s="51"/>
      <c r="M1030" s="55" t="s">
        <v>991</v>
      </c>
      <c r="N1030" s="55">
        <v>3</v>
      </c>
      <c r="O1030" s="58">
        <f t="shared" si="23"/>
        <v>1.7261219792865361E-3</v>
      </c>
    </row>
    <row r="1031" spans="1:15" ht="13" hidden="1" outlineLevel="1">
      <c r="A1031" s="59"/>
      <c r="B1031" s="59"/>
      <c r="H1031" s="51"/>
      <c r="M1031" s="55" t="s">
        <v>992</v>
      </c>
      <c r="N1031" s="55">
        <v>3</v>
      </c>
      <c r="O1031" s="58">
        <f t="shared" si="23"/>
        <v>1.7261219792865361E-3</v>
      </c>
    </row>
    <row r="1032" spans="1:15" ht="13" hidden="1" outlineLevel="1">
      <c r="A1032" s="59"/>
      <c r="B1032" s="59"/>
      <c r="H1032" s="51"/>
      <c r="M1032" s="55" t="s">
        <v>993</v>
      </c>
      <c r="N1032" s="55">
        <v>3</v>
      </c>
      <c r="O1032" s="58">
        <f t="shared" si="23"/>
        <v>1.7261219792865361E-3</v>
      </c>
    </row>
    <row r="1033" spans="1:15" ht="13" hidden="1" outlineLevel="1">
      <c r="A1033" s="59"/>
      <c r="B1033" s="59"/>
      <c r="H1033" s="51"/>
      <c r="M1033" s="55" t="s">
        <v>994</v>
      </c>
      <c r="N1033" s="55">
        <v>3</v>
      </c>
      <c r="O1033" s="58">
        <f t="shared" si="23"/>
        <v>1.7261219792865361E-3</v>
      </c>
    </row>
    <row r="1034" spans="1:15" ht="13" hidden="1" outlineLevel="1">
      <c r="A1034" s="59"/>
      <c r="B1034" s="59"/>
      <c r="H1034" s="51"/>
      <c r="M1034" s="55" t="s">
        <v>995</v>
      </c>
      <c r="N1034" s="55">
        <v>3</v>
      </c>
      <c r="O1034" s="58">
        <f t="shared" si="23"/>
        <v>1.7261219792865361E-3</v>
      </c>
    </row>
    <row r="1035" spans="1:15" ht="13" hidden="1" outlineLevel="1">
      <c r="A1035" s="59"/>
      <c r="B1035" s="59"/>
      <c r="H1035" s="51"/>
      <c r="M1035" s="55" t="s">
        <v>996</v>
      </c>
      <c r="N1035" s="55">
        <v>3</v>
      </c>
      <c r="O1035" s="58">
        <f t="shared" si="23"/>
        <v>1.7261219792865361E-3</v>
      </c>
    </row>
    <row r="1036" spans="1:15" ht="13" hidden="1" outlineLevel="1">
      <c r="A1036" s="59"/>
      <c r="B1036" s="59"/>
      <c r="H1036" s="51"/>
      <c r="M1036" s="55" t="s">
        <v>664</v>
      </c>
      <c r="N1036" s="55">
        <v>3</v>
      </c>
      <c r="O1036" s="58">
        <f t="shared" si="23"/>
        <v>1.7261219792865361E-3</v>
      </c>
    </row>
    <row r="1037" spans="1:15" ht="13" hidden="1" outlineLevel="1">
      <c r="A1037" s="59"/>
      <c r="B1037" s="59"/>
      <c r="H1037" s="51"/>
      <c r="M1037" s="55" t="s">
        <v>633</v>
      </c>
      <c r="N1037" s="55">
        <v>3</v>
      </c>
      <c r="O1037" s="58">
        <f t="shared" si="23"/>
        <v>1.7261219792865361E-3</v>
      </c>
    </row>
    <row r="1038" spans="1:15" ht="13" hidden="1" outlineLevel="1">
      <c r="A1038" s="59"/>
      <c r="B1038" s="59"/>
      <c r="H1038" s="51"/>
      <c r="M1038" s="55" t="s">
        <v>997</v>
      </c>
      <c r="N1038" s="55">
        <v>3</v>
      </c>
      <c r="O1038" s="58">
        <f t="shared" si="23"/>
        <v>1.7261219792865361E-3</v>
      </c>
    </row>
    <row r="1039" spans="1:15" ht="13" hidden="1" outlineLevel="1">
      <c r="A1039" s="59"/>
      <c r="B1039" s="59"/>
      <c r="H1039" s="51"/>
      <c r="M1039" s="55" t="s">
        <v>998</v>
      </c>
      <c r="N1039" s="55">
        <v>3</v>
      </c>
      <c r="O1039" s="58">
        <f t="shared" si="23"/>
        <v>1.7261219792865361E-3</v>
      </c>
    </row>
    <row r="1040" spans="1:15" ht="13" hidden="1" outlineLevel="1">
      <c r="A1040" s="59"/>
      <c r="B1040" s="59"/>
      <c r="H1040" s="51"/>
      <c r="M1040" s="55" t="s">
        <v>573</v>
      </c>
      <c r="N1040" s="55">
        <v>3</v>
      </c>
      <c r="O1040" s="58">
        <f t="shared" si="23"/>
        <v>1.7261219792865361E-3</v>
      </c>
    </row>
    <row r="1041" spans="1:15" ht="13" hidden="1" outlineLevel="1">
      <c r="A1041" s="59"/>
      <c r="B1041" s="59"/>
      <c r="H1041" s="51"/>
      <c r="M1041" s="55" t="s">
        <v>999</v>
      </c>
      <c r="N1041" s="55">
        <v>3</v>
      </c>
      <c r="O1041" s="58">
        <f t="shared" si="23"/>
        <v>1.7261219792865361E-3</v>
      </c>
    </row>
    <row r="1042" spans="1:15" ht="13" hidden="1" outlineLevel="1">
      <c r="A1042" s="59"/>
      <c r="B1042" s="59"/>
      <c r="H1042" s="51"/>
      <c r="M1042" s="55" t="s">
        <v>1000</v>
      </c>
      <c r="N1042" s="55">
        <v>3</v>
      </c>
      <c r="O1042" s="58">
        <f t="shared" si="23"/>
        <v>1.7261219792865361E-3</v>
      </c>
    </row>
    <row r="1043" spans="1:15" ht="13" hidden="1" outlineLevel="1">
      <c r="A1043" s="59"/>
      <c r="B1043" s="59"/>
      <c r="H1043" s="51"/>
      <c r="M1043" s="55" t="s">
        <v>1001</v>
      </c>
      <c r="N1043" s="55">
        <v>3</v>
      </c>
      <c r="O1043" s="58">
        <f t="shared" si="23"/>
        <v>1.7261219792865361E-3</v>
      </c>
    </row>
    <row r="1044" spans="1:15" ht="13" hidden="1" outlineLevel="1">
      <c r="A1044" s="59"/>
      <c r="B1044" s="59"/>
      <c r="H1044" s="51"/>
      <c r="M1044" s="55" t="s">
        <v>1002</v>
      </c>
      <c r="N1044" s="55">
        <v>3</v>
      </c>
      <c r="O1044" s="58">
        <f t="shared" si="23"/>
        <v>1.7261219792865361E-3</v>
      </c>
    </row>
    <row r="1045" spans="1:15" ht="13" hidden="1" outlineLevel="1">
      <c r="A1045" s="59"/>
      <c r="B1045" s="59"/>
      <c r="H1045" s="51"/>
      <c r="M1045" s="55" t="s">
        <v>1003</v>
      </c>
      <c r="N1045" s="55">
        <v>3</v>
      </c>
      <c r="O1045" s="58">
        <f t="shared" si="23"/>
        <v>1.7261219792865361E-3</v>
      </c>
    </row>
    <row r="1046" spans="1:15" ht="13" hidden="1" outlineLevel="1">
      <c r="A1046" s="59"/>
      <c r="B1046" s="59"/>
      <c r="H1046" s="51"/>
      <c r="M1046" s="55" t="s">
        <v>615</v>
      </c>
      <c r="N1046" s="55">
        <v>3</v>
      </c>
      <c r="O1046" s="58">
        <f t="shared" si="23"/>
        <v>1.7261219792865361E-3</v>
      </c>
    </row>
    <row r="1047" spans="1:15" ht="13" hidden="1" outlineLevel="1">
      <c r="A1047" s="59"/>
      <c r="B1047" s="59"/>
      <c r="H1047" s="51"/>
      <c r="M1047" s="55" t="s">
        <v>1004</v>
      </c>
      <c r="N1047" s="55">
        <v>3</v>
      </c>
      <c r="O1047" s="58">
        <f t="shared" si="23"/>
        <v>1.7261219792865361E-3</v>
      </c>
    </row>
    <row r="1048" spans="1:15" ht="13" hidden="1" outlineLevel="1">
      <c r="A1048" s="59"/>
      <c r="B1048" s="59"/>
      <c r="H1048" s="51"/>
      <c r="M1048" s="55" t="s">
        <v>1005</v>
      </c>
      <c r="N1048" s="55">
        <v>3</v>
      </c>
      <c r="O1048" s="58">
        <f t="shared" si="23"/>
        <v>1.7261219792865361E-3</v>
      </c>
    </row>
    <row r="1049" spans="1:15" ht="13" hidden="1" outlineLevel="1">
      <c r="A1049" s="59"/>
      <c r="B1049" s="59"/>
      <c r="H1049" s="51"/>
      <c r="M1049" s="55" t="s">
        <v>1006</v>
      </c>
      <c r="N1049" s="55">
        <v>3</v>
      </c>
      <c r="O1049" s="58">
        <f t="shared" si="23"/>
        <v>1.7261219792865361E-3</v>
      </c>
    </row>
    <row r="1050" spans="1:15" ht="13" hidden="1" outlineLevel="1">
      <c r="A1050" s="59"/>
      <c r="B1050" s="59"/>
      <c r="H1050" s="51"/>
      <c r="M1050" s="55" t="s">
        <v>178</v>
      </c>
      <c r="N1050" s="55">
        <v>3</v>
      </c>
      <c r="O1050" s="58">
        <f t="shared" si="23"/>
        <v>1.7261219792865361E-3</v>
      </c>
    </row>
    <row r="1051" spans="1:15" ht="13" hidden="1" outlineLevel="1">
      <c r="A1051" s="59"/>
      <c r="B1051" s="59"/>
      <c r="H1051" s="51"/>
      <c r="M1051" s="55" t="s">
        <v>1007</v>
      </c>
      <c r="N1051" s="55">
        <v>3</v>
      </c>
      <c r="O1051" s="58">
        <f t="shared" si="23"/>
        <v>1.7261219792865361E-3</v>
      </c>
    </row>
    <row r="1052" spans="1:15" ht="13" hidden="1" outlineLevel="1">
      <c r="A1052" s="59"/>
      <c r="B1052" s="59"/>
      <c r="H1052" s="51"/>
      <c r="M1052" s="55" t="s">
        <v>861</v>
      </c>
      <c r="N1052" s="55">
        <v>3</v>
      </c>
      <c r="O1052" s="58">
        <f t="shared" si="23"/>
        <v>1.7261219792865361E-3</v>
      </c>
    </row>
    <row r="1053" spans="1:15" ht="13" hidden="1" outlineLevel="1">
      <c r="A1053" s="59"/>
      <c r="B1053" s="59"/>
      <c r="H1053" s="51"/>
      <c r="M1053" s="55" t="s">
        <v>1008</v>
      </c>
      <c r="N1053" s="55">
        <v>3</v>
      </c>
      <c r="O1053" s="58">
        <f t="shared" si="23"/>
        <v>1.7261219792865361E-3</v>
      </c>
    </row>
    <row r="1054" spans="1:15" ht="13" hidden="1" outlineLevel="1">
      <c r="A1054" s="59"/>
      <c r="B1054" s="59"/>
      <c r="H1054" s="51"/>
      <c r="M1054" s="55" t="s">
        <v>1009</v>
      </c>
      <c r="N1054" s="55">
        <v>3</v>
      </c>
      <c r="O1054" s="58">
        <f t="shared" si="23"/>
        <v>1.7261219792865361E-3</v>
      </c>
    </row>
    <row r="1055" spans="1:15" ht="13" hidden="1" outlineLevel="1">
      <c r="A1055" s="59"/>
      <c r="B1055" s="59"/>
      <c r="H1055" s="51"/>
      <c r="M1055" s="55" t="s">
        <v>1010</v>
      </c>
      <c r="N1055" s="55">
        <v>3</v>
      </c>
      <c r="O1055" s="58">
        <f t="shared" si="23"/>
        <v>1.7261219792865361E-3</v>
      </c>
    </row>
    <row r="1056" spans="1:15" ht="13" hidden="1" outlineLevel="1">
      <c r="A1056" s="59"/>
      <c r="B1056" s="59"/>
      <c r="H1056" s="51"/>
      <c r="M1056" s="55" t="s">
        <v>1011</v>
      </c>
      <c r="N1056" s="55">
        <v>3</v>
      </c>
      <c r="O1056" s="58">
        <f t="shared" si="23"/>
        <v>1.7261219792865361E-3</v>
      </c>
    </row>
    <row r="1057" spans="1:15" ht="13" hidden="1" outlineLevel="1">
      <c r="A1057" s="59"/>
      <c r="B1057" s="59"/>
      <c r="H1057" s="51"/>
      <c r="M1057" s="55" t="s">
        <v>1012</v>
      </c>
      <c r="N1057" s="55">
        <v>3</v>
      </c>
      <c r="O1057" s="58">
        <f t="shared" si="23"/>
        <v>1.7261219792865361E-3</v>
      </c>
    </row>
    <row r="1058" spans="1:15" ht="13" hidden="1" outlineLevel="1">
      <c r="A1058" s="59"/>
      <c r="B1058" s="59"/>
      <c r="H1058" s="51"/>
      <c r="M1058" s="55" t="s">
        <v>1013</v>
      </c>
      <c r="N1058" s="55">
        <v>3</v>
      </c>
      <c r="O1058" s="58">
        <f t="shared" si="23"/>
        <v>1.7261219792865361E-3</v>
      </c>
    </row>
    <row r="1059" spans="1:15" ht="13" hidden="1" outlineLevel="1">
      <c r="A1059" s="59"/>
      <c r="B1059" s="59"/>
      <c r="H1059" s="51"/>
      <c r="M1059" s="55" t="s">
        <v>360</v>
      </c>
      <c r="N1059" s="55">
        <v>3</v>
      </c>
      <c r="O1059" s="58">
        <f t="shared" si="23"/>
        <v>1.7261219792865361E-3</v>
      </c>
    </row>
    <row r="1060" spans="1:15" ht="13" hidden="1" outlineLevel="1">
      <c r="A1060" s="59"/>
      <c r="B1060" s="59"/>
      <c r="H1060" s="51"/>
      <c r="M1060" s="55" t="s">
        <v>1014</v>
      </c>
      <c r="N1060" s="55">
        <v>3</v>
      </c>
      <c r="O1060" s="58">
        <f t="shared" si="23"/>
        <v>1.7261219792865361E-3</v>
      </c>
    </row>
    <row r="1061" spans="1:15" ht="13" hidden="1" outlineLevel="1">
      <c r="A1061" s="59"/>
      <c r="B1061" s="59"/>
      <c r="H1061" s="51"/>
      <c r="M1061" s="55" t="s">
        <v>1015</v>
      </c>
      <c r="N1061" s="55">
        <v>3</v>
      </c>
      <c r="O1061" s="58">
        <f t="shared" si="23"/>
        <v>1.7261219792865361E-3</v>
      </c>
    </row>
    <row r="1062" spans="1:15" ht="13" hidden="1" outlineLevel="1">
      <c r="A1062" s="59"/>
      <c r="B1062" s="59"/>
      <c r="H1062" s="51"/>
      <c r="M1062" s="55" t="s">
        <v>1016</v>
      </c>
      <c r="N1062" s="55">
        <v>3</v>
      </c>
      <c r="O1062" s="58">
        <f t="shared" si="23"/>
        <v>1.7261219792865361E-3</v>
      </c>
    </row>
    <row r="1063" spans="1:15" ht="13" hidden="1" outlineLevel="1">
      <c r="A1063" s="59"/>
      <c r="B1063" s="59"/>
      <c r="H1063" s="51"/>
      <c r="M1063" s="55" t="s">
        <v>1017</v>
      </c>
      <c r="N1063" s="55">
        <v>2</v>
      </c>
      <c r="O1063" s="58">
        <f t="shared" si="23"/>
        <v>1.1507479861910242E-3</v>
      </c>
    </row>
    <row r="1064" spans="1:15" ht="13" hidden="1" outlineLevel="1">
      <c r="A1064" s="59"/>
      <c r="B1064" s="59"/>
      <c r="H1064" s="51"/>
      <c r="M1064" s="55" t="s">
        <v>1018</v>
      </c>
      <c r="N1064" s="55">
        <v>2</v>
      </c>
      <c r="O1064" s="58">
        <f t="shared" si="23"/>
        <v>1.1507479861910242E-3</v>
      </c>
    </row>
    <row r="1065" spans="1:15" ht="13" hidden="1" outlineLevel="1">
      <c r="A1065" s="59"/>
      <c r="B1065" s="59"/>
      <c r="H1065" s="51"/>
      <c r="M1065" s="55" t="s">
        <v>376</v>
      </c>
      <c r="N1065" s="55">
        <v>2</v>
      </c>
      <c r="O1065" s="58">
        <f t="shared" si="23"/>
        <v>1.1507479861910242E-3</v>
      </c>
    </row>
    <row r="1066" spans="1:15" ht="13" hidden="1" outlineLevel="1">
      <c r="A1066" s="59"/>
      <c r="B1066" s="59"/>
      <c r="H1066" s="51"/>
      <c r="M1066" s="55" t="s">
        <v>1019</v>
      </c>
      <c r="N1066" s="55">
        <v>2</v>
      </c>
      <c r="O1066" s="58">
        <f t="shared" si="23"/>
        <v>1.1507479861910242E-3</v>
      </c>
    </row>
    <row r="1067" spans="1:15" ht="13" hidden="1" outlineLevel="1">
      <c r="A1067" s="59"/>
      <c r="B1067" s="59"/>
      <c r="H1067" s="51"/>
      <c r="M1067" s="55" t="s">
        <v>1020</v>
      </c>
      <c r="N1067" s="55">
        <v>2</v>
      </c>
      <c r="O1067" s="58">
        <f t="shared" si="23"/>
        <v>1.1507479861910242E-3</v>
      </c>
    </row>
    <row r="1068" spans="1:15" ht="13" hidden="1" outlineLevel="1">
      <c r="A1068" s="59"/>
      <c r="B1068" s="59"/>
      <c r="H1068" s="51"/>
      <c r="M1068" s="55" t="s">
        <v>1021</v>
      </c>
      <c r="N1068" s="55">
        <v>2</v>
      </c>
      <c r="O1068" s="58">
        <f t="shared" si="23"/>
        <v>1.1507479861910242E-3</v>
      </c>
    </row>
    <row r="1069" spans="1:15" ht="13" hidden="1" outlineLevel="1">
      <c r="A1069" s="59"/>
      <c r="B1069" s="59"/>
      <c r="H1069" s="51"/>
      <c r="M1069" s="55" t="s">
        <v>1022</v>
      </c>
      <c r="N1069" s="55">
        <v>2</v>
      </c>
      <c r="O1069" s="58">
        <f t="shared" si="23"/>
        <v>1.1507479861910242E-3</v>
      </c>
    </row>
    <row r="1070" spans="1:15" ht="13" hidden="1" outlineLevel="1">
      <c r="A1070" s="59"/>
      <c r="B1070" s="59"/>
      <c r="H1070" s="51"/>
      <c r="M1070" s="55" t="s">
        <v>1023</v>
      </c>
      <c r="N1070" s="55">
        <v>2</v>
      </c>
      <c r="O1070" s="58">
        <f t="shared" si="23"/>
        <v>1.1507479861910242E-3</v>
      </c>
    </row>
    <row r="1071" spans="1:15" ht="13" hidden="1" outlineLevel="1">
      <c r="A1071" s="59"/>
      <c r="B1071" s="59"/>
      <c r="H1071" s="51"/>
      <c r="M1071" s="55" t="s">
        <v>1024</v>
      </c>
      <c r="N1071" s="55">
        <v>2</v>
      </c>
      <c r="O1071" s="58">
        <f t="shared" si="23"/>
        <v>1.1507479861910242E-3</v>
      </c>
    </row>
    <row r="1072" spans="1:15" ht="13" hidden="1" outlineLevel="1">
      <c r="A1072" s="59"/>
      <c r="B1072" s="59"/>
      <c r="H1072" s="51"/>
      <c r="M1072" s="55" t="s">
        <v>1025</v>
      </c>
      <c r="N1072" s="55">
        <v>2</v>
      </c>
      <c r="O1072" s="58">
        <f t="shared" si="23"/>
        <v>1.1507479861910242E-3</v>
      </c>
    </row>
    <row r="1073" spans="1:15" ht="13" hidden="1" outlineLevel="1">
      <c r="A1073" s="59"/>
      <c r="B1073" s="59"/>
      <c r="H1073" s="51"/>
      <c r="M1073" s="55" t="s">
        <v>489</v>
      </c>
      <c r="N1073" s="55">
        <v>2</v>
      </c>
      <c r="O1073" s="58">
        <f t="shared" si="23"/>
        <v>1.1507479861910242E-3</v>
      </c>
    </row>
    <row r="1074" spans="1:15" ht="13" hidden="1" outlineLevel="1">
      <c r="A1074" s="59"/>
      <c r="B1074" s="59"/>
      <c r="H1074" s="51"/>
      <c r="M1074" s="55" t="s">
        <v>1026</v>
      </c>
      <c r="N1074" s="55">
        <v>2</v>
      </c>
      <c r="O1074" s="58">
        <f t="shared" si="23"/>
        <v>1.1507479861910242E-3</v>
      </c>
    </row>
    <row r="1075" spans="1:15" ht="13" hidden="1" outlineLevel="1">
      <c r="A1075" s="59"/>
      <c r="B1075" s="59"/>
      <c r="H1075" s="51"/>
      <c r="M1075" s="55" t="s">
        <v>548</v>
      </c>
      <c r="N1075" s="55">
        <v>2</v>
      </c>
      <c r="O1075" s="58">
        <f t="shared" si="23"/>
        <v>1.1507479861910242E-3</v>
      </c>
    </row>
    <row r="1076" spans="1:15" ht="13" hidden="1" outlineLevel="1">
      <c r="A1076" s="59"/>
      <c r="B1076" s="59"/>
      <c r="H1076" s="51"/>
      <c r="M1076" s="55" t="s">
        <v>1027</v>
      </c>
      <c r="N1076" s="55">
        <v>2</v>
      </c>
      <c r="O1076" s="58">
        <f t="shared" si="23"/>
        <v>1.1507479861910242E-3</v>
      </c>
    </row>
    <row r="1077" spans="1:15" ht="13" hidden="1" outlineLevel="1">
      <c r="A1077" s="59"/>
      <c r="B1077" s="59"/>
      <c r="H1077" s="51"/>
      <c r="M1077" s="55" t="s">
        <v>659</v>
      </c>
      <c r="N1077" s="55">
        <v>2</v>
      </c>
      <c r="O1077" s="58">
        <f t="shared" si="23"/>
        <v>1.1507479861910242E-3</v>
      </c>
    </row>
    <row r="1078" spans="1:15" ht="13" hidden="1" outlineLevel="1">
      <c r="A1078" s="59"/>
      <c r="B1078" s="59"/>
      <c r="H1078" s="51"/>
      <c r="M1078" s="55" t="s">
        <v>1028</v>
      </c>
      <c r="N1078" s="55">
        <v>2</v>
      </c>
      <c r="O1078" s="58">
        <f t="shared" si="23"/>
        <v>1.1507479861910242E-3</v>
      </c>
    </row>
    <row r="1079" spans="1:15" ht="13" hidden="1" outlineLevel="1">
      <c r="A1079" s="59"/>
      <c r="B1079" s="59"/>
      <c r="H1079" s="51"/>
      <c r="M1079" s="55" t="s">
        <v>1029</v>
      </c>
      <c r="N1079" s="55">
        <v>2</v>
      </c>
      <c r="O1079" s="58">
        <f t="shared" si="23"/>
        <v>1.1507479861910242E-3</v>
      </c>
    </row>
    <row r="1080" spans="1:15" ht="13" hidden="1" outlineLevel="1">
      <c r="A1080" s="59"/>
      <c r="B1080" s="59"/>
      <c r="H1080" s="51"/>
      <c r="M1080" s="55" t="s">
        <v>1030</v>
      </c>
      <c r="N1080" s="55">
        <v>2</v>
      </c>
      <c r="O1080" s="58">
        <f t="shared" si="23"/>
        <v>1.1507479861910242E-3</v>
      </c>
    </row>
    <row r="1081" spans="1:15" ht="13" hidden="1" outlineLevel="1">
      <c r="A1081" s="59"/>
      <c r="B1081" s="59"/>
      <c r="H1081" s="51"/>
      <c r="M1081" s="55" t="s">
        <v>1031</v>
      </c>
      <c r="N1081" s="55">
        <v>2</v>
      </c>
      <c r="O1081" s="58">
        <f t="shared" si="23"/>
        <v>1.1507479861910242E-3</v>
      </c>
    </row>
    <row r="1082" spans="1:15" ht="13" hidden="1" outlineLevel="1">
      <c r="A1082" s="59"/>
      <c r="B1082" s="59"/>
      <c r="H1082" s="51"/>
      <c r="M1082" s="55" t="s">
        <v>1032</v>
      </c>
      <c r="N1082" s="55">
        <v>2</v>
      </c>
      <c r="O1082" s="58">
        <f t="shared" si="23"/>
        <v>1.1507479861910242E-3</v>
      </c>
    </row>
    <row r="1083" spans="1:15" ht="13" hidden="1" outlineLevel="1">
      <c r="A1083" s="59"/>
      <c r="B1083" s="59"/>
      <c r="H1083" s="51"/>
      <c r="M1083" s="55" t="s">
        <v>385</v>
      </c>
      <c r="N1083" s="55">
        <v>2</v>
      </c>
      <c r="O1083" s="58">
        <f t="shared" si="23"/>
        <v>1.1507479861910242E-3</v>
      </c>
    </row>
    <row r="1084" spans="1:15" ht="13" hidden="1" outlineLevel="1">
      <c r="A1084" s="59"/>
      <c r="B1084" s="59"/>
      <c r="H1084" s="51"/>
      <c r="M1084" s="55" t="s">
        <v>1033</v>
      </c>
      <c r="N1084" s="55">
        <v>2</v>
      </c>
      <c r="O1084" s="58">
        <f t="shared" si="23"/>
        <v>1.1507479861910242E-3</v>
      </c>
    </row>
    <row r="1085" spans="1:15" ht="13" hidden="1" outlineLevel="1">
      <c r="A1085" s="59"/>
      <c r="B1085" s="59"/>
      <c r="H1085" s="51"/>
      <c r="M1085" s="55" t="s">
        <v>389</v>
      </c>
      <c r="N1085" s="55">
        <v>2</v>
      </c>
      <c r="O1085" s="58">
        <f t="shared" si="23"/>
        <v>1.1507479861910242E-3</v>
      </c>
    </row>
    <row r="1086" spans="1:15" ht="13" hidden="1" outlineLevel="1">
      <c r="A1086" s="59"/>
      <c r="B1086" s="59"/>
      <c r="H1086" s="51"/>
      <c r="M1086" s="55" t="s">
        <v>1034</v>
      </c>
      <c r="N1086" s="55">
        <v>2</v>
      </c>
      <c r="O1086" s="58">
        <f t="shared" si="23"/>
        <v>1.1507479861910242E-3</v>
      </c>
    </row>
    <row r="1087" spans="1:15" ht="13" hidden="1" outlineLevel="1">
      <c r="A1087" s="59"/>
      <c r="B1087" s="59"/>
      <c r="H1087" s="51"/>
      <c r="M1087" s="55" t="s">
        <v>897</v>
      </c>
      <c r="N1087" s="55">
        <v>2</v>
      </c>
      <c r="O1087" s="58">
        <f t="shared" si="23"/>
        <v>1.1507479861910242E-3</v>
      </c>
    </row>
    <row r="1088" spans="1:15" ht="13" hidden="1" outlineLevel="1">
      <c r="A1088" s="59"/>
      <c r="B1088" s="59"/>
      <c r="H1088" s="51"/>
      <c r="M1088" s="55" t="s">
        <v>1035</v>
      </c>
      <c r="N1088" s="55">
        <v>2</v>
      </c>
      <c r="O1088" s="58">
        <f t="shared" si="23"/>
        <v>1.1507479861910242E-3</v>
      </c>
    </row>
    <row r="1089" spans="1:15" ht="13" hidden="1" outlineLevel="1">
      <c r="A1089" s="59"/>
      <c r="B1089" s="59"/>
      <c r="H1089" s="51"/>
      <c r="M1089" s="55" t="s">
        <v>1036</v>
      </c>
      <c r="N1089" s="55">
        <v>2</v>
      </c>
      <c r="O1089" s="58">
        <f t="shared" si="23"/>
        <v>1.1507479861910242E-3</v>
      </c>
    </row>
    <row r="1090" spans="1:15" ht="13" hidden="1" outlineLevel="1">
      <c r="A1090" s="59"/>
      <c r="B1090" s="59"/>
      <c r="H1090" s="51"/>
      <c r="M1090" s="55" t="s">
        <v>1037</v>
      </c>
      <c r="N1090" s="55">
        <v>2</v>
      </c>
      <c r="O1090" s="58">
        <f t="shared" si="23"/>
        <v>1.1507479861910242E-3</v>
      </c>
    </row>
    <row r="1091" spans="1:15" ht="13" hidden="1" outlineLevel="1">
      <c r="A1091" s="59"/>
      <c r="B1091" s="59"/>
      <c r="H1091" s="51"/>
      <c r="M1091" s="55" t="s">
        <v>1038</v>
      </c>
      <c r="N1091" s="55">
        <v>2</v>
      </c>
      <c r="O1091" s="58">
        <f t="shared" si="23"/>
        <v>1.1507479861910242E-3</v>
      </c>
    </row>
    <row r="1092" spans="1:15" ht="13" hidden="1" outlineLevel="1">
      <c r="A1092" s="59"/>
      <c r="B1092" s="59"/>
      <c r="H1092" s="51"/>
      <c r="M1092" s="55" t="s">
        <v>1039</v>
      </c>
      <c r="N1092" s="55">
        <v>2</v>
      </c>
      <c r="O1092" s="58">
        <f t="shared" si="23"/>
        <v>1.1507479861910242E-3</v>
      </c>
    </row>
    <row r="1093" spans="1:15" ht="13" hidden="1" outlineLevel="1">
      <c r="A1093" s="59"/>
      <c r="B1093" s="59"/>
      <c r="H1093" s="51"/>
      <c r="M1093" s="55" t="s">
        <v>759</v>
      </c>
      <c r="N1093" s="55">
        <v>2</v>
      </c>
      <c r="O1093" s="58">
        <f t="shared" si="23"/>
        <v>1.1507479861910242E-3</v>
      </c>
    </row>
    <row r="1094" spans="1:15" ht="13" hidden="1" outlineLevel="1">
      <c r="A1094" s="59"/>
      <c r="B1094" s="59"/>
      <c r="H1094" s="51"/>
      <c r="M1094" s="55" t="s">
        <v>801</v>
      </c>
      <c r="N1094" s="55">
        <v>2</v>
      </c>
      <c r="O1094" s="58">
        <f t="shared" si="23"/>
        <v>1.1507479861910242E-3</v>
      </c>
    </row>
    <row r="1095" spans="1:15" ht="13" hidden="1" outlineLevel="1">
      <c r="A1095" s="59"/>
      <c r="B1095" s="59"/>
      <c r="H1095" s="51"/>
      <c r="M1095" s="64" t="s">
        <v>857</v>
      </c>
      <c r="N1095" s="55">
        <v>2</v>
      </c>
      <c r="O1095" s="58">
        <f t="shared" si="23"/>
        <v>1.1507479861910242E-3</v>
      </c>
    </row>
    <row r="1096" spans="1:15" ht="13" hidden="1" outlineLevel="1">
      <c r="A1096" s="59"/>
      <c r="B1096" s="59"/>
      <c r="H1096" s="51"/>
      <c r="M1096" s="55" t="s">
        <v>1040</v>
      </c>
      <c r="N1096" s="55">
        <v>2</v>
      </c>
      <c r="O1096" s="58">
        <f t="shared" si="23"/>
        <v>1.1507479861910242E-3</v>
      </c>
    </row>
    <row r="1097" spans="1:15" ht="13" hidden="1" outlineLevel="1">
      <c r="A1097" s="59"/>
      <c r="B1097" s="59"/>
      <c r="H1097" s="51"/>
      <c r="M1097" s="55" t="s">
        <v>1041</v>
      </c>
      <c r="N1097" s="55">
        <v>2</v>
      </c>
      <c r="O1097" s="58">
        <f t="shared" si="23"/>
        <v>1.1507479861910242E-3</v>
      </c>
    </row>
    <row r="1098" spans="1:15" ht="13" hidden="1" outlineLevel="1">
      <c r="A1098" s="59"/>
      <c r="B1098" s="59"/>
      <c r="H1098" s="51"/>
      <c r="M1098" s="55" t="s">
        <v>1042</v>
      </c>
      <c r="N1098" s="55">
        <v>2</v>
      </c>
      <c r="O1098" s="58">
        <f t="shared" si="23"/>
        <v>1.1507479861910242E-3</v>
      </c>
    </row>
    <row r="1099" spans="1:15" ht="13" hidden="1" outlineLevel="1">
      <c r="A1099" s="59"/>
      <c r="B1099" s="59"/>
      <c r="H1099" s="51"/>
      <c r="M1099" s="55" t="s">
        <v>1043</v>
      </c>
      <c r="N1099" s="55">
        <v>2</v>
      </c>
      <c r="O1099" s="58">
        <f t="shared" si="23"/>
        <v>1.1507479861910242E-3</v>
      </c>
    </row>
    <row r="1100" spans="1:15" ht="13" hidden="1" outlineLevel="1">
      <c r="A1100" s="59"/>
      <c r="B1100" s="59"/>
      <c r="H1100" s="51"/>
      <c r="M1100" s="55" t="s">
        <v>1044</v>
      </c>
      <c r="N1100" s="55">
        <v>2</v>
      </c>
      <c r="O1100" s="58">
        <f t="shared" si="23"/>
        <v>1.1507479861910242E-3</v>
      </c>
    </row>
    <row r="1101" spans="1:15" ht="13" hidden="1" outlineLevel="1">
      <c r="A1101" s="59"/>
      <c r="B1101" s="59"/>
      <c r="H1101" s="51"/>
      <c r="M1101" s="55" t="s">
        <v>1045</v>
      </c>
      <c r="N1101" s="55">
        <v>2</v>
      </c>
      <c r="O1101" s="58">
        <f t="shared" si="23"/>
        <v>1.1507479861910242E-3</v>
      </c>
    </row>
    <row r="1102" spans="1:15" ht="13" hidden="1" outlineLevel="1">
      <c r="A1102" s="59"/>
      <c r="B1102" s="59"/>
      <c r="H1102" s="51"/>
      <c r="M1102" s="55" t="s">
        <v>1046</v>
      </c>
      <c r="N1102" s="55">
        <v>2</v>
      </c>
      <c r="O1102" s="58">
        <f t="shared" si="23"/>
        <v>1.1507479861910242E-3</v>
      </c>
    </row>
    <row r="1103" spans="1:15" ht="13" hidden="1" outlineLevel="1">
      <c r="A1103" s="59"/>
      <c r="B1103" s="59"/>
      <c r="H1103" s="51"/>
      <c r="M1103" s="55" t="s">
        <v>1047</v>
      </c>
      <c r="N1103" s="55">
        <v>2</v>
      </c>
      <c r="O1103" s="58">
        <f t="shared" si="23"/>
        <v>1.1507479861910242E-3</v>
      </c>
    </row>
    <row r="1104" spans="1:15" ht="13" hidden="1" outlineLevel="1">
      <c r="A1104" s="59"/>
      <c r="B1104" s="59"/>
      <c r="H1104" s="51"/>
      <c r="M1104" s="55" t="s">
        <v>1048</v>
      </c>
      <c r="N1104" s="55">
        <v>2</v>
      </c>
      <c r="O1104" s="58">
        <f t="shared" si="23"/>
        <v>1.1507479861910242E-3</v>
      </c>
    </row>
    <row r="1105" spans="1:15" ht="13" hidden="1" outlineLevel="1">
      <c r="A1105" s="59"/>
      <c r="B1105" s="59"/>
      <c r="H1105" s="51"/>
      <c r="M1105" s="55" t="s">
        <v>1049</v>
      </c>
      <c r="N1105" s="55">
        <v>2</v>
      </c>
      <c r="O1105" s="58">
        <f t="shared" si="23"/>
        <v>1.1507479861910242E-3</v>
      </c>
    </row>
    <row r="1106" spans="1:15" ht="13" hidden="1" outlineLevel="1">
      <c r="A1106" s="59"/>
      <c r="B1106" s="59"/>
      <c r="H1106" s="51"/>
      <c r="M1106" s="55" t="s">
        <v>1050</v>
      </c>
      <c r="N1106" s="55">
        <v>2</v>
      </c>
      <c r="O1106" s="58">
        <f t="shared" si="23"/>
        <v>1.1507479861910242E-3</v>
      </c>
    </row>
    <row r="1107" spans="1:15" ht="13" hidden="1" outlineLevel="1">
      <c r="A1107" s="59"/>
      <c r="B1107" s="59"/>
      <c r="H1107" s="51"/>
      <c r="M1107" s="55" t="s">
        <v>1051</v>
      </c>
      <c r="N1107" s="55">
        <v>2</v>
      </c>
      <c r="O1107" s="58">
        <f t="shared" si="23"/>
        <v>1.1507479861910242E-3</v>
      </c>
    </row>
    <row r="1108" spans="1:15" ht="13" hidden="1" outlineLevel="1">
      <c r="A1108" s="59"/>
      <c r="B1108" s="59"/>
      <c r="H1108" s="51"/>
      <c r="M1108" s="55" t="s">
        <v>1052</v>
      </c>
      <c r="N1108" s="55">
        <v>2</v>
      </c>
      <c r="O1108" s="58">
        <f t="shared" si="23"/>
        <v>1.1507479861910242E-3</v>
      </c>
    </row>
    <row r="1109" spans="1:15" ht="13" hidden="1" outlineLevel="1">
      <c r="A1109" s="59"/>
      <c r="B1109" s="59"/>
      <c r="H1109" s="51"/>
      <c r="M1109" s="55" t="s">
        <v>1053</v>
      </c>
      <c r="N1109" s="55">
        <v>2</v>
      </c>
      <c r="O1109" s="58">
        <f t="shared" si="23"/>
        <v>1.1507479861910242E-3</v>
      </c>
    </row>
    <row r="1110" spans="1:15" ht="13" hidden="1" outlineLevel="1">
      <c r="A1110" s="59"/>
      <c r="B1110" s="59"/>
      <c r="H1110" s="51"/>
      <c r="M1110" s="55" t="s">
        <v>1054</v>
      </c>
      <c r="N1110" s="55">
        <v>2</v>
      </c>
      <c r="O1110" s="58">
        <f t="shared" si="23"/>
        <v>1.1507479861910242E-3</v>
      </c>
    </row>
    <row r="1111" spans="1:15" ht="13" hidden="1" outlineLevel="1">
      <c r="A1111" s="59"/>
      <c r="B1111" s="59"/>
      <c r="H1111" s="51"/>
      <c r="M1111" s="55" t="s">
        <v>1055</v>
      </c>
      <c r="N1111" s="55">
        <v>2</v>
      </c>
      <c r="O1111" s="58">
        <f t="shared" si="23"/>
        <v>1.1507479861910242E-3</v>
      </c>
    </row>
    <row r="1112" spans="1:15" ht="13" hidden="1" outlineLevel="1">
      <c r="A1112" s="59"/>
      <c r="B1112" s="59"/>
      <c r="H1112" s="51"/>
      <c r="M1112" s="55" t="s">
        <v>250</v>
      </c>
      <c r="N1112" s="55">
        <v>2</v>
      </c>
      <c r="O1112" s="58">
        <f t="shared" si="23"/>
        <v>1.1507479861910242E-3</v>
      </c>
    </row>
    <row r="1113" spans="1:15" ht="13" hidden="1" outlineLevel="1">
      <c r="A1113" s="59"/>
      <c r="B1113" s="59"/>
      <c r="H1113" s="51"/>
      <c r="M1113" s="55" t="s">
        <v>1056</v>
      </c>
      <c r="N1113" s="55">
        <v>2</v>
      </c>
      <c r="O1113" s="58">
        <f t="shared" si="23"/>
        <v>1.1507479861910242E-3</v>
      </c>
    </row>
    <row r="1114" spans="1:15" ht="13" hidden="1" outlineLevel="1">
      <c r="A1114" s="59"/>
      <c r="B1114" s="59"/>
      <c r="H1114" s="51"/>
      <c r="M1114" s="55" t="s">
        <v>457</v>
      </c>
      <c r="N1114" s="55">
        <v>2</v>
      </c>
      <c r="O1114" s="58">
        <f t="shared" si="23"/>
        <v>1.1507479861910242E-3</v>
      </c>
    </row>
    <row r="1115" spans="1:15" ht="13" hidden="1" outlineLevel="1">
      <c r="A1115" s="59"/>
      <c r="B1115" s="59"/>
      <c r="H1115" s="51"/>
      <c r="M1115" s="55" t="s">
        <v>754</v>
      </c>
      <c r="N1115" s="55">
        <v>2</v>
      </c>
      <c r="O1115" s="58">
        <f t="shared" si="23"/>
        <v>1.1507479861910242E-3</v>
      </c>
    </row>
    <row r="1116" spans="1:15" ht="13" hidden="1" outlineLevel="1">
      <c r="A1116" s="59"/>
      <c r="B1116" s="59"/>
      <c r="H1116" s="51"/>
      <c r="M1116" s="55" t="s">
        <v>1057</v>
      </c>
      <c r="N1116" s="55">
        <v>2</v>
      </c>
      <c r="O1116" s="58">
        <f t="shared" si="23"/>
        <v>1.1507479861910242E-3</v>
      </c>
    </row>
    <row r="1117" spans="1:15" ht="13" hidden="1" outlineLevel="1">
      <c r="A1117" s="59"/>
      <c r="B1117" s="59"/>
      <c r="H1117" s="51"/>
      <c r="M1117" s="55" t="s">
        <v>598</v>
      </c>
      <c r="N1117" s="55">
        <v>2</v>
      </c>
      <c r="O1117" s="58">
        <f t="shared" si="23"/>
        <v>1.1507479861910242E-3</v>
      </c>
    </row>
    <row r="1118" spans="1:15" ht="13" hidden="1" outlineLevel="1">
      <c r="A1118" s="59"/>
      <c r="B1118" s="59"/>
      <c r="H1118" s="51"/>
      <c r="M1118" s="55" t="s">
        <v>1058</v>
      </c>
      <c r="N1118" s="55">
        <v>2</v>
      </c>
      <c r="O1118" s="58">
        <f t="shared" si="23"/>
        <v>1.1507479861910242E-3</v>
      </c>
    </row>
    <row r="1119" spans="1:15" ht="13" hidden="1" outlineLevel="1">
      <c r="A1119" s="59"/>
      <c r="B1119" s="59"/>
      <c r="H1119" s="51"/>
      <c r="M1119" s="55" t="s">
        <v>1059</v>
      </c>
      <c r="N1119" s="55">
        <v>2</v>
      </c>
      <c r="O1119" s="58">
        <f t="shared" si="23"/>
        <v>1.1507479861910242E-3</v>
      </c>
    </row>
    <row r="1120" spans="1:15" ht="13" hidden="1" outlineLevel="1">
      <c r="A1120" s="59"/>
      <c r="B1120" s="59"/>
      <c r="H1120" s="51"/>
      <c r="M1120" s="55" t="s">
        <v>1060</v>
      </c>
      <c r="N1120" s="55">
        <v>2</v>
      </c>
      <c r="O1120" s="58">
        <f t="shared" si="23"/>
        <v>1.1507479861910242E-3</v>
      </c>
    </row>
    <row r="1121" spans="1:15" ht="13" hidden="1" outlineLevel="1">
      <c r="A1121" s="59"/>
      <c r="B1121" s="59"/>
      <c r="H1121" s="51"/>
      <c r="M1121" s="55" t="s">
        <v>585</v>
      </c>
      <c r="N1121" s="55">
        <v>2</v>
      </c>
      <c r="O1121" s="58">
        <f t="shared" si="23"/>
        <v>1.1507479861910242E-3</v>
      </c>
    </row>
    <row r="1122" spans="1:15" ht="13" hidden="1" outlineLevel="1">
      <c r="A1122" s="59"/>
      <c r="B1122" s="59"/>
      <c r="H1122" s="51"/>
      <c r="M1122" s="55" t="s">
        <v>694</v>
      </c>
      <c r="N1122" s="55">
        <v>2</v>
      </c>
      <c r="O1122" s="58">
        <f t="shared" si="23"/>
        <v>1.1507479861910242E-3</v>
      </c>
    </row>
    <row r="1123" spans="1:15" ht="13" hidden="1" outlineLevel="1">
      <c r="A1123" s="59"/>
      <c r="B1123" s="59"/>
      <c r="H1123" s="51"/>
      <c r="M1123" s="55" t="s">
        <v>1061</v>
      </c>
      <c r="N1123" s="55">
        <v>2</v>
      </c>
      <c r="O1123" s="58">
        <f t="shared" si="23"/>
        <v>1.1507479861910242E-3</v>
      </c>
    </row>
    <row r="1124" spans="1:15" ht="13" hidden="1" outlineLevel="1">
      <c r="A1124" s="59"/>
      <c r="B1124" s="59"/>
      <c r="H1124" s="51"/>
      <c r="M1124" s="55" t="s">
        <v>1062</v>
      </c>
      <c r="N1124" s="55">
        <v>2</v>
      </c>
      <c r="O1124" s="58">
        <f t="shared" si="23"/>
        <v>1.1507479861910242E-3</v>
      </c>
    </row>
    <row r="1125" spans="1:15" ht="13" hidden="1" outlineLevel="1">
      <c r="A1125" s="59"/>
      <c r="B1125" s="59"/>
      <c r="H1125" s="51"/>
      <c r="M1125" s="55" t="s">
        <v>1063</v>
      </c>
      <c r="N1125" s="55">
        <v>2</v>
      </c>
      <c r="O1125" s="58">
        <f t="shared" si="23"/>
        <v>1.1507479861910242E-3</v>
      </c>
    </row>
    <row r="1126" spans="1:15" ht="13" hidden="1" outlineLevel="1">
      <c r="A1126" s="59"/>
      <c r="B1126" s="59"/>
      <c r="H1126" s="51"/>
      <c r="M1126" s="55" t="s">
        <v>157</v>
      </c>
      <c r="N1126" s="55">
        <v>2</v>
      </c>
      <c r="O1126" s="58">
        <f t="shared" si="23"/>
        <v>1.1507479861910242E-3</v>
      </c>
    </row>
    <row r="1127" spans="1:15" ht="13" hidden="1" outlineLevel="1">
      <c r="A1127" s="59"/>
      <c r="B1127" s="59"/>
      <c r="H1127" s="51"/>
      <c r="M1127" s="55" t="s">
        <v>1064</v>
      </c>
      <c r="N1127" s="55">
        <v>2</v>
      </c>
      <c r="O1127" s="58">
        <f t="shared" si="23"/>
        <v>1.1507479861910242E-3</v>
      </c>
    </row>
    <row r="1128" spans="1:15" ht="13" hidden="1" outlineLevel="1">
      <c r="A1128" s="59"/>
      <c r="B1128" s="59"/>
      <c r="H1128" s="51"/>
      <c r="M1128" s="55" t="s">
        <v>1065</v>
      </c>
      <c r="N1128" s="55">
        <v>2</v>
      </c>
      <c r="O1128" s="58">
        <f t="shared" si="23"/>
        <v>1.1507479861910242E-3</v>
      </c>
    </row>
    <row r="1129" spans="1:15" ht="13" hidden="1" outlineLevel="1">
      <c r="A1129" s="59"/>
      <c r="B1129" s="59"/>
      <c r="H1129" s="51"/>
      <c r="M1129" s="55" t="s">
        <v>1066</v>
      </c>
      <c r="N1129" s="55">
        <v>2</v>
      </c>
      <c r="O1129" s="58">
        <f t="shared" si="23"/>
        <v>1.1507479861910242E-3</v>
      </c>
    </row>
    <row r="1130" spans="1:15" ht="13" hidden="1" outlineLevel="1">
      <c r="A1130" s="59"/>
      <c r="B1130" s="59"/>
      <c r="H1130" s="51"/>
      <c r="M1130" s="55" t="s">
        <v>1067</v>
      </c>
      <c r="N1130" s="55">
        <v>2</v>
      </c>
      <c r="O1130" s="58">
        <f t="shared" si="23"/>
        <v>1.1507479861910242E-3</v>
      </c>
    </row>
    <row r="1131" spans="1:15" ht="13" hidden="1" outlineLevel="1">
      <c r="A1131" s="59"/>
      <c r="B1131" s="59"/>
      <c r="H1131" s="51"/>
      <c r="M1131" s="55" t="s">
        <v>666</v>
      </c>
      <c r="N1131" s="55">
        <v>2</v>
      </c>
      <c r="O1131" s="58">
        <f t="shared" si="23"/>
        <v>1.1507479861910242E-3</v>
      </c>
    </row>
    <row r="1132" spans="1:15" ht="13" hidden="1" outlineLevel="1">
      <c r="A1132" s="59"/>
      <c r="B1132" s="59"/>
      <c r="H1132" s="51"/>
      <c r="M1132" s="55" t="s">
        <v>1068</v>
      </c>
      <c r="N1132" s="55">
        <v>2</v>
      </c>
      <c r="O1132" s="58">
        <f t="shared" si="23"/>
        <v>1.1507479861910242E-3</v>
      </c>
    </row>
    <row r="1133" spans="1:15" ht="13" hidden="1" outlineLevel="1">
      <c r="A1133" s="59"/>
      <c r="B1133" s="59"/>
      <c r="H1133" s="51"/>
      <c r="M1133" s="55" t="s">
        <v>1069</v>
      </c>
      <c r="N1133" s="55">
        <v>2</v>
      </c>
      <c r="O1133" s="58">
        <f t="shared" si="23"/>
        <v>1.1507479861910242E-3</v>
      </c>
    </row>
    <row r="1134" spans="1:15" ht="13" hidden="1" outlineLevel="1">
      <c r="A1134" s="59"/>
      <c r="B1134" s="59"/>
      <c r="H1134" s="51"/>
      <c r="M1134" s="55" t="s">
        <v>1070</v>
      </c>
      <c r="N1134" s="55">
        <v>2</v>
      </c>
      <c r="O1134" s="58">
        <f t="shared" si="23"/>
        <v>1.1507479861910242E-3</v>
      </c>
    </row>
    <row r="1135" spans="1:15" ht="13" hidden="1" outlineLevel="1">
      <c r="A1135" s="59"/>
      <c r="B1135" s="59"/>
      <c r="H1135" s="51"/>
      <c r="M1135" s="55" t="s">
        <v>1071</v>
      </c>
      <c r="N1135" s="55">
        <v>2</v>
      </c>
      <c r="O1135" s="58">
        <f t="shared" si="23"/>
        <v>1.1507479861910242E-3</v>
      </c>
    </row>
    <row r="1136" spans="1:15" ht="13" hidden="1" outlineLevel="1">
      <c r="A1136" s="59"/>
      <c r="B1136" s="59"/>
      <c r="H1136" s="51"/>
      <c r="M1136" s="55" t="s">
        <v>348</v>
      </c>
      <c r="N1136" s="55">
        <v>2</v>
      </c>
      <c r="O1136" s="58">
        <f t="shared" si="23"/>
        <v>1.1507479861910242E-3</v>
      </c>
    </row>
    <row r="1137" spans="1:15" ht="13" hidden="1" outlineLevel="1">
      <c r="A1137" s="59"/>
      <c r="B1137" s="59"/>
      <c r="H1137" s="51"/>
      <c r="M1137" s="55" t="s">
        <v>251</v>
      </c>
      <c r="N1137" s="55">
        <v>2</v>
      </c>
      <c r="O1137" s="58">
        <f t="shared" si="23"/>
        <v>1.1507479861910242E-3</v>
      </c>
    </row>
    <row r="1138" spans="1:15" ht="13" hidden="1" outlineLevel="1">
      <c r="A1138" s="59"/>
      <c r="B1138" s="59"/>
      <c r="H1138" s="51"/>
      <c r="M1138" s="55" t="s">
        <v>1072</v>
      </c>
      <c r="N1138" s="55">
        <v>2</v>
      </c>
      <c r="O1138" s="58">
        <f t="shared" si="23"/>
        <v>1.1507479861910242E-3</v>
      </c>
    </row>
    <row r="1139" spans="1:15" ht="13" hidden="1" outlineLevel="1">
      <c r="A1139" s="59"/>
      <c r="B1139" s="59"/>
      <c r="H1139" s="51"/>
      <c r="M1139" s="55" t="s">
        <v>1073</v>
      </c>
      <c r="N1139" s="55">
        <v>2</v>
      </c>
      <c r="O1139" s="58">
        <f t="shared" si="23"/>
        <v>1.1507479861910242E-3</v>
      </c>
    </row>
    <row r="1140" spans="1:15" ht="13" hidden="1" outlineLevel="1">
      <c r="A1140" s="59"/>
      <c r="B1140" s="59"/>
      <c r="H1140" s="51"/>
      <c r="M1140" s="55" t="s">
        <v>1074</v>
      </c>
      <c r="N1140" s="55">
        <v>2</v>
      </c>
      <c r="O1140" s="58">
        <f t="shared" si="23"/>
        <v>1.1507479861910242E-3</v>
      </c>
    </row>
    <row r="1141" spans="1:15" ht="13" hidden="1" outlineLevel="1">
      <c r="A1141" s="59"/>
      <c r="B1141" s="59"/>
      <c r="H1141" s="51"/>
      <c r="M1141" s="55" t="s">
        <v>1075</v>
      </c>
      <c r="N1141" s="55">
        <v>2</v>
      </c>
      <c r="O1141" s="58">
        <f t="shared" si="23"/>
        <v>1.1507479861910242E-3</v>
      </c>
    </row>
    <row r="1142" spans="1:15" ht="13" hidden="1" outlineLevel="1">
      <c r="A1142" s="59"/>
      <c r="B1142" s="59"/>
      <c r="H1142" s="51"/>
      <c r="M1142" s="55" t="s">
        <v>1076</v>
      </c>
      <c r="N1142" s="55">
        <v>2</v>
      </c>
      <c r="O1142" s="58">
        <f t="shared" si="23"/>
        <v>1.1507479861910242E-3</v>
      </c>
    </row>
    <row r="1143" spans="1:15" ht="13" hidden="1" outlineLevel="1">
      <c r="A1143" s="59"/>
      <c r="B1143" s="59"/>
      <c r="H1143" s="51"/>
      <c r="M1143" s="55" t="s">
        <v>1077</v>
      </c>
      <c r="N1143" s="55">
        <v>2</v>
      </c>
      <c r="O1143" s="58">
        <f t="shared" si="23"/>
        <v>1.1507479861910242E-3</v>
      </c>
    </row>
    <row r="1144" spans="1:15" ht="13" hidden="1" outlineLevel="1">
      <c r="A1144" s="59"/>
      <c r="B1144" s="59"/>
      <c r="H1144" s="51"/>
      <c r="M1144" s="55" t="s">
        <v>1078</v>
      </c>
      <c r="N1144" s="55">
        <v>2</v>
      </c>
      <c r="O1144" s="58">
        <f t="shared" si="23"/>
        <v>1.1507479861910242E-3</v>
      </c>
    </row>
    <row r="1145" spans="1:15" ht="13" hidden="1" outlineLevel="1">
      <c r="A1145" s="59"/>
      <c r="B1145" s="59"/>
      <c r="H1145" s="51"/>
      <c r="M1145" s="55" t="s">
        <v>1079</v>
      </c>
      <c r="N1145" s="55">
        <v>2</v>
      </c>
      <c r="O1145" s="58">
        <f t="shared" si="23"/>
        <v>1.1507479861910242E-3</v>
      </c>
    </row>
    <row r="1146" spans="1:15" ht="13" hidden="1" outlineLevel="1">
      <c r="A1146" s="59"/>
      <c r="B1146" s="59"/>
      <c r="H1146" s="51"/>
      <c r="M1146" s="55" t="s">
        <v>1080</v>
      </c>
      <c r="N1146" s="55">
        <v>2</v>
      </c>
      <c r="O1146" s="58">
        <f t="shared" si="23"/>
        <v>1.1507479861910242E-3</v>
      </c>
    </row>
    <row r="1147" spans="1:15" ht="13" hidden="1" outlineLevel="1">
      <c r="A1147" s="59"/>
      <c r="B1147" s="59"/>
      <c r="H1147" s="51"/>
      <c r="M1147" s="55" t="s">
        <v>1081</v>
      </c>
      <c r="N1147" s="55">
        <v>2</v>
      </c>
      <c r="O1147" s="58">
        <f t="shared" si="23"/>
        <v>1.1507479861910242E-3</v>
      </c>
    </row>
    <row r="1148" spans="1:15" ht="13" hidden="1" outlineLevel="1">
      <c r="A1148" s="59"/>
      <c r="B1148" s="59"/>
      <c r="H1148" s="51"/>
      <c r="M1148" s="55" t="s">
        <v>1082</v>
      </c>
      <c r="N1148" s="55">
        <v>2</v>
      </c>
      <c r="O1148" s="58">
        <f t="shared" si="23"/>
        <v>1.1507479861910242E-3</v>
      </c>
    </row>
    <row r="1149" spans="1:15" ht="13" hidden="1" outlineLevel="1">
      <c r="A1149" s="59"/>
      <c r="B1149" s="59"/>
      <c r="H1149" s="51"/>
      <c r="M1149" s="55" t="s">
        <v>1083</v>
      </c>
      <c r="N1149" s="55">
        <v>2</v>
      </c>
      <c r="O1149" s="58">
        <f t="shared" si="23"/>
        <v>1.1507479861910242E-3</v>
      </c>
    </row>
    <row r="1150" spans="1:15" ht="13" hidden="1" outlineLevel="1">
      <c r="A1150" s="59"/>
      <c r="B1150" s="59"/>
      <c r="H1150" s="51"/>
      <c r="M1150" s="55" t="s">
        <v>1084</v>
      </c>
      <c r="N1150" s="55">
        <v>2</v>
      </c>
      <c r="O1150" s="58">
        <f t="shared" si="23"/>
        <v>1.1507479861910242E-3</v>
      </c>
    </row>
    <row r="1151" spans="1:15" ht="13" hidden="1" outlineLevel="1">
      <c r="A1151" s="59"/>
      <c r="B1151" s="59"/>
      <c r="H1151" s="51"/>
      <c r="M1151" s="55" t="s">
        <v>1085</v>
      </c>
      <c r="N1151" s="55">
        <v>2</v>
      </c>
      <c r="O1151" s="58">
        <f t="shared" si="23"/>
        <v>1.1507479861910242E-3</v>
      </c>
    </row>
    <row r="1152" spans="1:15" ht="13" hidden="1" outlineLevel="1">
      <c r="A1152" s="59"/>
      <c r="B1152" s="59"/>
      <c r="H1152" s="51"/>
      <c r="M1152" s="55" t="s">
        <v>1086</v>
      </c>
      <c r="N1152" s="55">
        <v>2</v>
      </c>
      <c r="O1152" s="58">
        <f t="shared" si="23"/>
        <v>1.1507479861910242E-3</v>
      </c>
    </row>
    <row r="1153" spans="1:15" ht="13" hidden="1" outlineLevel="1">
      <c r="A1153" s="59"/>
      <c r="B1153" s="59"/>
      <c r="H1153" s="51"/>
      <c r="M1153" s="55" t="s">
        <v>332</v>
      </c>
      <c r="N1153" s="55">
        <v>2</v>
      </c>
      <c r="O1153" s="58">
        <f t="shared" si="23"/>
        <v>1.1507479861910242E-3</v>
      </c>
    </row>
    <row r="1154" spans="1:15" ht="13" hidden="1" outlineLevel="1">
      <c r="A1154" s="59"/>
      <c r="B1154" s="59"/>
      <c r="H1154" s="51"/>
      <c r="M1154" s="55" t="s">
        <v>1087</v>
      </c>
      <c r="N1154" s="55">
        <v>2</v>
      </c>
      <c r="O1154" s="58">
        <f t="shared" si="23"/>
        <v>1.1507479861910242E-3</v>
      </c>
    </row>
    <row r="1155" spans="1:15" ht="13" hidden="1" outlineLevel="1">
      <c r="A1155" s="59"/>
      <c r="B1155" s="59"/>
      <c r="H1155" s="51"/>
      <c r="M1155" s="55" t="s">
        <v>1088</v>
      </c>
      <c r="N1155" s="55">
        <v>2</v>
      </c>
      <c r="O1155" s="58">
        <f t="shared" si="23"/>
        <v>1.1507479861910242E-3</v>
      </c>
    </row>
    <row r="1156" spans="1:15" ht="13" hidden="1" outlineLevel="1">
      <c r="A1156" s="59"/>
      <c r="B1156" s="59"/>
      <c r="H1156" s="51"/>
      <c r="M1156" s="55" t="s">
        <v>1089</v>
      </c>
      <c r="N1156" s="55">
        <v>2</v>
      </c>
      <c r="O1156" s="58">
        <f t="shared" si="23"/>
        <v>1.1507479861910242E-3</v>
      </c>
    </row>
    <row r="1157" spans="1:15" ht="13" hidden="1" outlineLevel="1">
      <c r="A1157" s="59"/>
      <c r="B1157" s="59"/>
      <c r="H1157" s="51"/>
      <c r="M1157" s="55" t="s">
        <v>1090</v>
      </c>
      <c r="N1157" s="55">
        <v>2</v>
      </c>
      <c r="O1157" s="58">
        <f t="shared" si="23"/>
        <v>1.1507479861910242E-3</v>
      </c>
    </row>
    <row r="1158" spans="1:15" ht="13" hidden="1" outlineLevel="1">
      <c r="A1158" s="59"/>
      <c r="B1158" s="59"/>
      <c r="H1158" s="51"/>
      <c r="M1158" s="55" t="s">
        <v>1091</v>
      </c>
      <c r="N1158" s="55">
        <v>2</v>
      </c>
      <c r="O1158" s="58">
        <f t="shared" si="23"/>
        <v>1.1507479861910242E-3</v>
      </c>
    </row>
    <row r="1159" spans="1:15" ht="13" hidden="1" outlineLevel="1">
      <c r="A1159" s="59"/>
      <c r="B1159" s="59"/>
      <c r="H1159" s="51"/>
      <c r="M1159" s="55" t="s">
        <v>1092</v>
      </c>
      <c r="N1159" s="55">
        <v>2</v>
      </c>
      <c r="O1159" s="58">
        <f t="shared" si="23"/>
        <v>1.1507479861910242E-3</v>
      </c>
    </row>
    <row r="1160" spans="1:15" ht="13" hidden="1" outlineLevel="1">
      <c r="A1160" s="59"/>
      <c r="B1160" s="59"/>
      <c r="H1160" s="51"/>
      <c r="M1160" s="55" t="s">
        <v>1093</v>
      </c>
      <c r="N1160" s="55">
        <v>2</v>
      </c>
      <c r="O1160" s="58">
        <f t="shared" si="23"/>
        <v>1.1507479861910242E-3</v>
      </c>
    </row>
    <row r="1161" spans="1:15" ht="13" hidden="1" outlineLevel="1">
      <c r="A1161" s="59"/>
      <c r="B1161" s="59"/>
      <c r="H1161" s="51"/>
      <c r="M1161" s="55" t="s">
        <v>1094</v>
      </c>
      <c r="N1161" s="55">
        <v>2</v>
      </c>
      <c r="O1161" s="58">
        <f t="shared" si="23"/>
        <v>1.1507479861910242E-3</v>
      </c>
    </row>
    <row r="1162" spans="1:15" ht="13" hidden="1" outlineLevel="1">
      <c r="A1162" s="59"/>
      <c r="B1162" s="59"/>
      <c r="H1162" s="51"/>
      <c r="M1162" s="55" t="s">
        <v>1095</v>
      </c>
      <c r="N1162" s="55">
        <v>2</v>
      </c>
      <c r="O1162" s="58">
        <f t="shared" si="23"/>
        <v>1.1507479861910242E-3</v>
      </c>
    </row>
    <row r="1163" spans="1:15" ht="13" hidden="1" outlineLevel="1">
      <c r="A1163" s="59"/>
      <c r="B1163" s="59"/>
      <c r="H1163" s="51"/>
      <c r="M1163" s="55" t="s">
        <v>1096</v>
      </c>
      <c r="N1163" s="55">
        <v>2</v>
      </c>
      <c r="O1163" s="58">
        <f t="shared" si="23"/>
        <v>1.1507479861910242E-3</v>
      </c>
    </row>
    <row r="1164" spans="1:15" ht="13" hidden="1" outlineLevel="1">
      <c r="A1164" s="59"/>
      <c r="B1164" s="59"/>
      <c r="H1164" s="51"/>
      <c r="M1164" s="55" t="s">
        <v>421</v>
      </c>
      <c r="N1164" s="55">
        <v>2</v>
      </c>
      <c r="O1164" s="58">
        <f t="shared" si="23"/>
        <v>1.1507479861910242E-3</v>
      </c>
    </row>
    <row r="1165" spans="1:15" ht="13" hidden="1" outlineLevel="1">
      <c r="A1165" s="59"/>
      <c r="B1165" s="59"/>
      <c r="H1165" s="51"/>
      <c r="M1165" s="55" t="s">
        <v>456</v>
      </c>
      <c r="N1165" s="55">
        <v>2</v>
      </c>
      <c r="O1165" s="58">
        <f t="shared" si="23"/>
        <v>1.1507479861910242E-3</v>
      </c>
    </row>
    <row r="1166" spans="1:15" ht="13" hidden="1" outlineLevel="1">
      <c r="A1166" s="59"/>
      <c r="B1166" s="59"/>
      <c r="H1166" s="51"/>
      <c r="M1166" s="55" t="s">
        <v>1097</v>
      </c>
      <c r="N1166" s="55">
        <v>2</v>
      </c>
      <c r="O1166" s="58">
        <f t="shared" si="23"/>
        <v>1.1507479861910242E-3</v>
      </c>
    </row>
    <row r="1167" spans="1:15" ht="13" hidden="1" outlineLevel="1">
      <c r="A1167" s="59"/>
      <c r="B1167" s="59"/>
      <c r="H1167" s="51"/>
      <c r="M1167" s="55" t="s">
        <v>1098</v>
      </c>
      <c r="N1167" s="55">
        <v>2</v>
      </c>
      <c r="O1167" s="58">
        <f t="shared" si="23"/>
        <v>1.1507479861910242E-3</v>
      </c>
    </row>
    <row r="1168" spans="1:15" ht="13" hidden="1" outlineLevel="1">
      <c r="A1168" s="59"/>
      <c r="B1168" s="59"/>
      <c r="H1168" s="51"/>
      <c r="M1168" s="55" t="s">
        <v>1099</v>
      </c>
      <c r="N1168" s="55">
        <v>2</v>
      </c>
      <c r="O1168" s="58">
        <f t="shared" si="23"/>
        <v>1.1507479861910242E-3</v>
      </c>
    </row>
    <row r="1169" spans="1:15" ht="13" hidden="1" outlineLevel="1">
      <c r="A1169" s="59"/>
      <c r="B1169" s="59"/>
      <c r="H1169" s="51"/>
      <c r="M1169" s="55" t="s">
        <v>1100</v>
      </c>
      <c r="N1169" s="55">
        <v>2</v>
      </c>
      <c r="O1169" s="58">
        <f t="shared" si="23"/>
        <v>1.1507479861910242E-3</v>
      </c>
    </row>
    <row r="1170" spans="1:15" ht="13" hidden="1" outlineLevel="1">
      <c r="A1170" s="59"/>
      <c r="B1170" s="59"/>
      <c r="H1170" s="51"/>
      <c r="M1170" s="55" t="s">
        <v>704</v>
      </c>
      <c r="N1170" s="55">
        <v>2</v>
      </c>
      <c r="O1170" s="58">
        <f t="shared" si="23"/>
        <v>1.1507479861910242E-3</v>
      </c>
    </row>
    <row r="1171" spans="1:15" ht="13" hidden="1" outlineLevel="1">
      <c r="A1171" s="59"/>
      <c r="B1171" s="59"/>
      <c r="H1171" s="51"/>
      <c r="M1171" s="55" t="s">
        <v>325</v>
      </c>
      <c r="N1171" s="55">
        <v>2</v>
      </c>
      <c r="O1171" s="58">
        <f t="shared" si="23"/>
        <v>1.1507479861910242E-3</v>
      </c>
    </row>
    <row r="1172" spans="1:15" ht="13" hidden="1" outlineLevel="1">
      <c r="A1172" s="59"/>
      <c r="B1172" s="59"/>
      <c r="H1172" s="51"/>
      <c r="M1172" s="55" t="s">
        <v>579</v>
      </c>
      <c r="N1172" s="55">
        <v>2</v>
      </c>
      <c r="O1172" s="58">
        <f t="shared" si="23"/>
        <v>1.1507479861910242E-3</v>
      </c>
    </row>
    <row r="1173" spans="1:15" ht="13" hidden="1" outlineLevel="1">
      <c r="A1173" s="59"/>
      <c r="B1173" s="59"/>
      <c r="H1173" s="51"/>
      <c r="M1173" s="55" t="s">
        <v>1101</v>
      </c>
      <c r="N1173" s="55">
        <v>2</v>
      </c>
      <c r="O1173" s="58">
        <f t="shared" si="23"/>
        <v>1.1507479861910242E-3</v>
      </c>
    </row>
    <row r="1174" spans="1:15" ht="13" hidden="1" outlineLevel="1">
      <c r="A1174" s="59"/>
      <c r="B1174" s="59"/>
      <c r="H1174" s="51"/>
      <c r="M1174" s="55" t="s">
        <v>1102</v>
      </c>
      <c r="N1174" s="55">
        <v>2</v>
      </c>
      <c r="O1174" s="58">
        <f t="shared" si="23"/>
        <v>1.1507479861910242E-3</v>
      </c>
    </row>
    <row r="1175" spans="1:15" ht="13" hidden="1" outlineLevel="1">
      <c r="A1175" s="59"/>
      <c r="B1175" s="59"/>
      <c r="H1175" s="51"/>
      <c r="M1175" s="55" t="s">
        <v>1103</v>
      </c>
      <c r="N1175" s="55">
        <v>2</v>
      </c>
      <c r="O1175" s="58">
        <f t="shared" si="23"/>
        <v>1.1507479861910242E-3</v>
      </c>
    </row>
    <row r="1176" spans="1:15" ht="13" hidden="1" outlineLevel="1">
      <c r="A1176" s="59"/>
      <c r="B1176" s="59"/>
      <c r="H1176" s="51"/>
      <c r="M1176" s="55" t="s">
        <v>1104</v>
      </c>
      <c r="N1176" s="55">
        <v>2</v>
      </c>
      <c r="O1176" s="58">
        <f t="shared" si="23"/>
        <v>1.1507479861910242E-3</v>
      </c>
    </row>
    <row r="1177" spans="1:15" ht="13" hidden="1" outlineLevel="1">
      <c r="A1177" s="59"/>
      <c r="B1177" s="59"/>
      <c r="H1177" s="51"/>
      <c r="M1177" s="55" t="s">
        <v>1105</v>
      </c>
      <c r="N1177" s="55">
        <v>2</v>
      </c>
      <c r="O1177" s="58">
        <f t="shared" si="23"/>
        <v>1.1507479861910242E-3</v>
      </c>
    </row>
    <row r="1178" spans="1:15" ht="13" hidden="1" outlineLevel="1">
      <c r="A1178" s="59"/>
      <c r="B1178" s="59"/>
      <c r="H1178" s="51"/>
      <c r="M1178" s="55" t="s">
        <v>1106</v>
      </c>
      <c r="N1178" s="55">
        <v>2</v>
      </c>
      <c r="O1178" s="58">
        <f t="shared" si="23"/>
        <v>1.1507479861910242E-3</v>
      </c>
    </row>
    <row r="1179" spans="1:15" ht="13" hidden="1" outlineLevel="1">
      <c r="A1179" s="59"/>
      <c r="B1179" s="59"/>
      <c r="H1179" s="51"/>
      <c r="M1179" s="55" t="s">
        <v>1107</v>
      </c>
      <c r="N1179" s="55">
        <v>2</v>
      </c>
      <c r="O1179" s="58">
        <f t="shared" si="23"/>
        <v>1.1507479861910242E-3</v>
      </c>
    </row>
    <row r="1180" spans="1:15" ht="13" hidden="1" outlineLevel="1">
      <c r="A1180" s="59"/>
      <c r="B1180" s="59"/>
      <c r="H1180" s="51"/>
      <c r="M1180" s="55" t="s">
        <v>1108</v>
      </c>
      <c r="N1180" s="55">
        <v>2</v>
      </c>
      <c r="O1180" s="58">
        <f t="shared" si="23"/>
        <v>1.1507479861910242E-3</v>
      </c>
    </row>
    <row r="1181" spans="1:15" ht="13" hidden="1" outlineLevel="1">
      <c r="A1181" s="59"/>
      <c r="B1181" s="59"/>
      <c r="H1181" s="51"/>
      <c r="M1181" s="55" t="s">
        <v>1109</v>
      </c>
      <c r="N1181" s="55">
        <v>2</v>
      </c>
      <c r="O1181" s="58">
        <f t="shared" si="23"/>
        <v>1.1507479861910242E-3</v>
      </c>
    </row>
    <row r="1182" spans="1:15" ht="13" hidden="1" outlineLevel="1">
      <c r="A1182" s="59"/>
      <c r="B1182" s="59"/>
      <c r="H1182" s="51"/>
      <c r="M1182" s="55" t="s">
        <v>1110</v>
      </c>
      <c r="N1182" s="55">
        <v>2</v>
      </c>
      <c r="O1182" s="58">
        <f t="shared" si="23"/>
        <v>1.1507479861910242E-3</v>
      </c>
    </row>
    <row r="1183" spans="1:15" ht="13" hidden="1" outlineLevel="1">
      <c r="A1183" s="59"/>
      <c r="B1183" s="59"/>
      <c r="H1183" s="51"/>
      <c r="M1183" s="55" t="s">
        <v>707</v>
      </c>
      <c r="N1183" s="55">
        <v>2</v>
      </c>
      <c r="O1183" s="58">
        <f t="shared" si="23"/>
        <v>1.1507479861910242E-3</v>
      </c>
    </row>
    <row r="1184" spans="1:15" ht="13" hidden="1" outlineLevel="1">
      <c r="A1184" s="59"/>
      <c r="B1184" s="59"/>
      <c r="H1184" s="51"/>
      <c r="M1184" s="55" t="s">
        <v>1111</v>
      </c>
      <c r="N1184" s="55">
        <v>2</v>
      </c>
      <c r="O1184" s="58">
        <f t="shared" si="23"/>
        <v>1.1507479861910242E-3</v>
      </c>
    </row>
    <row r="1185" spans="1:15" ht="13" hidden="1" outlineLevel="1">
      <c r="A1185" s="59"/>
      <c r="B1185" s="59"/>
      <c r="H1185" s="51"/>
      <c r="M1185" s="55" t="s">
        <v>1112</v>
      </c>
      <c r="N1185" s="55">
        <v>2</v>
      </c>
      <c r="O1185" s="58">
        <f t="shared" si="23"/>
        <v>1.1507479861910242E-3</v>
      </c>
    </row>
    <row r="1186" spans="1:15" ht="13" hidden="1" outlineLevel="1">
      <c r="A1186" s="59"/>
      <c r="B1186" s="59"/>
      <c r="H1186" s="51"/>
      <c r="M1186" s="55" t="s">
        <v>1113</v>
      </c>
      <c r="N1186" s="55">
        <v>2</v>
      </c>
      <c r="O1186" s="58">
        <f t="shared" si="23"/>
        <v>1.1507479861910242E-3</v>
      </c>
    </row>
    <row r="1187" spans="1:15" ht="13" hidden="1" outlineLevel="1">
      <c r="A1187" s="59"/>
      <c r="B1187" s="59"/>
      <c r="H1187" s="51"/>
      <c r="M1187" s="55" t="s">
        <v>1114</v>
      </c>
      <c r="N1187" s="55">
        <v>2</v>
      </c>
      <c r="O1187" s="58">
        <f t="shared" si="23"/>
        <v>1.1507479861910242E-3</v>
      </c>
    </row>
    <row r="1188" spans="1:15" ht="13" hidden="1" outlineLevel="1">
      <c r="A1188" s="59"/>
      <c r="B1188" s="59"/>
      <c r="H1188" s="51"/>
      <c r="M1188" s="64" t="s">
        <v>1115</v>
      </c>
      <c r="N1188" s="55">
        <v>2</v>
      </c>
      <c r="O1188" s="58">
        <f t="shared" si="23"/>
        <v>1.1507479861910242E-3</v>
      </c>
    </row>
    <row r="1189" spans="1:15" ht="13" hidden="1" outlineLevel="1">
      <c r="A1189" s="59"/>
      <c r="B1189" s="59"/>
      <c r="H1189" s="51"/>
      <c r="M1189" s="55" t="s">
        <v>1116</v>
      </c>
      <c r="N1189" s="55">
        <v>2</v>
      </c>
      <c r="O1189" s="58">
        <f t="shared" si="23"/>
        <v>1.1507479861910242E-3</v>
      </c>
    </row>
    <row r="1190" spans="1:15" ht="13" hidden="1" outlineLevel="1">
      <c r="A1190" s="59"/>
      <c r="B1190" s="59"/>
      <c r="H1190" s="51"/>
      <c r="M1190" s="64" t="s">
        <v>1117</v>
      </c>
      <c r="N1190" s="55">
        <v>2</v>
      </c>
      <c r="O1190" s="58">
        <f t="shared" si="23"/>
        <v>1.1507479861910242E-3</v>
      </c>
    </row>
    <row r="1191" spans="1:15" ht="13" hidden="1" outlineLevel="1">
      <c r="A1191" s="59"/>
      <c r="B1191" s="59"/>
      <c r="H1191" s="51"/>
      <c r="M1191" s="55" t="s">
        <v>1118</v>
      </c>
      <c r="N1191" s="55">
        <v>1</v>
      </c>
      <c r="O1191" s="58">
        <f t="shared" si="23"/>
        <v>5.7537399309551208E-4</v>
      </c>
    </row>
    <row r="1192" spans="1:15" ht="13" hidden="1" outlineLevel="1">
      <c r="A1192" s="59"/>
      <c r="B1192" s="59"/>
      <c r="H1192" s="51"/>
      <c r="M1192" s="55" t="s">
        <v>1119</v>
      </c>
      <c r="N1192" s="55">
        <v>1</v>
      </c>
      <c r="O1192" s="58">
        <f t="shared" si="23"/>
        <v>5.7537399309551208E-4</v>
      </c>
    </row>
    <row r="1193" spans="1:15" ht="13" hidden="1" outlineLevel="1">
      <c r="A1193" s="59"/>
      <c r="B1193" s="59"/>
      <c r="H1193" s="51"/>
      <c r="M1193" s="55" t="s">
        <v>1120</v>
      </c>
      <c r="N1193" s="55">
        <v>1</v>
      </c>
      <c r="O1193" s="58">
        <f t="shared" si="23"/>
        <v>5.7537399309551208E-4</v>
      </c>
    </row>
    <row r="1194" spans="1:15" ht="13" hidden="1" outlineLevel="1">
      <c r="A1194" s="59"/>
      <c r="B1194" s="59"/>
      <c r="H1194" s="51"/>
      <c r="M1194" s="55" t="s">
        <v>1121</v>
      </c>
      <c r="N1194" s="55">
        <v>1</v>
      </c>
      <c r="O1194" s="58">
        <f t="shared" si="23"/>
        <v>5.7537399309551208E-4</v>
      </c>
    </row>
    <row r="1195" spans="1:15" ht="13" hidden="1" outlineLevel="1">
      <c r="A1195" s="59"/>
      <c r="B1195" s="59"/>
      <c r="H1195" s="51"/>
      <c r="M1195" s="55" t="s">
        <v>1122</v>
      </c>
      <c r="N1195" s="55">
        <v>1</v>
      </c>
      <c r="O1195" s="58">
        <f t="shared" si="23"/>
        <v>5.7537399309551208E-4</v>
      </c>
    </row>
    <row r="1196" spans="1:15" ht="13" hidden="1" outlineLevel="1">
      <c r="A1196" s="59"/>
      <c r="B1196" s="59"/>
      <c r="H1196" s="51"/>
      <c r="M1196" s="55" t="s">
        <v>450</v>
      </c>
      <c r="N1196" s="55">
        <v>1</v>
      </c>
      <c r="O1196" s="58">
        <f t="shared" si="23"/>
        <v>5.7537399309551208E-4</v>
      </c>
    </row>
    <row r="1197" spans="1:15" ht="13" hidden="1" outlineLevel="1">
      <c r="A1197" s="59"/>
      <c r="B1197" s="59"/>
      <c r="H1197" s="51"/>
      <c r="M1197" s="55" t="s">
        <v>1123</v>
      </c>
      <c r="N1197" s="55">
        <v>1</v>
      </c>
      <c r="O1197" s="58">
        <f t="shared" si="23"/>
        <v>5.7537399309551208E-4</v>
      </c>
    </row>
    <row r="1198" spans="1:15" ht="13" hidden="1" outlineLevel="1">
      <c r="A1198" s="59"/>
      <c r="B1198" s="59"/>
      <c r="H1198" s="51"/>
      <c r="M1198" s="55" t="s">
        <v>1124</v>
      </c>
      <c r="N1198" s="55">
        <v>1</v>
      </c>
      <c r="O1198" s="58">
        <f t="shared" si="23"/>
        <v>5.7537399309551208E-4</v>
      </c>
    </row>
    <row r="1199" spans="1:15" ht="13" hidden="1" outlineLevel="1">
      <c r="A1199" s="59"/>
      <c r="B1199" s="59"/>
      <c r="H1199" s="51"/>
      <c r="M1199" s="55" t="s">
        <v>1125</v>
      </c>
      <c r="N1199" s="55">
        <v>1</v>
      </c>
      <c r="O1199" s="58">
        <f t="shared" si="23"/>
        <v>5.7537399309551208E-4</v>
      </c>
    </row>
    <row r="1200" spans="1:15" ht="13" hidden="1" outlineLevel="1">
      <c r="A1200" s="59"/>
      <c r="B1200" s="59"/>
      <c r="H1200" s="51"/>
      <c r="M1200" s="55" t="s">
        <v>883</v>
      </c>
      <c r="N1200" s="55">
        <v>1</v>
      </c>
      <c r="O1200" s="58">
        <f t="shared" si="23"/>
        <v>5.7537399309551208E-4</v>
      </c>
    </row>
    <row r="1201" spans="1:15" ht="13" hidden="1" outlineLevel="1">
      <c r="A1201" s="59"/>
      <c r="B1201" s="59"/>
      <c r="H1201" s="51"/>
      <c r="M1201" s="55" t="s">
        <v>1126</v>
      </c>
      <c r="N1201" s="55">
        <v>1</v>
      </c>
      <c r="O1201" s="58">
        <f t="shared" si="23"/>
        <v>5.7537399309551208E-4</v>
      </c>
    </row>
    <row r="1202" spans="1:15" ht="13" hidden="1" outlineLevel="1">
      <c r="A1202" s="59"/>
      <c r="B1202" s="59"/>
      <c r="H1202" s="51"/>
      <c r="M1202" s="55" t="s">
        <v>1127</v>
      </c>
      <c r="N1202" s="55">
        <v>1</v>
      </c>
      <c r="O1202" s="58">
        <f t="shared" si="23"/>
        <v>5.7537399309551208E-4</v>
      </c>
    </row>
    <row r="1203" spans="1:15" ht="13" hidden="1" outlineLevel="1">
      <c r="A1203" s="59"/>
      <c r="B1203" s="59"/>
      <c r="H1203" s="51"/>
      <c r="M1203" s="55" t="s">
        <v>1128</v>
      </c>
      <c r="N1203" s="55">
        <v>1</v>
      </c>
      <c r="O1203" s="58">
        <f t="shared" si="23"/>
        <v>5.7537399309551208E-4</v>
      </c>
    </row>
    <row r="1204" spans="1:15" ht="13" hidden="1" outlineLevel="1">
      <c r="A1204" s="59"/>
      <c r="B1204" s="59"/>
      <c r="H1204" s="51"/>
      <c r="M1204" s="55" t="s">
        <v>324</v>
      </c>
      <c r="N1204" s="55">
        <v>1</v>
      </c>
      <c r="O1204" s="58">
        <f t="shared" si="23"/>
        <v>5.7537399309551208E-4</v>
      </c>
    </row>
    <row r="1205" spans="1:15" ht="13" hidden="1" outlineLevel="1">
      <c r="A1205" s="59"/>
      <c r="B1205" s="59"/>
      <c r="H1205" s="51"/>
      <c r="M1205" s="55" t="s">
        <v>1129</v>
      </c>
      <c r="N1205" s="55">
        <v>1</v>
      </c>
      <c r="O1205" s="58">
        <f t="shared" si="23"/>
        <v>5.7537399309551208E-4</v>
      </c>
    </row>
    <row r="1206" spans="1:15" ht="13" hidden="1" outlineLevel="1">
      <c r="A1206" s="59"/>
      <c r="B1206" s="59"/>
      <c r="H1206" s="51"/>
      <c r="M1206" s="55" t="s">
        <v>1130</v>
      </c>
      <c r="N1206" s="55">
        <v>1</v>
      </c>
      <c r="O1206" s="58">
        <f t="shared" si="23"/>
        <v>5.7537399309551208E-4</v>
      </c>
    </row>
    <row r="1207" spans="1:15" ht="13" hidden="1" outlineLevel="1">
      <c r="A1207" s="59"/>
      <c r="B1207" s="59"/>
      <c r="H1207" s="51"/>
      <c r="M1207" s="55" t="s">
        <v>1131</v>
      </c>
      <c r="N1207" s="55">
        <v>1</v>
      </c>
      <c r="O1207" s="58">
        <f t="shared" si="23"/>
        <v>5.7537399309551208E-4</v>
      </c>
    </row>
    <row r="1208" spans="1:15" ht="13" hidden="1" outlineLevel="1">
      <c r="A1208" s="59"/>
      <c r="B1208" s="59"/>
      <c r="H1208" s="51"/>
      <c r="M1208" s="55" t="s">
        <v>1132</v>
      </c>
      <c r="N1208" s="55">
        <v>1</v>
      </c>
      <c r="O1208" s="58">
        <f t="shared" si="23"/>
        <v>5.7537399309551208E-4</v>
      </c>
    </row>
    <row r="1209" spans="1:15" ht="13" hidden="1" outlineLevel="1">
      <c r="A1209" s="59"/>
      <c r="B1209" s="59"/>
      <c r="H1209" s="51"/>
      <c r="M1209" s="55" t="s">
        <v>1133</v>
      </c>
      <c r="N1209" s="55">
        <v>1</v>
      </c>
      <c r="O1209" s="58">
        <f t="shared" si="23"/>
        <v>5.7537399309551208E-4</v>
      </c>
    </row>
    <row r="1210" spans="1:15" ht="13" hidden="1" outlineLevel="1">
      <c r="A1210" s="59"/>
      <c r="B1210" s="59"/>
      <c r="H1210" s="51"/>
      <c r="M1210" s="55" t="s">
        <v>447</v>
      </c>
      <c r="N1210" s="55">
        <v>1</v>
      </c>
      <c r="O1210" s="58">
        <f t="shared" si="23"/>
        <v>5.7537399309551208E-4</v>
      </c>
    </row>
    <row r="1211" spans="1:15" ht="13" hidden="1" outlineLevel="1">
      <c r="A1211" s="59"/>
      <c r="B1211" s="59"/>
      <c r="H1211" s="51"/>
      <c r="M1211" s="55" t="s">
        <v>1134</v>
      </c>
      <c r="N1211" s="55">
        <v>1</v>
      </c>
      <c r="O1211" s="58">
        <f t="shared" si="23"/>
        <v>5.7537399309551208E-4</v>
      </c>
    </row>
    <row r="1212" spans="1:15" ht="13" hidden="1" outlineLevel="1">
      <c r="A1212" s="59"/>
      <c r="B1212" s="59"/>
      <c r="H1212" s="51"/>
      <c r="M1212" s="55" t="s">
        <v>652</v>
      </c>
      <c r="N1212" s="55">
        <v>1</v>
      </c>
      <c r="O1212" s="58">
        <f t="shared" si="23"/>
        <v>5.7537399309551208E-4</v>
      </c>
    </row>
    <row r="1213" spans="1:15" ht="13" hidden="1" outlineLevel="1">
      <c r="A1213" s="59"/>
      <c r="B1213" s="59"/>
      <c r="H1213" s="51"/>
      <c r="M1213" s="55" t="s">
        <v>1135</v>
      </c>
      <c r="N1213" s="55">
        <v>1</v>
      </c>
      <c r="O1213" s="58">
        <f t="shared" si="23"/>
        <v>5.7537399309551208E-4</v>
      </c>
    </row>
    <row r="1214" spans="1:15" ht="13" hidden="1" outlineLevel="1">
      <c r="A1214" s="59"/>
      <c r="B1214" s="59"/>
      <c r="H1214" s="51"/>
      <c r="M1214" s="55" t="s">
        <v>1136</v>
      </c>
      <c r="N1214" s="55">
        <v>1</v>
      </c>
      <c r="O1214" s="58">
        <f t="shared" si="23"/>
        <v>5.7537399309551208E-4</v>
      </c>
    </row>
    <row r="1215" spans="1:15" ht="13" hidden="1" outlineLevel="1">
      <c r="A1215" s="59"/>
      <c r="B1215" s="59"/>
      <c r="H1215" s="51"/>
      <c r="M1215" s="55" t="s">
        <v>1137</v>
      </c>
      <c r="N1215" s="55">
        <v>1</v>
      </c>
      <c r="O1215" s="58">
        <f t="shared" si="23"/>
        <v>5.7537399309551208E-4</v>
      </c>
    </row>
    <row r="1216" spans="1:15" ht="13" hidden="1" outlineLevel="1">
      <c r="A1216" s="59"/>
      <c r="B1216" s="59"/>
      <c r="H1216" s="51"/>
      <c r="M1216" s="55" t="s">
        <v>1138</v>
      </c>
      <c r="N1216" s="55">
        <v>1</v>
      </c>
      <c r="O1216" s="58">
        <f t="shared" si="23"/>
        <v>5.7537399309551208E-4</v>
      </c>
    </row>
    <row r="1217" spans="1:15" ht="13" hidden="1" outlineLevel="1">
      <c r="A1217" s="59"/>
      <c r="B1217" s="59"/>
      <c r="H1217" s="51"/>
      <c r="M1217" s="55" t="s">
        <v>1139</v>
      </c>
      <c r="N1217" s="55">
        <v>1</v>
      </c>
      <c r="O1217" s="58">
        <f t="shared" si="23"/>
        <v>5.7537399309551208E-4</v>
      </c>
    </row>
    <row r="1218" spans="1:15" ht="13" hidden="1" outlineLevel="1">
      <c r="A1218" s="59"/>
      <c r="B1218" s="59"/>
      <c r="H1218" s="51"/>
      <c r="M1218" s="55" t="s">
        <v>437</v>
      </c>
      <c r="N1218" s="55">
        <v>1</v>
      </c>
      <c r="O1218" s="58">
        <f t="shared" si="23"/>
        <v>5.7537399309551208E-4</v>
      </c>
    </row>
    <row r="1219" spans="1:15" ht="13" hidden="1" outlineLevel="1">
      <c r="A1219" s="59"/>
      <c r="B1219" s="59"/>
      <c r="H1219" s="51"/>
      <c r="M1219" s="55" t="s">
        <v>888</v>
      </c>
      <c r="N1219" s="55">
        <v>1</v>
      </c>
      <c r="O1219" s="58">
        <f t="shared" si="23"/>
        <v>5.7537399309551208E-4</v>
      </c>
    </row>
    <row r="1220" spans="1:15" ht="13" hidden="1" outlineLevel="1">
      <c r="A1220" s="59"/>
      <c r="B1220" s="59"/>
      <c r="H1220" s="51"/>
      <c r="M1220" s="55" t="s">
        <v>1140</v>
      </c>
      <c r="N1220" s="55">
        <v>1</v>
      </c>
      <c r="O1220" s="58">
        <f t="shared" si="23"/>
        <v>5.7537399309551208E-4</v>
      </c>
    </row>
    <row r="1221" spans="1:15" ht="13" hidden="1" outlineLevel="1">
      <c r="A1221" s="59"/>
      <c r="B1221" s="59"/>
      <c r="H1221" s="51"/>
      <c r="M1221" s="55" t="s">
        <v>1141</v>
      </c>
      <c r="N1221" s="55">
        <v>1</v>
      </c>
      <c r="O1221" s="58">
        <f t="shared" si="23"/>
        <v>5.7537399309551208E-4</v>
      </c>
    </row>
    <row r="1222" spans="1:15" ht="13" hidden="1" outlineLevel="1">
      <c r="A1222" s="59"/>
      <c r="B1222" s="59"/>
      <c r="H1222" s="51"/>
      <c r="M1222" s="55" t="s">
        <v>1142</v>
      </c>
      <c r="N1222" s="55">
        <v>1</v>
      </c>
      <c r="O1222" s="58">
        <f t="shared" si="23"/>
        <v>5.7537399309551208E-4</v>
      </c>
    </row>
    <row r="1223" spans="1:15" ht="13" hidden="1" outlineLevel="1">
      <c r="A1223" s="59"/>
      <c r="B1223" s="59"/>
      <c r="H1223" s="51"/>
      <c r="M1223" s="55" t="s">
        <v>1143</v>
      </c>
      <c r="N1223" s="55">
        <v>1</v>
      </c>
      <c r="O1223" s="58">
        <f t="shared" si="23"/>
        <v>5.7537399309551208E-4</v>
      </c>
    </row>
    <row r="1224" spans="1:15" ht="13" hidden="1" outlineLevel="1">
      <c r="A1224" s="59"/>
      <c r="B1224" s="59"/>
      <c r="H1224" s="51"/>
      <c r="M1224" s="55" t="s">
        <v>1144</v>
      </c>
      <c r="N1224" s="55">
        <v>1</v>
      </c>
      <c r="O1224" s="58">
        <f t="shared" si="23"/>
        <v>5.7537399309551208E-4</v>
      </c>
    </row>
    <row r="1225" spans="1:15" ht="13" hidden="1" outlineLevel="1">
      <c r="A1225" s="59"/>
      <c r="B1225" s="59"/>
      <c r="H1225" s="51"/>
      <c r="M1225" s="55" t="s">
        <v>429</v>
      </c>
      <c r="N1225" s="55">
        <v>1</v>
      </c>
      <c r="O1225" s="58">
        <f t="shared" si="23"/>
        <v>5.7537399309551208E-4</v>
      </c>
    </row>
    <row r="1226" spans="1:15" ht="13" hidden="1" outlineLevel="1">
      <c r="A1226" s="59"/>
      <c r="B1226" s="59"/>
      <c r="H1226" s="51"/>
      <c r="M1226" s="55" t="s">
        <v>1145</v>
      </c>
      <c r="N1226" s="55">
        <v>1</v>
      </c>
      <c r="O1226" s="58">
        <f t="shared" si="23"/>
        <v>5.7537399309551208E-4</v>
      </c>
    </row>
    <row r="1227" spans="1:15" ht="13" hidden="1" outlineLevel="1">
      <c r="A1227" s="59"/>
      <c r="B1227" s="59"/>
      <c r="H1227" s="51"/>
      <c r="M1227" s="55" t="s">
        <v>1146</v>
      </c>
      <c r="N1227" s="55">
        <v>1</v>
      </c>
      <c r="O1227" s="58">
        <f t="shared" si="23"/>
        <v>5.7537399309551208E-4</v>
      </c>
    </row>
    <row r="1228" spans="1:15" ht="13" hidden="1" outlineLevel="1">
      <c r="A1228" s="59"/>
      <c r="B1228" s="59"/>
      <c r="H1228" s="51"/>
      <c r="M1228" s="55" t="s">
        <v>1147</v>
      </c>
      <c r="N1228" s="55">
        <v>1</v>
      </c>
      <c r="O1228" s="58">
        <f t="shared" si="23"/>
        <v>5.7537399309551208E-4</v>
      </c>
    </row>
    <row r="1229" spans="1:15" ht="13" hidden="1" outlineLevel="1">
      <c r="A1229" s="59"/>
      <c r="B1229" s="59"/>
      <c r="H1229" s="51"/>
      <c r="M1229" s="55" t="s">
        <v>1148</v>
      </c>
      <c r="N1229" s="55">
        <v>1</v>
      </c>
      <c r="O1229" s="58">
        <f t="shared" si="23"/>
        <v>5.7537399309551208E-4</v>
      </c>
    </row>
    <row r="1230" spans="1:15" ht="13" hidden="1" outlineLevel="1">
      <c r="A1230" s="59"/>
      <c r="B1230" s="59"/>
      <c r="H1230" s="51"/>
      <c r="M1230" s="55" t="s">
        <v>1149</v>
      </c>
      <c r="N1230" s="55">
        <v>1</v>
      </c>
      <c r="O1230" s="58">
        <f t="shared" si="23"/>
        <v>5.7537399309551208E-4</v>
      </c>
    </row>
    <row r="1231" spans="1:15" ht="13" hidden="1" outlineLevel="1">
      <c r="A1231" s="59"/>
      <c r="B1231" s="59"/>
      <c r="H1231" s="51"/>
      <c r="M1231" s="55" t="s">
        <v>1150</v>
      </c>
      <c r="N1231" s="55">
        <v>1</v>
      </c>
      <c r="O1231" s="58">
        <f t="shared" si="23"/>
        <v>5.7537399309551208E-4</v>
      </c>
    </row>
    <row r="1232" spans="1:15" ht="13" hidden="1" outlineLevel="1">
      <c r="A1232" s="59"/>
      <c r="B1232" s="59"/>
      <c r="H1232" s="51"/>
      <c r="M1232" s="55" t="s">
        <v>1151</v>
      </c>
      <c r="N1232" s="55">
        <v>1</v>
      </c>
      <c r="O1232" s="58">
        <f t="shared" si="23"/>
        <v>5.7537399309551208E-4</v>
      </c>
    </row>
    <row r="1233" spans="1:15" ht="13" hidden="1" outlineLevel="1">
      <c r="A1233" s="59"/>
      <c r="B1233" s="59"/>
      <c r="H1233" s="51"/>
      <c r="M1233" s="55" t="s">
        <v>1152</v>
      </c>
      <c r="N1233" s="55">
        <v>1</v>
      </c>
      <c r="O1233" s="58">
        <f t="shared" si="23"/>
        <v>5.7537399309551208E-4</v>
      </c>
    </row>
    <row r="1234" spans="1:15" ht="13" hidden="1" outlineLevel="1">
      <c r="A1234" s="59"/>
      <c r="B1234" s="59"/>
      <c r="H1234" s="51"/>
      <c r="M1234" s="55" t="s">
        <v>1153</v>
      </c>
      <c r="N1234" s="55">
        <v>1</v>
      </c>
      <c r="O1234" s="58">
        <f t="shared" si="23"/>
        <v>5.7537399309551208E-4</v>
      </c>
    </row>
    <row r="1235" spans="1:15" ht="13" hidden="1" outlineLevel="1">
      <c r="A1235" s="59"/>
      <c r="B1235" s="59"/>
      <c r="H1235" s="51"/>
      <c r="M1235" s="55" t="s">
        <v>1154</v>
      </c>
      <c r="N1235" s="55">
        <v>1</v>
      </c>
      <c r="O1235" s="58">
        <f t="shared" si="23"/>
        <v>5.7537399309551208E-4</v>
      </c>
    </row>
    <row r="1236" spans="1:15" ht="13" hidden="1" outlineLevel="1">
      <c r="A1236" s="59"/>
      <c r="B1236" s="59"/>
      <c r="H1236" s="51"/>
      <c r="M1236" s="55" t="s">
        <v>1155</v>
      </c>
      <c r="N1236" s="55">
        <v>1</v>
      </c>
      <c r="O1236" s="58">
        <f t="shared" si="23"/>
        <v>5.7537399309551208E-4</v>
      </c>
    </row>
    <row r="1237" spans="1:15" ht="13" hidden="1" outlineLevel="1">
      <c r="A1237" s="59"/>
      <c r="B1237" s="59"/>
      <c r="H1237" s="51"/>
      <c r="M1237" s="55" t="s">
        <v>1156</v>
      </c>
      <c r="N1237" s="55">
        <v>1</v>
      </c>
      <c r="O1237" s="58">
        <f t="shared" si="23"/>
        <v>5.7537399309551208E-4</v>
      </c>
    </row>
    <row r="1238" spans="1:15" ht="13" hidden="1" outlineLevel="1">
      <c r="A1238" s="59"/>
      <c r="B1238" s="59"/>
      <c r="H1238" s="51"/>
      <c r="M1238" s="55" t="s">
        <v>724</v>
      </c>
      <c r="N1238" s="55">
        <v>1</v>
      </c>
      <c r="O1238" s="58">
        <f t="shared" si="23"/>
        <v>5.7537399309551208E-4</v>
      </c>
    </row>
    <row r="1239" spans="1:15" ht="13" hidden="1" outlineLevel="1">
      <c r="A1239" s="59"/>
      <c r="B1239" s="59"/>
      <c r="H1239" s="51"/>
      <c r="M1239" s="55" t="s">
        <v>1157</v>
      </c>
      <c r="N1239" s="55">
        <v>1</v>
      </c>
      <c r="O1239" s="58">
        <f t="shared" si="23"/>
        <v>5.7537399309551208E-4</v>
      </c>
    </row>
    <row r="1240" spans="1:15" ht="13" hidden="1" outlineLevel="1">
      <c r="A1240" s="59"/>
      <c r="B1240" s="59"/>
      <c r="H1240" s="51"/>
      <c r="M1240" s="55" t="s">
        <v>1158</v>
      </c>
      <c r="N1240" s="55">
        <v>1</v>
      </c>
      <c r="O1240" s="58">
        <f t="shared" si="23"/>
        <v>5.7537399309551208E-4</v>
      </c>
    </row>
    <row r="1241" spans="1:15" ht="13" hidden="1" outlineLevel="1">
      <c r="A1241" s="59"/>
      <c r="B1241" s="59"/>
      <c r="H1241" s="51"/>
      <c r="M1241" s="55" t="s">
        <v>1159</v>
      </c>
      <c r="N1241" s="55">
        <v>1</v>
      </c>
      <c r="O1241" s="58">
        <f t="shared" si="23"/>
        <v>5.7537399309551208E-4</v>
      </c>
    </row>
    <row r="1242" spans="1:15" ht="13" hidden="1" outlineLevel="1">
      <c r="A1242" s="59"/>
      <c r="B1242" s="59"/>
      <c r="H1242" s="51"/>
      <c r="M1242" s="55" t="s">
        <v>1160</v>
      </c>
      <c r="N1242" s="55">
        <v>1</v>
      </c>
      <c r="O1242" s="58">
        <f t="shared" si="23"/>
        <v>5.7537399309551208E-4</v>
      </c>
    </row>
    <row r="1243" spans="1:15" ht="13" hidden="1" outlineLevel="1">
      <c r="A1243" s="59"/>
      <c r="B1243" s="59"/>
      <c r="H1243" s="51"/>
      <c r="M1243" s="55" t="s">
        <v>1161</v>
      </c>
      <c r="N1243" s="55">
        <v>1</v>
      </c>
      <c r="O1243" s="58">
        <f t="shared" si="23"/>
        <v>5.7537399309551208E-4</v>
      </c>
    </row>
    <row r="1244" spans="1:15" ht="13" hidden="1" outlineLevel="1">
      <c r="A1244" s="59"/>
      <c r="B1244" s="59"/>
      <c r="H1244" s="51"/>
      <c r="M1244" s="55" t="s">
        <v>1162</v>
      </c>
      <c r="N1244" s="55">
        <v>1</v>
      </c>
      <c r="O1244" s="58">
        <f t="shared" si="23"/>
        <v>5.7537399309551208E-4</v>
      </c>
    </row>
    <row r="1245" spans="1:15" ht="13" hidden="1" outlineLevel="1">
      <c r="A1245" s="59"/>
      <c r="B1245" s="59"/>
      <c r="H1245" s="51"/>
      <c r="M1245" s="55" t="s">
        <v>1163</v>
      </c>
      <c r="N1245" s="55">
        <v>1</v>
      </c>
      <c r="O1245" s="58">
        <f t="shared" si="23"/>
        <v>5.7537399309551208E-4</v>
      </c>
    </row>
    <row r="1246" spans="1:15" ht="13" hidden="1" outlineLevel="1">
      <c r="A1246" s="59"/>
      <c r="B1246" s="59"/>
      <c r="H1246" s="51"/>
      <c r="M1246" s="55" t="s">
        <v>1164</v>
      </c>
      <c r="N1246" s="55">
        <v>1</v>
      </c>
      <c r="O1246" s="58">
        <f t="shared" si="23"/>
        <v>5.7537399309551208E-4</v>
      </c>
    </row>
    <row r="1247" spans="1:15" ht="13" hidden="1" outlineLevel="1">
      <c r="A1247" s="59"/>
      <c r="B1247" s="59"/>
      <c r="H1247" s="51"/>
      <c r="M1247" s="55" t="s">
        <v>1165</v>
      </c>
      <c r="N1247" s="55">
        <v>1</v>
      </c>
      <c r="O1247" s="58">
        <f t="shared" si="23"/>
        <v>5.7537399309551208E-4</v>
      </c>
    </row>
    <row r="1248" spans="1:15" ht="13" hidden="1" outlineLevel="1">
      <c r="A1248" s="59"/>
      <c r="B1248" s="59"/>
      <c r="H1248" s="51"/>
      <c r="M1248" s="55" t="s">
        <v>1166</v>
      </c>
      <c r="N1248" s="55">
        <v>1</v>
      </c>
      <c r="O1248" s="58">
        <f t="shared" si="23"/>
        <v>5.7537399309551208E-4</v>
      </c>
    </row>
    <row r="1249" spans="1:15" ht="13" hidden="1" outlineLevel="1">
      <c r="A1249" s="59"/>
      <c r="B1249" s="59"/>
      <c r="H1249" s="51"/>
      <c r="M1249" s="55" t="s">
        <v>874</v>
      </c>
      <c r="N1249" s="55">
        <v>1</v>
      </c>
      <c r="O1249" s="58">
        <f t="shared" si="23"/>
        <v>5.7537399309551208E-4</v>
      </c>
    </row>
    <row r="1250" spans="1:15" ht="13" hidden="1" outlineLevel="1">
      <c r="A1250" s="59"/>
      <c r="B1250" s="59"/>
      <c r="H1250" s="51"/>
      <c r="M1250" s="64" t="s">
        <v>1167</v>
      </c>
      <c r="N1250" s="55">
        <v>1</v>
      </c>
      <c r="O1250" s="58">
        <f t="shared" si="23"/>
        <v>5.7537399309551208E-4</v>
      </c>
    </row>
    <row r="1251" spans="1:15" ht="13" hidden="1" outlineLevel="1">
      <c r="A1251" s="59"/>
      <c r="B1251" s="59"/>
      <c r="H1251" s="51"/>
      <c r="M1251" s="55" t="s">
        <v>1168</v>
      </c>
      <c r="N1251" s="55">
        <v>1</v>
      </c>
      <c r="O1251" s="58">
        <f t="shared" si="23"/>
        <v>5.7537399309551208E-4</v>
      </c>
    </row>
    <row r="1252" spans="1:15" ht="13" hidden="1" outlineLevel="1">
      <c r="A1252" s="59"/>
      <c r="B1252" s="59"/>
      <c r="H1252" s="51"/>
      <c r="M1252" s="55" t="s">
        <v>1169</v>
      </c>
      <c r="N1252" s="55">
        <v>1</v>
      </c>
      <c r="O1252" s="58">
        <f t="shared" si="23"/>
        <v>5.7537399309551208E-4</v>
      </c>
    </row>
    <row r="1253" spans="1:15" ht="13" hidden="1" outlineLevel="1">
      <c r="A1253" s="59"/>
      <c r="B1253" s="59"/>
      <c r="H1253" s="51"/>
      <c r="M1253" s="55" t="s">
        <v>1170</v>
      </c>
      <c r="N1253" s="55">
        <v>1</v>
      </c>
      <c r="O1253" s="58">
        <f t="shared" si="23"/>
        <v>5.7537399309551208E-4</v>
      </c>
    </row>
    <row r="1254" spans="1:15" ht="13" hidden="1" outlineLevel="1">
      <c r="A1254" s="59"/>
      <c r="B1254" s="59"/>
      <c r="H1254" s="51"/>
      <c r="M1254" s="55" t="s">
        <v>1171</v>
      </c>
      <c r="N1254" s="55">
        <v>1</v>
      </c>
      <c r="O1254" s="58">
        <f t="shared" si="23"/>
        <v>5.7537399309551208E-4</v>
      </c>
    </row>
    <row r="1255" spans="1:15" ht="13" hidden="1" outlineLevel="1">
      <c r="A1255" s="59"/>
      <c r="B1255" s="59"/>
      <c r="H1255" s="51"/>
      <c r="M1255" s="55" t="s">
        <v>1172</v>
      </c>
      <c r="N1255" s="55">
        <v>1</v>
      </c>
      <c r="O1255" s="58">
        <f t="shared" si="23"/>
        <v>5.7537399309551208E-4</v>
      </c>
    </row>
    <row r="1256" spans="1:15" ht="13" hidden="1" outlineLevel="1">
      <c r="A1256" s="59"/>
      <c r="B1256" s="59"/>
      <c r="H1256" s="51"/>
      <c r="M1256" s="55" t="s">
        <v>1173</v>
      </c>
      <c r="N1256" s="55">
        <v>1</v>
      </c>
      <c r="O1256" s="58">
        <f t="shared" si="23"/>
        <v>5.7537399309551208E-4</v>
      </c>
    </row>
    <row r="1257" spans="1:15" ht="13" hidden="1" outlineLevel="1">
      <c r="A1257" s="59"/>
      <c r="B1257" s="59"/>
      <c r="H1257" s="51"/>
      <c r="M1257" s="55" t="s">
        <v>1174</v>
      </c>
      <c r="N1257" s="55">
        <v>1</v>
      </c>
      <c r="O1257" s="58">
        <f t="shared" si="23"/>
        <v>5.7537399309551208E-4</v>
      </c>
    </row>
    <row r="1258" spans="1:15" ht="13" hidden="1" outlineLevel="1">
      <c r="A1258" s="59"/>
      <c r="B1258" s="59"/>
      <c r="H1258" s="51"/>
      <c r="M1258" s="55" t="s">
        <v>1175</v>
      </c>
      <c r="N1258" s="55">
        <v>1</v>
      </c>
      <c r="O1258" s="58">
        <f t="shared" si="23"/>
        <v>5.7537399309551208E-4</v>
      </c>
    </row>
    <row r="1259" spans="1:15" ht="13" hidden="1" outlineLevel="1">
      <c r="A1259" s="59"/>
      <c r="B1259" s="59"/>
      <c r="H1259" s="51"/>
      <c r="M1259" s="55" t="s">
        <v>1176</v>
      </c>
      <c r="N1259" s="55">
        <v>1</v>
      </c>
      <c r="O1259" s="58">
        <f t="shared" si="23"/>
        <v>5.7537399309551208E-4</v>
      </c>
    </row>
    <row r="1260" spans="1:15" ht="13" hidden="1" outlineLevel="1">
      <c r="A1260" s="59"/>
      <c r="B1260" s="59"/>
      <c r="H1260" s="51"/>
      <c r="M1260" s="55" t="s">
        <v>1177</v>
      </c>
      <c r="N1260" s="55">
        <v>1</v>
      </c>
      <c r="O1260" s="58">
        <f t="shared" si="23"/>
        <v>5.7537399309551208E-4</v>
      </c>
    </row>
    <row r="1261" spans="1:15" ht="13" hidden="1" outlineLevel="1">
      <c r="A1261" s="59"/>
      <c r="B1261" s="59"/>
      <c r="H1261" s="51"/>
      <c r="M1261" s="55" t="s">
        <v>1178</v>
      </c>
      <c r="N1261" s="55">
        <v>1</v>
      </c>
      <c r="O1261" s="58">
        <f t="shared" si="23"/>
        <v>5.7537399309551208E-4</v>
      </c>
    </row>
    <row r="1262" spans="1:15" ht="13" hidden="1" outlineLevel="1">
      <c r="A1262" s="59"/>
      <c r="B1262" s="59"/>
      <c r="H1262" s="51"/>
      <c r="M1262" s="55" t="s">
        <v>1179</v>
      </c>
      <c r="N1262" s="55">
        <v>1</v>
      </c>
      <c r="O1262" s="58">
        <f t="shared" si="23"/>
        <v>5.7537399309551208E-4</v>
      </c>
    </row>
    <row r="1263" spans="1:15" ht="13" hidden="1" outlineLevel="1">
      <c r="A1263" s="59"/>
      <c r="B1263" s="59"/>
      <c r="H1263" s="51"/>
      <c r="M1263" s="55" t="s">
        <v>473</v>
      </c>
      <c r="N1263" s="55">
        <v>1</v>
      </c>
      <c r="O1263" s="58">
        <f t="shared" si="23"/>
        <v>5.7537399309551208E-4</v>
      </c>
    </row>
    <row r="1264" spans="1:15" ht="13" hidden="1" outlineLevel="1">
      <c r="A1264" s="59"/>
      <c r="B1264" s="59"/>
      <c r="H1264" s="51"/>
      <c r="M1264" s="55" t="s">
        <v>1180</v>
      </c>
      <c r="N1264" s="55">
        <v>1</v>
      </c>
      <c r="O1264" s="58">
        <f t="shared" si="23"/>
        <v>5.7537399309551208E-4</v>
      </c>
    </row>
    <row r="1265" spans="1:15" ht="13" hidden="1" outlineLevel="1">
      <c r="A1265" s="59"/>
      <c r="B1265" s="59"/>
      <c r="H1265" s="51"/>
      <c r="M1265" s="55" t="s">
        <v>1181</v>
      </c>
      <c r="N1265" s="55">
        <v>1</v>
      </c>
      <c r="O1265" s="58">
        <f t="shared" si="23"/>
        <v>5.7537399309551208E-4</v>
      </c>
    </row>
    <row r="1266" spans="1:15" ht="13" hidden="1" outlineLevel="1">
      <c r="A1266" s="59"/>
      <c r="B1266" s="59"/>
      <c r="H1266" s="51"/>
      <c r="M1266" s="55" t="s">
        <v>860</v>
      </c>
      <c r="N1266" s="55">
        <v>1</v>
      </c>
      <c r="O1266" s="58">
        <f t="shared" si="23"/>
        <v>5.7537399309551208E-4</v>
      </c>
    </row>
    <row r="1267" spans="1:15" ht="13" hidden="1" outlineLevel="1">
      <c r="A1267" s="59"/>
      <c r="B1267" s="59"/>
      <c r="H1267" s="51"/>
      <c r="M1267" s="55" t="s">
        <v>1182</v>
      </c>
      <c r="N1267" s="55">
        <v>1</v>
      </c>
      <c r="O1267" s="58">
        <f t="shared" si="23"/>
        <v>5.7537399309551208E-4</v>
      </c>
    </row>
    <row r="1268" spans="1:15" ht="13" hidden="1" outlineLevel="1">
      <c r="A1268" s="59"/>
      <c r="B1268" s="59"/>
      <c r="H1268" s="51"/>
      <c r="M1268" s="55" t="s">
        <v>643</v>
      </c>
      <c r="N1268" s="55">
        <v>1</v>
      </c>
      <c r="O1268" s="58">
        <f t="shared" si="23"/>
        <v>5.7537399309551208E-4</v>
      </c>
    </row>
    <row r="1269" spans="1:15" ht="13" hidden="1" outlineLevel="1">
      <c r="A1269" s="59"/>
      <c r="B1269" s="59"/>
      <c r="H1269" s="51"/>
      <c r="M1269" s="55" t="s">
        <v>1183</v>
      </c>
      <c r="N1269" s="55">
        <v>1</v>
      </c>
      <c r="O1269" s="58">
        <f t="shared" si="23"/>
        <v>5.7537399309551208E-4</v>
      </c>
    </row>
    <row r="1270" spans="1:15" ht="13" hidden="1" outlineLevel="1">
      <c r="A1270" s="59"/>
      <c r="B1270" s="59"/>
      <c r="H1270" s="51"/>
      <c r="M1270" s="55" t="s">
        <v>1184</v>
      </c>
      <c r="N1270" s="55">
        <v>1</v>
      </c>
      <c r="O1270" s="58">
        <f t="shared" si="23"/>
        <v>5.7537399309551208E-4</v>
      </c>
    </row>
    <row r="1271" spans="1:15" ht="13" hidden="1" outlineLevel="1">
      <c r="A1271" s="59"/>
      <c r="B1271" s="59"/>
      <c r="H1271" s="51"/>
      <c r="M1271" s="55" t="s">
        <v>1185</v>
      </c>
      <c r="N1271" s="55">
        <v>1</v>
      </c>
      <c r="O1271" s="58">
        <f t="shared" si="23"/>
        <v>5.7537399309551208E-4</v>
      </c>
    </row>
    <row r="1272" spans="1:15" ht="13" hidden="1" outlineLevel="1">
      <c r="A1272" s="59"/>
      <c r="B1272" s="59"/>
      <c r="H1272" s="51"/>
      <c r="M1272" s="55" t="s">
        <v>1186</v>
      </c>
      <c r="N1272" s="55">
        <v>1</v>
      </c>
      <c r="O1272" s="58">
        <f t="shared" si="23"/>
        <v>5.7537399309551208E-4</v>
      </c>
    </row>
    <row r="1273" spans="1:15" ht="13" hidden="1" outlineLevel="1">
      <c r="A1273" s="59"/>
      <c r="B1273" s="59"/>
      <c r="H1273" s="51"/>
      <c r="M1273" s="55" t="s">
        <v>1187</v>
      </c>
      <c r="N1273" s="55">
        <v>1</v>
      </c>
      <c r="O1273" s="58">
        <f t="shared" si="23"/>
        <v>5.7537399309551208E-4</v>
      </c>
    </row>
    <row r="1274" spans="1:15" ht="13" hidden="1" outlineLevel="1">
      <c r="A1274" s="59"/>
      <c r="B1274" s="59"/>
      <c r="H1274" s="51"/>
      <c r="M1274" s="55" t="s">
        <v>1188</v>
      </c>
      <c r="N1274" s="55">
        <v>1</v>
      </c>
      <c r="O1274" s="58">
        <f t="shared" si="23"/>
        <v>5.7537399309551208E-4</v>
      </c>
    </row>
    <row r="1275" spans="1:15" ht="13" hidden="1" outlineLevel="1">
      <c r="A1275" s="59"/>
      <c r="B1275" s="59"/>
      <c r="H1275" s="51"/>
      <c r="M1275" s="55" t="s">
        <v>1189</v>
      </c>
      <c r="N1275" s="55">
        <v>1</v>
      </c>
      <c r="O1275" s="58">
        <f t="shared" si="23"/>
        <v>5.7537399309551208E-4</v>
      </c>
    </row>
    <row r="1276" spans="1:15" ht="13" hidden="1" outlineLevel="1">
      <c r="A1276" s="59"/>
      <c r="B1276" s="59"/>
      <c r="H1276" s="51"/>
      <c r="M1276" s="55" t="s">
        <v>1190</v>
      </c>
      <c r="N1276" s="55">
        <v>1</v>
      </c>
      <c r="O1276" s="58">
        <f t="shared" si="23"/>
        <v>5.7537399309551208E-4</v>
      </c>
    </row>
    <row r="1277" spans="1:15" ht="13" hidden="1" outlineLevel="1">
      <c r="A1277" s="59"/>
      <c r="B1277" s="59"/>
      <c r="H1277" s="51"/>
      <c r="M1277" s="55" t="s">
        <v>1191</v>
      </c>
      <c r="N1277" s="55">
        <v>1</v>
      </c>
      <c r="O1277" s="58">
        <f t="shared" si="23"/>
        <v>5.7537399309551208E-4</v>
      </c>
    </row>
    <row r="1278" spans="1:15" ht="13" hidden="1" outlineLevel="1">
      <c r="A1278" s="59"/>
      <c r="B1278" s="59"/>
      <c r="H1278" s="51"/>
      <c r="M1278" s="55" t="s">
        <v>1192</v>
      </c>
      <c r="N1278" s="55">
        <v>1</v>
      </c>
      <c r="O1278" s="58">
        <f t="shared" si="23"/>
        <v>5.7537399309551208E-4</v>
      </c>
    </row>
    <row r="1279" spans="1:15" ht="13" hidden="1" outlineLevel="1">
      <c r="A1279" s="59"/>
      <c r="B1279" s="59"/>
      <c r="H1279" s="51"/>
      <c r="M1279" s="55" t="s">
        <v>1193</v>
      </c>
      <c r="N1279" s="55">
        <v>1</v>
      </c>
      <c r="O1279" s="58">
        <f t="shared" si="23"/>
        <v>5.7537399309551208E-4</v>
      </c>
    </row>
    <row r="1280" spans="1:15" ht="13" hidden="1" outlineLevel="1">
      <c r="A1280" s="59"/>
      <c r="B1280" s="59"/>
      <c r="H1280" s="51"/>
      <c r="M1280" s="55" t="s">
        <v>393</v>
      </c>
      <c r="N1280" s="55">
        <v>1</v>
      </c>
      <c r="O1280" s="58">
        <f t="shared" si="23"/>
        <v>5.7537399309551208E-4</v>
      </c>
    </row>
    <row r="1281" spans="1:15" ht="13" hidden="1" outlineLevel="1">
      <c r="A1281" s="59"/>
      <c r="B1281" s="59"/>
      <c r="H1281" s="51"/>
      <c r="M1281" s="55" t="s">
        <v>1194</v>
      </c>
      <c r="N1281" s="55">
        <v>1</v>
      </c>
      <c r="O1281" s="58">
        <f t="shared" si="23"/>
        <v>5.7537399309551208E-4</v>
      </c>
    </row>
    <row r="1282" spans="1:15" ht="13" hidden="1" outlineLevel="1">
      <c r="A1282" s="59"/>
      <c r="B1282" s="59"/>
      <c r="H1282" s="51"/>
      <c r="M1282" s="55" t="s">
        <v>1195</v>
      </c>
      <c r="N1282" s="55">
        <v>1</v>
      </c>
      <c r="O1282" s="58">
        <f t="shared" si="23"/>
        <v>5.7537399309551208E-4</v>
      </c>
    </row>
    <row r="1283" spans="1:15" ht="13" hidden="1" outlineLevel="1">
      <c r="A1283" s="59"/>
      <c r="B1283" s="59"/>
      <c r="H1283" s="51"/>
      <c r="M1283" s="64" t="s">
        <v>1196</v>
      </c>
      <c r="N1283" s="55">
        <v>1</v>
      </c>
      <c r="O1283" s="58">
        <f t="shared" si="23"/>
        <v>5.7537399309551208E-4</v>
      </c>
    </row>
    <row r="1284" spans="1:15" ht="13" hidden="1" outlineLevel="1">
      <c r="A1284" s="59"/>
      <c r="B1284" s="59"/>
      <c r="H1284" s="51"/>
      <c r="M1284" s="55" t="s">
        <v>1197</v>
      </c>
      <c r="N1284" s="55">
        <v>1</v>
      </c>
      <c r="O1284" s="58">
        <f t="shared" si="23"/>
        <v>5.7537399309551208E-4</v>
      </c>
    </row>
    <row r="1285" spans="1:15" ht="13" hidden="1" outlineLevel="1">
      <c r="A1285" s="59"/>
      <c r="B1285" s="59"/>
      <c r="H1285" s="51"/>
      <c r="M1285" s="55" t="s">
        <v>1198</v>
      </c>
      <c r="N1285" s="55">
        <v>1</v>
      </c>
      <c r="O1285" s="58">
        <f t="shared" si="23"/>
        <v>5.7537399309551208E-4</v>
      </c>
    </row>
    <row r="1286" spans="1:15" ht="13" hidden="1" outlineLevel="1">
      <c r="A1286" s="59"/>
      <c r="B1286" s="59"/>
      <c r="H1286" s="51"/>
      <c r="M1286" s="55" t="s">
        <v>1199</v>
      </c>
      <c r="N1286" s="55">
        <v>1</v>
      </c>
      <c r="O1286" s="58">
        <f t="shared" si="23"/>
        <v>5.7537399309551208E-4</v>
      </c>
    </row>
    <row r="1287" spans="1:15" ht="13" hidden="1" outlineLevel="1">
      <c r="A1287" s="59"/>
      <c r="B1287" s="59"/>
      <c r="H1287" s="51"/>
      <c r="M1287" s="55" t="s">
        <v>1200</v>
      </c>
      <c r="N1287" s="55">
        <v>1</v>
      </c>
      <c r="O1287" s="58">
        <f t="shared" si="23"/>
        <v>5.7537399309551208E-4</v>
      </c>
    </row>
    <row r="1288" spans="1:15" ht="13" hidden="1" outlineLevel="1">
      <c r="A1288" s="59"/>
      <c r="B1288" s="59"/>
      <c r="H1288" s="51"/>
      <c r="M1288" s="55" t="s">
        <v>1201</v>
      </c>
      <c r="N1288" s="55">
        <v>1</v>
      </c>
      <c r="O1288" s="58">
        <f t="shared" si="23"/>
        <v>5.7537399309551208E-4</v>
      </c>
    </row>
    <row r="1289" spans="1:15" ht="13" hidden="1" outlineLevel="1">
      <c r="A1289" s="59"/>
      <c r="B1289" s="59"/>
      <c r="H1289" s="51"/>
      <c r="M1289" s="55" t="s">
        <v>522</v>
      </c>
      <c r="N1289" s="55">
        <v>1</v>
      </c>
      <c r="O1289" s="58">
        <f t="shared" si="23"/>
        <v>5.7537399309551208E-4</v>
      </c>
    </row>
    <row r="1290" spans="1:15" ht="13" hidden="1" outlineLevel="1">
      <c r="A1290" s="59"/>
      <c r="B1290" s="59"/>
      <c r="H1290" s="51"/>
      <c r="M1290" s="55" t="s">
        <v>1202</v>
      </c>
      <c r="N1290" s="55">
        <v>1</v>
      </c>
      <c r="O1290" s="58">
        <f t="shared" si="23"/>
        <v>5.7537399309551208E-4</v>
      </c>
    </row>
    <row r="1291" spans="1:15" ht="13" hidden="1" outlineLevel="1">
      <c r="A1291" s="59"/>
      <c r="B1291" s="59"/>
      <c r="H1291" s="51"/>
      <c r="M1291" s="55" t="s">
        <v>1203</v>
      </c>
      <c r="N1291" s="55">
        <v>1</v>
      </c>
      <c r="O1291" s="58">
        <f t="shared" si="23"/>
        <v>5.7537399309551208E-4</v>
      </c>
    </row>
    <row r="1292" spans="1:15" ht="13" hidden="1" outlineLevel="1">
      <c r="A1292" s="59"/>
      <c r="B1292" s="59"/>
      <c r="H1292" s="51"/>
      <c r="M1292" s="55" t="s">
        <v>1204</v>
      </c>
      <c r="N1292" s="55">
        <v>1</v>
      </c>
      <c r="O1292" s="58">
        <f t="shared" si="23"/>
        <v>5.7537399309551208E-4</v>
      </c>
    </row>
    <row r="1293" spans="1:15" ht="13" hidden="1" outlineLevel="1">
      <c r="A1293" s="59"/>
      <c r="B1293" s="59"/>
      <c r="H1293" s="51"/>
      <c r="M1293" s="55" t="s">
        <v>1205</v>
      </c>
      <c r="N1293" s="55">
        <v>1</v>
      </c>
      <c r="O1293" s="58">
        <f t="shared" si="23"/>
        <v>5.7537399309551208E-4</v>
      </c>
    </row>
    <row r="1294" spans="1:15" ht="13" hidden="1" outlineLevel="1">
      <c r="A1294" s="59"/>
      <c r="B1294" s="59"/>
      <c r="H1294" s="51"/>
      <c r="M1294" s="55" t="s">
        <v>300</v>
      </c>
      <c r="N1294" s="55">
        <v>1</v>
      </c>
      <c r="O1294" s="58">
        <f t="shared" si="23"/>
        <v>5.7537399309551208E-4</v>
      </c>
    </row>
    <row r="1295" spans="1:15" ht="13" hidden="1" outlineLevel="1">
      <c r="A1295" s="59"/>
      <c r="B1295" s="59"/>
      <c r="H1295" s="51"/>
      <c r="M1295" s="55" t="s">
        <v>1206</v>
      </c>
      <c r="N1295" s="55">
        <v>1</v>
      </c>
      <c r="O1295" s="58">
        <f t="shared" si="23"/>
        <v>5.7537399309551208E-4</v>
      </c>
    </row>
    <row r="1296" spans="1:15" ht="13" hidden="1" outlineLevel="1">
      <c r="A1296" s="59"/>
      <c r="B1296" s="59"/>
      <c r="H1296" s="51"/>
      <c r="M1296" s="55" t="s">
        <v>1207</v>
      </c>
      <c r="N1296" s="55">
        <v>1</v>
      </c>
      <c r="O1296" s="58">
        <f t="shared" si="23"/>
        <v>5.7537399309551208E-4</v>
      </c>
    </row>
    <row r="1297" spans="1:15" ht="13" hidden="1" outlineLevel="1">
      <c r="A1297" s="59"/>
      <c r="B1297" s="59"/>
      <c r="H1297" s="51"/>
      <c r="M1297" s="55" t="s">
        <v>1208</v>
      </c>
      <c r="N1297" s="55">
        <v>1</v>
      </c>
      <c r="O1297" s="58">
        <f t="shared" si="23"/>
        <v>5.7537399309551208E-4</v>
      </c>
    </row>
    <row r="1298" spans="1:15" ht="13" hidden="1" outlineLevel="1">
      <c r="A1298" s="59"/>
      <c r="B1298" s="59"/>
      <c r="H1298" s="51"/>
      <c r="M1298" s="55" t="s">
        <v>1209</v>
      </c>
      <c r="N1298" s="55">
        <v>1</v>
      </c>
      <c r="O1298" s="58">
        <f t="shared" si="23"/>
        <v>5.7537399309551208E-4</v>
      </c>
    </row>
    <row r="1299" spans="1:15" ht="13" hidden="1" outlineLevel="1">
      <c r="A1299" s="59"/>
      <c r="B1299" s="59"/>
      <c r="H1299" s="51"/>
      <c r="M1299" s="55" t="s">
        <v>742</v>
      </c>
      <c r="N1299" s="55">
        <v>1</v>
      </c>
      <c r="O1299" s="58">
        <f t="shared" si="23"/>
        <v>5.7537399309551208E-4</v>
      </c>
    </row>
    <row r="1300" spans="1:15" ht="13" hidden="1" outlineLevel="1">
      <c r="A1300" s="59"/>
      <c r="B1300" s="59"/>
      <c r="H1300" s="51"/>
      <c r="M1300" s="55" t="s">
        <v>858</v>
      </c>
      <c r="N1300" s="55">
        <v>1</v>
      </c>
      <c r="O1300" s="58">
        <f t="shared" si="23"/>
        <v>5.7537399309551208E-4</v>
      </c>
    </row>
    <row r="1301" spans="1:15" ht="13" hidden="1" outlineLevel="1">
      <c r="A1301" s="59"/>
      <c r="B1301" s="59"/>
      <c r="H1301" s="51"/>
      <c r="M1301" s="55" t="s">
        <v>487</v>
      </c>
      <c r="N1301" s="55">
        <v>1</v>
      </c>
      <c r="O1301" s="58">
        <f t="shared" si="23"/>
        <v>5.7537399309551208E-4</v>
      </c>
    </row>
    <row r="1302" spans="1:15" ht="13" hidden="1" outlineLevel="1">
      <c r="A1302" s="59"/>
      <c r="B1302" s="59"/>
      <c r="H1302" s="51"/>
      <c r="M1302" s="55" t="s">
        <v>1210</v>
      </c>
      <c r="N1302" s="55">
        <v>1</v>
      </c>
      <c r="O1302" s="58">
        <f t="shared" si="23"/>
        <v>5.7537399309551208E-4</v>
      </c>
    </row>
    <row r="1303" spans="1:15" ht="13" hidden="1" outlineLevel="1">
      <c r="A1303" s="59"/>
      <c r="B1303" s="59"/>
      <c r="H1303" s="51"/>
      <c r="M1303" s="55" t="s">
        <v>1211</v>
      </c>
      <c r="N1303" s="55">
        <v>1</v>
      </c>
      <c r="O1303" s="58">
        <f t="shared" si="23"/>
        <v>5.7537399309551208E-4</v>
      </c>
    </row>
    <row r="1304" spans="1:15" ht="13" hidden="1" outlineLevel="1">
      <c r="A1304" s="59"/>
      <c r="B1304" s="59"/>
      <c r="H1304" s="51"/>
      <c r="M1304" s="55" t="s">
        <v>1212</v>
      </c>
      <c r="N1304" s="55">
        <v>1</v>
      </c>
      <c r="O1304" s="58">
        <f t="shared" si="23"/>
        <v>5.7537399309551208E-4</v>
      </c>
    </row>
    <row r="1305" spans="1:15" ht="13" hidden="1" outlineLevel="1">
      <c r="A1305" s="59"/>
      <c r="B1305" s="59"/>
      <c r="H1305" s="51"/>
      <c r="M1305" s="55" t="s">
        <v>1213</v>
      </c>
      <c r="N1305" s="55">
        <v>1</v>
      </c>
      <c r="O1305" s="58">
        <f t="shared" si="23"/>
        <v>5.7537399309551208E-4</v>
      </c>
    </row>
    <row r="1306" spans="1:15" ht="13" hidden="1" outlineLevel="1">
      <c r="A1306" s="59"/>
      <c r="B1306" s="59"/>
      <c r="H1306" s="51"/>
      <c r="M1306" s="55" t="s">
        <v>1214</v>
      </c>
      <c r="N1306" s="55">
        <v>1</v>
      </c>
      <c r="O1306" s="58">
        <f t="shared" si="23"/>
        <v>5.7537399309551208E-4</v>
      </c>
    </row>
    <row r="1307" spans="1:15" ht="13" hidden="1" outlineLevel="1">
      <c r="A1307" s="59"/>
      <c r="B1307" s="59"/>
      <c r="H1307" s="51"/>
      <c r="M1307" s="55" t="s">
        <v>1215</v>
      </c>
      <c r="N1307" s="55">
        <v>1</v>
      </c>
      <c r="O1307" s="58">
        <f t="shared" si="23"/>
        <v>5.7537399309551208E-4</v>
      </c>
    </row>
    <row r="1308" spans="1:15" ht="13" hidden="1" outlineLevel="1">
      <c r="A1308" s="59"/>
      <c r="B1308" s="59"/>
      <c r="H1308" s="51"/>
      <c r="M1308" s="55" t="s">
        <v>1216</v>
      </c>
      <c r="N1308" s="55">
        <v>1</v>
      </c>
      <c r="O1308" s="58">
        <f t="shared" si="23"/>
        <v>5.7537399309551208E-4</v>
      </c>
    </row>
    <row r="1309" spans="1:15" ht="13" hidden="1" outlineLevel="1">
      <c r="A1309" s="59"/>
      <c r="B1309" s="59"/>
      <c r="H1309" s="51"/>
      <c r="M1309" s="55" t="s">
        <v>1217</v>
      </c>
      <c r="N1309" s="55">
        <v>1</v>
      </c>
      <c r="O1309" s="58">
        <f t="shared" si="23"/>
        <v>5.7537399309551208E-4</v>
      </c>
    </row>
    <row r="1310" spans="1:15" ht="13" hidden="1" outlineLevel="1">
      <c r="A1310" s="59"/>
      <c r="B1310" s="59"/>
      <c r="H1310" s="51"/>
      <c r="M1310" s="55" t="s">
        <v>1218</v>
      </c>
      <c r="N1310" s="55">
        <v>1</v>
      </c>
      <c r="O1310" s="58">
        <f t="shared" si="23"/>
        <v>5.7537399309551208E-4</v>
      </c>
    </row>
    <row r="1311" spans="1:15" ht="13" hidden="1" outlineLevel="1">
      <c r="A1311" s="59"/>
      <c r="B1311" s="59"/>
      <c r="H1311" s="51"/>
      <c r="M1311" s="55" t="s">
        <v>505</v>
      </c>
      <c r="N1311" s="55">
        <v>1</v>
      </c>
      <c r="O1311" s="58">
        <f t="shared" si="23"/>
        <v>5.7537399309551208E-4</v>
      </c>
    </row>
    <row r="1312" spans="1:15" ht="13" hidden="1" outlineLevel="1">
      <c r="A1312" s="59"/>
      <c r="B1312" s="59"/>
      <c r="H1312" s="51"/>
      <c r="M1312" s="55" t="s">
        <v>1219</v>
      </c>
      <c r="N1312" s="55">
        <v>1</v>
      </c>
      <c r="O1312" s="58">
        <f t="shared" si="23"/>
        <v>5.7537399309551208E-4</v>
      </c>
    </row>
    <row r="1313" spans="1:15" ht="13" hidden="1" outlineLevel="1">
      <c r="A1313" s="59"/>
      <c r="B1313" s="59"/>
      <c r="H1313" s="51"/>
      <c r="M1313" s="55" t="s">
        <v>766</v>
      </c>
      <c r="N1313" s="55">
        <v>1</v>
      </c>
      <c r="O1313" s="58">
        <f t="shared" si="23"/>
        <v>5.7537399309551208E-4</v>
      </c>
    </row>
    <row r="1314" spans="1:15" ht="13" hidden="1" outlineLevel="1">
      <c r="A1314" s="59"/>
      <c r="B1314" s="59"/>
      <c r="H1314" s="51"/>
      <c r="M1314" s="55" t="s">
        <v>1220</v>
      </c>
      <c r="N1314" s="55">
        <v>1</v>
      </c>
      <c r="O1314" s="58">
        <f t="shared" si="23"/>
        <v>5.7537399309551208E-4</v>
      </c>
    </row>
    <row r="1315" spans="1:15" ht="13" hidden="1" outlineLevel="1">
      <c r="A1315" s="59"/>
      <c r="B1315" s="59"/>
      <c r="H1315" s="51"/>
      <c r="M1315" s="55" t="s">
        <v>1221</v>
      </c>
      <c r="N1315" s="55">
        <v>1</v>
      </c>
      <c r="O1315" s="58">
        <f t="shared" si="23"/>
        <v>5.7537399309551208E-4</v>
      </c>
    </row>
    <row r="1316" spans="1:15" ht="13" hidden="1" outlineLevel="1">
      <c r="A1316" s="59"/>
      <c r="B1316" s="59"/>
      <c r="H1316" s="51"/>
      <c r="M1316" s="55" t="s">
        <v>1222</v>
      </c>
      <c r="N1316" s="55">
        <v>1</v>
      </c>
      <c r="O1316" s="58">
        <f t="shared" si="23"/>
        <v>5.7537399309551208E-4</v>
      </c>
    </row>
    <row r="1317" spans="1:15" ht="13" hidden="1" outlineLevel="1">
      <c r="A1317" s="59"/>
      <c r="B1317" s="59"/>
      <c r="H1317" s="51"/>
      <c r="M1317" s="55" t="s">
        <v>1223</v>
      </c>
      <c r="N1317" s="55">
        <v>1</v>
      </c>
      <c r="O1317" s="58">
        <f t="shared" si="23"/>
        <v>5.7537399309551208E-4</v>
      </c>
    </row>
    <row r="1318" spans="1:15" ht="13" hidden="1" outlineLevel="1">
      <c r="A1318" s="59"/>
      <c r="B1318" s="59"/>
      <c r="H1318" s="51"/>
      <c r="M1318" s="55" t="s">
        <v>1224</v>
      </c>
      <c r="N1318" s="55">
        <v>1</v>
      </c>
      <c r="O1318" s="58">
        <f t="shared" si="23"/>
        <v>5.7537399309551208E-4</v>
      </c>
    </row>
    <row r="1319" spans="1:15" ht="13" hidden="1" outlineLevel="1">
      <c r="A1319" s="59"/>
      <c r="B1319" s="59"/>
      <c r="H1319" s="51"/>
      <c r="M1319" s="55" t="s">
        <v>717</v>
      </c>
      <c r="N1319" s="55">
        <v>1</v>
      </c>
      <c r="O1319" s="58">
        <f t="shared" si="23"/>
        <v>5.7537399309551208E-4</v>
      </c>
    </row>
    <row r="1320" spans="1:15" ht="13" hidden="1" outlineLevel="1">
      <c r="A1320" s="59"/>
      <c r="B1320" s="59"/>
      <c r="H1320" s="51"/>
      <c r="M1320" s="55" t="s">
        <v>1225</v>
      </c>
      <c r="N1320" s="55">
        <v>1</v>
      </c>
      <c r="O1320" s="58">
        <f t="shared" si="23"/>
        <v>5.7537399309551208E-4</v>
      </c>
    </row>
    <row r="1321" spans="1:15" ht="13" hidden="1" outlineLevel="1">
      <c r="A1321" s="59"/>
      <c r="B1321" s="59"/>
      <c r="H1321" s="51"/>
      <c r="M1321" s="55" t="s">
        <v>1226</v>
      </c>
      <c r="N1321" s="55">
        <v>1</v>
      </c>
      <c r="O1321" s="58">
        <f t="shared" si="23"/>
        <v>5.7537399309551208E-4</v>
      </c>
    </row>
    <row r="1322" spans="1:15" ht="13" hidden="1" outlineLevel="1">
      <c r="A1322" s="59"/>
      <c r="B1322" s="59"/>
      <c r="H1322" s="51"/>
      <c r="M1322" s="55" t="s">
        <v>1227</v>
      </c>
      <c r="N1322" s="55">
        <v>1</v>
      </c>
      <c r="O1322" s="58">
        <f t="shared" si="23"/>
        <v>5.7537399309551208E-4</v>
      </c>
    </row>
    <row r="1323" spans="1:15" ht="13" hidden="1" outlineLevel="1">
      <c r="A1323" s="59"/>
      <c r="B1323" s="59"/>
      <c r="H1323" s="51"/>
      <c r="M1323" s="55" t="s">
        <v>1228</v>
      </c>
      <c r="N1323" s="55">
        <v>1</v>
      </c>
      <c r="O1323" s="58">
        <f t="shared" si="23"/>
        <v>5.7537399309551208E-4</v>
      </c>
    </row>
    <row r="1324" spans="1:15" ht="13" hidden="1" outlineLevel="1">
      <c r="A1324" s="59"/>
      <c r="B1324" s="59"/>
      <c r="H1324" s="51"/>
      <c r="M1324" s="55" t="s">
        <v>1229</v>
      </c>
      <c r="N1324" s="55">
        <v>1</v>
      </c>
      <c r="O1324" s="58">
        <f t="shared" si="23"/>
        <v>5.7537399309551208E-4</v>
      </c>
    </row>
    <row r="1325" spans="1:15" ht="13" hidden="1" outlineLevel="1">
      <c r="A1325" s="59"/>
      <c r="B1325" s="59"/>
      <c r="H1325" s="51"/>
      <c r="M1325" s="55" t="s">
        <v>477</v>
      </c>
      <c r="N1325" s="55">
        <v>1</v>
      </c>
      <c r="O1325" s="58">
        <f t="shared" si="23"/>
        <v>5.7537399309551208E-4</v>
      </c>
    </row>
    <row r="1326" spans="1:15" ht="13" hidden="1" outlineLevel="1">
      <c r="A1326" s="59"/>
      <c r="B1326" s="59"/>
      <c r="H1326" s="51"/>
      <c r="M1326" s="55" t="s">
        <v>1230</v>
      </c>
      <c r="N1326" s="55">
        <v>1</v>
      </c>
      <c r="O1326" s="58">
        <f t="shared" si="23"/>
        <v>5.7537399309551208E-4</v>
      </c>
    </row>
    <row r="1327" spans="1:15" ht="13" hidden="1" outlineLevel="1">
      <c r="A1327" s="59"/>
      <c r="B1327" s="59"/>
      <c r="H1327" s="51"/>
      <c r="M1327" s="55" t="s">
        <v>445</v>
      </c>
      <c r="N1327" s="55">
        <v>1</v>
      </c>
      <c r="O1327" s="58">
        <f t="shared" si="23"/>
        <v>5.7537399309551208E-4</v>
      </c>
    </row>
    <row r="1328" spans="1:15" ht="13" hidden="1" outlineLevel="1">
      <c r="A1328" s="59"/>
      <c r="B1328" s="59"/>
      <c r="H1328" s="51"/>
      <c r="M1328" s="55" t="s">
        <v>1231</v>
      </c>
      <c r="N1328" s="55">
        <v>1</v>
      </c>
      <c r="O1328" s="58">
        <f t="shared" si="23"/>
        <v>5.7537399309551208E-4</v>
      </c>
    </row>
    <row r="1329" spans="1:15" ht="13" hidden="1" outlineLevel="1">
      <c r="A1329" s="59"/>
      <c r="B1329" s="59"/>
      <c r="H1329" s="51"/>
      <c r="M1329" s="55" t="s">
        <v>1232</v>
      </c>
      <c r="N1329" s="55">
        <v>1</v>
      </c>
      <c r="O1329" s="58">
        <f t="shared" si="23"/>
        <v>5.7537399309551208E-4</v>
      </c>
    </row>
    <row r="1330" spans="1:15" ht="13" hidden="1" outlineLevel="1">
      <c r="A1330" s="59"/>
      <c r="B1330" s="59"/>
      <c r="H1330" s="51"/>
      <c r="M1330" s="55" t="s">
        <v>886</v>
      </c>
      <c r="N1330" s="55">
        <v>1</v>
      </c>
      <c r="O1330" s="58">
        <f t="shared" si="23"/>
        <v>5.7537399309551208E-4</v>
      </c>
    </row>
    <row r="1331" spans="1:15" ht="13" hidden="1" outlineLevel="1">
      <c r="A1331" s="59"/>
      <c r="B1331" s="59"/>
      <c r="H1331" s="51"/>
      <c r="M1331" s="55" t="s">
        <v>1233</v>
      </c>
      <c r="N1331" s="55">
        <v>1</v>
      </c>
      <c r="O1331" s="58">
        <f t="shared" si="23"/>
        <v>5.7537399309551208E-4</v>
      </c>
    </row>
    <row r="1332" spans="1:15" ht="13" hidden="1" outlineLevel="1">
      <c r="A1332" s="59"/>
      <c r="B1332" s="59"/>
      <c r="H1332" s="51"/>
      <c r="M1332" s="55" t="s">
        <v>1234</v>
      </c>
      <c r="N1332" s="55">
        <v>1</v>
      </c>
      <c r="O1332" s="58">
        <f t="shared" si="23"/>
        <v>5.7537399309551208E-4</v>
      </c>
    </row>
    <row r="1333" spans="1:15" ht="13" hidden="1" outlineLevel="1">
      <c r="A1333" s="59"/>
      <c r="B1333" s="59"/>
      <c r="H1333" s="51"/>
      <c r="M1333" s="55" t="s">
        <v>1235</v>
      </c>
      <c r="N1333" s="55">
        <v>1</v>
      </c>
      <c r="O1333" s="58">
        <f t="shared" si="23"/>
        <v>5.7537399309551208E-4</v>
      </c>
    </row>
    <row r="1334" spans="1:15" ht="13" hidden="1" outlineLevel="1">
      <c r="A1334" s="59"/>
      <c r="B1334" s="59"/>
      <c r="H1334" s="51"/>
      <c r="M1334" s="64" t="s">
        <v>1236</v>
      </c>
      <c r="N1334" s="55">
        <v>1</v>
      </c>
      <c r="O1334" s="58">
        <f t="shared" si="23"/>
        <v>5.7537399309551208E-4</v>
      </c>
    </row>
    <row r="1335" spans="1:15" ht="13" hidden="1" outlineLevel="1">
      <c r="A1335" s="59"/>
      <c r="B1335" s="59"/>
      <c r="H1335" s="51"/>
      <c r="M1335" s="55" t="s">
        <v>1237</v>
      </c>
      <c r="N1335" s="55">
        <v>1</v>
      </c>
      <c r="O1335" s="58">
        <f t="shared" si="23"/>
        <v>5.7537399309551208E-4</v>
      </c>
    </row>
    <row r="1336" spans="1:15" ht="13" hidden="1" outlineLevel="1">
      <c r="A1336" s="59"/>
      <c r="B1336" s="59"/>
      <c r="H1336" s="51"/>
      <c r="M1336" s="55" t="s">
        <v>1238</v>
      </c>
      <c r="N1336" s="55">
        <v>1</v>
      </c>
      <c r="O1336" s="58">
        <f t="shared" si="23"/>
        <v>5.7537399309551208E-4</v>
      </c>
    </row>
    <row r="1337" spans="1:15" ht="13" hidden="1" outlineLevel="1">
      <c r="A1337" s="59"/>
      <c r="B1337" s="59"/>
      <c r="H1337" s="51"/>
      <c r="M1337" s="55" t="s">
        <v>1239</v>
      </c>
      <c r="N1337" s="55">
        <v>1</v>
      </c>
      <c r="O1337" s="58">
        <f t="shared" si="23"/>
        <v>5.7537399309551208E-4</v>
      </c>
    </row>
    <row r="1338" spans="1:15" ht="13" hidden="1" outlineLevel="1">
      <c r="A1338" s="59"/>
      <c r="B1338" s="59"/>
      <c r="H1338" s="51"/>
      <c r="M1338" s="55" t="s">
        <v>1240</v>
      </c>
      <c r="N1338" s="55">
        <v>1</v>
      </c>
      <c r="O1338" s="58">
        <f t="shared" si="23"/>
        <v>5.7537399309551208E-4</v>
      </c>
    </row>
    <row r="1339" spans="1:15" ht="13" hidden="1" outlineLevel="1">
      <c r="A1339" s="59"/>
      <c r="B1339" s="59"/>
      <c r="H1339" s="51"/>
      <c r="M1339" s="55" t="s">
        <v>1241</v>
      </c>
      <c r="N1339" s="55">
        <v>1</v>
      </c>
      <c r="O1339" s="58">
        <f t="shared" si="23"/>
        <v>5.7537399309551208E-4</v>
      </c>
    </row>
    <row r="1340" spans="1:15" ht="13" hidden="1" outlineLevel="1">
      <c r="A1340" s="59"/>
      <c r="B1340" s="59"/>
      <c r="H1340" s="51"/>
      <c r="M1340" s="55" t="s">
        <v>1242</v>
      </c>
      <c r="N1340" s="55">
        <v>1</v>
      </c>
      <c r="O1340" s="58">
        <f t="shared" si="23"/>
        <v>5.7537399309551208E-4</v>
      </c>
    </row>
    <row r="1341" spans="1:15" ht="13" hidden="1" outlineLevel="1">
      <c r="A1341" s="59"/>
      <c r="B1341" s="59"/>
      <c r="H1341" s="51"/>
      <c r="M1341" s="55" t="s">
        <v>1243</v>
      </c>
      <c r="N1341" s="55">
        <v>1</v>
      </c>
      <c r="O1341" s="58">
        <f t="shared" si="23"/>
        <v>5.7537399309551208E-4</v>
      </c>
    </row>
    <row r="1342" spans="1:15" ht="13" hidden="1" outlineLevel="1">
      <c r="A1342" s="59"/>
      <c r="B1342" s="59"/>
      <c r="H1342" s="51"/>
      <c r="M1342" s="55" t="s">
        <v>1244</v>
      </c>
      <c r="N1342" s="55">
        <v>1</v>
      </c>
      <c r="O1342" s="58">
        <f t="shared" si="23"/>
        <v>5.7537399309551208E-4</v>
      </c>
    </row>
    <row r="1343" spans="1:15" ht="13" hidden="1" outlineLevel="1">
      <c r="A1343" s="59"/>
      <c r="B1343" s="59"/>
      <c r="H1343" s="51"/>
      <c r="M1343" s="55" t="s">
        <v>1245</v>
      </c>
      <c r="N1343" s="55">
        <v>1</v>
      </c>
      <c r="O1343" s="58">
        <f t="shared" si="23"/>
        <v>5.7537399309551208E-4</v>
      </c>
    </row>
    <row r="1344" spans="1:15" ht="13" hidden="1" outlineLevel="1">
      <c r="A1344" s="59"/>
      <c r="B1344" s="59"/>
      <c r="H1344" s="51"/>
      <c r="M1344" s="55" t="s">
        <v>1246</v>
      </c>
      <c r="N1344" s="55">
        <v>1</v>
      </c>
      <c r="O1344" s="58">
        <f t="shared" si="23"/>
        <v>5.7537399309551208E-4</v>
      </c>
    </row>
    <row r="1345" spans="1:15" ht="13" hidden="1" outlineLevel="1">
      <c r="A1345" s="59"/>
      <c r="B1345" s="59"/>
      <c r="H1345" s="51"/>
      <c r="M1345" s="55" t="s">
        <v>869</v>
      </c>
      <c r="N1345" s="55">
        <v>1</v>
      </c>
      <c r="O1345" s="58">
        <f t="shared" si="23"/>
        <v>5.7537399309551208E-4</v>
      </c>
    </row>
    <row r="1346" spans="1:15" ht="13" hidden="1" outlineLevel="1">
      <c r="A1346" s="59"/>
      <c r="B1346" s="59"/>
      <c r="H1346" s="51"/>
      <c r="M1346" s="55" t="s">
        <v>1247</v>
      </c>
      <c r="N1346" s="55">
        <v>1</v>
      </c>
      <c r="O1346" s="58">
        <f t="shared" si="23"/>
        <v>5.7537399309551208E-4</v>
      </c>
    </row>
    <row r="1347" spans="1:15" ht="13" hidden="1" outlineLevel="1">
      <c r="A1347" s="59"/>
      <c r="B1347" s="59"/>
      <c r="H1347" s="51"/>
      <c r="M1347" s="55" t="s">
        <v>512</v>
      </c>
      <c r="N1347" s="55">
        <v>1</v>
      </c>
      <c r="O1347" s="58">
        <f t="shared" si="23"/>
        <v>5.7537399309551208E-4</v>
      </c>
    </row>
    <row r="1348" spans="1:15" ht="13" hidden="1" outlineLevel="1">
      <c r="A1348" s="59"/>
      <c r="B1348" s="59"/>
      <c r="H1348" s="51"/>
      <c r="M1348" s="55" t="s">
        <v>738</v>
      </c>
      <c r="N1348" s="55">
        <v>1</v>
      </c>
      <c r="O1348" s="58">
        <f t="shared" si="23"/>
        <v>5.7537399309551208E-4</v>
      </c>
    </row>
    <row r="1349" spans="1:15" ht="13" hidden="1" outlineLevel="1">
      <c r="A1349" s="59"/>
      <c r="B1349" s="59"/>
      <c r="H1349" s="51"/>
      <c r="M1349" s="55" t="s">
        <v>1248</v>
      </c>
      <c r="N1349" s="55">
        <v>1</v>
      </c>
      <c r="O1349" s="58">
        <f t="shared" si="23"/>
        <v>5.7537399309551208E-4</v>
      </c>
    </row>
    <row r="1350" spans="1:15" ht="13" hidden="1" outlineLevel="1">
      <c r="A1350" s="59"/>
      <c r="B1350" s="59"/>
      <c r="H1350" s="51"/>
      <c r="M1350" s="55" t="s">
        <v>1249</v>
      </c>
      <c r="N1350" s="55">
        <v>1</v>
      </c>
      <c r="O1350" s="58">
        <f t="shared" si="23"/>
        <v>5.7537399309551208E-4</v>
      </c>
    </row>
    <row r="1351" spans="1:15" ht="13" hidden="1" outlineLevel="1">
      <c r="A1351" s="59"/>
      <c r="B1351" s="59"/>
      <c r="H1351" s="51"/>
      <c r="M1351" s="55" t="s">
        <v>1250</v>
      </c>
      <c r="N1351" s="55">
        <v>1</v>
      </c>
      <c r="O1351" s="58">
        <f t="shared" si="23"/>
        <v>5.7537399309551208E-4</v>
      </c>
    </row>
    <row r="1352" spans="1:15" ht="13" hidden="1" outlineLevel="1">
      <c r="A1352" s="59"/>
      <c r="B1352" s="59"/>
      <c r="H1352" s="51"/>
      <c r="M1352" s="55" t="s">
        <v>718</v>
      </c>
      <c r="N1352" s="55">
        <v>1</v>
      </c>
      <c r="O1352" s="58">
        <f t="shared" si="23"/>
        <v>5.7537399309551208E-4</v>
      </c>
    </row>
    <row r="1353" spans="1:15" ht="13" hidden="1" outlineLevel="1">
      <c r="A1353" s="59"/>
      <c r="B1353" s="59"/>
      <c r="H1353" s="51"/>
      <c r="M1353" s="55" t="s">
        <v>1251</v>
      </c>
      <c r="N1353" s="55">
        <v>1</v>
      </c>
      <c r="O1353" s="58">
        <f t="shared" si="23"/>
        <v>5.7537399309551208E-4</v>
      </c>
    </row>
    <row r="1354" spans="1:15" ht="13" hidden="1" outlineLevel="1">
      <c r="A1354" s="59"/>
      <c r="B1354" s="59"/>
      <c r="H1354" s="51"/>
      <c r="M1354" s="55" t="s">
        <v>1252</v>
      </c>
      <c r="N1354" s="55">
        <v>1</v>
      </c>
      <c r="O1354" s="58">
        <f t="shared" si="23"/>
        <v>5.7537399309551208E-4</v>
      </c>
    </row>
    <row r="1355" spans="1:15" ht="13" hidden="1" outlineLevel="1">
      <c r="A1355" s="59"/>
      <c r="B1355" s="59"/>
      <c r="H1355" s="51"/>
      <c r="M1355" s="55" t="s">
        <v>1253</v>
      </c>
      <c r="N1355" s="55">
        <v>1</v>
      </c>
      <c r="O1355" s="58">
        <f t="shared" si="23"/>
        <v>5.7537399309551208E-4</v>
      </c>
    </row>
    <row r="1356" spans="1:15" ht="13" hidden="1" outlineLevel="1">
      <c r="A1356" s="59"/>
      <c r="B1356" s="59"/>
      <c r="H1356" s="51"/>
      <c r="M1356" s="55" t="s">
        <v>1254</v>
      </c>
      <c r="N1356" s="55">
        <v>1</v>
      </c>
      <c r="O1356" s="58">
        <f t="shared" si="23"/>
        <v>5.7537399309551208E-4</v>
      </c>
    </row>
    <row r="1357" spans="1:15" ht="13" hidden="1" outlineLevel="1">
      <c r="A1357" s="59"/>
      <c r="B1357" s="59"/>
      <c r="H1357" s="51"/>
      <c r="M1357" s="55" t="s">
        <v>1255</v>
      </c>
      <c r="N1357" s="55">
        <v>1</v>
      </c>
      <c r="O1357" s="58">
        <f t="shared" si="23"/>
        <v>5.7537399309551208E-4</v>
      </c>
    </row>
    <row r="1358" spans="1:15" ht="13" hidden="1" outlineLevel="1">
      <c r="A1358" s="59"/>
      <c r="B1358" s="59"/>
      <c r="H1358" s="51"/>
      <c r="M1358" s="55" t="s">
        <v>706</v>
      </c>
      <c r="N1358" s="55">
        <v>1</v>
      </c>
      <c r="O1358" s="58">
        <f t="shared" si="23"/>
        <v>5.7537399309551208E-4</v>
      </c>
    </row>
    <row r="1359" spans="1:15" ht="13" hidden="1" outlineLevel="1">
      <c r="A1359" s="59"/>
      <c r="B1359" s="59"/>
      <c r="H1359" s="51"/>
      <c r="M1359" s="55" t="s">
        <v>1256</v>
      </c>
      <c r="N1359" s="55">
        <v>1</v>
      </c>
      <c r="O1359" s="58">
        <f t="shared" si="23"/>
        <v>5.7537399309551208E-4</v>
      </c>
    </row>
    <row r="1360" spans="1:15" ht="13" hidden="1" outlineLevel="1">
      <c r="A1360" s="59"/>
      <c r="B1360" s="59"/>
      <c r="H1360" s="51"/>
      <c r="M1360" s="55" t="s">
        <v>1257</v>
      </c>
      <c r="N1360" s="55">
        <v>1</v>
      </c>
      <c r="O1360" s="58">
        <f t="shared" si="23"/>
        <v>5.7537399309551208E-4</v>
      </c>
    </row>
    <row r="1361" spans="1:15" ht="13" hidden="1" outlineLevel="1">
      <c r="A1361" s="59"/>
      <c r="B1361" s="59"/>
      <c r="H1361" s="51"/>
      <c r="M1361" s="55" t="s">
        <v>1258</v>
      </c>
      <c r="N1361" s="55">
        <v>1</v>
      </c>
      <c r="O1361" s="58">
        <f t="shared" si="23"/>
        <v>5.7537399309551208E-4</v>
      </c>
    </row>
    <row r="1362" spans="1:15" ht="13" hidden="1" outlineLevel="1">
      <c r="A1362" s="59"/>
      <c r="B1362" s="59"/>
      <c r="H1362" s="51"/>
      <c r="M1362" s="55" t="s">
        <v>1259</v>
      </c>
      <c r="N1362" s="55">
        <v>1</v>
      </c>
      <c r="O1362" s="58">
        <f t="shared" si="23"/>
        <v>5.7537399309551208E-4</v>
      </c>
    </row>
    <row r="1363" spans="1:15" ht="13" hidden="1" outlineLevel="1">
      <c r="A1363" s="59"/>
      <c r="B1363" s="59"/>
      <c r="H1363" s="51"/>
      <c r="M1363" s="55" t="s">
        <v>1260</v>
      </c>
      <c r="N1363" s="55">
        <v>1</v>
      </c>
      <c r="O1363" s="58">
        <f t="shared" si="23"/>
        <v>5.7537399309551208E-4</v>
      </c>
    </row>
    <row r="1364" spans="1:15" ht="13" hidden="1" outlineLevel="1">
      <c r="A1364" s="59"/>
      <c r="B1364" s="59"/>
      <c r="H1364" s="51"/>
      <c r="M1364" s="55" t="s">
        <v>1261</v>
      </c>
      <c r="N1364" s="55">
        <v>1</v>
      </c>
      <c r="O1364" s="58">
        <f t="shared" si="23"/>
        <v>5.7537399309551208E-4</v>
      </c>
    </row>
    <row r="1365" spans="1:15" ht="13" hidden="1" outlineLevel="1">
      <c r="A1365" s="59"/>
      <c r="B1365" s="59"/>
      <c r="H1365" s="51"/>
      <c r="M1365" s="55" t="s">
        <v>1262</v>
      </c>
      <c r="N1365" s="55">
        <v>1</v>
      </c>
      <c r="O1365" s="58">
        <f t="shared" si="23"/>
        <v>5.7537399309551208E-4</v>
      </c>
    </row>
    <row r="1366" spans="1:15" ht="13" hidden="1" outlineLevel="1">
      <c r="A1366" s="59"/>
      <c r="B1366" s="59"/>
      <c r="H1366" s="51"/>
      <c r="M1366" s="55" t="s">
        <v>1263</v>
      </c>
      <c r="N1366" s="55">
        <v>1</v>
      </c>
      <c r="O1366" s="58">
        <f t="shared" si="23"/>
        <v>5.7537399309551208E-4</v>
      </c>
    </row>
    <row r="1367" spans="1:15" ht="13" hidden="1" outlineLevel="1">
      <c r="A1367" s="59"/>
      <c r="B1367" s="59"/>
      <c r="H1367" s="51"/>
      <c r="M1367" s="55" t="s">
        <v>1264</v>
      </c>
      <c r="N1367" s="55">
        <v>1</v>
      </c>
      <c r="O1367" s="58">
        <f t="shared" si="23"/>
        <v>5.7537399309551208E-4</v>
      </c>
    </row>
    <row r="1368" spans="1:15" ht="13" hidden="1" outlineLevel="1">
      <c r="A1368" s="59"/>
      <c r="B1368" s="59"/>
      <c r="H1368" s="51"/>
      <c r="M1368" s="55" t="s">
        <v>1265</v>
      </c>
      <c r="N1368" s="55">
        <v>1</v>
      </c>
      <c r="O1368" s="58">
        <f t="shared" si="23"/>
        <v>5.7537399309551208E-4</v>
      </c>
    </row>
    <row r="1369" spans="1:15" ht="13" hidden="1" outlineLevel="1">
      <c r="A1369" s="59"/>
      <c r="B1369" s="59"/>
      <c r="H1369" s="51"/>
      <c r="M1369" s="55" t="s">
        <v>1266</v>
      </c>
      <c r="N1369" s="55">
        <v>1</v>
      </c>
      <c r="O1369" s="58">
        <f t="shared" si="23"/>
        <v>5.7537399309551208E-4</v>
      </c>
    </row>
    <row r="1370" spans="1:15" ht="13" hidden="1" outlineLevel="1">
      <c r="A1370" s="59"/>
      <c r="B1370" s="59"/>
      <c r="H1370" s="51"/>
      <c r="M1370" s="55" t="s">
        <v>1267</v>
      </c>
      <c r="N1370" s="55">
        <v>1</v>
      </c>
      <c r="O1370" s="58">
        <f t="shared" si="23"/>
        <v>5.7537399309551208E-4</v>
      </c>
    </row>
    <row r="1371" spans="1:15" ht="13" hidden="1" outlineLevel="1">
      <c r="A1371" s="59"/>
      <c r="B1371" s="59"/>
      <c r="H1371" s="51"/>
      <c r="M1371" s="55" t="s">
        <v>1268</v>
      </c>
      <c r="N1371" s="55">
        <v>1</v>
      </c>
      <c r="O1371" s="58">
        <f t="shared" si="23"/>
        <v>5.7537399309551208E-4</v>
      </c>
    </row>
    <row r="1372" spans="1:15" ht="13" hidden="1" outlineLevel="1">
      <c r="A1372" s="59"/>
      <c r="B1372" s="59"/>
      <c r="H1372" s="51"/>
      <c r="M1372" s="55" t="s">
        <v>1269</v>
      </c>
      <c r="N1372" s="55">
        <v>1</v>
      </c>
      <c r="O1372" s="58">
        <f t="shared" si="23"/>
        <v>5.7537399309551208E-4</v>
      </c>
    </row>
    <row r="1373" spans="1:15" ht="13" hidden="1" outlineLevel="1">
      <c r="A1373" s="59"/>
      <c r="B1373" s="59"/>
      <c r="H1373" s="51"/>
      <c r="M1373" s="55" t="s">
        <v>1270</v>
      </c>
      <c r="N1373" s="55">
        <v>1</v>
      </c>
      <c r="O1373" s="58">
        <f t="shared" si="23"/>
        <v>5.7537399309551208E-4</v>
      </c>
    </row>
    <row r="1374" spans="1:15" ht="13" hidden="1" outlineLevel="1">
      <c r="A1374" s="59"/>
      <c r="B1374" s="59"/>
      <c r="H1374" s="51"/>
      <c r="M1374" s="55" t="s">
        <v>1271</v>
      </c>
      <c r="N1374" s="55">
        <v>1</v>
      </c>
      <c r="O1374" s="58">
        <f t="shared" si="23"/>
        <v>5.7537399309551208E-4</v>
      </c>
    </row>
    <row r="1375" spans="1:15" ht="13" hidden="1" outlineLevel="1">
      <c r="A1375" s="59"/>
      <c r="B1375" s="59"/>
      <c r="H1375" s="51"/>
      <c r="M1375" s="55" t="s">
        <v>1272</v>
      </c>
      <c r="N1375" s="55">
        <v>1</v>
      </c>
      <c r="O1375" s="58">
        <f t="shared" si="23"/>
        <v>5.7537399309551208E-4</v>
      </c>
    </row>
    <row r="1376" spans="1:15" ht="13" hidden="1" outlineLevel="1">
      <c r="A1376" s="59"/>
      <c r="B1376" s="59"/>
      <c r="H1376" s="51"/>
      <c r="M1376" s="55" t="s">
        <v>1273</v>
      </c>
      <c r="N1376" s="55">
        <v>1</v>
      </c>
      <c r="O1376" s="58">
        <f t="shared" si="23"/>
        <v>5.7537399309551208E-4</v>
      </c>
    </row>
    <row r="1377" spans="1:15" ht="13" hidden="1" outlineLevel="1">
      <c r="A1377" s="59"/>
      <c r="B1377" s="59"/>
      <c r="H1377" s="51"/>
      <c r="M1377" s="55" t="s">
        <v>700</v>
      </c>
      <c r="N1377" s="55">
        <v>1</v>
      </c>
      <c r="O1377" s="58">
        <f t="shared" si="23"/>
        <v>5.7537399309551208E-4</v>
      </c>
    </row>
    <row r="1378" spans="1:15" ht="13" hidden="1" outlineLevel="1">
      <c r="A1378" s="59"/>
      <c r="B1378" s="59"/>
      <c r="H1378" s="51"/>
      <c r="M1378" s="55" t="s">
        <v>1274</v>
      </c>
      <c r="N1378" s="55">
        <v>1</v>
      </c>
      <c r="O1378" s="58">
        <f t="shared" si="23"/>
        <v>5.7537399309551208E-4</v>
      </c>
    </row>
    <row r="1379" spans="1:15" ht="13" hidden="1" outlineLevel="1">
      <c r="A1379" s="59"/>
      <c r="B1379" s="59"/>
      <c r="H1379" s="51"/>
      <c r="M1379" s="55" t="s">
        <v>1275</v>
      </c>
      <c r="N1379" s="55">
        <v>1</v>
      </c>
      <c r="O1379" s="58">
        <f t="shared" si="23"/>
        <v>5.7537399309551208E-4</v>
      </c>
    </row>
    <row r="1380" spans="1:15" ht="13" hidden="1" outlineLevel="1">
      <c r="A1380" s="59"/>
      <c r="B1380" s="59"/>
      <c r="H1380" s="51"/>
      <c r="M1380" s="55" t="s">
        <v>411</v>
      </c>
      <c r="N1380" s="55">
        <v>1</v>
      </c>
      <c r="O1380" s="58">
        <f t="shared" si="23"/>
        <v>5.7537399309551208E-4</v>
      </c>
    </row>
    <row r="1381" spans="1:15" ht="13" hidden="1" outlineLevel="1">
      <c r="A1381" s="59"/>
      <c r="B1381" s="59"/>
      <c r="H1381" s="51"/>
      <c r="M1381" s="55" t="s">
        <v>1276</v>
      </c>
      <c r="N1381" s="55">
        <v>1</v>
      </c>
      <c r="O1381" s="58">
        <f t="shared" si="23"/>
        <v>5.7537399309551208E-4</v>
      </c>
    </row>
    <row r="1382" spans="1:15" ht="13" hidden="1" outlineLevel="1">
      <c r="A1382" s="59"/>
      <c r="B1382" s="59"/>
      <c r="H1382" s="51"/>
      <c r="M1382" s="55" t="s">
        <v>1277</v>
      </c>
      <c r="N1382" s="55">
        <v>1</v>
      </c>
      <c r="O1382" s="58">
        <f t="shared" si="23"/>
        <v>5.7537399309551208E-4</v>
      </c>
    </row>
    <row r="1383" spans="1:15" ht="13" hidden="1" outlineLevel="1">
      <c r="A1383" s="59"/>
      <c r="B1383" s="59"/>
      <c r="H1383" s="51"/>
      <c r="M1383" s="55" t="s">
        <v>569</v>
      </c>
      <c r="N1383" s="55">
        <v>1</v>
      </c>
      <c r="O1383" s="58">
        <f t="shared" si="23"/>
        <v>5.7537399309551208E-4</v>
      </c>
    </row>
    <row r="1384" spans="1:15" ht="13" hidden="1" outlineLevel="1">
      <c r="A1384" s="59"/>
      <c r="B1384" s="59"/>
      <c r="H1384" s="51"/>
      <c r="M1384" s="55" t="s">
        <v>1278</v>
      </c>
      <c r="N1384" s="55">
        <v>1</v>
      </c>
      <c r="O1384" s="58">
        <f t="shared" si="23"/>
        <v>5.7537399309551208E-4</v>
      </c>
    </row>
    <row r="1385" spans="1:15" ht="13" hidden="1" outlineLevel="1">
      <c r="A1385" s="59"/>
      <c r="B1385" s="59"/>
      <c r="H1385" s="51"/>
      <c r="M1385" s="55" t="s">
        <v>1279</v>
      </c>
      <c r="N1385" s="55">
        <v>1</v>
      </c>
      <c r="O1385" s="58">
        <f t="shared" si="23"/>
        <v>5.7537399309551208E-4</v>
      </c>
    </row>
    <row r="1386" spans="1:15" ht="13" hidden="1" outlineLevel="1">
      <c r="A1386" s="59"/>
      <c r="B1386" s="59"/>
      <c r="H1386" s="51"/>
      <c r="M1386" s="55" t="s">
        <v>1280</v>
      </c>
      <c r="N1386" s="55">
        <v>1</v>
      </c>
      <c r="O1386" s="58">
        <f t="shared" si="23"/>
        <v>5.7537399309551208E-4</v>
      </c>
    </row>
    <row r="1387" spans="1:15" ht="13" hidden="1" outlineLevel="1">
      <c r="A1387" s="59"/>
      <c r="B1387" s="59"/>
      <c r="H1387" s="51"/>
      <c r="M1387" s="55" t="s">
        <v>1281</v>
      </c>
      <c r="N1387" s="55">
        <v>1</v>
      </c>
      <c r="O1387" s="58">
        <f t="shared" si="23"/>
        <v>5.7537399309551208E-4</v>
      </c>
    </row>
    <row r="1388" spans="1:15" ht="13" hidden="1" outlineLevel="1">
      <c r="A1388" s="59"/>
      <c r="B1388" s="59"/>
      <c r="H1388" s="51"/>
      <c r="M1388" s="55" t="s">
        <v>1282</v>
      </c>
      <c r="N1388" s="55">
        <v>1</v>
      </c>
      <c r="O1388" s="58">
        <f t="shared" si="23"/>
        <v>5.7537399309551208E-4</v>
      </c>
    </row>
    <row r="1389" spans="1:15" ht="13" hidden="1" outlineLevel="1">
      <c r="A1389" s="59"/>
      <c r="B1389" s="59"/>
      <c r="H1389" s="51"/>
      <c r="M1389" s="55" t="s">
        <v>1283</v>
      </c>
      <c r="N1389" s="55">
        <v>1</v>
      </c>
      <c r="O1389" s="58">
        <f t="shared" si="23"/>
        <v>5.7537399309551208E-4</v>
      </c>
    </row>
    <row r="1390" spans="1:15" ht="13" hidden="1" outlineLevel="1">
      <c r="A1390" s="59"/>
      <c r="B1390" s="59"/>
      <c r="H1390" s="51"/>
      <c r="M1390" s="55" t="s">
        <v>1284</v>
      </c>
      <c r="N1390" s="55">
        <v>1</v>
      </c>
      <c r="O1390" s="58">
        <f t="shared" si="23"/>
        <v>5.7537399309551208E-4</v>
      </c>
    </row>
    <row r="1391" spans="1:15" ht="13" hidden="1" outlineLevel="1">
      <c r="A1391" s="59"/>
      <c r="B1391" s="59"/>
      <c r="H1391" s="51"/>
      <c r="M1391" s="55" t="s">
        <v>346</v>
      </c>
      <c r="N1391" s="55">
        <v>1</v>
      </c>
      <c r="O1391" s="58">
        <f t="shared" si="23"/>
        <v>5.7537399309551208E-4</v>
      </c>
    </row>
    <row r="1392" spans="1:15" ht="13" hidden="1" outlineLevel="1">
      <c r="A1392" s="59"/>
      <c r="B1392" s="59"/>
      <c r="H1392" s="51"/>
      <c r="M1392" s="55" t="s">
        <v>866</v>
      </c>
      <c r="N1392" s="55">
        <v>1</v>
      </c>
      <c r="O1392" s="58">
        <f t="shared" si="23"/>
        <v>5.7537399309551208E-4</v>
      </c>
    </row>
    <row r="1393" spans="1:15" ht="13" hidden="1" outlineLevel="1">
      <c r="A1393" s="59"/>
      <c r="B1393" s="59"/>
      <c r="H1393" s="51"/>
      <c r="M1393" s="55" t="s">
        <v>1285</v>
      </c>
      <c r="N1393" s="55">
        <v>1</v>
      </c>
      <c r="O1393" s="58">
        <f t="shared" si="23"/>
        <v>5.7537399309551208E-4</v>
      </c>
    </row>
    <row r="1394" spans="1:15" ht="13" hidden="1" outlineLevel="1">
      <c r="A1394" s="59"/>
      <c r="B1394" s="59"/>
      <c r="H1394" s="51"/>
      <c r="M1394" s="55" t="s">
        <v>370</v>
      </c>
      <c r="N1394" s="55">
        <v>1</v>
      </c>
      <c r="O1394" s="58">
        <f t="shared" si="23"/>
        <v>5.7537399309551208E-4</v>
      </c>
    </row>
    <row r="1395" spans="1:15" ht="13" hidden="1" outlineLevel="1">
      <c r="A1395" s="59"/>
      <c r="B1395" s="59"/>
      <c r="H1395" s="51"/>
      <c r="M1395" s="55" t="s">
        <v>1286</v>
      </c>
      <c r="N1395" s="55">
        <v>1</v>
      </c>
      <c r="O1395" s="58">
        <f t="shared" si="23"/>
        <v>5.7537399309551208E-4</v>
      </c>
    </row>
    <row r="1396" spans="1:15" ht="13" hidden="1" outlineLevel="1">
      <c r="A1396" s="59"/>
      <c r="B1396" s="59"/>
      <c r="H1396" s="51"/>
      <c r="M1396" s="55" t="s">
        <v>1287</v>
      </c>
      <c r="N1396" s="55">
        <v>1</v>
      </c>
      <c r="O1396" s="58">
        <f t="shared" si="23"/>
        <v>5.7537399309551208E-4</v>
      </c>
    </row>
    <row r="1397" spans="1:15" ht="13" hidden="1" outlineLevel="1">
      <c r="A1397" s="59"/>
      <c r="B1397" s="59"/>
      <c r="H1397" s="51"/>
      <c r="M1397" s="55" t="s">
        <v>1288</v>
      </c>
      <c r="N1397" s="55">
        <v>1</v>
      </c>
      <c r="O1397" s="58">
        <f t="shared" si="23"/>
        <v>5.7537399309551208E-4</v>
      </c>
    </row>
    <row r="1398" spans="1:15" ht="13" hidden="1" outlineLevel="1">
      <c r="A1398" s="59"/>
      <c r="B1398" s="59"/>
      <c r="H1398" s="51"/>
      <c r="M1398" s="55" t="s">
        <v>1289</v>
      </c>
      <c r="N1398" s="55">
        <v>1</v>
      </c>
      <c r="O1398" s="58">
        <f t="shared" si="23"/>
        <v>5.7537399309551208E-4</v>
      </c>
    </row>
    <row r="1399" spans="1:15" ht="13" hidden="1" outlineLevel="1">
      <c r="A1399" s="59"/>
      <c r="B1399" s="59"/>
      <c r="H1399" s="51"/>
      <c r="M1399" s="55" t="s">
        <v>549</v>
      </c>
      <c r="N1399" s="55">
        <v>1</v>
      </c>
      <c r="O1399" s="58">
        <f t="shared" si="23"/>
        <v>5.7537399309551208E-4</v>
      </c>
    </row>
    <row r="1400" spans="1:15" ht="13" hidden="1" outlineLevel="1">
      <c r="A1400" s="59"/>
      <c r="B1400" s="59"/>
      <c r="H1400" s="51"/>
      <c r="M1400" s="55" t="s">
        <v>608</v>
      </c>
      <c r="N1400" s="55">
        <v>1</v>
      </c>
      <c r="O1400" s="58">
        <f t="shared" si="23"/>
        <v>5.7537399309551208E-4</v>
      </c>
    </row>
    <row r="1401" spans="1:15" ht="13" hidden="1" outlineLevel="1">
      <c r="A1401" s="59"/>
      <c r="B1401" s="59"/>
      <c r="H1401" s="51"/>
      <c r="M1401" s="55" t="s">
        <v>1290</v>
      </c>
      <c r="N1401" s="55">
        <v>1</v>
      </c>
      <c r="O1401" s="58">
        <f t="shared" si="23"/>
        <v>5.7537399309551208E-4</v>
      </c>
    </row>
    <row r="1402" spans="1:15" ht="13" hidden="1" outlineLevel="1">
      <c r="A1402" s="59"/>
      <c r="B1402" s="59"/>
      <c r="H1402" s="51"/>
      <c r="M1402" s="55" t="s">
        <v>1291</v>
      </c>
      <c r="N1402" s="55">
        <v>1</v>
      </c>
      <c r="O1402" s="58">
        <f t="shared" si="23"/>
        <v>5.7537399309551208E-4</v>
      </c>
    </row>
    <row r="1403" spans="1:15" ht="13" hidden="1" outlineLevel="1">
      <c r="A1403" s="59"/>
      <c r="B1403" s="59"/>
      <c r="H1403" s="51"/>
      <c r="M1403" s="55" t="s">
        <v>796</v>
      </c>
      <c r="N1403" s="55">
        <v>1</v>
      </c>
      <c r="O1403" s="58">
        <f t="shared" si="23"/>
        <v>5.7537399309551208E-4</v>
      </c>
    </row>
    <row r="1404" spans="1:15" ht="13" hidden="1" outlineLevel="1">
      <c r="A1404" s="59"/>
      <c r="B1404" s="59"/>
      <c r="H1404" s="51"/>
      <c r="M1404" s="55" t="s">
        <v>1292</v>
      </c>
      <c r="N1404" s="55">
        <v>1</v>
      </c>
      <c r="O1404" s="58">
        <f t="shared" si="23"/>
        <v>5.7537399309551208E-4</v>
      </c>
    </row>
    <row r="1405" spans="1:15" ht="13" hidden="1" outlineLevel="1">
      <c r="A1405" s="59"/>
      <c r="B1405" s="59"/>
      <c r="H1405" s="51"/>
      <c r="M1405" s="55" t="s">
        <v>1293</v>
      </c>
      <c r="N1405" s="55">
        <v>1</v>
      </c>
      <c r="O1405" s="58">
        <f t="shared" si="23"/>
        <v>5.7537399309551208E-4</v>
      </c>
    </row>
    <row r="1406" spans="1:15" ht="13" hidden="1" outlineLevel="1">
      <c r="A1406" s="59"/>
      <c r="B1406" s="59"/>
      <c r="H1406" s="51"/>
      <c r="M1406" s="55" t="s">
        <v>1294</v>
      </c>
      <c r="N1406" s="55">
        <v>1</v>
      </c>
      <c r="O1406" s="58">
        <f t="shared" si="23"/>
        <v>5.7537399309551208E-4</v>
      </c>
    </row>
    <row r="1407" spans="1:15" ht="13" hidden="1" outlineLevel="1">
      <c r="A1407" s="59"/>
      <c r="B1407" s="59"/>
      <c r="H1407" s="51"/>
      <c r="M1407" s="55" t="s">
        <v>1295</v>
      </c>
      <c r="N1407" s="55">
        <v>1</v>
      </c>
      <c r="O1407" s="58">
        <f t="shared" si="23"/>
        <v>5.7537399309551208E-4</v>
      </c>
    </row>
    <row r="1408" spans="1:15" ht="13" hidden="1" outlineLevel="1">
      <c r="A1408" s="59"/>
      <c r="B1408" s="59"/>
      <c r="H1408" s="51"/>
      <c r="M1408" s="55" t="s">
        <v>1296</v>
      </c>
      <c r="N1408" s="55">
        <v>1</v>
      </c>
      <c r="O1408" s="58">
        <f t="shared" si="23"/>
        <v>5.7537399309551208E-4</v>
      </c>
    </row>
    <row r="1409" spans="1:15" ht="13" hidden="1" outlineLevel="1">
      <c r="A1409" s="59"/>
      <c r="B1409" s="59"/>
      <c r="H1409" s="51"/>
      <c r="M1409" s="55" t="s">
        <v>1297</v>
      </c>
      <c r="N1409" s="55">
        <v>1</v>
      </c>
      <c r="O1409" s="58">
        <f t="shared" si="23"/>
        <v>5.7537399309551208E-4</v>
      </c>
    </row>
    <row r="1410" spans="1:15" ht="13" hidden="1" outlineLevel="1">
      <c r="A1410" s="59"/>
      <c r="B1410" s="59"/>
      <c r="H1410" s="51"/>
      <c r="M1410" s="64" t="s">
        <v>1298</v>
      </c>
      <c r="N1410" s="55">
        <v>1</v>
      </c>
      <c r="O1410" s="58">
        <f t="shared" si="23"/>
        <v>5.7537399309551208E-4</v>
      </c>
    </row>
    <row r="1411" spans="1:15" ht="13" hidden="1" outlineLevel="1">
      <c r="A1411" s="59"/>
      <c r="B1411" s="59"/>
      <c r="H1411" s="51"/>
      <c r="M1411" s="55" t="s">
        <v>1299</v>
      </c>
      <c r="N1411" s="55">
        <v>1</v>
      </c>
      <c r="O1411" s="58">
        <f t="shared" si="23"/>
        <v>5.7537399309551208E-4</v>
      </c>
    </row>
    <row r="1412" spans="1:15" ht="13" hidden="1" outlineLevel="1">
      <c r="A1412" s="59"/>
      <c r="B1412" s="59"/>
      <c r="H1412" s="51"/>
      <c r="M1412" s="55" t="s">
        <v>1300</v>
      </c>
      <c r="N1412" s="55">
        <v>1</v>
      </c>
      <c r="O1412" s="58">
        <f t="shared" si="23"/>
        <v>5.7537399309551208E-4</v>
      </c>
    </row>
    <row r="1413" spans="1:15" ht="13" hidden="1" outlineLevel="1">
      <c r="A1413" s="59"/>
      <c r="B1413" s="59"/>
      <c r="H1413" s="51"/>
      <c r="M1413" s="55" t="s">
        <v>1301</v>
      </c>
      <c r="N1413" s="55">
        <v>1</v>
      </c>
      <c r="O1413" s="58">
        <f t="shared" si="23"/>
        <v>5.7537399309551208E-4</v>
      </c>
    </row>
    <row r="1414" spans="1:15" ht="13" hidden="1" outlineLevel="1">
      <c r="A1414" s="59"/>
      <c r="B1414" s="59"/>
      <c r="H1414" s="51"/>
      <c r="M1414" s="55" t="s">
        <v>1302</v>
      </c>
      <c r="N1414" s="55">
        <v>1</v>
      </c>
      <c r="O1414" s="58">
        <f t="shared" si="23"/>
        <v>5.7537399309551208E-4</v>
      </c>
    </row>
    <row r="1415" spans="1:15" ht="13" hidden="1" outlineLevel="1">
      <c r="A1415" s="59"/>
      <c r="B1415" s="59"/>
      <c r="H1415" s="51"/>
      <c r="M1415" s="55" t="s">
        <v>1303</v>
      </c>
      <c r="N1415" s="55">
        <v>1</v>
      </c>
      <c r="O1415" s="58">
        <f t="shared" si="23"/>
        <v>5.7537399309551208E-4</v>
      </c>
    </row>
    <row r="1416" spans="1:15" ht="13" hidden="1" outlineLevel="1">
      <c r="A1416" s="59"/>
      <c r="B1416" s="59"/>
      <c r="H1416" s="51"/>
      <c r="M1416" s="55" t="s">
        <v>1304</v>
      </c>
      <c r="N1416" s="55">
        <v>1</v>
      </c>
      <c r="O1416" s="58">
        <f t="shared" si="23"/>
        <v>5.7537399309551208E-4</v>
      </c>
    </row>
    <row r="1417" spans="1:15" ht="13" hidden="1" outlineLevel="1">
      <c r="A1417" s="59"/>
      <c r="B1417" s="59"/>
      <c r="H1417" s="51"/>
      <c r="M1417" s="55" t="s">
        <v>1305</v>
      </c>
      <c r="N1417" s="55">
        <v>1</v>
      </c>
      <c r="O1417" s="58">
        <f t="shared" si="23"/>
        <v>5.7537399309551208E-4</v>
      </c>
    </row>
    <row r="1418" spans="1:15" ht="13" hidden="1" outlineLevel="1">
      <c r="A1418" s="59"/>
      <c r="B1418" s="59"/>
      <c r="H1418" s="51"/>
      <c r="M1418" s="55" t="s">
        <v>863</v>
      </c>
      <c r="N1418" s="55">
        <v>1</v>
      </c>
      <c r="O1418" s="58">
        <f t="shared" si="23"/>
        <v>5.7537399309551208E-4</v>
      </c>
    </row>
    <row r="1419" spans="1:15" ht="13" hidden="1" outlineLevel="1">
      <c r="A1419" s="59"/>
      <c r="B1419" s="59"/>
      <c r="H1419" s="51"/>
      <c r="M1419" s="55" t="s">
        <v>1306</v>
      </c>
      <c r="N1419" s="55">
        <v>1</v>
      </c>
      <c r="O1419" s="58">
        <f t="shared" si="23"/>
        <v>5.7537399309551208E-4</v>
      </c>
    </row>
    <row r="1420" spans="1:15" ht="13" hidden="1" outlineLevel="1">
      <c r="A1420" s="59"/>
      <c r="B1420" s="59"/>
      <c r="H1420" s="51"/>
      <c r="M1420" s="55" t="s">
        <v>1307</v>
      </c>
      <c r="N1420" s="55">
        <v>1</v>
      </c>
      <c r="O1420" s="58">
        <f t="shared" si="23"/>
        <v>5.7537399309551208E-4</v>
      </c>
    </row>
    <row r="1421" spans="1:15" ht="13" hidden="1" outlineLevel="1">
      <c r="A1421" s="59"/>
      <c r="B1421" s="59"/>
      <c r="H1421" s="51"/>
      <c r="M1421" s="55" t="s">
        <v>1308</v>
      </c>
      <c r="N1421" s="55">
        <v>1</v>
      </c>
      <c r="O1421" s="58">
        <f t="shared" si="23"/>
        <v>5.7537399309551208E-4</v>
      </c>
    </row>
    <row r="1422" spans="1:15" ht="13" hidden="1" outlineLevel="1">
      <c r="A1422" s="59"/>
      <c r="B1422" s="59"/>
      <c r="H1422" s="51"/>
      <c r="M1422" s="55" t="s">
        <v>540</v>
      </c>
      <c r="N1422" s="55">
        <v>1</v>
      </c>
      <c r="O1422" s="58">
        <f t="shared" si="23"/>
        <v>5.7537399309551208E-4</v>
      </c>
    </row>
    <row r="1423" spans="1:15" ht="13" hidden="1" outlineLevel="1">
      <c r="A1423" s="59"/>
      <c r="B1423" s="59"/>
      <c r="H1423" s="51"/>
      <c r="M1423" s="55" t="s">
        <v>721</v>
      </c>
      <c r="N1423" s="55">
        <v>1</v>
      </c>
      <c r="O1423" s="58">
        <f t="shared" si="23"/>
        <v>5.7537399309551208E-4</v>
      </c>
    </row>
    <row r="1424" spans="1:15" ht="13" hidden="1" outlineLevel="1">
      <c r="A1424" s="59"/>
      <c r="B1424" s="59"/>
      <c r="H1424" s="51"/>
      <c r="M1424" s="55" t="s">
        <v>1309</v>
      </c>
      <c r="N1424" s="55">
        <v>1</v>
      </c>
      <c r="O1424" s="58">
        <f t="shared" si="23"/>
        <v>5.7537399309551208E-4</v>
      </c>
    </row>
    <row r="1425" spans="1:15" ht="13" hidden="1" outlineLevel="1">
      <c r="A1425" s="59"/>
      <c r="B1425" s="59"/>
      <c r="H1425" s="51"/>
      <c r="M1425" s="55" t="s">
        <v>1310</v>
      </c>
      <c r="N1425" s="55">
        <v>1</v>
      </c>
      <c r="O1425" s="58">
        <f t="shared" si="23"/>
        <v>5.7537399309551208E-4</v>
      </c>
    </row>
    <row r="1426" spans="1:15" ht="13" hidden="1" outlineLevel="1">
      <c r="A1426" s="59"/>
      <c r="B1426" s="59"/>
      <c r="H1426" s="51"/>
      <c r="M1426" s="55" t="s">
        <v>1311</v>
      </c>
      <c r="N1426" s="55">
        <v>1</v>
      </c>
      <c r="O1426" s="58">
        <f t="shared" si="23"/>
        <v>5.7537399309551208E-4</v>
      </c>
    </row>
    <row r="1427" spans="1:15" ht="13" hidden="1" outlineLevel="1">
      <c r="A1427" s="59"/>
      <c r="B1427" s="59"/>
      <c r="H1427" s="51"/>
      <c r="M1427" s="55" t="s">
        <v>1312</v>
      </c>
      <c r="N1427" s="55">
        <v>1</v>
      </c>
      <c r="O1427" s="58">
        <f t="shared" si="23"/>
        <v>5.7537399309551208E-4</v>
      </c>
    </row>
    <row r="1428" spans="1:15" ht="13" hidden="1" outlineLevel="1">
      <c r="A1428" s="59"/>
      <c r="B1428" s="59"/>
      <c r="H1428" s="51"/>
      <c r="M1428" s="55" t="s">
        <v>1313</v>
      </c>
      <c r="N1428" s="55">
        <v>1</v>
      </c>
      <c r="O1428" s="58">
        <f t="shared" si="23"/>
        <v>5.7537399309551208E-4</v>
      </c>
    </row>
    <row r="1429" spans="1:15" ht="13" hidden="1" outlineLevel="1">
      <c r="A1429" s="59"/>
      <c r="B1429" s="59"/>
      <c r="H1429" s="51"/>
      <c r="M1429" s="55" t="s">
        <v>1314</v>
      </c>
      <c r="N1429" s="55">
        <v>1</v>
      </c>
      <c r="O1429" s="58">
        <f t="shared" si="23"/>
        <v>5.7537399309551208E-4</v>
      </c>
    </row>
    <row r="1430" spans="1:15" ht="13" hidden="1" outlineLevel="1">
      <c r="A1430" s="59"/>
      <c r="B1430" s="59"/>
      <c r="H1430" s="51"/>
      <c r="M1430" s="55" t="s">
        <v>1315</v>
      </c>
      <c r="N1430" s="55">
        <v>1</v>
      </c>
      <c r="O1430" s="58">
        <f t="shared" si="23"/>
        <v>5.7537399309551208E-4</v>
      </c>
    </row>
    <row r="1431" spans="1:15" ht="13" hidden="1" outlineLevel="1">
      <c r="A1431" s="59"/>
      <c r="B1431" s="59"/>
      <c r="H1431" s="51"/>
      <c r="M1431" s="55" t="s">
        <v>1316</v>
      </c>
      <c r="N1431" s="55">
        <v>1</v>
      </c>
      <c r="O1431" s="58">
        <f t="shared" si="23"/>
        <v>5.7537399309551208E-4</v>
      </c>
    </row>
    <row r="1432" spans="1:15" ht="13" hidden="1" outlineLevel="1">
      <c r="A1432" s="59"/>
      <c r="B1432" s="59"/>
      <c r="H1432" s="51"/>
      <c r="M1432" s="55" t="s">
        <v>1317</v>
      </c>
      <c r="N1432" s="55">
        <v>1</v>
      </c>
      <c r="O1432" s="58">
        <f t="shared" si="23"/>
        <v>5.7537399309551208E-4</v>
      </c>
    </row>
    <row r="1433" spans="1:15" ht="13" hidden="1" outlineLevel="1">
      <c r="A1433" s="59"/>
      <c r="B1433" s="59"/>
      <c r="H1433" s="51"/>
      <c r="M1433" s="55" t="s">
        <v>1318</v>
      </c>
      <c r="N1433" s="55">
        <v>1</v>
      </c>
      <c r="O1433" s="58">
        <f t="shared" si="23"/>
        <v>5.7537399309551208E-4</v>
      </c>
    </row>
    <row r="1434" spans="1:15" ht="13" hidden="1" outlineLevel="1">
      <c r="A1434" s="59"/>
      <c r="B1434" s="59"/>
      <c r="H1434" s="51"/>
      <c r="M1434" s="55" t="s">
        <v>576</v>
      </c>
      <c r="N1434" s="55">
        <v>1</v>
      </c>
      <c r="O1434" s="58">
        <f t="shared" si="23"/>
        <v>5.7537399309551208E-4</v>
      </c>
    </row>
    <row r="1435" spans="1:15" ht="13" hidden="1" outlineLevel="1">
      <c r="A1435" s="59"/>
      <c r="B1435" s="59"/>
      <c r="H1435" s="51"/>
      <c r="M1435" s="55" t="s">
        <v>1319</v>
      </c>
      <c r="N1435" s="55">
        <v>1</v>
      </c>
      <c r="O1435" s="58">
        <f t="shared" si="23"/>
        <v>5.7537399309551208E-4</v>
      </c>
    </row>
    <row r="1436" spans="1:15" ht="13" hidden="1" outlineLevel="1">
      <c r="A1436" s="59"/>
      <c r="B1436" s="59"/>
      <c r="H1436" s="51"/>
      <c r="M1436" s="55" t="s">
        <v>1320</v>
      </c>
      <c r="N1436" s="55">
        <v>1</v>
      </c>
      <c r="O1436" s="58">
        <f t="shared" si="23"/>
        <v>5.7537399309551208E-4</v>
      </c>
    </row>
    <row r="1437" spans="1:15" ht="13" hidden="1" outlineLevel="1">
      <c r="A1437" s="59"/>
      <c r="B1437" s="59"/>
      <c r="H1437" s="51"/>
      <c r="M1437" s="55" t="s">
        <v>357</v>
      </c>
      <c r="N1437" s="55">
        <v>1</v>
      </c>
      <c r="O1437" s="58">
        <f t="shared" si="23"/>
        <v>5.7537399309551208E-4</v>
      </c>
    </row>
    <row r="1438" spans="1:15" ht="13" hidden="1" outlineLevel="1">
      <c r="A1438" s="59"/>
      <c r="B1438" s="59"/>
      <c r="H1438" s="51"/>
      <c r="M1438" s="55" t="s">
        <v>1321</v>
      </c>
      <c r="N1438" s="55">
        <v>1</v>
      </c>
      <c r="O1438" s="58">
        <f t="shared" si="23"/>
        <v>5.7537399309551208E-4</v>
      </c>
    </row>
    <row r="1439" spans="1:15" ht="13" hidden="1" outlineLevel="1">
      <c r="A1439" s="59"/>
      <c r="B1439" s="59"/>
      <c r="H1439" s="51"/>
      <c r="M1439" s="55" t="s">
        <v>1322</v>
      </c>
      <c r="N1439" s="55">
        <v>1</v>
      </c>
      <c r="O1439" s="58">
        <f t="shared" si="23"/>
        <v>5.7537399309551208E-4</v>
      </c>
    </row>
    <row r="1440" spans="1:15" ht="13" hidden="1" outlineLevel="1">
      <c r="A1440" s="59"/>
      <c r="B1440" s="59"/>
      <c r="H1440" s="51"/>
      <c r="M1440" s="55" t="s">
        <v>1323</v>
      </c>
      <c r="N1440" s="55">
        <v>1</v>
      </c>
      <c r="O1440" s="58">
        <f t="shared" si="23"/>
        <v>5.7537399309551208E-4</v>
      </c>
    </row>
    <row r="1441" spans="1:15" ht="13" hidden="1" outlineLevel="1">
      <c r="A1441" s="59"/>
      <c r="B1441" s="59"/>
      <c r="H1441" s="51"/>
      <c r="M1441" s="55" t="s">
        <v>1324</v>
      </c>
      <c r="N1441" s="55">
        <v>1</v>
      </c>
      <c r="O1441" s="58">
        <f t="shared" si="23"/>
        <v>5.7537399309551208E-4</v>
      </c>
    </row>
    <row r="1442" spans="1:15" ht="13" hidden="1" outlineLevel="1">
      <c r="A1442" s="59"/>
      <c r="B1442" s="59"/>
      <c r="H1442" s="51"/>
      <c r="M1442" s="55" t="s">
        <v>1325</v>
      </c>
      <c r="N1442" s="55">
        <v>1</v>
      </c>
      <c r="O1442" s="58">
        <f t="shared" si="23"/>
        <v>5.7537399309551208E-4</v>
      </c>
    </row>
    <row r="1443" spans="1:15" ht="13" hidden="1" outlineLevel="1">
      <c r="A1443" s="59"/>
      <c r="B1443" s="59"/>
      <c r="H1443" s="51"/>
      <c r="M1443" s="55" t="s">
        <v>1326</v>
      </c>
      <c r="N1443" s="55">
        <v>1</v>
      </c>
      <c r="O1443" s="58">
        <f t="shared" si="23"/>
        <v>5.7537399309551208E-4</v>
      </c>
    </row>
    <row r="1444" spans="1:15" ht="13" hidden="1" outlineLevel="1">
      <c r="A1444" s="59"/>
      <c r="B1444" s="59"/>
      <c r="H1444" s="51"/>
      <c r="M1444" s="55" t="s">
        <v>1327</v>
      </c>
      <c r="N1444" s="55">
        <v>1</v>
      </c>
      <c r="O1444" s="58">
        <f t="shared" si="23"/>
        <v>5.7537399309551208E-4</v>
      </c>
    </row>
    <row r="1445" spans="1:15" ht="13" hidden="1" outlineLevel="1">
      <c r="A1445" s="59"/>
      <c r="B1445" s="59"/>
      <c r="H1445" s="51"/>
      <c r="M1445" s="55" t="s">
        <v>1328</v>
      </c>
      <c r="N1445" s="55">
        <v>1</v>
      </c>
      <c r="O1445" s="58">
        <f t="shared" si="23"/>
        <v>5.7537399309551208E-4</v>
      </c>
    </row>
    <row r="1446" spans="1:15" ht="13" hidden="1" outlineLevel="1">
      <c r="A1446" s="59"/>
      <c r="B1446" s="59"/>
      <c r="H1446" s="51"/>
      <c r="M1446" s="55" t="s">
        <v>1329</v>
      </c>
      <c r="N1446" s="55">
        <v>1</v>
      </c>
      <c r="O1446" s="58">
        <f t="shared" si="23"/>
        <v>5.7537399309551208E-4</v>
      </c>
    </row>
    <row r="1447" spans="1:15" ht="13" hidden="1" outlineLevel="1">
      <c r="A1447" s="59"/>
      <c r="B1447" s="59"/>
      <c r="H1447" s="51"/>
      <c r="M1447" s="55" t="s">
        <v>1330</v>
      </c>
      <c r="N1447" s="55">
        <v>1</v>
      </c>
      <c r="O1447" s="58">
        <f t="shared" si="23"/>
        <v>5.7537399309551208E-4</v>
      </c>
    </row>
    <row r="1448" spans="1:15" ht="13" hidden="1" outlineLevel="1">
      <c r="A1448" s="59"/>
      <c r="B1448" s="59"/>
      <c r="H1448" s="51"/>
      <c r="M1448" s="55" t="s">
        <v>1331</v>
      </c>
      <c r="N1448" s="55">
        <v>1</v>
      </c>
      <c r="O1448" s="58">
        <f t="shared" si="23"/>
        <v>5.7537399309551208E-4</v>
      </c>
    </row>
    <row r="1449" spans="1:15" ht="13" hidden="1" outlineLevel="1">
      <c r="A1449" s="59"/>
      <c r="B1449" s="59"/>
      <c r="H1449" s="51"/>
      <c r="M1449" s="55" t="s">
        <v>1332</v>
      </c>
      <c r="N1449" s="55">
        <v>1</v>
      </c>
      <c r="O1449" s="58">
        <f t="shared" si="23"/>
        <v>5.7537399309551208E-4</v>
      </c>
    </row>
    <row r="1450" spans="1:15" ht="13" hidden="1" outlineLevel="1">
      <c r="A1450" s="59"/>
      <c r="B1450" s="59"/>
      <c r="H1450" s="51"/>
      <c r="M1450" s="55" t="s">
        <v>1333</v>
      </c>
      <c r="N1450" s="55">
        <v>1</v>
      </c>
      <c r="O1450" s="58">
        <f t="shared" si="23"/>
        <v>5.7537399309551208E-4</v>
      </c>
    </row>
    <row r="1451" spans="1:15" ht="13" hidden="1" outlineLevel="1">
      <c r="A1451" s="59"/>
      <c r="B1451" s="59"/>
      <c r="H1451" s="51"/>
      <c r="M1451" s="55" t="s">
        <v>459</v>
      </c>
      <c r="N1451" s="55">
        <v>1</v>
      </c>
      <c r="O1451" s="58">
        <f t="shared" si="23"/>
        <v>5.7537399309551208E-4</v>
      </c>
    </row>
    <row r="1452" spans="1:15" ht="13" hidden="1" outlineLevel="1">
      <c r="A1452" s="59"/>
      <c r="B1452" s="59"/>
      <c r="H1452" s="51"/>
      <c r="M1452" s="55" t="s">
        <v>1334</v>
      </c>
      <c r="N1452" s="55">
        <v>1</v>
      </c>
      <c r="O1452" s="58">
        <f t="shared" si="23"/>
        <v>5.7537399309551208E-4</v>
      </c>
    </row>
    <row r="1453" spans="1:15" ht="13" hidden="1" outlineLevel="1">
      <c r="A1453" s="59"/>
      <c r="B1453" s="59"/>
      <c r="H1453" s="51"/>
      <c r="M1453" s="55" t="s">
        <v>403</v>
      </c>
      <c r="N1453" s="55">
        <v>1</v>
      </c>
      <c r="O1453" s="58">
        <f t="shared" si="23"/>
        <v>5.7537399309551208E-4</v>
      </c>
    </row>
    <row r="1454" spans="1:15" ht="13" hidden="1" outlineLevel="1">
      <c r="A1454" s="59"/>
      <c r="B1454" s="59"/>
      <c r="H1454" s="51"/>
      <c r="M1454" s="55" t="s">
        <v>1335</v>
      </c>
      <c r="N1454" s="55">
        <v>1</v>
      </c>
      <c r="O1454" s="58">
        <f t="shared" si="23"/>
        <v>5.7537399309551208E-4</v>
      </c>
    </row>
    <row r="1455" spans="1:15" ht="13" hidden="1" outlineLevel="1">
      <c r="A1455" s="59"/>
      <c r="B1455" s="59"/>
      <c r="H1455" s="51"/>
      <c r="M1455" s="55" t="s">
        <v>404</v>
      </c>
      <c r="N1455" s="55">
        <v>1</v>
      </c>
      <c r="O1455" s="58">
        <f t="shared" si="23"/>
        <v>5.7537399309551208E-4</v>
      </c>
    </row>
    <row r="1456" spans="1:15" ht="13" hidden="1" outlineLevel="1">
      <c r="A1456" s="59"/>
      <c r="B1456" s="59"/>
      <c r="H1456" s="51"/>
      <c r="M1456" s="55" t="s">
        <v>1336</v>
      </c>
      <c r="N1456" s="55">
        <v>1</v>
      </c>
      <c r="O1456" s="58">
        <f t="shared" si="23"/>
        <v>5.7537399309551208E-4</v>
      </c>
    </row>
    <row r="1457" spans="1:15" ht="13" hidden="1" outlineLevel="1">
      <c r="A1457" s="59"/>
      <c r="B1457" s="59"/>
      <c r="H1457" s="51"/>
      <c r="M1457" s="55" t="s">
        <v>1337</v>
      </c>
      <c r="N1457" s="55">
        <v>1</v>
      </c>
      <c r="O1457" s="58">
        <f t="shared" si="23"/>
        <v>5.7537399309551208E-4</v>
      </c>
    </row>
    <row r="1458" spans="1:15" ht="13" hidden="1" outlineLevel="1">
      <c r="A1458" s="59"/>
      <c r="B1458" s="59"/>
      <c r="H1458" s="51"/>
      <c r="M1458" s="55" t="s">
        <v>1338</v>
      </c>
      <c r="N1458" s="55">
        <v>1</v>
      </c>
      <c r="O1458" s="58">
        <f t="shared" si="23"/>
        <v>5.7537399309551208E-4</v>
      </c>
    </row>
    <row r="1459" spans="1:15" ht="13" hidden="1" outlineLevel="1">
      <c r="A1459" s="59"/>
      <c r="B1459" s="59"/>
      <c r="H1459" s="51"/>
      <c r="M1459" s="55" t="s">
        <v>1339</v>
      </c>
      <c r="N1459" s="55">
        <v>1</v>
      </c>
      <c r="O1459" s="58">
        <f t="shared" si="23"/>
        <v>5.7537399309551208E-4</v>
      </c>
    </row>
    <row r="1460" spans="1:15" ht="13" hidden="1" outlineLevel="1">
      <c r="A1460" s="59"/>
      <c r="B1460" s="59"/>
      <c r="H1460" s="51"/>
      <c r="M1460" s="55" t="s">
        <v>854</v>
      </c>
      <c r="N1460" s="55">
        <v>1</v>
      </c>
      <c r="O1460" s="58">
        <f t="shared" si="23"/>
        <v>5.7537399309551208E-4</v>
      </c>
    </row>
    <row r="1461" spans="1:15" ht="13" hidden="1" outlineLevel="1">
      <c r="A1461" s="59"/>
      <c r="B1461" s="59"/>
      <c r="H1461" s="51"/>
      <c r="M1461" s="55" t="s">
        <v>1340</v>
      </c>
      <c r="N1461" s="55">
        <v>1</v>
      </c>
      <c r="O1461" s="58">
        <f t="shared" si="23"/>
        <v>5.7537399309551208E-4</v>
      </c>
    </row>
    <row r="1462" spans="1:15" ht="13" hidden="1" outlineLevel="1">
      <c r="A1462" s="59"/>
      <c r="B1462" s="59"/>
      <c r="H1462" s="51"/>
      <c r="M1462" s="55" t="s">
        <v>846</v>
      </c>
      <c r="N1462" s="55">
        <v>1</v>
      </c>
      <c r="O1462" s="58">
        <f t="shared" si="23"/>
        <v>5.7537399309551208E-4</v>
      </c>
    </row>
    <row r="1463" spans="1:15" ht="13" hidden="1" outlineLevel="1">
      <c r="A1463" s="59"/>
      <c r="B1463" s="59"/>
      <c r="H1463" s="51"/>
      <c r="M1463" s="55" t="s">
        <v>1341</v>
      </c>
      <c r="N1463" s="55">
        <v>1</v>
      </c>
      <c r="O1463" s="58">
        <f t="shared" si="23"/>
        <v>5.7537399309551208E-4</v>
      </c>
    </row>
    <row r="1464" spans="1:15" ht="13" hidden="1" outlineLevel="1">
      <c r="A1464" s="59"/>
      <c r="B1464" s="59"/>
      <c r="H1464" s="51"/>
      <c r="M1464" s="55" t="s">
        <v>1342</v>
      </c>
      <c r="N1464" s="55">
        <v>1</v>
      </c>
      <c r="O1464" s="58">
        <f t="shared" si="23"/>
        <v>5.7537399309551208E-4</v>
      </c>
    </row>
    <row r="1465" spans="1:15" ht="13" hidden="1" outlineLevel="1">
      <c r="A1465" s="59"/>
      <c r="B1465" s="59"/>
      <c r="H1465" s="51"/>
      <c r="M1465" s="55" t="s">
        <v>1343</v>
      </c>
      <c r="N1465" s="55">
        <v>1</v>
      </c>
      <c r="O1465" s="58">
        <f t="shared" si="23"/>
        <v>5.7537399309551208E-4</v>
      </c>
    </row>
    <row r="1466" spans="1:15" ht="13" hidden="1" outlineLevel="1">
      <c r="A1466" s="59"/>
      <c r="B1466" s="59"/>
      <c r="H1466" s="51"/>
      <c r="M1466" s="55" t="s">
        <v>1344</v>
      </c>
      <c r="N1466" s="55">
        <v>1</v>
      </c>
      <c r="O1466" s="58">
        <f t="shared" si="23"/>
        <v>5.7537399309551208E-4</v>
      </c>
    </row>
    <row r="1467" spans="1:15" ht="13" hidden="1" outlineLevel="1">
      <c r="A1467" s="59"/>
      <c r="B1467" s="59"/>
      <c r="H1467" s="51"/>
      <c r="M1467" s="55" t="s">
        <v>1345</v>
      </c>
      <c r="N1467" s="55">
        <v>1</v>
      </c>
      <c r="O1467" s="58">
        <f t="shared" si="23"/>
        <v>5.7537399309551208E-4</v>
      </c>
    </row>
    <row r="1468" spans="1:15" ht="13" hidden="1" outlineLevel="1">
      <c r="A1468" s="59"/>
      <c r="B1468" s="59"/>
      <c r="H1468" s="51"/>
      <c r="M1468" s="55" t="s">
        <v>1346</v>
      </c>
      <c r="N1468" s="55">
        <v>1</v>
      </c>
      <c r="O1468" s="58">
        <f t="shared" si="23"/>
        <v>5.7537399309551208E-4</v>
      </c>
    </row>
    <row r="1469" spans="1:15" ht="13" hidden="1" outlineLevel="1">
      <c r="A1469" s="59"/>
      <c r="B1469" s="59"/>
      <c r="H1469" s="51"/>
      <c r="M1469" s="55" t="s">
        <v>561</v>
      </c>
      <c r="N1469" s="55">
        <v>1</v>
      </c>
      <c r="O1469" s="58">
        <f t="shared" si="23"/>
        <v>5.7537399309551208E-4</v>
      </c>
    </row>
    <row r="1470" spans="1:15" ht="13" hidden="1" outlineLevel="1">
      <c r="A1470" s="59"/>
      <c r="B1470" s="59"/>
      <c r="H1470" s="51"/>
      <c r="M1470" s="55" t="s">
        <v>1347</v>
      </c>
      <c r="N1470" s="55">
        <v>1</v>
      </c>
      <c r="O1470" s="58">
        <f t="shared" si="23"/>
        <v>5.7537399309551208E-4</v>
      </c>
    </row>
    <row r="1471" spans="1:15" ht="13" hidden="1" outlineLevel="1">
      <c r="A1471" s="59"/>
      <c r="B1471" s="59"/>
      <c r="H1471" s="51"/>
      <c r="M1471" s="55" t="s">
        <v>467</v>
      </c>
      <c r="N1471" s="55">
        <v>1</v>
      </c>
      <c r="O1471" s="58">
        <f t="shared" si="23"/>
        <v>5.7537399309551208E-4</v>
      </c>
    </row>
    <row r="1472" spans="1:15" ht="13" hidden="1" outlineLevel="1">
      <c r="A1472" s="59"/>
      <c r="B1472" s="59"/>
      <c r="H1472" s="51"/>
      <c r="M1472" s="55" t="s">
        <v>1348</v>
      </c>
      <c r="N1472" s="55">
        <v>1</v>
      </c>
      <c r="O1472" s="58">
        <f t="shared" si="23"/>
        <v>5.7537399309551208E-4</v>
      </c>
    </row>
    <row r="1473" spans="1:15" ht="13" hidden="1" outlineLevel="1">
      <c r="A1473" s="59"/>
      <c r="B1473" s="59"/>
      <c r="H1473" s="51"/>
      <c r="M1473" s="55" t="s">
        <v>1349</v>
      </c>
      <c r="N1473" s="55">
        <v>1</v>
      </c>
      <c r="O1473" s="58">
        <f t="shared" si="23"/>
        <v>5.7537399309551208E-4</v>
      </c>
    </row>
    <row r="1474" spans="1:15" ht="13" hidden="1" outlineLevel="1">
      <c r="A1474" s="59"/>
      <c r="B1474" s="59"/>
      <c r="H1474" s="51"/>
      <c r="M1474" s="55" t="s">
        <v>1350</v>
      </c>
      <c r="N1474" s="55">
        <v>1</v>
      </c>
      <c r="O1474" s="58">
        <f t="shared" si="23"/>
        <v>5.7537399309551208E-4</v>
      </c>
    </row>
    <row r="1475" spans="1:15" ht="13" hidden="1" outlineLevel="1">
      <c r="A1475" s="59"/>
      <c r="B1475" s="59"/>
      <c r="H1475" s="51"/>
      <c r="M1475" s="55" t="s">
        <v>1351</v>
      </c>
      <c r="N1475" s="55">
        <v>1</v>
      </c>
      <c r="O1475" s="58">
        <f t="shared" si="23"/>
        <v>5.7537399309551208E-4</v>
      </c>
    </row>
    <row r="1476" spans="1:15" ht="13" hidden="1" outlineLevel="1">
      <c r="A1476" s="59"/>
      <c r="B1476" s="59"/>
      <c r="H1476" s="51"/>
      <c r="M1476" s="55" t="s">
        <v>1352</v>
      </c>
      <c r="N1476" s="55">
        <v>1</v>
      </c>
      <c r="O1476" s="58">
        <f t="shared" si="23"/>
        <v>5.7537399309551208E-4</v>
      </c>
    </row>
    <row r="1477" spans="1:15" ht="13" hidden="1" outlineLevel="1">
      <c r="A1477" s="59"/>
      <c r="B1477" s="59"/>
      <c r="H1477" s="51"/>
      <c r="M1477" s="55" t="s">
        <v>1353</v>
      </c>
      <c r="N1477" s="55">
        <v>1</v>
      </c>
      <c r="O1477" s="58">
        <f t="shared" si="23"/>
        <v>5.7537399309551208E-4</v>
      </c>
    </row>
    <row r="1478" spans="1:15" ht="13" hidden="1" outlineLevel="1">
      <c r="A1478" s="59"/>
      <c r="B1478" s="59"/>
      <c r="H1478" s="51"/>
      <c r="M1478" s="55" t="s">
        <v>1354</v>
      </c>
      <c r="N1478" s="55">
        <v>1</v>
      </c>
      <c r="O1478" s="58">
        <f t="shared" si="23"/>
        <v>5.7537399309551208E-4</v>
      </c>
    </row>
    <row r="1479" spans="1:15" ht="13" hidden="1" outlineLevel="1">
      <c r="A1479" s="59"/>
      <c r="B1479" s="59"/>
      <c r="H1479" s="51"/>
      <c r="M1479" s="55" t="s">
        <v>1355</v>
      </c>
      <c r="N1479" s="55">
        <v>1</v>
      </c>
      <c r="O1479" s="58">
        <f t="shared" si="23"/>
        <v>5.7537399309551208E-4</v>
      </c>
    </row>
    <row r="1480" spans="1:15" ht="13" hidden="1" outlineLevel="1">
      <c r="A1480" s="59"/>
      <c r="B1480" s="59"/>
      <c r="H1480" s="51"/>
      <c r="M1480" s="55" t="s">
        <v>1356</v>
      </c>
      <c r="N1480" s="55">
        <v>1</v>
      </c>
      <c r="O1480" s="58">
        <f t="shared" si="23"/>
        <v>5.7537399309551208E-4</v>
      </c>
    </row>
    <row r="1481" spans="1:15" ht="13" hidden="1" outlineLevel="1">
      <c r="A1481" s="59"/>
      <c r="B1481" s="59"/>
      <c r="H1481" s="51"/>
      <c r="M1481" s="55" t="s">
        <v>1357</v>
      </c>
      <c r="N1481" s="55">
        <v>1</v>
      </c>
      <c r="O1481" s="58">
        <f t="shared" si="23"/>
        <v>5.7537399309551208E-4</v>
      </c>
    </row>
    <row r="1482" spans="1:15" ht="13" hidden="1" outlineLevel="1">
      <c r="A1482" s="59"/>
      <c r="B1482" s="59"/>
      <c r="H1482" s="51"/>
      <c r="M1482" s="55" t="s">
        <v>1358</v>
      </c>
      <c r="N1482" s="55">
        <v>1</v>
      </c>
      <c r="O1482" s="58">
        <f t="shared" si="23"/>
        <v>5.7537399309551208E-4</v>
      </c>
    </row>
    <row r="1483" spans="1:15" ht="13" hidden="1" outlineLevel="1">
      <c r="A1483" s="59"/>
      <c r="B1483" s="59"/>
      <c r="H1483" s="51"/>
      <c r="M1483" s="55" t="s">
        <v>1359</v>
      </c>
      <c r="N1483" s="55">
        <v>1</v>
      </c>
      <c r="O1483" s="58">
        <f t="shared" si="23"/>
        <v>5.7537399309551208E-4</v>
      </c>
    </row>
    <row r="1484" spans="1:15" ht="13" hidden="1" outlineLevel="1">
      <c r="A1484" s="59"/>
      <c r="B1484" s="59"/>
      <c r="H1484" s="51"/>
      <c r="M1484" s="55" t="s">
        <v>1360</v>
      </c>
      <c r="N1484" s="55">
        <v>1</v>
      </c>
      <c r="O1484" s="58">
        <f t="shared" si="23"/>
        <v>5.7537399309551208E-4</v>
      </c>
    </row>
    <row r="1485" spans="1:15" ht="13" hidden="1" outlineLevel="1">
      <c r="A1485" s="59"/>
      <c r="B1485" s="59"/>
      <c r="H1485" s="51"/>
      <c r="M1485" s="55" t="s">
        <v>1361</v>
      </c>
      <c r="N1485" s="55">
        <v>1</v>
      </c>
      <c r="O1485" s="58">
        <f t="shared" si="23"/>
        <v>5.7537399309551208E-4</v>
      </c>
    </row>
    <row r="1486" spans="1:15" ht="13" hidden="1" outlineLevel="1">
      <c r="A1486" s="59"/>
      <c r="B1486" s="59"/>
      <c r="H1486" s="51"/>
      <c r="M1486" s="55" t="s">
        <v>1362</v>
      </c>
      <c r="N1486" s="55">
        <v>1</v>
      </c>
      <c r="O1486" s="58">
        <f t="shared" si="23"/>
        <v>5.7537399309551208E-4</v>
      </c>
    </row>
    <row r="1487" spans="1:15" ht="13" hidden="1" outlineLevel="1">
      <c r="A1487" s="59"/>
      <c r="B1487" s="59"/>
      <c r="H1487" s="51"/>
      <c r="M1487" s="55" t="s">
        <v>1363</v>
      </c>
      <c r="N1487" s="55">
        <v>1</v>
      </c>
      <c r="O1487" s="58">
        <f t="shared" si="23"/>
        <v>5.7537399309551208E-4</v>
      </c>
    </row>
    <row r="1488" spans="1:15" ht="13" hidden="1" outlineLevel="1">
      <c r="A1488" s="59"/>
      <c r="B1488" s="59"/>
      <c r="H1488" s="51"/>
      <c r="M1488" s="55" t="s">
        <v>1364</v>
      </c>
      <c r="N1488" s="55">
        <v>1</v>
      </c>
      <c r="O1488" s="58">
        <f t="shared" si="23"/>
        <v>5.7537399309551208E-4</v>
      </c>
    </row>
    <row r="1489" spans="1:15" ht="13" hidden="1" outlineLevel="1">
      <c r="A1489" s="59"/>
      <c r="B1489" s="59"/>
      <c r="H1489" s="51"/>
      <c r="M1489" s="55" t="s">
        <v>1365</v>
      </c>
      <c r="N1489" s="55">
        <v>1</v>
      </c>
      <c r="O1489" s="58">
        <f t="shared" si="23"/>
        <v>5.7537399309551208E-4</v>
      </c>
    </row>
    <row r="1490" spans="1:15" ht="13" hidden="1" outlineLevel="1">
      <c r="A1490" s="59"/>
      <c r="B1490" s="59"/>
      <c r="H1490" s="51"/>
      <c r="M1490" s="55" t="s">
        <v>1366</v>
      </c>
      <c r="N1490" s="55">
        <v>1</v>
      </c>
      <c r="O1490" s="58">
        <f t="shared" si="23"/>
        <v>5.7537399309551208E-4</v>
      </c>
    </row>
    <row r="1491" spans="1:15" ht="13" hidden="1" outlineLevel="1">
      <c r="A1491" s="59"/>
      <c r="B1491" s="59"/>
      <c r="H1491" s="51"/>
      <c r="M1491" s="55" t="s">
        <v>1367</v>
      </c>
      <c r="N1491" s="55">
        <v>1</v>
      </c>
      <c r="O1491" s="58">
        <f t="shared" si="23"/>
        <v>5.7537399309551208E-4</v>
      </c>
    </row>
    <row r="1492" spans="1:15" ht="13" hidden="1" outlineLevel="1">
      <c r="A1492" s="59"/>
      <c r="B1492" s="59"/>
      <c r="H1492" s="51"/>
      <c r="M1492" s="55" t="s">
        <v>1368</v>
      </c>
      <c r="N1492" s="55">
        <v>1</v>
      </c>
      <c r="O1492" s="58">
        <f t="shared" si="23"/>
        <v>5.7537399309551208E-4</v>
      </c>
    </row>
    <row r="1493" spans="1:15" ht="13" hidden="1" outlineLevel="1">
      <c r="A1493" s="59"/>
      <c r="B1493" s="59"/>
      <c r="H1493" s="51"/>
      <c r="M1493" s="55" t="s">
        <v>1369</v>
      </c>
      <c r="N1493" s="55">
        <v>1</v>
      </c>
      <c r="O1493" s="58">
        <f t="shared" si="23"/>
        <v>5.7537399309551208E-4</v>
      </c>
    </row>
    <row r="1494" spans="1:15" ht="13" hidden="1" outlineLevel="1">
      <c r="A1494" s="59"/>
      <c r="B1494" s="59"/>
      <c r="H1494" s="51"/>
      <c r="M1494" s="55" t="s">
        <v>1370</v>
      </c>
      <c r="N1494" s="55">
        <v>1</v>
      </c>
      <c r="O1494" s="58">
        <f t="shared" si="23"/>
        <v>5.7537399309551208E-4</v>
      </c>
    </row>
    <row r="1495" spans="1:15" ht="13" hidden="1" outlineLevel="1">
      <c r="A1495" s="59"/>
      <c r="B1495" s="59"/>
      <c r="H1495" s="51"/>
      <c r="M1495" s="55" t="s">
        <v>1371</v>
      </c>
      <c r="N1495" s="55">
        <v>1</v>
      </c>
      <c r="O1495" s="58">
        <f t="shared" si="23"/>
        <v>5.7537399309551208E-4</v>
      </c>
    </row>
    <row r="1496" spans="1:15" ht="13" hidden="1" outlineLevel="1">
      <c r="A1496" s="59"/>
      <c r="B1496" s="59"/>
      <c r="H1496" s="51"/>
      <c r="M1496" s="55" t="s">
        <v>1372</v>
      </c>
      <c r="N1496" s="55">
        <v>1</v>
      </c>
      <c r="O1496" s="58">
        <f t="shared" si="23"/>
        <v>5.7537399309551208E-4</v>
      </c>
    </row>
    <row r="1497" spans="1:15" ht="13" hidden="1" outlineLevel="1">
      <c r="A1497" s="59"/>
      <c r="B1497" s="59"/>
      <c r="H1497" s="51"/>
      <c r="M1497" s="55" t="s">
        <v>1373</v>
      </c>
      <c r="N1497" s="55">
        <v>1</v>
      </c>
      <c r="O1497" s="58">
        <f t="shared" si="23"/>
        <v>5.7537399309551208E-4</v>
      </c>
    </row>
    <row r="1498" spans="1:15" ht="13" hidden="1" outlineLevel="1">
      <c r="A1498" s="59"/>
      <c r="B1498" s="59"/>
      <c r="H1498" s="51"/>
      <c r="M1498" s="55" t="s">
        <v>1374</v>
      </c>
      <c r="N1498" s="55">
        <v>1</v>
      </c>
      <c r="O1498" s="58">
        <f t="shared" si="23"/>
        <v>5.7537399309551208E-4</v>
      </c>
    </row>
    <row r="1499" spans="1:15" ht="13" hidden="1" outlineLevel="1">
      <c r="A1499" s="59"/>
      <c r="B1499" s="59"/>
      <c r="H1499" s="51"/>
      <c r="M1499" s="55" t="s">
        <v>1375</v>
      </c>
      <c r="N1499" s="55">
        <v>1</v>
      </c>
      <c r="O1499" s="58">
        <f t="shared" si="23"/>
        <v>5.7537399309551208E-4</v>
      </c>
    </row>
    <row r="1500" spans="1:15" ht="13" hidden="1" outlineLevel="1">
      <c r="A1500" s="59"/>
      <c r="B1500" s="59"/>
      <c r="H1500" s="51"/>
      <c r="M1500" s="55" t="s">
        <v>1376</v>
      </c>
      <c r="N1500" s="55">
        <v>1</v>
      </c>
      <c r="O1500" s="58">
        <f t="shared" si="23"/>
        <v>5.7537399309551208E-4</v>
      </c>
    </row>
    <row r="1501" spans="1:15" ht="13" hidden="1" outlineLevel="1">
      <c r="A1501" s="59"/>
      <c r="B1501" s="59"/>
      <c r="H1501" s="51"/>
      <c r="M1501" s="55" t="s">
        <v>1377</v>
      </c>
      <c r="N1501" s="55">
        <v>1</v>
      </c>
      <c r="O1501" s="58">
        <f t="shared" si="23"/>
        <v>5.7537399309551208E-4</v>
      </c>
    </row>
    <row r="1502" spans="1:15" ht="13" hidden="1" outlineLevel="1">
      <c r="A1502" s="59"/>
      <c r="B1502" s="59"/>
      <c r="H1502" s="51"/>
      <c r="M1502" s="55" t="s">
        <v>1378</v>
      </c>
      <c r="N1502" s="55">
        <v>1</v>
      </c>
      <c r="O1502" s="58">
        <f t="shared" si="23"/>
        <v>5.7537399309551208E-4</v>
      </c>
    </row>
    <row r="1503" spans="1:15" ht="13" hidden="1" outlineLevel="1">
      <c r="A1503" s="59"/>
      <c r="B1503" s="59"/>
      <c r="H1503" s="51"/>
      <c r="M1503" s="55" t="s">
        <v>1379</v>
      </c>
      <c r="N1503" s="55">
        <v>1</v>
      </c>
      <c r="O1503" s="58">
        <f t="shared" si="23"/>
        <v>5.7537399309551208E-4</v>
      </c>
    </row>
    <row r="1504" spans="1:15" ht="13" hidden="1" outlineLevel="1">
      <c r="A1504" s="59"/>
      <c r="B1504" s="59"/>
      <c r="H1504" s="51"/>
      <c r="M1504" s="55" t="s">
        <v>1380</v>
      </c>
      <c r="N1504" s="55">
        <v>1</v>
      </c>
      <c r="O1504" s="58">
        <f t="shared" si="23"/>
        <v>5.7537399309551208E-4</v>
      </c>
    </row>
    <row r="1505" spans="1:15" ht="13" hidden="1" outlineLevel="1">
      <c r="A1505" s="59"/>
      <c r="B1505" s="59"/>
      <c r="H1505" s="51"/>
      <c r="M1505" s="55" t="s">
        <v>1381</v>
      </c>
      <c r="N1505" s="55">
        <v>1</v>
      </c>
      <c r="O1505" s="58">
        <f t="shared" si="23"/>
        <v>5.7537399309551208E-4</v>
      </c>
    </row>
    <row r="1506" spans="1:15" ht="13" hidden="1" outlineLevel="1">
      <c r="A1506" s="59"/>
      <c r="B1506" s="59"/>
      <c r="H1506" s="51"/>
      <c r="M1506" s="55" t="s">
        <v>1382</v>
      </c>
      <c r="N1506" s="55">
        <v>1</v>
      </c>
      <c r="O1506" s="58">
        <f t="shared" si="23"/>
        <v>5.7537399309551208E-4</v>
      </c>
    </row>
    <row r="1507" spans="1:15" ht="13" hidden="1" outlineLevel="1">
      <c r="A1507" s="59"/>
      <c r="B1507" s="59"/>
      <c r="H1507" s="51"/>
      <c r="M1507" s="55" t="s">
        <v>1383</v>
      </c>
      <c r="N1507" s="55">
        <v>1</v>
      </c>
      <c r="O1507" s="58">
        <f t="shared" si="23"/>
        <v>5.7537399309551208E-4</v>
      </c>
    </row>
    <row r="1508" spans="1:15" ht="13" hidden="1" outlineLevel="1">
      <c r="A1508" s="59"/>
      <c r="B1508" s="59"/>
      <c r="H1508" s="51"/>
      <c r="M1508" s="55" t="s">
        <v>587</v>
      </c>
      <c r="N1508" s="55">
        <v>1</v>
      </c>
      <c r="O1508" s="58">
        <f t="shared" si="23"/>
        <v>5.7537399309551208E-4</v>
      </c>
    </row>
    <row r="1509" spans="1:15" ht="13" hidden="1" outlineLevel="1">
      <c r="A1509" s="59"/>
      <c r="B1509" s="59"/>
      <c r="H1509" s="51"/>
      <c r="M1509" s="55" t="s">
        <v>1384</v>
      </c>
      <c r="N1509" s="55">
        <v>1</v>
      </c>
      <c r="O1509" s="58">
        <f t="shared" si="23"/>
        <v>5.7537399309551208E-4</v>
      </c>
    </row>
    <row r="1510" spans="1:15" ht="13" hidden="1" outlineLevel="1">
      <c r="A1510" s="59"/>
      <c r="B1510" s="59"/>
      <c r="H1510" s="51"/>
      <c r="M1510" s="55" t="s">
        <v>1385</v>
      </c>
      <c r="N1510" s="55">
        <v>1</v>
      </c>
      <c r="O1510" s="58">
        <f t="shared" si="23"/>
        <v>5.7537399309551208E-4</v>
      </c>
    </row>
    <row r="1511" spans="1:15" ht="13" hidden="1" outlineLevel="1">
      <c r="A1511" s="59"/>
      <c r="B1511" s="59"/>
      <c r="H1511" s="51"/>
      <c r="M1511" s="55" t="s">
        <v>1386</v>
      </c>
      <c r="N1511" s="55">
        <v>1</v>
      </c>
      <c r="O1511" s="58">
        <f t="shared" si="23"/>
        <v>5.7537399309551208E-4</v>
      </c>
    </row>
    <row r="1512" spans="1:15" ht="13" hidden="1" outlineLevel="1">
      <c r="A1512" s="59"/>
      <c r="B1512" s="59"/>
      <c r="H1512" s="51"/>
      <c r="M1512" s="55" t="s">
        <v>1387</v>
      </c>
      <c r="N1512" s="55">
        <v>1</v>
      </c>
      <c r="O1512" s="58">
        <f t="shared" si="23"/>
        <v>5.7537399309551208E-4</v>
      </c>
    </row>
    <row r="1513" spans="1:15" ht="13" hidden="1" outlineLevel="1">
      <c r="A1513" s="59"/>
      <c r="B1513" s="59"/>
      <c r="H1513" s="51"/>
      <c r="M1513" s="55" t="s">
        <v>1388</v>
      </c>
      <c r="N1513" s="55">
        <v>1</v>
      </c>
      <c r="O1513" s="58">
        <f t="shared" si="23"/>
        <v>5.7537399309551208E-4</v>
      </c>
    </row>
    <row r="1514" spans="1:15" ht="13" hidden="1" outlineLevel="1">
      <c r="A1514" s="59"/>
      <c r="B1514" s="59"/>
      <c r="H1514" s="51"/>
      <c r="M1514" s="55" t="s">
        <v>1389</v>
      </c>
      <c r="N1514" s="55">
        <v>1</v>
      </c>
      <c r="O1514" s="58">
        <f t="shared" si="23"/>
        <v>5.7537399309551208E-4</v>
      </c>
    </row>
    <row r="1515" spans="1:15" ht="13" hidden="1" outlineLevel="1">
      <c r="A1515" s="59"/>
      <c r="B1515" s="59"/>
      <c r="H1515" s="51"/>
      <c r="M1515" s="55" t="s">
        <v>1390</v>
      </c>
      <c r="N1515" s="55">
        <v>1</v>
      </c>
      <c r="O1515" s="58">
        <f t="shared" si="23"/>
        <v>5.7537399309551208E-4</v>
      </c>
    </row>
    <row r="1516" spans="1:15" ht="13" hidden="1" outlineLevel="1">
      <c r="A1516" s="59"/>
      <c r="B1516" s="59"/>
      <c r="H1516" s="51"/>
      <c r="M1516" s="55" t="s">
        <v>1391</v>
      </c>
      <c r="N1516" s="55">
        <v>1</v>
      </c>
      <c r="O1516" s="58">
        <f t="shared" si="23"/>
        <v>5.7537399309551208E-4</v>
      </c>
    </row>
    <row r="1517" spans="1:15" ht="13" hidden="1" outlineLevel="1">
      <c r="A1517" s="59"/>
      <c r="B1517" s="59"/>
      <c r="H1517" s="51"/>
      <c r="M1517" s="55" t="s">
        <v>1392</v>
      </c>
      <c r="N1517" s="55">
        <v>1</v>
      </c>
      <c r="O1517" s="58">
        <f t="shared" si="23"/>
        <v>5.7537399309551208E-4</v>
      </c>
    </row>
    <row r="1518" spans="1:15" ht="13" hidden="1" outlineLevel="1">
      <c r="A1518" s="59"/>
      <c r="B1518" s="59"/>
      <c r="H1518" s="51"/>
      <c r="M1518" s="55" t="s">
        <v>1393</v>
      </c>
      <c r="N1518" s="55">
        <v>1</v>
      </c>
      <c r="O1518" s="58">
        <f t="shared" si="23"/>
        <v>5.7537399309551208E-4</v>
      </c>
    </row>
    <row r="1519" spans="1:15" ht="13" hidden="1" outlineLevel="1">
      <c r="A1519" s="59"/>
      <c r="B1519" s="59"/>
      <c r="H1519" s="51"/>
      <c r="M1519" s="55" t="s">
        <v>1394</v>
      </c>
      <c r="N1519" s="55">
        <v>1</v>
      </c>
      <c r="O1519" s="58">
        <f t="shared" si="23"/>
        <v>5.7537399309551208E-4</v>
      </c>
    </row>
    <row r="1520" spans="1:15" ht="13" hidden="1" outlineLevel="1">
      <c r="A1520" s="59"/>
      <c r="B1520" s="59"/>
      <c r="H1520" s="51"/>
      <c r="M1520" s="55" t="s">
        <v>1395</v>
      </c>
      <c r="N1520" s="55">
        <v>1</v>
      </c>
      <c r="O1520" s="58">
        <f t="shared" si="23"/>
        <v>5.7537399309551208E-4</v>
      </c>
    </row>
    <row r="1521" spans="1:15" ht="13" hidden="1" outlineLevel="1">
      <c r="A1521" s="59"/>
      <c r="B1521" s="59"/>
      <c r="H1521" s="51"/>
      <c r="M1521" s="55" t="s">
        <v>1396</v>
      </c>
      <c r="N1521" s="55">
        <v>1</v>
      </c>
      <c r="O1521" s="58">
        <f t="shared" si="23"/>
        <v>5.7537399309551208E-4</v>
      </c>
    </row>
    <row r="1522" spans="1:15" ht="13" hidden="1" outlineLevel="1">
      <c r="A1522" s="59"/>
      <c r="B1522" s="59"/>
      <c r="H1522" s="51"/>
      <c r="M1522" s="55" t="s">
        <v>1397</v>
      </c>
      <c r="N1522" s="55">
        <v>1</v>
      </c>
      <c r="O1522" s="58">
        <f t="shared" si="23"/>
        <v>5.7537399309551208E-4</v>
      </c>
    </row>
    <row r="1523" spans="1:15" ht="13" hidden="1" outlineLevel="1">
      <c r="A1523" s="59"/>
      <c r="B1523" s="59"/>
      <c r="H1523" s="51"/>
      <c r="M1523" s="55" t="s">
        <v>1398</v>
      </c>
      <c r="N1523" s="55">
        <v>1</v>
      </c>
      <c r="O1523" s="58">
        <f t="shared" si="23"/>
        <v>5.7537399309551208E-4</v>
      </c>
    </row>
    <row r="1524" spans="1:15" ht="13" hidden="1" outlineLevel="1">
      <c r="A1524" s="59"/>
      <c r="B1524" s="59"/>
      <c r="H1524" s="51"/>
      <c r="M1524" s="55" t="s">
        <v>1399</v>
      </c>
      <c r="N1524" s="55">
        <v>1</v>
      </c>
      <c r="O1524" s="58">
        <f t="shared" si="23"/>
        <v>5.7537399309551208E-4</v>
      </c>
    </row>
    <row r="1525" spans="1:15" ht="13" hidden="1" outlineLevel="1">
      <c r="A1525" s="59"/>
      <c r="B1525" s="59"/>
      <c r="H1525" s="51"/>
      <c r="M1525" s="55" t="s">
        <v>1400</v>
      </c>
      <c r="N1525" s="55">
        <v>1</v>
      </c>
      <c r="O1525" s="58">
        <f t="shared" si="23"/>
        <v>5.7537399309551208E-4</v>
      </c>
    </row>
    <row r="1526" spans="1:15" ht="13" hidden="1" outlineLevel="1">
      <c r="A1526" s="59"/>
      <c r="B1526" s="59"/>
      <c r="H1526" s="51"/>
      <c r="M1526" s="55" t="s">
        <v>1401</v>
      </c>
      <c r="N1526" s="55">
        <v>1</v>
      </c>
      <c r="O1526" s="58">
        <f t="shared" si="23"/>
        <v>5.7537399309551208E-4</v>
      </c>
    </row>
    <row r="1527" spans="1:15" ht="13" hidden="1" outlineLevel="1">
      <c r="A1527" s="59"/>
      <c r="B1527" s="59"/>
      <c r="H1527" s="51"/>
      <c r="M1527" s="55" t="s">
        <v>1402</v>
      </c>
      <c r="N1527" s="55">
        <v>1</v>
      </c>
      <c r="O1527" s="58">
        <f t="shared" si="23"/>
        <v>5.7537399309551208E-4</v>
      </c>
    </row>
    <row r="1528" spans="1:15" ht="13" hidden="1" outlineLevel="1">
      <c r="A1528" s="59"/>
      <c r="B1528" s="59"/>
      <c r="H1528" s="51"/>
      <c r="M1528" s="55" t="s">
        <v>1403</v>
      </c>
      <c r="N1528" s="55">
        <v>1</v>
      </c>
      <c r="O1528" s="58">
        <f t="shared" si="23"/>
        <v>5.7537399309551208E-4</v>
      </c>
    </row>
    <row r="1529" spans="1:15" ht="13" hidden="1" outlineLevel="1">
      <c r="A1529" s="59"/>
      <c r="B1529" s="59"/>
      <c r="H1529" s="51"/>
      <c r="M1529" s="55" t="s">
        <v>1404</v>
      </c>
      <c r="N1529" s="55">
        <v>1</v>
      </c>
      <c r="O1529" s="58">
        <f t="shared" si="23"/>
        <v>5.7537399309551208E-4</v>
      </c>
    </row>
    <row r="1530" spans="1:15" ht="13" hidden="1" outlineLevel="1">
      <c r="A1530" s="59"/>
      <c r="B1530" s="59"/>
      <c r="H1530" s="51"/>
      <c r="M1530" s="55" t="s">
        <v>1405</v>
      </c>
      <c r="N1530" s="55">
        <v>1</v>
      </c>
      <c r="O1530" s="58">
        <f t="shared" si="23"/>
        <v>5.7537399309551208E-4</v>
      </c>
    </row>
    <row r="1531" spans="1:15" ht="13" hidden="1" outlineLevel="1">
      <c r="A1531" s="59"/>
      <c r="B1531" s="59"/>
      <c r="H1531" s="51"/>
      <c r="M1531" s="55" t="s">
        <v>641</v>
      </c>
      <c r="N1531" s="55">
        <v>1</v>
      </c>
      <c r="O1531" s="58">
        <f t="shared" si="23"/>
        <v>5.7537399309551208E-4</v>
      </c>
    </row>
    <row r="1532" spans="1:15" ht="13" hidden="1" outlineLevel="1">
      <c r="A1532" s="59"/>
      <c r="B1532" s="59"/>
      <c r="H1532" s="51"/>
      <c r="M1532" s="55" t="s">
        <v>1406</v>
      </c>
      <c r="N1532" s="55">
        <v>1</v>
      </c>
      <c r="O1532" s="58">
        <f t="shared" si="23"/>
        <v>5.7537399309551208E-4</v>
      </c>
    </row>
    <row r="1533" spans="1:15" ht="13" hidden="1" outlineLevel="1">
      <c r="A1533" s="59"/>
      <c r="B1533" s="59"/>
      <c r="H1533" s="51"/>
      <c r="M1533" s="55" t="s">
        <v>594</v>
      </c>
      <c r="N1533" s="55">
        <v>1</v>
      </c>
      <c r="O1533" s="58">
        <f t="shared" si="23"/>
        <v>5.7537399309551208E-4</v>
      </c>
    </row>
    <row r="1534" spans="1:15" ht="13" hidden="1" outlineLevel="1">
      <c r="A1534" s="59"/>
      <c r="B1534" s="59"/>
      <c r="H1534" s="51"/>
      <c r="M1534" s="55" t="s">
        <v>247</v>
      </c>
      <c r="N1534" s="55">
        <v>1</v>
      </c>
      <c r="O1534" s="58">
        <f t="shared" si="23"/>
        <v>5.7537399309551208E-4</v>
      </c>
    </row>
    <row r="1535" spans="1:15" ht="13" hidden="1" outlineLevel="1">
      <c r="A1535" s="59"/>
      <c r="B1535" s="59"/>
      <c r="H1535" s="51"/>
      <c r="M1535" s="55" t="s">
        <v>1407</v>
      </c>
      <c r="N1535" s="55">
        <v>1</v>
      </c>
      <c r="O1535" s="58">
        <f t="shared" si="23"/>
        <v>5.7537399309551208E-4</v>
      </c>
    </row>
    <row r="1536" spans="1:15" ht="13" hidden="1" outlineLevel="1">
      <c r="A1536" s="59"/>
      <c r="B1536" s="59"/>
      <c r="H1536" s="51"/>
      <c r="M1536" s="55" t="s">
        <v>1408</v>
      </c>
      <c r="N1536" s="55">
        <v>1</v>
      </c>
      <c r="O1536" s="58">
        <f t="shared" si="23"/>
        <v>5.7537399309551208E-4</v>
      </c>
    </row>
    <row r="1537" spans="1:15" ht="13">
      <c r="A1537" s="59"/>
      <c r="B1537" s="59"/>
      <c r="H1537" s="51"/>
      <c r="M1537" s="65"/>
      <c r="N1537" s="65"/>
      <c r="O1537" s="66"/>
    </row>
    <row r="1538" spans="1:15" ht="60">
      <c r="A1538" s="46" t="s">
        <v>39</v>
      </c>
      <c r="B1538" s="47" t="s">
        <v>58</v>
      </c>
      <c r="C1538" s="48">
        <v>1580</v>
      </c>
      <c r="D1538" s="49" t="s">
        <v>59</v>
      </c>
      <c r="E1538" s="50" t="s">
        <v>60</v>
      </c>
      <c r="F1538" s="50" t="s">
        <v>9</v>
      </c>
      <c r="G1538" s="50" t="s">
        <v>61</v>
      </c>
      <c r="H1538" s="51"/>
      <c r="I1538" s="50" t="s">
        <v>62</v>
      </c>
      <c r="J1538" s="50" t="s">
        <v>9</v>
      </c>
      <c r="K1538" s="50" t="s">
        <v>61</v>
      </c>
      <c r="M1538" s="50" t="s">
        <v>63</v>
      </c>
      <c r="N1538" s="50" t="s">
        <v>9</v>
      </c>
      <c r="O1538" s="50" t="s">
        <v>61</v>
      </c>
    </row>
    <row r="1539" spans="1:15" ht="13">
      <c r="A1539" s="52"/>
      <c r="B1539" s="53"/>
      <c r="C1539" s="51"/>
      <c r="D1539" s="51"/>
      <c r="E1539" s="54" t="s">
        <v>64</v>
      </c>
      <c r="F1539" s="55">
        <v>118</v>
      </c>
      <c r="G1539" s="56">
        <f t="shared" ref="G1539:G1542" si="24">F1539/C$1538</f>
        <v>7.4683544303797464E-2</v>
      </c>
      <c r="H1539" s="51"/>
      <c r="I1539" s="55" t="s">
        <v>46</v>
      </c>
      <c r="J1539" s="55">
        <v>426</v>
      </c>
      <c r="K1539" s="57">
        <f t="shared" ref="K1539:K1673" si="25">J1539/C$1538</f>
        <v>0.26962025316455696</v>
      </c>
      <c r="M1539" s="55" t="s">
        <v>1409</v>
      </c>
      <c r="N1539" s="55">
        <v>87</v>
      </c>
      <c r="O1539" s="58">
        <f t="shared" ref="O1539:O2448" si="26">N1539/C$1538</f>
        <v>5.5063291139240508E-2</v>
      </c>
    </row>
    <row r="1540" spans="1:15" ht="13">
      <c r="A1540" s="52"/>
      <c r="B1540" s="53"/>
      <c r="C1540" s="51"/>
      <c r="D1540" s="51"/>
      <c r="E1540" s="54" t="s">
        <v>49</v>
      </c>
      <c r="F1540" s="55">
        <v>853</v>
      </c>
      <c r="G1540" s="56">
        <f t="shared" si="24"/>
        <v>0.53987341772151898</v>
      </c>
      <c r="H1540" s="51"/>
      <c r="I1540" s="55" t="s">
        <v>47</v>
      </c>
      <c r="J1540" s="55">
        <v>174</v>
      </c>
      <c r="K1540" s="57">
        <f t="shared" si="25"/>
        <v>0.11012658227848102</v>
      </c>
      <c r="M1540" s="55" t="s">
        <v>1410</v>
      </c>
      <c r="N1540" s="55">
        <v>48</v>
      </c>
      <c r="O1540" s="58">
        <f t="shared" si="26"/>
        <v>3.0379746835443037E-2</v>
      </c>
    </row>
    <row r="1541" spans="1:15" ht="13">
      <c r="A1541" s="59"/>
      <c r="B1541" s="59"/>
      <c r="C1541" s="59"/>
      <c r="E1541" s="60" t="s">
        <v>50</v>
      </c>
      <c r="F1541" s="55">
        <v>567</v>
      </c>
      <c r="G1541" s="56">
        <f t="shared" si="24"/>
        <v>0.35886075949367091</v>
      </c>
      <c r="H1541" s="51"/>
      <c r="I1541" s="55" t="s">
        <v>56</v>
      </c>
      <c r="J1541" s="55">
        <v>113</v>
      </c>
      <c r="K1541" s="57">
        <f t="shared" si="25"/>
        <v>7.1518987341772158E-2</v>
      </c>
      <c r="M1541" s="55" t="s">
        <v>1411</v>
      </c>
      <c r="N1541" s="55">
        <v>17</v>
      </c>
      <c r="O1541" s="58">
        <f t="shared" si="26"/>
        <v>1.0759493670886076E-2</v>
      </c>
    </row>
    <row r="1542" spans="1:15" ht="13" collapsed="1">
      <c r="A1542" s="59"/>
      <c r="B1542" s="59"/>
      <c r="C1542" s="59"/>
      <c r="D1542" s="59"/>
      <c r="E1542" s="60" t="s">
        <v>69</v>
      </c>
      <c r="F1542" s="55">
        <v>42</v>
      </c>
      <c r="G1542" s="56">
        <f t="shared" si="24"/>
        <v>2.6582278481012658E-2</v>
      </c>
      <c r="H1542" s="51"/>
      <c r="I1542" s="55" t="s">
        <v>67</v>
      </c>
      <c r="J1542" s="55">
        <v>61</v>
      </c>
      <c r="K1542" s="57">
        <f t="shared" si="25"/>
        <v>3.8607594936708858E-2</v>
      </c>
      <c r="M1542" s="55" t="s">
        <v>1412</v>
      </c>
      <c r="N1542" s="55">
        <v>16</v>
      </c>
      <c r="O1542" s="58">
        <f t="shared" si="26"/>
        <v>1.0126582278481013E-2</v>
      </c>
    </row>
    <row r="1543" spans="1:15" ht="13" hidden="1" outlineLevel="1">
      <c r="A1543" s="59"/>
      <c r="B1543" s="59"/>
      <c r="H1543" s="51"/>
      <c r="I1543" s="55" t="s">
        <v>76</v>
      </c>
      <c r="J1543" s="55">
        <v>53</v>
      </c>
      <c r="K1543" s="57">
        <f t="shared" si="25"/>
        <v>3.3544303797468353E-2</v>
      </c>
      <c r="M1543" s="55" t="s">
        <v>1413</v>
      </c>
      <c r="N1543" s="55">
        <v>16</v>
      </c>
      <c r="O1543" s="58">
        <f t="shared" si="26"/>
        <v>1.0126582278481013E-2</v>
      </c>
    </row>
    <row r="1544" spans="1:15" ht="13" hidden="1" outlineLevel="1">
      <c r="A1544" s="59"/>
      <c r="B1544" s="59"/>
      <c r="H1544" s="51"/>
      <c r="I1544" s="55" t="s">
        <v>70</v>
      </c>
      <c r="J1544" s="55">
        <v>46</v>
      </c>
      <c r="K1544" s="57">
        <f t="shared" si="25"/>
        <v>2.911392405063291E-2</v>
      </c>
      <c r="M1544" s="55" t="s">
        <v>1414</v>
      </c>
      <c r="N1544" s="55">
        <v>15</v>
      </c>
      <c r="O1544" s="58">
        <f t="shared" si="26"/>
        <v>9.4936708860759497E-3</v>
      </c>
    </row>
    <row r="1545" spans="1:15" ht="13" hidden="1" outlineLevel="1">
      <c r="A1545" s="59"/>
      <c r="B1545" s="59"/>
      <c r="H1545" s="51"/>
      <c r="I1545" s="55" t="s">
        <v>279</v>
      </c>
      <c r="J1545" s="55">
        <v>39</v>
      </c>
      <c r="K1545" s="57">
        <f t="shared" si="25"/>
        <v>2.4683544303797468E-2</v>
      </c>
      <c r="M1545" s="55" t="s">
        <v>1415</v>
      </c>
      <c r="N1545" s="55">
        <v>15</v>
      </c>
      <c r="O1545" s="58">
        <f t="shared" si="26"/>
        <v>9.4936708860759497E-3</v>
      </c>
    </row>
    <row r="1546" spans="1:15" ht="13" hidden="1" outlineLevel="1">
      <c r="A1546" s="59"/>
      <c r="B1546" s="59"/>
      <c r="H1546" s="51"/>
      <c r="I1546" s="55" t="s">
        <v>99</v>
      </c>
      <c r="J1546" s="55">
        <v>30</v>
      </c>
      <c r="K1546" s="57">
        <f t="shared" si="25"/>
        <v>1.8987341772151899E-2</v>
      </c>
      <c r="M1546" s="55" t="s">
        <v>1416</v>
      </c>
      <c r="N1546" s="55">
        <v>12</v>
      </c>
      <c r="O1546" s="58">
        <f t="shared" si="26"/>
        <v>7.5949367088607592E-3</v>
      </c>
    </row>
    <row r="1547" spans="1:15" ht="13" hidden="1" outlineLevel="1">
      <c r="A1547" s="59"/>
      <c r="B1547" s="59"/>
      <c r="H1547" s="51"/>
      <c r="I1547" s="55" t="s">
        <v>79</v>
      </c>
      <c r="J1547" s="55">
        <v>29</v>
      </c>
      <c r="K1547" s="57">
        <f t="shared" si="25"/>
        <v>1.8354430379746836E-2</v>
      </c>
      <c r="M1547" s="55" t="s">
        <v>1417</v>
      </c>
      <c r="N1547" s="55">
        <v>12</v>
      </c>
      <c r="O1547" s="58">
        <f t="shared" si="26"/>
        <v>7.5949367088607592E-3</v>
      </c>
    </row>
    <row r="1548" spans="1:15" ht="13" hidden="1" outlineLevel="1">
      <c r="A1548" s="59"/>
      <c r="B1548" s="59"/>
      <c r="H1548" s="51"/>
      <c r="I1548" s="55" t="s">
        <v>57</v>
      </c>
      <c r="J1548" s="55">
        <v>28</v>
      </c>
      <c r="K1548" s="57">
        <f t="shared" si="25"/>
        <v>1.7721518987341773E-2</v>
      </c>
      <c r="M1548" s="55" t="s">
        <v>1418</v>
      </c>
      <c r="N1548" s="55">
        <v>12</v>
      </c>
      <c r="O1548" s="58">
        <f t="shared" si="26"/>
        <v>7.5949367088607592E-3</v>
      </c>
    </row>
    <row r="1549" spans="1:15" ht="13" hidden="1" outlineLevel="1">
      <c r="A1549" s="59"/>
      <c r="B1549" s="59"/>
      <c r="H1549" s="51"/>
      <c r="I1549" s="55" t="s">
        <v>89</v>
      </c>
      <c r="J1549" s="55">
        <v>24</v>
      </c>
      <c r="K1549" s="57">
        <f t="shared" si="25"/>
        <v>1.5189873417721518E-2</v>
      </c>
      <c r="M1549" s="55" t="s">
        <v>1419</v>
      </c>
      <c r="N1549" s="55">
        <v>12</v>
      </c>
      <c r="O1549" s="58">
        <f t="shared" si="26"/>
        <v>7.5949367088607592E-3</v>
      </c>
    </row>
    <row r="1550" spans="1:15" ht="13" hidden="1" outlineLevel="1">
      <c r="A1550" s="59"/>
      <c r="B1550" s="59"/>
      <c r="H1550" s="51"/>
      <c r="I1550" s="55" t="s">
        <v>74</v>
      </c>
      <c r="J1550" s="55">
        <v>23</v>
      </c>
      <c r="K1550" s="57">
        <f t="shared" si="25"/>
        <v>1.4556962025316455E-2</v>
      </c>
      <c r="M1550" s="55" t="s">
        <v>920</v>
      </c>
      <c r="N1550" s="55">
        <v>11</v>
      </c>
      <c r="O1550" s="58">
        <f t="shared" si="26"/>
        <v>6.962025316455696E-3</v>
      </c>
    </row>
    <row r="1551" spans="1:15" ht="13" hidden="1" outlineLevel="1">
      <c r="A1551" s="59"/>
      <c r="B1551" s="59"/>
      <c r="H1551" s="51"/>
      <c r="I1551" s="55" t="s">
        <v>166</v>
      </c>
      <c r="J1551" s="55">
        <v>21</v>
      </c>
      <c r="K1551" s="57">
        <f t="shared" si="25"/>
        <v>1.3291139240506329E-2</v>
      </c>
      <c r="M1551" s="55" t="s">
        <v>271</v>
      </c>
      <c r="N1551" s="55">
        <v>9</v>
      </c>
      <c r="O1551" s="58">
        <f t="shared" si="26"/>
        <v>5.6962025316455696E-3</v>
      </c>
    </row>
    <row r="1552" spans="1:15" ht="13" hidden="1" outlineLevel="1">
      <c r="A1552" s="59"/>
      <c r="B1552" s="59"/>
      <c r="H1552" s="51"/>
      <c r="I1552" s="55" t="s">
        <v>134</v>
      </c>
      <c r="J1552" s="55">
        <v>20</v>
      </c>
      <c r="K1552" s="57">
        <f t="shared" si="25"/>
        <v>1.2658227848101266E-2</v>
      </c>
      <c r="M1552" s="55">
        <v>169</v>
      </c>
      <c r="N1552" s="55">
        <v>9</v>
      </c>
      <c r="O1552" s="58">
        <f t="shared" si="26"/>
        <v>5.6962025316455696E-3</v>
      </c>
    </row>
    <row r="1553" spans="1:15" ht="13" hidden="1" outlineLevel="1">
      <c r="A1553" s="59"/>
      <c r="B1553" s="59"/>
      <c r="H1553" s="51"/>
      <c r="I1553" s="55" t="s">
        <v>97</v>
      </c>
      <c r="J1553" s="55">
        <v>18</v>
      </c>
      <c r="K1553" s="57">
        <f t="shared" si="25"/>
        <v>1.1392405063291139E-2</v>
      </c>
      <c r="M1553" s="55" t="s">
        <v>351</v>
      </c>
      <c r="N1553" s="55">
        <v>8</v>
      </c>
      <c r="O1553" s="58">
        <f t="shared" si="26"/>
        <v>5.0632911392405064E-3</v>
      </c>
    </row>
    <row r="1554" spans="1:15" ht="13" hidden="1" outlineLevel="1">
      <c r="A1554" s="59"/>
      <c r="B1554" s="59"/>
      <c r="H1554" s="51"/>
      <c r="I1554" s="55" t="s">
        <v>101</v>
      </c>
      <c r="J1554" s="55">
        <v>18</v>
      </c>
      <c r="K1554" s="57">
        <f t="shared" si="25"/>
        <v>1.1392405063291139E-2</v>
      </c>
      <c r="M1554" s="55" t="s">
        <v>1420</v>
      </c>
      <c r="N1554" s="55">
        <v>8</v>
      </c>
      <c r="O1554" s="58">
        <f t="shared" si="26"/>
        <v>5.0632911392405064E-3</v>
      </c>
    </row>
    <row r="1555" spans="1:15" ht="13" hidden="1" outlineLevel="1">
      <c r="A1555" s="59"/>
      <c r="B1555" s="59"/>
      <c r="H1555" s="51"/>
      <c r="I1555" s="55" t="s">
        <v>95</v>
      </c>
      <c r="J1555" s="55">
        <v>17</v>
      </c>
      <c r="K1555" s="57">
        <f t="shared" si="25"/>
        <v>1.0759493670886076E-2</v>
      </c>
      <c r="M1555" s="64" t="s">
        <v>1421</v>
      </c>
      <c r="N1555" s="55">
        <v>8</v>
      </c>
      <c r="O1555" s="58">
        <f t="shared" si="26"/>
        <v>5.0632911392405064E-3</v>
      </c>
    </row>
    <row r="1556" spans="1:15" ht="13" hidden="1" outlineLevel="1">
      <c r="A1556" s="59"/>
      <c r="B1556" s="59"/>
      <c r="H1556" s="51"/>
      <c r="I1556" s="55" t="s">
        <v>118</v>
      </c>
      <c r="J1556" s="55">
        <v>17</v>
      </c>
      <c r="K1556" s="57">
        <f t="shared" si="25"/>
        <v>1.0759493670886076E-2</v>
      </c>
      <c r="M1556" s="55" t="s">
        <v>1422</v>
      </c>
      <c r="N1556" s="55">
        <v>7</v>
      </c>
      <c r="O1556" s="58">
        <f t="shared" si="26"/>
        <v>4.4303797468354432E-3</v>
      </c>
    </row>
    <row r="1557" spans="1:15" ht="13" hidden="1" outlineLevel="1">
      <c r="A1557" s="59"/>
      <c r="B1557" s="59"/>
      <c r="H1557" s="51"/>
      <c r="I1557" s="55" t="s">
        <v>110</v>
      </c>
      <c r="J1557" s="55">
        <v>15</v>
      </c>
      <c r="K1557" s="57">
        <f t="shared" si="25"/>
        <v>9.4936708860759497E-3</v>
      </c>
      <c r="M1557" s="55" t="s">
        <v>867</v>
      </c>
      <c r="N1557" s="55">
        <v>7</v>
      </c>
      <c r="O1557" s="58">
        <f t="shared" si="26"/>
        <v>4.4303797468354432E-3</v>
      </c>
    </row>
    <row r="1558" spans="1:15" ht="13" hidden="1" outlineLevel="1">
      <c r="A1558" s="59"/>
      <c r="B1558" s="59"/>
      <c r="H1558" s="51"/>
      <c r="I1558" s="55" t="s">
        <v>371</v>
      </c>
      <c r="J1558" s="55">
        <v>14</v>
      </c>
      <c r="K1558" s="57">
        <f t="shared" si="25"/>
        <v>8.8607594936708865E-3</v>
      </c>
      <c r="M1558" s="55" t="s">
        <v>185</v>
      </c>
      <c r="N1558" s="55">
        <v>7</v>
      </c>
      <c r="O1558" s="58">
        <f t="shared" si="26"/>
        <v>4.4303797468354432E-3</v>
      </c>
    </row>
    <row r="1559" spans="1:15" ht="13" hidden="1" outlineLevel="1">
      <c r="A1559" s="59"/>
      <c r="B1559" s="59"/>
      <c r="H1559" s="51"/>
      <c r="I1559" s="55" t="s">
        <v>144</v>
      </c>
      <c r="J1559" s="55">
        <v>13</v>
      </c>
      <c r="K1559" s="57">
        <f t="shared" si="25"/>
        <v>8.2278481012658233E-3</v>
      </c>
      <c r="M1559" s="55" t="s">
        <v>364</v>
      </c>
      <c r="N1559" s="55">
        <v>7</v>
      </c>
      <c r="O1559" s="58">
        <f t="shared" si="26"/>
        <v>4.4303797468354432E-3</v>
      </c>
    </row>
    <row r="1560" spans="1:15" ht="13" hidden="1" outlineLevel="1">
      <c r="A1560" s="59"/>
      <c r="B1560" s="59"/>
      <c r="H1560" s="51"/>
      <c r="I1560" s="55" t="s">
        <v>91</v>
      </c>
      <c r="J1560" s="55">
        <v>13</v>
      </c>
      <c r="K1560" s="57">
        <f t="shared" si="25"/>
        <v>8.2278481012658233E-3</v>
      </c>
      <c r="M1560" s="55" t="s">
        <v>1367</v>
      </c>
      <c r="N1560" s="55">
        <v>7</v>
      </c>
      <c r="O1560" s="58">
        <f t="shared" si="26"/>
        <v>4.4303797468354432E-3</v>
      </c>
    </row>
    <row r="1561" spans="1:15" ht="13" hidden="1" outlineLevel="1">
      <c r="A1561" s="59"/>
      <c r="B1561" s="59"/>
      <c r="H1561" s="51"/>
      <c r="I1561" s="55" t="s">
        <v>108</v>
      </c>
      <c r="J1561" s="55">
        <v>11</v>
      </c>
      <c r="K1561" s="57">
        <f t="shared" si="25"/>
        <v>6.962025316455696E-3</v>
      </c>
      <c r="M1561" s="55" t="s">
        <v>1423</v>
      </c>
      <c r="N1561" s="55">
        <v>7</v>
      </c>
      <c r="O1561" s="58">
        <f t="shared" si="26"/>
        <v>4.4303797468354432E-3</v>
      </c>
    </row>
    <row r="1562" spans="1:15" ht="13" hidden="1" outlineLevel="1">
      <c r="A1562" s="59"/>
      <c r="B1562" s="59"/>
      <c r="H1562" s="51"/>
      <c r="I1562" s="55" t="s">
        <v>114</v>
      </c>
      <c r="J1562" s="55">
        <v>11</v>
      </c>
      <c r="K1562" s="57">
        <f t="shared" si="25"/>
        <v>6.962025316455696E-3</v>
      </c>
      <c r="M1562" s="55" t="s">
        <v>1424</v>
      </c>
      <c r="N1562" s="55">
        <v>6</v>
      </c>
      <c r="O1562" s="58">
        <f t="shared" si="26"/>
        <v>3.7974683544303796E-3</v>
      </c>
    </row>
    <row r="1563" spans="1:15" ht="13" hidden="1" outlineLevel="1">
      <c r="A1563" s="59"/>
      <c r="B1563" s="59"/>
      <c r="H1563" s="51"/>
      <c r="I1563" s="55" t="s">
        <v>87</v>
      </c>
      <c r="J1563" s="55">
        <v>10</v>
      </c>
      <c r="K1563" s="57">
        <f t="shared" si="25"/>
        <v>6.3291139240506328E-3</v>
      </c>
      <c r="M1563" s="55" t="s">
        <v>1425</v>
      </c>
      <c r="N1563" s="55">
        <v>6</v>
      </c>
      <c r="O1563" s="58">
        <f t="shared" si="26"/>
        <v>3.7974683544303796E-3</v>
      </c>
    </row>
    <row r="1564" spans="1:15" ht="13" hidden="1" outlineLevel="1">
      <c r="A1564" s="59"/>
      <c r="B1564" s="59"/>
      <c r="H1564" s="51"/>
      <c r="I1564" s="55" t="s">
        <v>116</v>
      </c>
      <c r="J1564" s="55">
        <v>10</v>
      </c>
      <c r="K1564" s="57">
        <f t="shared" si="25"/>
        <v>6.3291139240506328E-3</v>
      </c>
      <c r="M1564" s="55" t="s">
        <v>972</v>
      </c>
      <c r="N1564" s="55">
        <v>6</v>
      </c>
      <c r="O1564" s="58">
        <f t="shared" si="26"/>
        <v>3.7974683544303796E-3</v>
      </c>
    </row>
    <row r="1565" spans="1:15" ht="13" hidden="1" outlineLevel="1">
      <c r="A1565" s="59"/>
      <c r="B1565" s="59"/>
      <c r="H1565" s="51"/>
      <c r="I1565" s="55" t="s">
        <v>81</v>
      </c>
      <c r="J1565" s="55">
        <v>9</v>
      </c>
      <c r="K1565" s="57">
        <f t="shared" si="25"/>
        <v>5.6962025316455696E-3</v>
      </c>
      <c r="M1565" s="55" t="s">
        <v>1426</v>
      </c>
      <c r="N1565" s="55">
        <v>6</v>
      </c>
      <c r="O1565" s="58">
        <f t="shared" si="26"/>
        <v>3.7974683544303796E-3</v>
      </c>
    </row>
    <row r="1566" spans="1:15" ht="13" hidden="1" outlineLevel="1">
      <c r="A1566" s="59"/>
      <c r="B1566" s="59"/>
      <c r="H1566" s="51"/>
      <c r="I1566" s="55" t="s">
        <v>162</v>
      </c>
      <c r="J1566" s="55">
        <v>9</v>
      </c>
      <c r="K1566" s="57">
        <f t="shared" si="25"/>
        <v>5.6962025316455696E-3</v>
      </c>
      <c r="M1566" s="55" t="s">
        <v>219</v>
      </c>
      <c r="N1566" s="55">
        <v>6</v>
      </c>
      <c r="O1566" s="58">
        <f t="shared" si="26"/>
        <v>3.7974683544303796E-3</v>
      </c>
    </row>
    <row r="1567" spans="1:15" ht="13" hidden="1" outlineLevel="1">
      <c r="A1567" s="59"/>
      <c r="B1567" s="59"/>
      <c r="H1567" s="51"/>
      <c r="I1567" s="55" t="s">
        <v>83</v>
      </c>
      <c r="J1567" s="55">
        <v>9</v>
      </c>
      <c r="K1567" s="57">
        <f t="shared" si="25"/>
        <v>5.6962025316455696E-3</v>
      </c>
      <c r="M1567" s="55" t="s">
        <v>1427</v>
      </c>
      <c r="N1567" s="55">
        <v>6</v>
      </c>
      <c r="O1567" s="58">
        <f t="shared" si="26"/>
        <v>3.7974683544303796E-3</v>
      </c>
    </row>
    <row r="1568" spans="1:15" ht="13" hidden="1" outlineLevel="1">
      <c r="A1568" s="59"/>
      <c r="B1568" s="59"/>
      <c r="H1568" s="51"/>
      <c r="I1568" s="55" t="s">
        <v>301</v>
      </c>
      <c r="J1568" s="55">
        <v>9</v>
      </c>
      <c r="K1568" s="57">
        <f t="shared" si="25"/>
        <v>5.6962025316455696E-3</v>
      </c>
      <c r="M1568" s="55" t="s">
        <v>1428</v>
      </c>
      <c r="N1568" s="55">
        <v>6</v>
      </c>
      <c r="O1568" s="58">
        <f t="shared" si="26"/>
        <v>3.7974683544303796E-3</v>
      </c>
    </row>
    <row r="1569" spans="1:15" ht="13" hidden="1" outlineLevel="1">
      <c r="A1569" s="59"/>
      <c r="B1569" s="59"/>
      <c r="H1569" s="51"/>
      <c r="I1569" s="55" t="s">
        <v>391</v>
      </c>
      <c r="J1569" s="55">
        <v>9</v>
      </c>
      <c r="K1569" s="57">
        <f t="shared" si="25"/>
        <v>5.6962025316455696E-3</v>
      </c>
      <c r="M1569" s="55" t="s">
        <v>946</v>
      </c>
      <c r="N1569" s="55">
        <v>6</v>
      </c>
      <c r="O1569" s="58">
        <f t="shared" si="26"/>
        <v>3.7974683544303796E-3</v>
      </c>
    </row>
    <row r="1570" spans="1:15" ht="13" hidden="1" outlineLevel="1">
      <c r="A1570" s="59"/>
      <c r="B1570" s="59"/>
      <c r="H1570" s="51"/>
      <c r="I1570" s="55" t="s">
        <v>388</v>
      </c>
      <c r="J1570" s="55">
        <v>8</v>
      </c>
      <c r="K1570" s="57">
        <f t="shared" si="25"/>
        <v>5.0632911392405064E-3</v>
      </c>
      <c r="M1570" s="55" t="s">
        <v>1429</v>
      </c>
      <c r="N1570" s="55">
        <v>6</v>
      </c>
      <c r="O1570" s="58">
        <f t="shared" si="26"/>
        <v>3.7974683544303796E-3</v>
      </c>
    </row>
    <row r="1571" spans="1:15" ht="13" hidden="1" outlineLevel="1">
      <c r="A1571" s="59"/>
      <c r="B1571" s="59"/>
      <c r="H1571" s="51"/>
      <c r="I1571" s="55" t="s">
        <v>373</v>
      </c>
      <c r="J1571" s="55">
        <v>8</v>
      </c>
      <c r="K1571" s="57">
        <f t="shared" si="25"/>
        <v>5.0632911392405064E-3</v>
      </c>
      <c r="M1571" s="55" t="s">
        <v>275</v>
      </c>
      <c r="N1571" s="55">
        <v>6</v>
      </c>
      <c r="O1571" s="58">
        <f t="shared" si="26"/>
        <v>3.7974683544303796E-3</v>
      </c>
    </row>
    <row r="1572" spans="1:15" ht="13" hidden="1" outlineLevel="1">
      <c r="A1572" s="59"/>
      <c r="B1572" s="59"/>
      <c r="H1572" s="51"/>
      <c r="I1572" s="55" t="s">
        <v>160</v>
      </c>
      <c r="J1572" s="55">
        <v>8</v>
      </c>
      <c r="K1572" s="57">
        <f t="shared" si="25"/>
        <v>5.0632911392405064E-3</v>
      </c>
      <c r="M1572" s="55" t="s">
        <v>1430</v>
      </c>
      <c r="N1572" s="55">
        <v>5</v>
      </c>
      <c r="O1572" s="58">
        <f t="shared" si="26"/>
        <v>3.1645569620253164E-3</v>
      </c>
    </row>
    <row r="1573" spans="1:15" ht="13" hidden="1" outlineLevel="1">
      <c r="A1573" s="59"/>
      <c r="B1573" s="59"/>
      <c r="H1573" s="51"/>
      <c r="I1573" s="55" t="s">
        <v>668</v>
      </c>
      <c r="J1573" s="55">
        <v>7</v>
      </c>
      <c r="K1573" s="57">
        <f t="shared" si="25"/>
        <v>4.4303797468354432E-3</v>
      </c>
      <c r="M1573" s="55" t="s">
        <v>1431</v>
      </c>
      <c r="N1573" s="55">
        <v>5</v>
      </c>
      <c r="O1573" s="58">
        <f t="shared" si="26"/>
        <v>3.1645569620253164E-3</v>
      </c>
    </row>
    <row r="1574" spans="1:15" ht="13" hidden="1" outlineLevel="1">
      <c r="A1574" s="59"/>
      <c r="B1574" s="59"/>
      <c r="H1574" s="51"/>
      <c r="I1574" s="55" t="s">
        <v>124</v>
      </c>
      <c r="J1574" s="55">
        <v>7</v>
      </c>
      <c r="K1574" s="57">
        <f t="shared" si="25"/>
        <v>4.4303797468354432E-3</v>
      </c>
      <c r="M1574" s="55" t="s">
        <v>1432</v>
      </c>
      <c r="N1574" s="55">
        <v>5</v>
      </c>
      <c r="O1574" s="58">
        <f t="shared" si="26"/>
        <v>3.1645569620253164E-3</v>
      </c>
    </row>
    <row r="1575" spans="1:15" ht="13" hidden="1" outlineLevel="1">
      <c r="A1575" s="59"/>
      <c r="B1575" s="59"/>
      <c r="H1575" s="51"/>
      <c r="I1575" s="55" t="s">
        <v>106</v>
      </c>
      <c r="J1575" s="55">
        <v>7</v>
      </c>
      <c r="K1575" s="57">
        <f t="shared" si="25"/>
        <v>4.4303797468354432E-3</v>
      </c>
      <c r="M1575" s="55" t="s">
        <v>1433</v>
      </c>
      <c r="N1575" s="55">
        <v>5</v>
      </c>
      <c r="O1575" s="58">
        <f t="shared" si="26"/>
        <v>3.1645569620253164E-3</v>
      </c>
    </row>
    <row r="1576" spans="1:15" ht="13" hidden="1" outlineLevel="1">
      <c r="A1576" s="59"/>
      <c r="B1576" s="59"/>
      <c r="H1576" s="51"/>
      <c r="I1576" s="55" t="s">
        <v>936</v>
      </c>
      <c r="J1576" s="55">
        <v>6</v>
      </c>
      <c r="K1576" s="57">
        <f t="shared" si="25"/>
        <v>3.7974683544303796E-3</v>
      </c>
      <c r="M1576" s="55" t="s">
        <v>646</v>
      </c>
      <c r="N1576" s="55">
        <v>5</v>
      </c>
      <c r="O1576" s="58">
        <f t="shared" si="26"/>
        <v>3.1645569620253164E-3</v>
      </c>
    </row>
    <row r="1577" spans="1:15" ht="13" hidden="1" outlineLevel="1">
      <c r="A1577" s="59"/>
      <c r="B1577" s="59"/>
      <c r="H1577" s="51"/>
      <c r="I1577" s="55" t="s">
        <v>146</v>
      </c>
      <c r="J1577" s="55">
        <v>6</v>
      </c>
      <c r="K1577" s="57">
        <f t="shared" si="25"/>
        <v>3.7974683544303796E-3</v>
      </c>
      <c r="M1577" s="55" t="s">
        <v>1434</v>
      </c>
      <c r="N1577" s="55">
        <v>5</v>
      </c>
      <c r="O1577" s="58">
        <f t="shared" si="26"/>
        <v>3.1645569620253164E-3</v>
      </c>
    </row>
    <row r="1578" spans="1:15" ht="13" hidden="1" outlineLevel="1">
      <c r="A1578" s="59"/>
      <c r="B1578" s="59"/>
      <c r="H1578" s="51"/>
      <c r="I1578" s="55" t="s">
        <v>158</v>
      </c>
      <c r="J1578" s="55">
        <v>6</v>
      </c>
      <c r="K1578" s="57">
        <f t="shared" si="25"/>
        <v>3.7974683544303796E-3</v>
      </c>
      <c r="M1578" s="55" t="s">
        <v>1435</v>
      </c>
      <c r="N1578" s="55">
        <v>5</v>
      </c>
      <c r="O1578" s="58">
        <f t="shared" si="26"/>
        <v>3.1645569620253164E-3</v>
      </c>
    </row>
    <row r="1579" spans="1:15" ht="13" hidden="1" outlineLevel="1">
      <c r="A1579" s="59"/>
      <c r="B1579" s="59"/>
      <c r="H1579" s="51"/>
      <c r="I1579" s="55" t="s">
        <v>315</v>
      </c>
      <c r="J1579" s="55">
        <v>6</v>
      </c>
      <c r="K1579" s="57">
        <f t="shared" si="25"/>
        <v>3.7974683544303796E-3</v>
      </c>
      <c r="M1579" s="55" t="s">
        <v>1436</v>
      </c>
      <c r="N1579" s="55">
        <v>4</v>
      </c>
      <c r="O1579" s="58">
        <f t="shared" si="26"/>
        <v>2.5316455696202532E-3</v>
      </c>
    </row>
    <row r="1580" spans="1:15" ht="13" hidden="1" outlineLevel="1">
      <c r="A1580" s="59"/>
      <c r="B1580" s="59"/>
      <c r="H1580" s="51"/>
      <c r="I1580" s="55" t="s">
        <v>1437</v>
      </c>
      <c r="J1580" s="55">
        <v>6</v>
      </c>
      <c r="K1580" s="57">
        <f t="shared" si="25"/>
        <v>3.7974683544303796E-3</v>
      </c>
      <c r="M1580" s="55" t="s">
        <v>1438</v>
      </c>
      <c r="N1580" s="55">
        <v>4</v>
      </c>
      <c r="O1580" s="58">
        <f t="shared" si="26"/>
        <v>2.5316455696202532E-3</v>
      </c>
    </row>
    <row r="1581" spans="1:15" ht="13" hidden="1" outlineLevel="1">
      <c r="A1581" s="59"/>
      <c r="B1581" s="59"/>
      <c r="H1581" s="51"/>
      <c r="I1581" s="55" t="s">
        <v>925</v>
      </c>
      <c r="J1581" s="55">
        <v>6</v>
      </c>
      <c r="K1581" s="57">
        <f t="shared" si="25"/>
        <v>3.7974683544303796E-3</v>
      </c>
      <c r="M1581" s="55" t="s">
        <v>1439</v>
      </c>
      <c r="N1581" s="55">
        <v>4</v>
      </c>
      <c r="O1581" s="58">
        <f t="shared" si="26"/>
        <v>2.5316455696202532E-3</v>
      </c>
    </row>
    <row r="1582" spans="1:15" ht="13" hidden="1" outlineLevel="1">
      <c r="A1582" s="59"/>
      <c r="B1582" s="59"/>
      <c r="H1582" s="51"/>
      <c r="I1582" s="55" t="s">
        <v>295</v>
      </c>
      <c r="J1582" s="55">
        <v>6</v>
      </c>
      <c r="K1582" s="57">
        <f t="shared" si="25"/>
        <v>3.7974683544303796E-3</v>
      </c>
      <c r="M1582" s="55" t="s">
        <v>68</v>
      </c>
      <c r="N1582" s="55">
        <v>4</v>
      </c>
      <c r="O1582" s="58">
        <f t="shared" si="26"/>
        <v>2.5316455696202532E-3</v>
      </c>
    </row>
    <row r="1583" spans="1:15" ht="13" hidden="1" outlineLevel="1">
      <c r="A1583" s="59"/>
      <c r="B1583" s="59"/>
      <c r="H1583" s="51"/>
      <c r="I1583" s="55" t="s">
        <v>126</v>
      </c>
      <c r="J1583" s="55">
        <v>6</v>
      </c>
      <c r="K1583" s="57">
        <f t="shared" si="25"/>
        <v>3.7974683544303796E-3</v>
      </c>
      <c r="M1583" s="55" t="s">
        <v>196</v>
      </c>
      <c r="N1583" s="55">
        <v>4</v>
      </c>
      <c r="O1583" s="58">
        <f t="shared" si="26"/>
        <v>2.5316455696202532E-3</v>
      </c>
    </row>
    <row r="1584" spans="1:15" ht="13" hidden="1" outlineLevel="1">
      <c r="A1584" s="59"/>
      <c r="B1584" s="59"/>
      <c r="H1584" s="51"/>
      <c r="I1584" s="55" t="s">
        <v>112</v>
      </c>
      <c r="J1584" s="55">
        <v>5</v>
      </c>
      <c r="K1584" s="57">
        <f t="shared" si="25"/>
        <v>3.1645569620253164E-3</v>
      </c>
      <c r="M1584" s="55" t="s">
        <v>1440</v>
      </c>
      <c r="N1584" s="55">
        <v>4</v>
      </c>
      <c r="O1584" s="58">
        <f t="shared" si="26"/>
        <v>2.5316455696202532E-3</v>
      </c>
    </row>
    <row r="1585" spans="1:15" ht="13" hidden="1" outlineLevel="1">
      <c r="A1585" s="59"/>
      <c r="B1585" s="59"/>
      <c r="H1585" s="51"/>
      <c r="I1585" s="55" t="s">
        <v>128</v>
      </c>
      <c r="J1585" s="55">
        <v>5</v>
      </c>
      <c r="K1585" s="57">
        <f t="shared" si="25"/>
        <v>3.1645569620253164E-3</v>
      </c>
      <c r="M1585" s="55" t="s">
        <v>348</v>
      </c>
      <c r="N1585" s="55">
        <v>4</v>
      </c>
      <c r="O1585" s="58">
        <f t="shared" si="26"/>
        <v>2.5316455696202532E-3</v>
      </c>
    </row>
    <row r="1586" spans="1:15" ht="13" hidden="1" outlineLevel="1">
      <c r="A1586" s="59"/>
      <c r="B1586" s="59"/>
      <c r="H1586" s="51"/>
      <c r="I1586" s="55" t="s">
        <v>286</v>
      </c>
      <c r="J1586" s="55">
        <v>5</v>
      </c>
      <c r="K1586" s="57">
        <f t="shared" si="25"/>
        <v>3.1645569620253164E-3</v>
      </c>
      <c r="M1586" s="55" t="s">
        <v>1441</v>
      </c>
      <c r="N1586" s="55">
        <v>4</v>
      </c>
      <c r="O1586" s="58">
        <f t="shared" si="26"/>
        <v>2.5316455696202532E-3</v>
      </c>
    </row>
    <row r="1587" spans="1:15" ht="13" hidden="1" outlineLevel="1">
      <c r="A1587" s="59"/>
      <c r="B1587" s="59"/>
      <c r="H1587" s="51"/>
      <c r="I1587" s="55" t="s">
        <v>289</v>
      </c>
      <c r="J1587" s="55">
        <v>5</v>
      </c>
      <c r="K1587" s="57">
        <f t="shared" si="25"/>
        <v>3.1645569620253164E-3</v>
      </c>
      <c r="M1587" s="55" t="s">
        <v>1442</v>
      </c>
      <c r="N1587" s="55">
        <v>4</v>
      </c>
      <c r="O1587" s="58">
        <f t="shared" si="26"/>
        <v>2.5316455696202532E-3</v>
      </c>
    </row>
    <row r="1588" spans="1:15" ht="13" hidden="1" outlineLevel="1">
      <c r="A1588" s="59"/>
      <c r="B1588" s="59"/>
      <c r="H1588" s="51"/>
      <c r="I1588" s="55" t="s">
        <v>294</v>
      </c>
      <c r="J1588" s="55">
        <v>5</v>
      </c>
      <c r="K1588" s="57">
        <f t="shared" si="25"/>
        <v>3.1645569620253164E-3</v>
      </c>
      <c r="M1588" s="55" t="s">
        <v>1443</v>
      </c>
      <c r="N1588" s="55">
        <v>4</v>
      </c>
      <c r="O1588" s="58">
        <f t="shared" si="26"/>
        <v>2.5316455696202532E-3</v>
      </c>
    </row>
    <row r="1589" spans="1:15" ht="13" hidden="1" outlineLevel="1">
      <c r="A1589" s="59"/>
      <c r="B1589" s="59"/>
      <c r="H1589" s="51"/>
      <c r="I1589" s="55" t="s">
        <v>305</v>
      </c>
      <c r="J1589" s="55">
        <v>5</v>
      </c>
      <c r="K1589" s="57">
        <f t="shared" si="25"/>
        <v>3.1645569620253164E-3</v>
      </c>
      <c r="M1589" s="55" t="s">
        <v>949</v>
      </c>
      <c r="N1589" s="55">
        <v>4</v>
      </c>
      <c r="O1589" s="58">
        <f t="shared" si="26"/>
        <v>2.5316455696202532E-3</v>
      </c>
    </row>
    <row r="1590" spans="1:15" ht="13" hidden="1" outlineLevel="1">
      <c r="A1590" s="59"/>
      <c r="B1590" s="59"/>
      <c r="H1590" s="51"/>
      <c r="I1590" s="55" t="s">
        <v>367</v>
      </c>
      <c r="J1590" s="55">
        <v>5</v>
      </c>
      <c r="K1590" s="57">
        <f t="shared" si="25"/>
        <v>3.1645569620253164E-3</v>
      </c>
      <c r="M1590" s="55" t="s">
        <v>1444</v>
      </c>
      <c r="N1590" s="55">
        <v>4</v>
      </c>
      <c r="O1590" s="58">
        <f t="shared" si="26"/>
        <v>2.5316455696202532E-3</v>
      </c>
    </row>
    <row r="1591" spans="1:15" ht="13" hidden="1" outlineLevel="1">
      <c r="A1591" s="59"/>
      <c r="B1591" s="59"/>
      <c r="H1591" s="51"/>
      <c r="I1591" s="55" t="s">
        <v>1445</v>
      </c>
      <c r="J1591" s="55">
        <v>5</v>
      </c>
      <c r="K1591" s="57">
        <f t="shared" si="25"/>
        <v>3.1645569620253164E-3</v>
      </c>
      <c r="M1591" s="55" t="s">
        <v>1446</v>
      </c>
      <c r="N1591" s="55">
        <v>4</v>
      </c>
      <c r="O1591" s="58">
        <f t="shared" si="26"/>
        <v>2.5316455696202532E-3</v>
      </c>
    </row>
    <row r="1592" spans="1:15" ht="13" hidden="1" outlineLevel="1">
      <c r="A1592" s="59"/>
      <c r="B1592" s="59"/>
      <c r="H1592" s="51"/>
      <c r="I1592" s="55" t="s">
        <v>150</v>
      </c>
      <c r="J1592" s="55">
        <v>5</v>
      </c>
      <c r="K1592" s="57">
        <f t="shared" si="25"/>
        <v>3.1645569620253164E-3</v>
      </c>
      <c r="M1592" s="55" t="s">
        <v>1447</v>
      </c>
      <c r="N1592" s="55">
        <v>4</v>
      </c>
      <c r="O1592" s="58">
        <f t="shared" si="26"/>
        <v>2.5316455696202532E-3</v>
      </c>
    </row>
    <row r="1593" spans="1:15" ht="13" hidden="1" outlineLevel="1">
      <c r="A1593" s="59"/>
      <c r="B1593" s="59"/>
      <c r="H1593" s="51"/>
      <c r="I1593" s="55" t="s">
        <v>85</v>
      </c>
      <c r="J1593" s="55">
        <v>5</v>
      </c>
      <c r="K1593" s="57">
        <f t="shared" si="25"/>
        <v>3.1645569620253164E-3</v>
      </c>
      <c r="M1593" s="55" t="s">
        <v>1448</v>
      </c>
      <c r="N1593" s="55">
        <v>3</v>
      </c>
      <c r="O1593" s="58">
        <f t="shared" si="26"/>
        <v>1.8987341772151898E-3</v>
      </c>
    </row>
    <row r="1594" spans="1:15" ht="13" hidden="1" outlineLevel="1">
      <c r="A1594" s="59"/>
      <c r="B1594" s="59"/>
      <c r="H1594" s="51"/>
      <c r="I1594" s="55" t="s">
        <v>414</v>
      </c>
      <c r="J1594" s="55">
        <v>4</v>
      </c>
      <c r="K1594" s="57">
        <f t="shared" si="25"/>
        <v>2.5316455696202532E-3</v>
      </c>
      <c r="M1594" s="55" t="s">
        <v>704</v>
      </c>
      <c r="N1594" s="55">
        <v>3</v>
      </c>
      <c r="O1594" s="58">
        <f t="shared" si="26"/>
        <v>1.8987341772151898E-3</v>
      </c>
    </row>
    <row r="1595" spans="1:15" ht="13" hidden="1" outlineLevel="1">
      <c r="A1595" s="59"/>
      <c r="B1595" s="59"/>
      <c r="H1595" s="51"/>
      <c r="I1595" s="55" t="s">
        <v>138</v>
      </c>
      <c r="J1595" s="55">
        <v>4</v>
      </c>
      <c r="K1595" s="57">
        <f t="shared" si="25"/>
        <v>2.5316455696202532E-3</v>
      </c>
      <c r="M1595" s="55" t="s">
        <v>856</v>
      </c>
      <c r="N1595" s="55">
        <v>3</v>
      </c>
      <c r="O1595" s="58">
        <f t="shared" si="26"/>
        <v>1.8987341772151898E-3</v>
      </c>
    </row>
    <row r="1596" spans="1:15" ht="13" hidden="1" outlineLevel="1">
      <c r="A1596" s="59"/>
      <c r="B1596" s="59"/>
      <c r="H1596" s="51"/>
      <c r="I1596" s="55" t="s">
        <v>1449</v>
      </c>
      <c r="J1596" s="55">
        <v>4</v>
      </c>
      <c r="K1596" s="57">
        <f t="shared" si="25"/>
        <v>2.5316455696202532E-3</v>
      </c>
      <c r="M1596" s="55" t="s">
        <v>945</v>
      </c>
      <c r="N1596" s="55">
        <v>3</v>
      </c>
      <c r="O1596" s="58">
        <f t="shared" si="26"/>
        <v>1.8987341772151898E-3</v>
      </c>
    </row>
    <row r="1597" spans="1:15" ht="13" hidden="1" outlineLevel="1">
      <c r="A1597" s="59"/>
      <c r="B1597" s="59"/>
      <c r="H1597" s="51"/>
      <c r="I1597" s="55" t="s">
        <v>1450</v>
      </c>
      <c r="J1597" s="55">
        <v>4</v>
      </c>
      <c r="K1597" s="57">
        <f t="shared" si="25"/>
        <v>2.5316455696202532E-3</v>
      </c>
      <c r="M1597" s="55" t="s">
        <v>1451</v>
      </c>
      <c r="N1597" s="55">
        <v>3</v>
      </c>
      <c r="O1597" s="58">
        <f t="shared" si="26"/>
        <v>1.8987341772151898E-3</v>
      </c>
    </row>
    <row r="1598" spans="1:15" ht="13" hidden="1" outlineLevel="1">
      <c r="A1598" s="59"/>
      <c r="B1598" s="59"/>
      <c r="H1598" s="51"/>
      <c r="I1598" s="55" t="s">
        <v>950</v>
      </c>
      <c r="J1598" s="55">
        <v>4</v>
      </c>
      <c r="K1598" s="57">
        <f t="shared" si="25"/>
        <v>2.5316455696202532E-3</v>
      </c>
      <c r="M1598" s="55" t="s">
        <v>1452</v>
      </c>
      <c r="N1598" s="55">
        <v>3</v>
      </c>
      <c r="O1598" s="58">
        <f t="shared" si="26"/>
        <v>1.8987341772151898E-3</v>
      </c>
    </row>
    <row r="1599" spans="1:15" ht="13" hidden="1" outlineLevel="1">
      <c r="A1599" s="59"/>
      <c r="B1599" s="59"/>
      <c r="H1599" s="51"/>
      <c r="I1599" s="55" t="s">
        <v>103</v>
      </c>
      <c r="J1599" s="55">
        <v>4</v>
      </c>
      <c r="K1599" s="57">
        <f t="shared" si="25"/>
        <v>2.5316455696202532E-3</v>
      </c>
      <c r="M1599" s="55" t="s">
        <v>988</v>
      </c>
      <c r="N1599" s="55">
        <v>3</v>
      </c>
      <c r="O1599" s="58">
        <f t="shared" si="26"/>
        <v>1.8987341772151898E-3</v>
      </c>
    </row>
    <row r="1600" spans="1:15" ht="13" hidden="1" outlineLevel="1">
      <c r="A1600" s="59"/>
      <c r="B1600" s="59"/>
      <c r="H1600" s="51"/>
      <c r="I1600" s="55" t="s">
        <v>1453</v>
      </c>
      <c r="J1600" s="55">
        <v>4</v>
      </c>
      <c r="K1600" s="57">
        <f t="shared" si="25"/>
        <v>2.5316455696202532E-3</v>
      </c>
      <c r="M1600" s="55" t="s">
        <v>1454</v>
      </c>
      <c r="N1600" s="55">
        <v>3</v>
      </c>
      <c r="O1600" s="58">
        <f t="shared" si="26"/>
        <v>1.8987341772151898E-3</v>
      </c>
    </row>
    <row r="1601" spans="1:15" ht="13" hidden="1" outlineLevel="1">
      <c r="A1601" s="59"/>
      <c r="B1601" s="59"/>
      <c r="H1601" s="51"/>
      <c r="I1601" s="55" t="s">
        <v>120</v>
      </c>
      <c r="J1601" s="55">
        <v>3</v>
      </c>
      <c r="K1601" s="57">
        <f t="shared" si="25"/>
        <v>1.8987341772151898E-3</v>
      </c>
      <c r="M1601" s="55" t="s">
        <v>1455</v>
      </c>
      <c r="N1601" s="55">
        <v>3</v>
      </c>
      <c r="O1601" s="58">
        <f t="shared" si="26"/>
        <v>1.8987341772151898E-3</v>
      </c>
    </row>
    <row r="1602" spans="1:15" ht="13" hidden="1" outlineLevel="1">
      <c r="A1602" s="59"/>
      <c r="B1602" s="59"/>
      <c r="H1602" s="51"/>
      <c r="I1602" s="55" t="s">
        <v>72</v>
      </c>
      <c r="J1602" s="55">
        <v>3</v>
      </c>
      <c r="K1602" s="57">
        <f t="shared" si="25"/>
        <v>1.8987341772151898E-3</v>
      </c>
      <c r="M1602" s="55" t="s">
        <v>332</v>
      </c>
      <c r="N1602" s="55">
        <v>3</v>
      </c>
      <c r="O1602" s="58">
        <f t="shared" si="26"/>
        <v>1.8987341772151898E-3</v>
      </c>
    </row>
    <row r="1603" spans="1:15" ht="13" hidden="1" outlineLevel="1">
      <c r="A1603" s="59"/>
      <c r="B1603" s="59"/>
      <c r="H1603" s="51"/>
      <c r="I1603" s="55" t="s">
        <v>319</v>
      </c>
      <c r="J1603" s="55">
        <v>3</v>
      </c>
      <c r="K1603" s="57">
        <f t="shared" si="25"/>
        <v>1.8987341772151898E-3</v>
      </c>
      <c r="M1603" s="55" t="s">
        <v>1456</v>
      </c>
      <c r="N1603" s="55">
        <v>3</v>
      </c>
      <c r="O1603" s="58">
        <f t="shared" si="26"/>
        <v>1.8987341772151898E-3</v>
      </c>
    </row>
    <row r="1604" spans="1:15" ht="13" hidden="1" outlineLevel="1">
      <c r="A1604" s="59"/>
      <c r="B1604" s="59"/>
      <c r="H1604" s="51"/>
      <c r="I1604" s="55" t="s">
        <v>1457</v>
      </c>
      <c r="J1604" s="55">
        <v>3</v>
      </c>
      <c r="K1604" s="57">
        <f t="shared" si="25"/>
        <v>1.8987341772151898E-3</v>
      </c>
      <c r="M1604" s="55" t="s">
        <v>1458</v>
      </c>
      <c r="N1604" s="55">
        <v>3</v>
      </c>
      <c r="O1604" s="58">
        <f t="shared" si="26"/>
        <v>1.8987341772151898E-3</v>
      </c>
    </row>
    <row r="1605" spans="1:15" ht="13" hidden="1" outlineLevel="1">
      <c r="A1605" s="59"/>
      <c r="B1605" s="59"/>
      <c r="H1605" s="51"/>
      <c r="I1605" s="55" t="s">
        <v>1459</v>
      </c>
      <c r="J1605" s="55">
        <v>3</v>
      </c>
      <c r="K1605" s="57">
        <f t="shared" si="25"/>
        <v>1.8987341772151898E-3</v>
      </c>
      <c r="M1605" s="64" t="s">
        <v>924</v>
      </c>
      <c r="N1605" s="55">
        <v>3</v>
      </c>
      <c r="O1605" s="58">
        <f t="shared" si="26"/>
        <v>1.8987341772151898E-3</v>
      </c>
    </row>
    <row r="1606" spans="1:15" ht="13" hidden="1" outlineLevel="1">
      <c r="A1606" s="59"/>
      <c r="B1606" s="59"/>
      <c r="H1606" s="51"/>
      <c r="I1606" s="55" t="s">
        <v>93</v>
      </c>
      <c r="J1606" s="55">
        <v>3</v>
      </c>
      <c r="K1606" s="57">
        <f t="shared" si="25"/>
        <v>1.8987341772151898E-3</v>
      </c>
      <c r="M1606" s="64" t="s">
        <v>1460</v>
      </c>
      <c r="N1606" s="55">
        <v>3</v>
      </c>
      <c r="O1606" s="58">
        <f t="shared" si="26"/>
        <v>1.8987341772151898E-3</v>
      </c>
    </row>
    <row r="1607" spans="1:15" ht="13" hidden="1" outlineLevel="1">
      <c r="A1607" s="59"/>
      <c r="B1607" s="59"/>
      <c r="H1607" s="51"/>
      <c r="I1607" s="55" t="s">
        <v>140</v>
      </c>
      <c r="J1607" s="55">
        <v>3</v>
      </c>
      <c r="K1607" s="57">
        <f t="shared" si="25"/>
        <v>1.8987341772151898E-3</v>
      </c>
      <c r="M1607" s="55" t="s">
        <v>674</v>
      </c>
      <c r="N1607" s="55">
        <v>3</v>
      </c>
      <c r="O1607" s="58">
        <f t="shared" si="26"/>
        <v>1.8987341772151898E-3</v>
      </c>
    </row>
    <row r="1608" spans="1:15" ht="13" hidden="1" outlineLevel="1">
      <c r="A1608" s="59"/>
      <c r="B1608" s="59"/>
      <c r="H1608" s="51"/>
      <c r="I1608" s="55" t="s">
        <v>1461</v>
      </c>
      <c r="J1608" s="55">
        <v>3</v>
      </c>
      <c r="K1608" s="57">
        <f t="shared" si="25"/>
        <v>1.8987341772151898E-3</v>
      </c>
      <c r="M1608" s="55" t="s">
        <v>1462</v>
      </c>
      <c r="N1608" s="55">
        <v>3</v>
      </c>
      <c r="O1608" s="58">
        <f t="shared" si="26"/>
        <v>1.8987341772151898E-3</v>
      </c>
    </row>
    <row r="1609" spans="1:15" ht="13" hidden="1" outlineLevel="1">
      <c r="A1609" s="59"/>
      <c r="B1609" s="59"/>
      <c r="H1609" s="51"/>
      <c r="I1609" s="55" t="s">
        <v>142</v>
      </c>
      <c r="J1609" s="55">
        <v>3</v>
      </c>
      <c r="K1609" s="57">
        <f t="shared" si="25"/>
        <v>1.8987341772151898E-3</v>
      </c>
      <c r="M1609" s="55" t="s">
        <v>1292</v>
      </c>
      <c r="N1609" s="55">
        <v>3</v>
      </c>
      <c r="O1609" s="58">
        <f t="shared" si="26"/>
        <v>1.8987341772151898E-3</v>
      </c>
    </row>
    <row r="1610" spans="1:15" ht="13" hidden="1" outlineLevel="1">
      <c r="A1610" s="59"/>
      <c r="B1610" s="59"/>
      <c r="H1610" s="51"/>
      <c r="I1610" s="55" t="s">
        <v>321</v>
      </c>
      <c r="J1610" s="55">
        <v>2</v>
      </c>
      <c r="K1610" s="57">
        <f t="shared" si="25"/>
        <v>1.2658227848101266E-3</v>
      </c>
      <c r="M1610" s="55" t="s">
        <v>796</v>
      </c>
      <c r="N1610" s="55">
        <v>3</v>
      </c>
      <c r="O1610" s="58">
        <f t="shared" si="26"/>
        <v>1.8987341772151898E-3</v>
      </c>
    </row>
    <row r="1611" spans="1:15" ht="13" hidden="1" outlineLevel="1">
      <c r="A1611" s="59"/>
      <c r="B1611" s="59"/>
      <c r="H1611" s="51"/>
      <c r="I1611" s="55" t="s">
        <v>402</v>
      </c>
      <c r="J1611" s="55">
        <v>2</v>
      </c>
      <c r="K1611" s="57">
        <f t="shared" si="25"/>
        <v>1.2658227848101266E-3</v>
      </c>
      <c r="M1611" s="55" t="s">
        <v>1031</v>
      </c>
      <c r="N1611" s="55">
        <v>3</v>
      </c>
      <c r="O1611" s="58">
        <f t="shared" si="26"/>
        <v>1.8987341772151898E-3</v>
      </c>
    </row>
    <row r="1612" spans="1:15" ht="13" hidden="1" outlineLevel="1">
      <c r="A1612" s="59"/>
      <c r="B1612" s="59"/>
      <c r="H1612" s="51"/>
      <c r="I1612" s="55" t="s">
        <v>416</v>
      </c>
      <c r="J1612" s="55">
        <v>2</v>
      </c>
      <c r="K1612" s="57">
        <f t="shared" si="25"/>
        <v>1.2658227848101266E-3</v>
      </c>
      <c r="M1612" s="55" t="s">
        <v>1463</v>
      </c>
      <c r="N1612" s="55">
        <v>3</v>
      </c>
      <c r="O1612" s="58">
        <f t="shared" si="26"/>
        <v>1.8987341772151898E-3</v>
      </c>
    </row>
    <row r="1613" spans="1:15" ht="13" hidden="1" outlineLevel="1">
      <c r="A1613" s="59"/>
      <c r="B1613" s="59"/>
      <c r="H1613" s="51"/>
      <c r="I1613" s="55" t="s">
        <v>1464</v>
      </c>
      <c r="J1613" s="55">
        <v>2</v>
      </c>
      <c r="K1613" s="57">
        <f t="shared" si="25"/>
        <v>1.2658227848101266E-3</v>
      </c>
      <c r="M1613" s="55" t="s">
        <v>1465</v>
      </c>
      <c r="N1613" s="55">
        <v>3</v>
      </c>
      <c r="O1613" s="58">
        <f t="shared" si="26"/>
        <v>1.8987341772151898E-3</v>
      </c>
    </row>
    <row r="1614" spans="1:15" ht="13" hidden="1" outlineLevel="1">
      <c r="A1614" s="59"/>
      <c r="B1614" s="59"/>
      <c r="H1614" s="51"/>
      <c r="I1614" s="55" t="s">
        <v>926</v>
      </c>
      <c r="J1614" s="55">
        <v>2</v>
      </c>
      <c r="K1614" s="57">
        <f t="shared" si="25"/>
        <v>1.2658227848101266E-3</v>
      </c>
      <c r="M1614" s="55" t="s">
        <v>433</v>
      </c>
      <c r="N1614" s="55">
        <v>3</v>
      </c>
      <c r="O1614" s="58">
        <f t="shared" si="26"/>
        <v>1.8987341772151898E-3</v>
      </c>
    </row>
    <row r="1615" spans="1:15" ht="13" hidden="1" outlineLevel="1">
      <c r="A1615" s="59"/>
      <c r="B1615" s="59"/>
      <c r="H1615" s="51"/>
      <c r="I1615" s="55" t="s">
        <v>1466</v>
      </c>
      <c r="J1615" s="55">
        <v>2</v>
      </c>
      <c r="K1615" s="57">
        <f t="shared" si="25"/>
        <v>1.2658227848101266E-3</v>
      </c>
      <c r="M1615" s="55" t="s">
        <v>1467</v>
      </c>
      <c r="N1615" s="55">
        <v>3</v>
      </c>
      <c r="O1615" s="58">
        <f t="shared" si="26"/>
        <v>1.8987341772151898E-3</v>
      </c>
    </row>
    <row r="1616" spans="1:15" ht="13" hidden="1" outlineLevel="1">
      <c r="A1616" s="59"/>
      <c r="B1616" s="59"/>
      <c r="H1616" s="51"/>
      <c r="I1616" s="55" t="s">
        <v>1468</v>
      </c>
      <c r="J1616" s="55">
        <v>2</v>
      </c>
      <c r="K1616" s="57">
        <f t="shared" si="25"/>
        <v>1.2658227848101266E-3</v>
      </c>
      <c r="M1616" s="55" t="s">
        <v>178</v>
      </c>
      <c r="N1616" s="55">
        <v>3</v>
      </c>
      <c r="O1616" s="58">
        <f t="shared" si="26"/>
        <v>1.8987341772151898E-3</v>
      </c>
    </row>
    <row r="1617" spans="1:15" ht="13" hidden="1" outlineLevel="1">
      <c r="A1617" s="59"/>
      <c r="B1617" s="59"/>
      <c r="H1617" s="51"/>
      <c r="I1617" s="55" t="s">
        <v>1469</v>
      </c>
      <c r="J1617" s="55">
        <v>2</v>
      </c>
      <c r="K1617" s="57">
        <f t="shared" si="25"/>
        <v>1.2658227848101266E-3</v>
      </c>
      <c r="M1617" s="55" t="s">
        <v>1470</v>
      </c>
      <c r="N1617" s="55">
        <v>3</v>
      </c>
      <c r="O1617" s="58">
        <f t="shared" si="26"/>
        <v>1.8987341772151898E-3</v>
      </c>
    </row>
    <row r="1618" spans="1:15" ht="13" hidden="1" outlineLevel="1">
      <c r="A1618" s="59"/>
      <c r="B1618" s="59"/>
      <c r="H1618" s="51"/>
      <c r="I1618" s="55" t="s">
        <v>407</v>
      </c>
      <c r="J1618" s="55">
        <v>2</v>
      </c>
      <c r="K1618" s="57">
        <f t="shared" si="25"/>
        <v>1.2658227848101266E-3</v>
      </c>
      <c r="M1618" s="55" t="s">
        <v>1471</v>
      </c>
      <c r="N1618" s="55">
        <v>3</v>
      </c>
      <c r="O1618" s="58">
        <f t="shared" si="26"/>
        <v>1.8987341772151898E-3</v>
      </c>
    </row>
    <row r="1619" spans="1:15" ht="13" hidden="1" outlineLevel="1">
      <c r="A1619" s="59"/>
      <c r="B1619" s="59"/>
      <c r="H1619" s="51"/>
      <c r="I1619" s="55" t="s">
        <v>313</v>
      </c>
      <c r="J1619" s="55">
        <v>2</v>
      </c>
      <c r="K1619" s="57">
        <f t="shared" si="25"/>
        <v>1.2658227848101266E-3</v>
      </c>
      <c r="M1619" s="55" t="s">
        <v>1472</v>
      </c>
      <c r="N1619" s="55">
        <v>3</v>
      </c>
      <c r="O1619" s="58">
        <f t="shared" si="26"/>
        <v>1.8987341772151898E-3</v>
      </c>
    </row>
    <row r="1620" spans="1:15" ht="13" hidden="1" outlineLevel="1">
      <c r="A1620" s="59"/>
      <c r="B1620" s="59"/>
      <c r="H1620" s="51"/>
      <c r="I1620" s="55" t="s">
        <v>1473</v>
      </c>
      <c r="J1620" s="55">
        <v>2</v>
      </c>
      <c r="K1620" s="57">
        <f t="shared" si="25"/>
        <v>1.2658227848101266E-3</v>
      </c>
      <c r="M1620" s="55" t="s">
        <v>1474</v>
      </c>
      <c r="N1620" s="55">
        <v>3</v>
      </c>
      <c r="O1620" s="58">
        <f t="shared" si="26"/>
        <v>1.8987341772151898E-3</v>
      </c>
    </row>
    <row r="1621" spans="1:15" ht="13" hidden="1" outlineLevel="1">
      <c r="A1621" s="59"/>
      <c r="B1621" s="59"/>
      <c r="H1621" s="51"/>
      <c r="I1621" s="55" t="s">
        <v>699</v>
      </c>
      <c r="J1621" s="55">
        <v>2</v>
      </c>
      <c r="K1621" s="57">
        <f t="shared" si="25"/>
        <v>1.2658227848101266E-3</v>
      </c>
      <c r="M1621" s="55" t="s">
        <v>1109</v>
      </c>
      <c r="N1621" s="55">
        <v>3</v>
      </c>
      <c r="O1621" s="58">
        <f t="shared" si="26"/>
        <v>1.8987341772151898E-3</v>
      </c>
    </row>
    <row r="1622" spans="1:15" ht="13" hidden="1" outlineLevel="1">
      <c r="A1622" s="59"/>
      <c r="B1622" s="59"/>
      <c r="H1622" s="51"/>
      <c r="I1622" s="55" t="s">
        <v>1475</v>
      </c>
      <c r="J1622" s="55">
        <v>2</v>
      </c>
      <c r="K1622" s="57">
        <f t="shared" si="25"/>
        <v>1.2658227848101266E-3</v>
      </c>
      <c r="M1622" s="55" t="s">
        <v>1476</v>
      </c>
      <c r="N1622" s="55">
        <v>3</v>
      </c>
      <c r="O1622" s="58">
        <f t="shared" si="26"/>
        <v>1.8987341772151898E-3</v>
      </c>
    </row>
    <row r="1623" spans="1:15" ht="13" hidden="1" outlineLevel="1">
      <c r="A1623" s="59"/>
      <c r="B1623" s="59"/>
      <c r="H1623" s="51"/>
      <c r="I1623" s="55" t="s">
        <v>1477</v>
      </c>
      <c r="J1623" s="55">
        <v>2</v>
      </c>
      <c r="K1623" s="57">
        <f t="shared" si="25"/>
        <v>1.2658227848101266E-3</v>
      </c>
      <c r="M1623" s="55" t="s">
        <v>1478</v>
      </c>
      <c r="N1623" s="55">
        <v>3</v>
      </c>
      <c r="O1623" s="58">
        <f t="shared" si="26"/>
        <v>1.8987341772151898E-3</v>
      </c>
    </row>
    <row r="1624" spans="1:15" ht="13" hidden="1" outlineLevel="1">
      <c r="A1624" s="59"/>
      <c r="B1624" s="59"/>
      <c r="H1624" s="51"/>
      <c r="I1624" s="55" t="s">
        <v>1479</v>
      </c>
      <c r="J1624" s="55">
        <v>2</v>
      </c>
      <c r="K1624" s="57">
        <f t="shared" si="25"/>
        <v>1.2658227848101266E-3</v>
      </c>
      <c r="M1624" s="55" t="s">
        <v>1480</v>
      </c>
      <c r="N1624" s="55">
        <v>3</v>
      </c>
      <c r="O1624" s="58">
        <f t="shared" si="26"/>
        <v>1.8987341772151898E-3</v>
      </c>
    </row>
    <row r="1625" spans="1:15" ht="13" hidden="1" outlineLevel="1">
      <c r="A1625" s="59"/>
      <c r="B1625" s="59"/>
      <c r="H1625" s="51"/>
      <c r="I1625" s="55" t="s">
        <v>1481</v>
      </c>
      <c r="J1625" s="55">
        <v>2</v>
      </c>
      <c r="K1625" s="57">
        <f t="shared" si="25"/>
        <v>1.2658227848101266E-3</v>
      </c>
      <c r="M1625" s="64" t="s">
        <v>1482</v>
      </c>
      <c r="N1625" s="55">
        <v>3</v>
      </c>
      <c r="O1625" s="58">
        <f t="shared" si="26"/>
        <v>1.8987341772151898E-3</v>
      </c>
    </row>
    <row r="1626" spans="1:15" ht="13" hidden="1" outlineLevel="1">
      <c r="A1626" s="59"/>
      <c r="B1626" s="59"/>
      <c r="H1626" s="51"/>
      <c r="I1626" s="55" t="s">
        <v>1483</v>
      </c>
      <c r="J1626" s="55">
        <v>2</v>
      </c>
      <c r="K1626" s="57">
        <f t="shared" si="25"/>
        <v>1.2658227848101266E-3</v>
      </c>
      <c r="M1626" s="55" t="s">
        <v>1484</v>
      </c>
      <c r="N1626" s="55">
        <v>3</v>
      </c>
      <c r="O1626" s="58">
        <f t="shared" si="26"/>
        <v>1.8987341772151898E-3</v>
      </c>
    </row>
    <row r="1627" spans="1:15" ht="13" hidden="1" outlineLevel="1">
      <c r="A1627" s="59"/>
      <c r="B1627" s="59"/>
      <c r="H1627" s="51"/>
      <c r="I1627" s="55" t="s">
        <v>148</v>
      </c>
      <c r="J1627" s="55">
        <v>2</v>
      </c>
      <c r="K1627" s="57">
        <f t="shared" si="25"/>
        <v>1.2658227848101266E-3</v>
      </c>
      <c r="M1627" s="55" t="s">
        <v>649</v>
      </c>
      <c r="N1627" s="55">
        <v>3</v>
      </c>
      <c r="O1627" s="58">
        <f t="shared" si="26"/>
        <v>1.8987341772151898E-3</v>
      </c>
    </row>
    <row r="1628" spans="1:15" ht="13" hidden="1" outlineLevel="1">
      <c r="A1628" s="59"/>
      <c r="B1628" s="59"/>
      <c r="H1628" s="51"/>
      <c r="I1628" s="55" t="s">
        <v>309</v>
      </c>
      <c r="J1628" s="55">
        <v>2</v>
      </c>
      <c r="K1628" s="57">
        <f t="shared" si="25"/>
        <v>1.2658227848101266E-3</v>
      </c>
      <c r="M1628" s="55" t="s">
        <v>1485</v>
      </c>
      <c r="N1628" s="55">
        <v>3</v>
      </c>
      <c r="O1628" s="58">
        <f t="shared" si="26"/>
        <v>1.8987341772151898E-3</v>
      </c>
    </row>
    <row r="1629" spans="1:15" ht="13" hidden="1" outlineLevel="1">
      <c r="A1629" s="59"/>
      <c r="B1629" s="59"/>
      <c r="H1629" s="51"/>
      <c r="I1629" s="55" t="s">
        <v>152</v>
      </c>
      <c r="J1629" s="55">
        <v>1</v>
      </c>
      <c r="K1629" s="57">
        <f t="shared" si="25"/>
        <v>6.329113924050633E-4</v>
      </c>
      <c r="M1629" s="55" t="s">
        <v>1486</v>
      </c>
      <c r="N1629" s="55">
        <v>3</v>
      </c>
      <c r="O1629" s="58">
        <f t="shared" si="26"/>
        <v>1.8987341772151898E-3</v>
      </c>
    </row>
    <row r="1630" spans="1:15" ht="13" hidden="1" outlineLevel="1">
      <c r="A1630" s="59"/>
      <c r="B1630" s="59"/>
      <c r="H1630" s="51"/>
      <c r="I1630" s="55" t="s">
        <v>1487</v>
      </c>
      <c r="J1630" s="55">
        <v>1</v>
      </c>
      <c r="K1630" s="57">
        <f t="shared" si="25"/>
        <v>6.329113924050633E-4</v>
      </c>
      <c r="M1630" s="55" t="s">
        <v>400</v>
      </c>
      <c r="N1630" s="55">
        <v>3</v>
      </c>
      <c r="O1630" s="58">
        <f t="shared" si="26"/>
        <v>1.8987341772151898E-3</v>
      </c>
    </row>
    <row r="1631" spans="1:15" ht="13" hidden="1" outlineLevel="1">
      <c r="A1631" s="59"/>
      <c r="B1631" s="59"/>
      <c r="H1631" s="51"/>
      <c r="I1631" s="55" t="s">
        <v>1488</v>
      </c>
      <c r="J1631" s="55">
        <v>1</v>
      </c>
      <c r="K1631" s="57">
        <f t="shared" si="25"/>
        <v>6.329113924050633E-4</v>
      </c>
      <c r="M1631" s="55" t="s">
        <v>1489</v>
      </c>
      <c r="N1631" s="55">
        <v>3</v>
      </c>
      <c r="O1631" s="58">
        <f t="shared" si="26"/>
        <v>1.8987341772151898E-3</v>
      </c>
    </row>
    <row r="1632" spans="1:15" ht="13" hidden="1" outlineLevel="1">
      <c r="A1632" s="59"/>
      <c r="B1632" s="59"/>
      <c r="H1632" s="51"/>
      <c r="I1632" s="55" t="s">
        <v>1490</v>
      </c>
      <c r="J1632" s="55">
        <v>1</v>
      </c>
      <c r="K1632" s="57">
        <f t="shared" si="25"/>
        <v>6.329113924050633E-4</v>
      </c>
      <c r="M1632" s="55" t="s">
        <v>1491</v>
      </c>
      <c r="N1632" s="55">
        <v>3</v>
      </c>
      <c r="O1632" s="58">
        <f t="shared" si="26"/>
        <v>1.8987341772151898E-3</v>
      </c>
    </row>
    <row r="1633" spans="1:15" ht="13" hidden="1" outlineLevel="1">
      <c r="A1633" s="59"/>
      <c r="B1633" s="59"/>
      <c r="H1633" s="51"/>
      <c r="I1633" s="55" t="s">
        <v>1492</v>
      </c>
      <c r="J1633" s="55">
        <v>1</v>
      </c>
      <c r="K1633" s="57">
        <f t="shared" si="25"/>
        <v>6.329113924050633E-4</v>
      </c>
      <c r="M1633" s="55" t="s">
        <v>1493</v>
      </c>
      <c r="N1633" s="55">
        <v>3</v>
      </c>
      <c r="O1633" s="58">
        <f t="shared" si="26"/>
        <v>1.8987341772151898E-3</v>
      </c>
    </row>
    <row r="1634" spans="1:15" ht="13" hidden="1" outlineLevel="1">
      <c r="A1634" s="59"/>
      <c r="B1634" s="59"/>
      <c r="H1634" s="51"/>
      <c r="I1634" s="55" t="s">
        <v>1494</v>
      </c>
      <c r="J1634" s="55">
        <v>1</v>
      </c>
      <c r="K1634" s="57">
        <f t="shared" si="25"/>
        <v>6.329113924050633E-4</v>
      </c>
      <c r="M1634" s="55" t="s">
        <v>1495</v>
      </c>
      <c r="N1634" s="55">
        <v>3</v>
      </c>
      <c r="O1634" s="58">
        <f t="shared" si="26"/>
        <v>1.8987341772151898E-3</v>
      </c>
    </row>
    <row r="1635" spans="1:15" ht="13" hidden="1" outlineLevel="1">
      <c r="A1635" s="59"/>
      <c r="B1635" s="59"/>
      <c r="H1635" s="51"/>
      <c r="I1635" s="55" t="s">
        <v>1496</v>
      </c>
      <c r="J1635" s="55">
        <v>1</v>
      </c>
      <c r="K1635" s="57">
        <f t="shared" si="25"/>
        <v>6.329113924050633E-4</v>
      </c>
      <c r="M1635" s="55" t="s">
        <v>1497</v>
      </c>
      <c r="N1635" s="55">
        <v>3</v>
      </c>
      <c r="O1635" s="58">
        <f t="shared" si="26"/>
        <v>1.8987341772151898E-3</v>
      </c>
    </row>
    <row r="1636" spans="1:15" ht="13" hidden="1" outlineLevel="1">
      <c r="A1636" s="59"/>
      <c r="B1636" s="59"/>
      <c r="H1636" s="51"/>
      <c r="I1636" s="55" t="s">
        <v>1498</v>
      </c>
      <c r="J1636" s="55">
        <v>1</v>
      </c>
      <c r="K1636" s="57">
        <f t="shared" si="25"/>
        <v>6.329113924050633E-4</v>
      </c>
      <c r="M1636" s="55" t="s">
        <v>1499</v>
      </c>
      <c r="N1636" s="55">
        <v>3</v>
      </c>
      <c r="O1636" s="58">
        <f t="shared" si="26"/>
        <v>1.8987341772151898E-3</v>
      </c>
    </row>
    <row r="1637" spans="1:15" ht="13" hidden="1" outlineLevel="1">
      <c r="A1637" s="59"/>
      <c r="B1637" s="59"/>
      <c r="H1637" s="51"/>
      <c r="I1637" s="55" t="s">
        <v>1500</v>
      </c>
      <c r="J1637" s="55">
        <v>1</v>
      </c>
      <c r="K1637" s="57">
        <f t="shared" si="25"/>
        <v>6.329113924050633E-4</v>
      </c>
      <c r="M1637" s="55" t="s">
        <v>1501</v>
      </c>
      <c r="N1637" s="55">
        <v>3</v>
      </c>
      <c r="O1637" s="58">
        <f t="shared" si="26"/>
        <v>1.8987341772151898E-3</v>
      </c>
    </row>
    <row r="1638" spans="1:15" ht="13" hidden="1" outlineLevel="1">
      <c r="A1638" s="59"/>
      <c r="B1638" s="59"/>
      <c r="H1638" s="51"/>
      <c r="I1638" s="55" t="s">
        <v>1502</v>
      </c>
      <c r="J1638" s="55">
        <v>1</v>
      </c>
      <c r="K1638" s="57">
        <f t="shared" si="25"/>
        <v>6.329113924050633E-4</v>
      </c>
      <c r="M1638" s="55" t="s">
        <v>1503</v>
      </c>
      <c r="N1638" s="55">
        <v>2</v>
      </c>
      <c r="O1638" s="58">
        <f t="shared" si="26"/>
        <v>1.2658227848101266E-3</v>
      </c>
    </row>
    <row r="1639" spans="1:15" ht="13" hidden="1" outlineLevel="1">
      <c r="A1639" s="59"/>
      <c r="B1639" s="59"/>
      <c r="H1639" s="51"/>
      <c r="I1639" s="55" t="s">
        <v>1504</v>
      </c>
      <c r="J1639" s="55">
        <v>1</v>
      </c>
      <c r="K1639" s="57">
        <f t="shared" si="25"/>
        <v>6.329113924050633E-4</v>
      </c>
      <c r="M1639" s="55" t="s">
        <v>1505</v>
      </c>
      <c r="N1639" s="55">
        <v>2</v>
      </c>
      <c r="O1639" s="58">
        <f t="shared" si="26"/>
        <v>1.2658227848101266E-3</v>
      </c>
    </row>
    <row r="1640" spans="1:15" ht="13" hidden="1" outlineLevel="1">
      <c r="A1640" s="59"/>
      <c r="B1640" s="59"/>
      <c r="H1640" s="51"/>
      <c r="I1640" s="55" t="s">
        <v>1506</v>
      </c>
      <c r="J1640" s="55">
        <v>1</v>
      </c>
      <c r="K1640" s="57">
        <f t="shared" si="25"/>
        <v>6.329113924050633E-4</v>
      </c>
      <c r="M1640" s="55" t="s">
        <v>1317</v>
      </c>
      <c r="N1640" s="55">
        <v>2</v>
      </c>
      <c r="O1640" s="58">
        <f t="shared" si="26"/>
        <v>1.2658227848101266E-3</v>
      </c>
    </row>
    <row r="1641" spans="1:15" ht="13" hidden="1" outlineLevel="1">
      <c r="A1641" s="59"/>
      <c r="B1641" s="59"/>
      <c r="H1641" s="51"/>
      <c r="I1641" s="55" t="s">
        <v>1507</v>
      </c>
      <c r="J1641" s="55">
        <v>1</v>
      </c>
      <c r="K1641" s="57">
        <f t="shared" si="25"/>
        <v>6.329113924050633E-4</v>
      </c>
      <c r="M1641" s="64" t="s">
        <v>1508</v>
      </c>
      <c r="N1641" s="55">
        <v>2</v>
      </c>
      <c r="O1641" s="58">
        <f t="shared" si="26"/>
        <v>1.2658227848101266E-3</v>
      </c>
    </row>
    <row r="1642" spans="1:15" ht="13" hidden="1" outlineLevel="1">
      <c r="A1642" s="59"/>
      <c r="B1642" s="59"/>
      <c r="H1642" s="51"/>
      <c r="I1642" s="55" t="s">
        <v>1509</v>
      </c>
      <c r="J1642" s="55">
        <v>1</v>
      </c>
      <c r="K1642" s="57">
        <f t="shared" si="25"/>
        <v>6.329113924050633E-4</v>
      </c>
      <c r="M1642" s="55" t="s">
        <v>1510</v>
      </c>
      <c r="N1642" s="55">
        <v>2</v>
      </c>
      <c r="O1642" s="58">
        <f t="shared" si="26"/>
        <v>1.2658227848101266E-3</v>
      </c>
    </row>
    <row r="1643" spans="1:15" ht="13" hidden="1" outlineLevel="1">
      <c r="A1643" s="59"/>
      <c r="B1643" s="59"/>
      <c r="H1643" s="51"/>
      <c r="I1643" s="55" t="s">
        <v>1511</v>
      </c>
      <c r="J1643" s="55">
        <v>1</v>
      </c>
      <c r="K1643" s="57">
        <f t="shared" si="25"/>
        <v>6.329113924050633E-4</v>
      </c>
      <c r="M1643" s="55" t="s">
        <v>1512</v>
      </c>
      <c r="N1643" s="55">
        <v>2</v>
      </c>
      <c r="O1643" s="58">
        <f t="shared" si="26"/>
        <v>1.2658227848101266E-3</v>
      </c>
    </row>
    <row r="1644" spans="1:15" ht="13" hidden="1" outlineLevel="1">
      <c r="A1644" s="59"/>
      <c r="B1644" s="59"/>
      <c r="H1644" s="51"/>
      <c r="I1644" s="55" t="s">
        <v>1513</v>
      </c>
      <c r="J1644" s="55">
        <v>1</v>
      </c>
      <c r="K1644" s="57">
        <f t="shared" si="25"/>
        <v>6.329113924050633E-4</v>
      </c>
      <c r="M1644" s="55" t="s">
        <v>1514</v>
      </c>
      <c r="N1644" s="55">
        <v>2</v>
      </c>
      <c r="O1644" s="58">
        <f t="shared" si="26"/>
        <v>1.2658227848101266E-3</v>
      </c>
    </row>
    <row r="1645" spans="1:15" ht="13" hidden="1" outlineLevel="1">
      <c r="A1645" s="59"/>
      <c r="B1645" s="59"/>
      <c r="H1645" s="51"/>
      <c r="I1645" s="55" t="s">
        <v>1515</v>
      </c>
      <c r="J1645" s="55">
        <v>1</v>
      </c>
      <c r="K1645" s="57">
        <f t="shared" si="25"/>
        <v>6.329113924050633E-4</v>
      </c>
      <c r="M1645" s="55" t="s">
        <v>1516</v>
      </c>
      <c r="N1645" s="55">
        <v>2</v>
      </c>
      <c r="O1645" s="58">
        <f t="shared" si="26"/>
        <v>1.2658227848101266E-3</v>
      </c>
    </row>
    <row r="1646" spans="1:15" ht="13" hidden="1" outlineLevel="1">
      <c r="A1646" s="59"/>
      <c r="B1646" s="59"/>
      <c r="H1646" s="51"/>
      <c r="I1646" s="55" t="s">
        <v>323</v>
      </c>
      <c r="J1646" s="55">
        <v>1</v>
      </c>
      <c r="K1646" s="57">
        <f t="shared" si="25"/>
        <v>6.329113924050633E-4</v>
      </c>
      <c r="M1646" s="55" t="s">
        <v>1517</v>
      </c>
      <c r="N1646" s="55">
        <v>2</v>
      </c>
      <c r="O1646" s="58">
        <f t="shared" si="26"/>
        <v>1.2658227848101266E-3</v>
      </c>
    </row>
    <row r="1647" spans="1:15" ht="13" hidden="1" outlineLevel="1">
      <c r="A1647" s="59"/>
      <c r="B1647" s="59"/>
      <c r="H1647" s="51"/>
      <c r="I1647" s="55" t="s">
        <v>941</v>
      </c>
      <c r="J1647" s="55">
        <v>1</v>
      </c>
      <c r="K1647" s="57">
        <f t="shared" si="25"/>
        <v>6.329113924050633E-4</v>
      </c>
      <c r="M1647" s="55" t="s">
        <v>1518</v>
      </c>
      <c r="N1647" s="55">
        <v>2</v>
      </c>
      <c r="O1647" s="58">
        <f t="shared" si="26"/>
        <v>1.2658227848101266E-3</v>
      </c>
    </row>
    <row r="1648" spans="1:15" ht="13" hidden="1" outlineLevel="1">
      <c r="A1648" s="59"/>
      <c r="B1648" s="59"/>
      <c r="H1648" s="51"/>
      <c r="I1648" s="55" t="s">
        <v>1519</v>
      </c>
      <c r="J1648" s="55">
        <v>1</v>
      </c>
      <c r="K1648" s="57">
        <f t="shared" si="25"/>
        <v>6.329113924050633E-4</v>
      </c>
      <c r="M1648" s="55" t="s">
        <v>1520</v>
      </c>
      <c r="N1648" s="55">
        <v>2</v>
      </c>
      <c r="O1648" s="58">
        <f t="shared" si="26"/>
        <v>1.2658227848101266E-3</v>
      </c>
    </row>
    <row r="1649" spans="1:15" ht="13" hidden="1" outlineLevel="1">
      <c r="A1649" s="59"/>
      <c r="B1649" s="59"/>
      <c r="H1649" s="51"/>
      <c r="I1649" s="55" t="s">
        <v>1521</v>
      </c>
      <c r="J1649" s="55">
        <v>1</v>
      </c>
      <c r="K1649" s="57">
        <f t="shared" si="25"/>
        <v>6.329113924050633E-4</v>
      </c>
      <c r="M1649" s="55" t="s">
        <v>1522</v>
      </c>
      <c r="N1649" s="55">
        <v>2</v>
      </c>
      <c r="O1649" s="58">
        <f t="shared" si="26"/>
        <v>1.2658227848101266E-3</v>
      </c>
    </row>
    <row r="1650" spans="1:15" ht="13" hidden="1" outlineLevel="1">
      <c r="A1650" s="59"/>
      <c r="B1650" s="59"/>
      <c r="H1650" s="51"/>
      <c r="I1650" s="55" t="s">
        <v>405</v>
      </c>
      <c r="J1650" s="55">
        <v>1</v>
      </c>
      <c r="K1650" s="57">
        <f t="shared" si="25"/>
        <v>6.329113924050633E-4</v>
      </c>
      <c r="M1650" s="55" t="s">
        <v>1523</v>
      </c>
      <c r="N1650" s="55">
        <v>2</v>
      </c>
      <c r="O1650" s="58">
        <f t="shared" si="26"/>
        <v>1.2658227848101266E-3</v>
      </c>
    </row>
    <row r="1651" spans="1:15" ht="13" hidden="1" outlineLevel="1">
      <c r="A1651" s="59"/>
      <c r="B1651" s="59"/>
      <c r="H1651" s="51"/>
      <c r="I1651" s="55" t="s">
        <v>1524</v>
      </c>
      <c r="J1651" s="55">
        <v>1</v>
      </c>
      <c r="K1651" s="57">
        <f t="shared" si="25"/>
        <v>6.329113924050633E-4</v>
      </c>
      <c r="M1651" s="55" t="s">
        <v>1525</v>
      </c>
      <c r="N1651" s="55">
        <v>2</v>
      </c>
      <c r="O1651" s="58">
        <f t="shared" si="26"/>
        <v>1.2658227848101266E-3</v>
      </c>
    </row>
    <row r="1652" spans="1:15" ht="13" hidden="1" outlineLevel="1">
      <c r="A1652" s="59"/>
      <c r="B1652" s="59"/>
      <c r="H1652" s="51"/>
      <c r="I1652" s="55" t="s">
        <v>1526</v>
      </c>
      <c r="J1652" s="55">
        <v>1</v>
      </c>
      <c r="K1652" s="57">
        <f t="shared" si="25"/>
        <v>6.329113924050633E-4</v>
      </c>
      <c r="M1652" s="55" t="s">
        <v>1527</v>
      </c>
      <c r="N1652" s="55">
        <v>2</v>
      </c>
      <c r="O1652" s="58">
        <f t="shared" si="26"/>
        <v>1.2658227848101266E-3</v>
      </c>
    </row>
    <row r="1653" spans="1:15" ht="13" hidden="1" outlineLevel="1">
      <c r="A1653" s="59"/>
      <c r="B1653" s="59"/>
      <c r="H1653" s="51"/>
      <c r="I1653" s="55" t="s">
        <v>1528</v>
      </c>
      <c r="J1653" s="55">
        <v>1</v>
      </c>
      <c r="K1653" s="57">
        <f t="shared" si="25"/>
        <v>6.329113924050633E-4</v>
      </c>
      <c r="M1653" s="55" t="s">
        <v>1529</v>
      </c>
      <c r="N1653" s="55">
        <v>2</v>
      </c>
      <c r="O1653" s="58">
        <f t="shared" si="26"/>
        <v>1.2658227848101266E-3</v>
      </c>
    </row>
    <row r="1654" spans="1:15" ht="13" hidden="1" outlineLevel="1">
      <c r="A1654" s="59"/>
      <c r="B1654" s="59"/>
      <c r="H1654" s="51"/>
      <c r="I1654" s="55" t="s">
        <v>1530</v>
      </c>
      <c r="J1654" s="55">
        <v>1</v>
      </c>
      <c r="K1654" s="57">
        <f t="shared" si="25"/>
        <v>6.329113924050633E-4</v>
      </c>
      <c r="M1654" s="55" t="s">
        <v>1531</v>
      </c>
      <c r="N1654" s="55">
        <v>2</v>
      </c>
      <c r="O1654" s="58">
        <f t="shared" si="26"/>
        <v>1.2658227848101266E-3</v>
      </c>
    </row>
    <row r="1655" spans="1:15" ht="13" hidden="1" outlineLevel="1">
      <c r="A1655" s="59"/>
      <c r="B1655" s="59"/>
      <c r="H1655" s="51"/>
      <c r="I1655" s="55" t="s">
        <v>1532</v>
      </c>
      <c r="J1655" s="55">
        <v>1</v>
      </c>
      <c r="K1655" s="57">
        <f t="shared" si="25"/>
        <v>6.329113924050633E-4</v>
      </c>
      <c r="M1655" s="55" t="s">
        <v>1533</v>
      </c>
      <c r="N1655" s="55">
        <v>2</v>
      </c>
      <c r="O1655" s="58">
        <f t="shared" si="26"/>
        <v>1.2658227848101266E-3</v>
      </c>
    </row>
    <row r="1656" spans="1:15" ht="13" hidden="1" outlineLevel="1">
      <c r="A1656" s="59"/>
      <c r="B1656" s="59"/>
      <c r="H1656" s="51"/>
      <c r="I1656" s="55" t="s">
        <v>1534</v>
      </c>
      <c r="J1656" s="55">
        <v>1</v>
      </c>
      <c r="K1656" s="57">
        <f t="shared" si="25"/>
        <v>6.329113924050633E-4</v>
      </c>
      <c r="M1656" s="55" t="s">
        <v>1318</v>
      </c>
      <c r="N1656" s="55">
        <v>2</v>
      </c>
      <c r="O1656" s="58">
        <f t="shared" si="26"/>
        <v>1.2658227848101266E-3</v>
      </c>
    </row>
    <row r="1657" spans="1:15" ht="13" hidden="1" outlineLevel="1">
      <c r="A1657" s="59"/>
      <c r="B1657" s="59"/>
      <c r="H1657" s="51"/>
      <c r="I1657" s="55" t="s">
        <v>1535</v>
      </c>
      <c r="J1657" s="55">
        <v>1</v>
      </c>
      <c r="K1657" s="57">
        <f t="shared" si="25"/>
        <v>6.329113924050633E-4</v>
      </c>
      <c r="M1657" s="55" t="s">
        <v>206</v>
      </c>
      <c r="N1657" s="55">
        <v>2</v>
      </c>
      <c r="O1657" s="58">
        <f t="shared" si="26"/>
        <v>1.2658227848101266E-3</v>
      </c>
    </row>
    <row r="1658" spans="1:15" ht="13" hidden="1" outlineLevel="1">
      <c r="A1658" s="59"/>
      <c r="B1658" s="59"/>
      <c r="H1658" s="51"/>
      <c r="I1658" s="55" t="s">
        <v>1536</v>
      </c>
      <c r="J1658" s="55">
        <v>1</v>
      </c>
      <c r="K1658" s="57">
        <f t="shared" si="25"/>
        <v>6.329113924050633E-4</v>
      </c>
      <c r="M1658" s="55" t="s">
        <v>1537</v>
      </c>
      <c r="N1658" s="55">
        <v>2</v>
      </c>
      <c r="O1658" s="58">
        <f t="shared" si="26"/>
        <v>1.2658227848101266E-3</v>
      </c>
    </row>
    <row r="1659" spans="1:15" ht="13" hidden="1" outlineLevel="1">
      <c r="A1659" s="59"/>
      <c r="B1659" s="59"/>
      <c r="H1659" s="51"/>
      <c r="I1659" s="55" t="s">
        <v>1538</v>
      </c>
      <c r="J1659" s="55">
        <v>1</v>
      </c>
      <c r="K1659" s="57">
        <f t="shared" si="25"/>
        <v>6.329113924050633E-4</v>
      </c>
      <c r="M1659" s="55" t="s">
        <v>1539</v>
      </c>
      <c r="N1659" s="55">
        <v>2</v>
      </c>
      <c r="O1659" s="58">
        <f t="shared" si="26"/>
        <v>1.2658227848101266E-3</v>
      </c>
    </row>
    <row r="1660" spans="1:15" ht="13" hidden="1" outlineLevel="1">
      <c r="A1660" s="59"/>
      <c r="B1660" s="59"/>
      <c r="H1660" s="51"/>
      <c r="I1660" s="55" t="s">
        <v>943</v>
      </c>
      <c r="J1660" s="55">
        <v>1</v>
      </c>
      <c r="K1660" s="57">
        <f t="shared" si="25"/>
        <v>6.329113924050633E-4</v>
      </c>
      <c r="M1660" s="55" t="s">
        <v>1540</v>
      </c>
      <c r="N1660" s="55">
        <v>2</v>
      </c>
      <c r="O1660" s="58">
        <f t="shared" si="26"/>
        <v>1.2658227848101266E-3</v>
      </c>
    </row>
    <row r="1661" spans="1:15" ht="13" hidden="1" outlineLevel="1">
      <c r="A1661" s="59"/>
      <c r="B1661" s="59"/>
      <c r="H1661" s="51"/>
      <c r="I1661" s="55" t="s">
        <v>1541</v>
      </c>
      <c r="J1661" s="55">
        <v>1</v>
      </c>
      <c r="K1661" s="57">
        <f t="shared" si="25"/>
        <v>6.329113924050633E-4</v>
      </c>
      <c r="M1661" s="55" t="s">
        <v>1542</v>
      </c>
      <c r="N1661" s="55">
        <v>2</v>
      </c>
      <c r="O1661" s="58">
        <f t="shared" si="26"/>
        <v>1.2658227848101266E-3</v>
      </c>
    </row>
    <row r="1662" spans="1:15" ht="13" hidden="1" outlineLevel="1">
      <c r="A1662" s="59"/>
      <c r="B1662" s="59"/>
      <c r="H1662" s="51"/>
      <c r="I1662" s="55" t="s">
        <v>1543</v>
      </c>
      <c r="J1662" s="55">
        <v>1</v>
      </c>
      <c r="K1662" s="57">
        <f t="shared" si="25"/>
        <v>6.329113924050633E-4</v>
      </c>
      <c r="M1662" s="55" t="s">
        <v>210</v>
      </c>
      <c r="N1662" s="55">
        <v>2</v>
      </c>
      <c r="O1662" s="58">
        <f t="shared" si="26"/>
        <v>1.2658227848101266E-3</v>
      </c>
    </row>
    <row r="1663" spans="1:15" ht="13" hidden="1" outlineLevel="1">
      <c r="A1663" s="59"/>
      <c r="B1663" s="59"/>
      <c r="H1663" s="51"/>
      <c r="I1663" s="55" t="s">
        <v>1544</v>
      </c>
      <c r="J1663" s="55">
        <v>1</v>
      </c>
      <c r="K1663" s="57">
        <f t="shared" si="25"/>
        <v>6.329113924050633E-4</v>
      </c>
      <c r="M1663" s="55" t="s">
        <v>1545</v>
      </c>
      <c r="N1663" s="55">
        <v>2</v>
      </c>
      <c r="O1663" s="58">
        <f t="shared" si="26"/>
        <v>1.2658227848101266E-3</v>
      </c>
    </row>
    <row r="1664" spans="1:15" ht="13" hidden="1" outlineLevel="1">
      <c r="A1664" s="59"/>
      <c r="B1664" s="59"/>
      <c r="H1664" s="51"/>
      <c r="I1664" s="55" t="s">
        <v>1546</v>
      </c>
      <c r="J1664" s="55">
        <v>1</v>
      </c>
      <c r="K1664" s="57">
        <f t="shared" si="25"/>
        <v>6.329113924050633E-4</v>
      </c>
      <c r="M1664" s="55" t="s">
        <v>1305</v>
      </c>
      <c r="N1664" s="55">
        <v>2</v>
      </c>
      <c r="O1664" s="58">
        <f t="shared" si="26"/>
        <v>1.2658227848101266E-3</v>
      </c>
    </row>
    <row r="1665" spans="1:15" ht="13" hidden="1" outlineLevel="1">
      <c r="A1665" s="59"/>
      <c r="B1665" s="59"/>
      <c r="H1665" s="51"/>
      <c r="I1665" s="55" t="s">
        <v>1547</v>
      </c>
      <c r="J1665" s="55">
        <v>1</v>
      </c>
      <c r="K1665" s="57">
        <f t="shared" si="25"/>
        <v>6.329113924050633E-4</v>
      </c>
      <c r="M1665" s="55" t="s">
        <v>1548</v>
      </c>
      <c r="N1665" s="55">
        <v>2</v>
      </c>
      <c r="O1665" s="58">
        <f t="shared" si="26"/>
        <v>1.2658227848101266E-3</v>
      </c>
    </row>
    <row r="1666" spans="1:15" ht="13" hidden="1" outlineLevel="1">
      <c r="A1666" s="59"/>
      <c r="B1666" s="59"/>
      <c r="H1666" s="51"/>
      <c r="I1666" s="55" t="s">
        <v>1549</v>
      </c>
      <c r="J1666" s="55">
        <v>1</v>
      </c>
      <c r="K1666" s="57">
        <f t="shared" si="25"/>
        <v>6.329113924050633E-4</v>
      </c>
      <c r="M1666" s="55" t="s">
        <v>1550</v>
      </c>
      <c r="N1666" s="55">
        <v>2</v>
      </c>
      <c r="O1666" s="58">
        <f t="shared" si="26"/>
        <v>1.2658227848101266E-3</v>
      </c>
    </row>
    <row r="1667" spans="1:15" ht="13" hidden="1" outlineLevel="1">
      <c r="A1667" s="59"/>
      <c r="B1667" s="59"/>
      <c r="H1667" s="51"/>
      <c r="I1667" s="55" t="s">
        <v>1551</v>
      </c>
      <c r="J1667" s="55">
        <v>1</v>
      </c>
      <c r="K1667" s="57">
        <f t="shared" si="25"/>
        <v>6.329113924050633E-4</v>
      </c>
      <c r="M1667" s="55" t="s">
        <v>490</v>
      </c>
      <c r="N1667" s="55">
        <v>2</v>
      </c>
      <c r="O1667" s="58">
        <f t="shared" si="26"/>
        <v>1.2658227848101266E-3</v>
      </c>
    </row>
    <row r="1668" spans="1:15" ht="13" hidden="1" outlineLevel="1">
      <c r="A1668" s="59"/>
      <c r="B1668" s="59"/>
      <c r="H1668" s="51"/>
      <c r="I1668" s="55" t="s">
        <v>1552</v>
      </c>
      <c r="J1668" s="55">
        <v>1</v>
      </c>
      <c r="K1668" s="57">
        <f t="shared" si="25"/>
        <v>6.329113924050633E-4</v>
      </c>
      <c r="M1668" s="55" t="s">
        <v>1553</v>
      </c>
      <c r="N1668" s="55">
        <v>2</v>
      </c>
      <c r="O1668" s="58">
        <f t="shared" si="26"/>
        <v>1.2658227848101266E-3</v>
      </c>
    </row>
    <row r="1669" spans="1:15" ht="13" hidden="1" outlineLevel="1">
      <c r="A1669" s="59"/>
      <c r="B1669" s="59"/>
      <c r="H1669" s="51"/>
      <c r="I1669" s="55" t="s">
        <v>953</v>
      </c>
      <c r="J1669" s="55">
        <v>1</v>
      </c>
      <c r="K1669" s="57">
        <f t="shared" si="25"/>
        <v>6.329113924050633E-4</v>
      </c>
      <c r="M1669" s="55" t="s">
        <v>1554</v>
      </c>
      <c r="N1669" s="55">
        <v>2</v>
      </c>
      <c r="O1669" s="58">
        <f t="shared" si="26"/>
        <v>1.2658227848101266E-3</v>
      </c>
    </row>
    <row r="1670" spans="1:15" ht="13" hidden="1" outlineLevel="1">
      <c r="A1670" s="59"/>
      <c r="B1670" s="59"/>
      <c r="H1670" s="51"/>
      <c r="I1670" s="55" t="s">
        <v>1555</v>
      </c>
      <c r="J1670" s="55">
        <v>1</v>
      </c>
      <c r="K1670" s="57">
        <f t="shared" si="25"/>
        <v>6.329113924050633E-4</v>
      </c>
      <c r="M1670" s="55" t="s">
        <v>1556</v>
      </c>
      <c r="N1670" s="55">
        <v>2</v>
      </c>
      <c r="O1670" s="58">
        <f t="shared" si="26"/>
        <v>1.2658227848101266E-3</v>
      </c>
    </row>
    <row r="1671" spans="1:15" ht="13" hidden="1" outlineLevel="1">
      <c r="A1671" s="59"/>
      <c r="B1671" s="59"/>
      <c r="H1671" s="51"/>
      <c r="I1671" s="55" t="s">
        <v>1557</v>
      </c>
      <c r="J1671" s="55">
        <v>1</v>
      </c>
      <c r="K1671" s="57">
        <f t="shared" si="25"/>
        <v>6.329113924050633E-4</v>
      </c>
      <c r="M1671" s="55" t="s">
        <v>1558</v>
      </c>
      <c r="N1671" s="55">
        <v>2</v>
      </c>
      <c r="O1671" s="58">
        <f t="shared" si="26"/>
        <v>1.2658227848101266E-3</v>
      </c>
    </row>
    <row r="1672" spans="1:15" ht="13" hidden="1" outlineLevel="1">
      <c r="A1672" s="59"/>
      <c r="B1672" s="59"/>
      <c r="H1672" s="51"/>
      <c r="I1672" s="55" t="s">
        <v>409</v>
      </c>
      <c r="J1672" s="55">
        <v>1</v>
      </c>
      <c r="K1672" s="57">
        <f t="shared" si="25"/>
        <v>6.329113924050633E-4</v>
      </c>
      <c r="M1672" s="55" t="s">
        <v>1076</v>
      </c>
      <c r="N1672" s="55">
        <v>2</v>
      </c>
      <c r="O1672" s="58">
        <f t="shared" si="26"/>
        <v>1.2658227848101266E-3</v>
      </c>
    </row>
    <row r="1673" spans="1:15" ht="13" hidden="1" outlineLevel="1">
      <c r="A1673" s="59"/>
      <c r="B1673" s="59"/>
      <c r="H1673" s="51"/>
      <c r="I1673" s="55" t="s">
        <v>1559</v>
      </c>
      <c r="J1673" s="55">
        <v>1</v>
      </c>
      <c r="K1673" s="57">
        <f t="shared" si="25"/>
        <v>6.329113924050633E-4</v>
      </c>
      <c r="M1673" s="55" t="s">
        <v>1560</v>
      </c>
      <c r="N1673" s="55">
        <v>2</v>
      </c>
      <c r="O1673" s="58">
        <f t="shared" si="26"/>
        <v>1.2658227848101266E-3</v>
      </c>
    </row>
    <row r="1674" spans="1:15" ht="13" hidden="1" outlineLevel="1">
      <c r="A1674" s="59"/>
      <c r="B1674" s="59"/>
      <c r="H1674" s="51"/>
      <c r="M1674" s="55" t="s">
        <v>1561</v>
      </c>
      <c r="N1674" s="55">
        <v>2</v>
      </c>
      <c r="O1674" s="58">
        <f t="shared" si="26"/>
        <v>1.2658227848101266E-3</v>
      </c>
    </row>
    <row r="1675" spans="1:15" ht="13" hidden="1" outlineLevel="1">
      <c r="A1675" s="59"/>
      <c r="B1675" s="59"/>
      <c r="H1675" s="51"/>
      <c r="M1675" s="55" t="s">
        <v>1562</v>
      </c>
      <c r="N1675" s="55">
        <v>2</v>
      </c>
      <c r="O1675" s="58">
        <f t="shared" si="26"/>
        <v>1.2658227848101266E-3</v>
      </c>
    </row>
    <row r="1676" spans="1:15" ht="13" hidden="1" outlineLevel="1">
      <c r="A1676" s="59"/>
      <c r="B1676" s="59"/>
      <c r="H1676" s="51"/>
      <c r="M1676" s="55" t="s">
        <v>1563</v>
      </c>
      <c r="N1676" s="55">
        <v>2</v>
      </c>
      <c r="O1676" s="58">
        <f t="shared" si="26"/>
        <v>1.2658227848101266E-3</v>
      </c>
    </row>
    <row r="1677" spans="1:15" ht="13" hidden="1" outlineLevel="1">
      <c r="A1677" s="59"/>
      <c r="B1677" s="59"/>
      <c r="H1677" s="51"/>
      <c r="M1677" s="55" t="s">
        <v>1564</v>
      </c>
      <c r="N1677" s="55">
        <v>2</v>
      </c>
      <c r="O1677" s="58">
        <f t="shared" si="26"/>
        <v>1.2658227848101266E-3</v>
      </c>
    </row>
    <row r="1678" spans="1:15" ht="13" hidden="1" outlineLevel="1">
      <c r="A1678" s="59"/>
      <c r="B1678" s="59"/>
      <c r="H1678" s="51"/>
      <c r="M1678" s="55" t="s">
        <v>1565</v>
      </c>
      <c r="N1678" s="55">
        <v>2</v>
      </c>
      <c r="O1678" s="58">
        <f t="shared" si="26"/>
        <v>1.2658227848101266E-3</v>
      </c>
    </row>
    <row r="1679" spans="1:15" ht="13" hidden="1" outlineLevel="1">
      <c r="A1679" s="59"/>
      <c r="B1679" s="59"/>
      <c r="H1679" s="51"/>
      <c r="M1679" s="55" t="s">
        <v>1566</v>
      </c>
      <c r="N1679" s="55">
        <v>2</v>
      </c>
      <c r="O1679" s="58">
        <f t="shared" si="26"/>
        <v>1.2658227848101266E-3</v>
      </c>
    </row>
    <row r="1680" spans="1:15" ht="13" hidden="1" outlineLevel="1">
      <c r="A1680" s="59"/>
      <c r="B1680" s="59"/>
      <c r="H1680" s="51"/>
      <c r="M1680" s="55" t="s">
        <v>1567</v>
      </c>
      <c r="N1680" s="55">
        <v>2</v>
      </c>
      <c r="O1680" s="58">
        <f t="shared" si="26"/>
        <v>1.2658227848101266E-3</v>
      </c>
    </row>
    <row r="1681" spans="1:15" ht="13" hidden="1" outlineLevel="1">
      <c r="A1681" s="59"/>
      <c r="B1681" s="59"/>
      <c r="H1681" s="51"/>
      <c r="M1681" s="55" t="s">
        <v>1072</v>
      </c>
      <c r="N1681" s="55">
        <v>2</v>
      </c>
      <c r="O1681" s="58">
        <f t="shared" si="26"/>
        <v>1.2658227848101266E-3</v>
      </c>
    </row>
    <row r="1682" spans="1:15" ht="13" hidden="1" outlineLevel="1">
      <c r="A1682" s="59"/>
      <c r="B1682" s="59"/>
      <c r="H1682" s="51"/>
      <c r="M1682" s="55" t="s">
        <v>1568</v>
      </c>
      <c r="N1682" s="55">
        <v>2</v>
      </c>
      <c r="O1682" s="58">
        <f t="shared" si="26"/>
        <v>1.2658227848101266E-3</v>
      </c>
    </row>
    <row r="1683" spans="1:15" ht="13" hidden="1" outlineLevel="1">
      <c r="A1683" s="59"/>
      <c r="B1683" s="59"/>
      <c r="H1683" s="51"/>
      <c r="M1683" s="55" t="s">
        <v>145</v>
      </c>
      <c r="N1683" s="55">
        <v>2</v>
      </c>
      <c r="O1683" s="58">
        <f t="shared" si="26"/>
        <v>1.2658227848101266E-3</v>
      </c>
    </row>
    <row r="1684" spans="1:15" ht="13" hidden="1" outlineLevel="1">
      <c r="A1684" s="59"/>
      <c r="B1684" s="59"/>
      <c r="H1684" s="51"/>
      <c r="M1684" s="55" t="s">
        <v>980</v>
      </c>
      <c r="N1684" s="55">
        <v>2</v>
      </c>
      <c r="O1684" s="58">
        <f t="shared" si="26"/>
        <v>1.2658227848101266E-3</v>
      </c>
    </row>
    <row r="1685" spans="1:15" ht="13" hidden="1" outlineLevel="1">
      <c r="A1685" s="59"/>
      <c r="B1685" s="59"/>
      <c r="H1685" s="51"/>
      <c r="M1685" s="55" t="s">
        <v>1569</v>
      </c>
      <c r="N1685" s="55">
        <v>2</v>
      </c>
      <c r="O1685" s="58">
        <f t="shared" si="26"/>
        <v>1.2658227848101266E-3</v>
      </c>
    </row>
    <row r="1686" spans="1:15" ht="13" hidden="1" outlineLevel="1">
      <c r="A1686" s="59"/>
      <c r="B1686" s="59"/>
      <c r="H1686" s="51"/>
      <c r="M1686" s="55" t="s">
        <v>912</v>
      </c>
      <c r="N1686" s="55">
        <v>2</v>
      </c>
      <c r="O1686" s="58">
        <f t="shared" si="26"/>
        <v>1.2658227848101266E-3</v>
      </c>
    </row>
    <row r="1687" spans="1:15" ht="13" hidden="1" outlineLevel="1">
      <c r="A1687" s="59"/>
      <c r="B1687" s="59"/>
      <c r="H1687" s="51"/>
      <c r="M1687" s="55" t="s">
        <v>88</v>
      </c>
      <c r="N1687" s="55">
        <v>2</v>
      </c>
      <c r="O1687" s="58">
        <f t="shared" si="26"/>
        <v>1.2658227848101266E-3</v>
      </c>
    </row>
    <row r="1688" spans="1:15" ht="13" hidden="1" outlineLevel="1">
      <c r="A1688" s="59"/>
      <c r="B1688" s="59"/>
      <c r="H1688" s="51"/>
      <c r="M1688" s="55" t="s">
        <v>1570</v>
      </c>
      <c r="N1688" s="55">
        <v>2</v>
      </c>
      <c r="O1688" s="58">
        <f t="shared" si="26"/>
        <v>1.2658227848101266E-3</v>
      </c>
    </row>
    <row r="1689" spans="1:15" ht="13" hidden="1" outlineLevel="1">
      <c r="A1689" s="59"/>
      <c r="B1689" s="59"/>
      <c r="H1689" s="51"/>
      <c r="M1689" s="55" t="s">
        <v>1571</v>
      </c>
      <c r="N1689" s="55">
        <v>2</v>
      </c>
      <c r="O1689" s="58">
        <f t="shared" si="26"/>
        <v>1.2658227848101266E-3</v>
      </c>
    </row>
    <row r="1690" spans="1:15" ht="13" hidden="1" outlineLevel="1">
      <c r="A1690" s="59"/>
      <c r="B1690" s="59"/>
      <c r="H1690" s="51"/>
      <c r="M1690" s="55" t="s">
        <v>1572</v>
      </c>
      <c r="N1690" s="55">
        <v>2</v>
      </c>
      <c r="O1690" s="58">
        <f t="shared" si="26"/>
        <v>1.2658227848101266E-3</v>
      </c>
    </row>
    <row r="1691" spans="1:15" ht="13" hidden="1" outlineLevel="1">
      <c r="A1691" s="59"/>
      <c r="B1691" s="59"/>
      <c r="H1691" s="51"/>
      <c r="M1691" s="55" t="s">
        <v>1573</v>
      </c>
      <c r="N1691" s="55">
        <v>2</v>
      </c>
      <c r="O1691" s="58">
        <f t="shared" si="26"/>
        <v>1.2658227848101266E-3</v>
      </c>
    </row>
    <row r="1692" spans="1:15" ht="13" hidden="1" outlineLevel="1">
      <c r="A1692" s="59"/>
      <c r="B1692" s="59"/>
      <c r="H1692" s="51"/>
      <c r="M1692" s="55" t="s">
        <v>904</v>
      </c>
      <c r="N1692" s="55">
        <v>2</v>
      </c>
      <c r="O1692" s="58">
        <f t="shared" si="26"/>
        <v>1.2658227848101266E-3</v>
      </c>
    </row>
    <row r="1693" spans="1:15" ht="13" hidden="1" outlineLevel="1">
      <c r="A1693" s="59"/>
      <c r="B1693" s="59"/>
      <c r="H1693" s="51"/>
      <c r="M1693" s="55" t="s">
        <v>1574</v>
      </c>
      <c r="N1693" s="55">
        <v>2</v>
      </c>
      <c r="O1693" s="58">
        <f t="shared" si="26"/>
        <v>1.2658227848101266E-3</v>
      </c>
    </row>
    <row r="1694" spans="1:15" ht="13" hidden="1" outlineLevel="1">
      <c r="A1694" s="59"/>
      <c r="B1694" s="59"/>
      <c r="H1694" s="51"/>
      <c r="M1694" s="55" t="s">
        <v>1575</v>
      </c>
      <c r="N1694" s="55">
        <v>2</v>
      </c>
      <c r="O1694" s="58">
        <f t="shared" si="26"/>
        <v>1.2658227848101266E-3</v>
      </c>
    </row>
    <row r="1695" spans="1:15" ht="13" hidden="1" outlineLevel="1">
      <c r="A1695" s="59"/>
      <c r="B1695" s="59"/>
      <c r="H1695" s="51"/>
      <c r="M1695" s="55" t="s">
        <v>1576</v>
      </c>
      <c r="N1695" s="55">
        <v>2</v>
      </c>
      <c r="O1695" s="58">
        <f t="shared" si="26"/>
        <v>1.2658227848101266E-3</v>
      </c>
    </row>
    <row r="1696" spans="1:15" ht="13" hidden="1" outlineLevel="1">
      <c r="A1696" s="59"/>
      <c r="B1696" s="59"/>
      <c r="H1696" s="51"/>
      <c r="M1696" s="55" t="s">
        <v>1016</v>
      </c>
      <c r="N1696" s="55">
        <v>2</v>
      </c>
      <c r="O1696" s="58">
        <f t="shared" si="26"/>
        <v>1.2658227848101266E-3</v>
      </c>
    </row>
    <row r="1697" spans="1:15" ht="13" hidden="1" outlineLevel="1">
      <c r="A1697" s="59"/>
      <c r="B1697" s="59"/>
      <c r="H1697" s="51"/>
      <c r="M1697" s="55" t="s">
        <v>1577</v>
      </c>
      <c r="N1697" s="55">
        <v>2</v>
      </c>
      <c r="O1697" s="58">
        <f t="shared" si="26"/>
        <v>1.2658227848101266E-3</v>
      </c>
    </row>
    <row r="1698" spans="1:15" ht="13" hidden="1" outlineLevel="1">
      <c r="A1698" s="59"/>
      <c r="B1698" s="59"/>
      <c r="H1698" s="51"/>
      <c r="M1698" s="55" t="s">
        <v>1578</v>
      </c>
      <c r="N1698" s="55">
        <v>2</v>
      </c>
      <c r="O1698" s="58">
        <f t="shared" si="26"/>
        <v>1.2658227848101266E-3</v>
      </c>
    </row>
    <row r="1699" spans="1:15" ht="13" hidden="1" outlineLevel="1">
      <c r="A1699" s="59"/>
      <c r="B1699" s="59"/>
      <c r="H1699" s="51"/>
      <c r="M1699" s="55" t="s">
        <v>1579</v>
      </c>
      <c r="N1699" s="55">
        <v>2</v>
      </c>
      <c r="O1699" s="58">
        <f t="shared" si="26"/>
        <v>1.2658227848101266E-3</v>
      </c>
    </row>
    <row r="1700" spans="1:15" ht="13" hidden="1" outlineLevel="1">
      <c r="A1700" s="59"/>
      <c r="B1700" s="59"/>
      <c r="H1700" s="51"/>
      <c r="M1700" s="55" t="s">
        <v>1580</v>
      </c>
      <c r="N1700" s="55">
        <v>2</v>
      </c>
      <c r="O1700" s="58">
        <f t="shared" si="26"/>
        <v>1.2658227848101266E-3</v>
      </c>
    </row>
    <row r="1701" spans="1:15" ht="13" hidden="1" outlineLevel="1">
      <c r="A1701" s="59"/>
      <c r="B1701" s="59"/>
      <c r="H1701" s="51"/>
      <c r="M1701" s="55" t="s">
        <v>1048</v>
      </c>
      <c r="N1701" s="55">
        <v>2</v>
      </c>
      <c r="O1701" s="58">
        <f t="shared" si="26"/>
        <v>1.2658227848101266E-3</v>
      </c>
    </row>
    <row r="1702" spans="1:15" ht="13" hidden="1" outlineLevel="1">
      <c r="A1702" s="59"/>
      <c r="B1702" s="59"/>
      <c r="H1702" s="51"/>
      <c r="M1702" s="55" t="s">
        <v>1581</v>
      </c>
      <c r="N1702" s="55">
        <v>2</v>
      </c>
      <c r="O1702" s="58">
        <f t="shared" si="26"/>
        <v>1.2658227848101266E-3</v>
      </c>
    </row>
    <row r="1703" spans="1:15" ht="13" hidden="1" outlineLevel="1">
      <c r="A1703" s="59"/>
      <c r="B1703" s="59"/>
      <c r="H1703" s="51"/>
      <c r="M1703" s="55" t="s">
        <v>1365</v>
      </c>
      <c r="N1703" s="55">
        <v>2</v>
      </c>
      <c r="O1703" s="58">
        <f t="shared" si="26"/>
        <v>1.2658227848101266E-3</v>
      </c>
    </row>
    <row r="1704" spans="1:15" ht="13" hidden="1" outlineLevel="1">
      <c r="A1704" s="59"/>
      <c r="B1704" s="59"/>
      <c r="H1704" s="51"/>
      <c r="M1704" s="55" t="s">
        <v>1582</v>
      </c>
      <c r="N1704" s="55">
        <v>2</v>
      </c>
      <c r="O1704" s="58">
        <f t="shared" si="26"/>
        <v>1.2658227848101266E-3</v>
      </c>
    </row>
    <row r="1705" spans="1:15" ht="13" hidden="1" outlineLevel="1">
      <c r="A1705" s="59"/>
      <c r="B1705" s="59"/>
      <c r="H1705" s="51"/>
      <c r="M1705" s="55" t="s">
        <v>1064</v>
      </c>
      <c r="N1705" s="55">
        <v>2</v>
      </c>
      <c r="O1705" s="58">
        <f t="shared" si="26"/>
        <v>1.2658227848101266E-3</v>
      </c>
    </row>
    <row r="1706" spans="1:15" ht="13" hidden="1" outlineLevel="1">
      <c r="A1706" s="59"/>
      <c r="B1706" s="59"/>
      <c r="H1706" s="51"/>
      <c r="M1706" s="55" t="s">
        <v>1273</v>
      </c>
      <c r="N1706" s="55">
        <v>2</v>
      </c>
      <c r="O1706" s="58">
        <f t="shared" si="26"/>
        <v>1.2658227848101266E-3</v>
      </c>
    </row>
    <row r="1707" spans="1:15" ht="13" hidden="1" outlineLevel="1">
      <c r="A1707" s="59"/>
      <c r="B1707" s="59"/>
      <c r="H1707" s="51"/>
      <c r="M1707" s="55" t="s">
        <v>1583</v>
      </c>
      <c r="N1707" s="55">
        <v>2</v>
      </c>
      <c r="O1707" s="58">
        <f t="shared" si="26"/>
        <v>1.2658227848101266E-3</v>
      </c>
    </row>
    <row r="1708" spans="1:15" ht="13" hidden="1" outlineLevel="1">
      <c r="A1708" s="59"/>
      <c r="B1708" s="59"/>
      <c r="H1708" s="51"/>
      <c r="M1708" s="55" t="s">
        <v>1584</v>
      </c>
      <c r="N1708" s="55">
        <v>2</v>
      </c>
      <c r="O1708" s="58">
        <f t="shared" si="26"/>
        <v>1.2658227848101266E-3</v>
      </c>
    </row>
    <row r="1709" spans="1:15" ht="13" hidden="1" outlineLevel="1">
      <c r="A1709" s="59"/>
      <c r="B1709" s="59"/>
      <c r="H1709" s="51"/>
      <c r="M1709" s="55" t="s">
        <v>1585</v>
      </c>
      <c r="N1709" s="55">
        <v>2</v>
      </c>
      <c r="O1709" s="58">
        <f t="shared" si="26"/>
        <v>1.2658227848101266E-3</v>
      </c>
    </row>
    <row r="1710" spans="1:15" ht="13" hidden="1" outlineLevel="1">
      <c r="A1710" s="59"/>
      <c r="B1710" s="59"/>
      <c r="H1710" s="51"/>
      <c r="M1710" s="55" t="s">
        <v>1586</v>
      </c>
      <c r="N1710" s="55">
        <v>2</v>
      </c>
      <c r="O1710" s="58">
        <f t="shared" si="26"/>
        <v>1.2658227848101266E-3</v>
      </c>
    </row>
    <row r="1711" spans="1:15" ht="13" hidden="1" outlineLevel="1">
      <c r="A1711" s="59"/>
      <c r="B1711" s="59"/>
      <c r="H1711" s="51"/>
      <c r="M1711" s="55" t="s">
        <v>82</v>
      </c>
      <c r="N1711" s="55">
        <v>2</v>
      </c>
      <c r="O1711" s="58">
        <f t="shared" si="26"/>
        <v>1.2658227848101266E-3</v>
      </c>
    </row>
    <row r="1712" spans="1:15" ht="13" hidden="1" outlineLevel="1">
      <c r="A1712" s="59"/>
      <c r="B1712" s="59"/>
      <c r="H1712" s="51"/>
      <c r="M1712" s="55" t="s">
        <v>1587</v>
      </c>
      <c r="N1712" s="55">
        <v>2</v>
      </c>
      <c r="O1712" s="58">
        <f t="shared" si="26"/>
        <v>1.2658227848101266E-3</v>
      </c>
    </row>
    <row r="1713" spans="1:15" ht="13" hidden="1" outlineLevel="1">
      <c r="A1713" s="59"/>
      <c r="B1713" s="59"/>
      <c r="H1713" s="51"/>
      <c r="M1713" s="55" t="s">
        <v>1588</v>
      </c>
      <c r="N1713" s="55">
        <v>2</v>
      </c>
      <c r="O1713" s="58">
        <f t="shared" si="26"/>
        <v>1.2658227848101266E-3</v>
      </c>
    </row>
    <row r="1714" spans="1:15" ht="13" hidden="1" outlineLevel="1">
      <c r="A1714" s="59"/>
      <c r="B1714" s="59"/>
      <c r="H1714" s="51"/>
      <c r="M1714" s="55" t="s">
        <v>1589</v>
      </c>
      <c r="N1714" s="55">
        <v>2</v>
      </c>
      <c r="O1714" s="58">
        <f t="shared" si="26"/>
        <v>1.2658227848101266E-3</v>
      </c>
    </row>
    <row r="1715" spans="1:15" ht="13" hidden="1" outlineLevel="1">
      <c r="A1715" s="59"/>
      <c r="B1715" s="59"/>
      <c r="H1715" s="51"/>
      <c r="M1715" s="55" t="s">
        <v>1590</v>
      </c>
      <c r="N1715" s="55">
        <v>2</v>
      </c>
      <c r="O1715" s="58">
        <f t="shared" si="26"/>
        <v>1.2658227848101266E-3</v>
      </c>
    </row>
    <row r="1716" spans="1:15" ht="13" hidden="1" outlineLevel="1">
      <c r="A1716" s="59"/>
      <c r="B1716" s="59"/>
      <c r="H1716" s="51"/>
      <c r="M1716" s="55" t="s">
        <v>1047</v>
      </c>
      <c r="N1716" s="55">
        <v>2</v>
      </c>
      <c r="O1716" s="58">
        <f t="shared" si="26"/>
        <v>1.2658227848101266E-3</v>
      </c>
    </row>
    <row r="1717" spans="1:15" ht="13" hidden="1" outlineLevel="1">
      <c r="A1717" s="59"/>
      <c r="B1717" s="59"/>
      <c r="H1717" s="51"/>
      <c r="M1717" s="55" t="s">
        <v>1591</v>
      </c>
      <c r="N1717" s="55">
        <v>2</v>
      </c>
      <c r="O1717" s="58">
        <f t="shared" si="26"/>
        <v>1.2658227848101266E-3</v>
      </c>
    </row>
    <row r="1718" spans="1:15" ht="13" hidden="1" outlineLevel="1">
      <c r="A1718" s="59"/>
      <c r="B1718" s="59"/>
      <c r="H1718" s="51"/>
      <c r="M1718" s="55" t="s">
        <v>1592</v>
      </c>
      <c r="N1718" s="55">
        <v>2</v>
      </c>
      <c r="O1718" s="58">
        <f t="shared" si="26"/>
        <v>1.2658227848101266E-3</v>
      </c>
    </row>
    <row r="1719" spans="1:15" ht="13" hidden="1" outlineLevel="1">
      <c r="A1719" s="59"/>
      <c r="B1719" s="59"/>
      <c r="H1719" s="51"/>
      <c r="M1719" s="55" t="s">
        <v>1593</v>
      </c>
      <c r="N1719" s="55">
        <v>2</v>
      </c>
      <c r="O1719" s="58">
        <f t="shared" si="26"/>
        <v>1.2658227848101266E-3</v>
      </c>
    </row>
    <row r="1720" spans="1:15" ht="13" hidden="1" outlineLevel="1">
      <c r="A1720" s="59"/>
      <c r="B1720" s="59"/>
      <c r="H1720" s="51"/>
      <c r="M1720" s="55" t="s">
        <v>1594</v>
      </c>
      <c r="N1720" s="55">
        <v>2</v>
      </c>
      <c r="O1720" s="58">
        <f t="shared" si="26"/>
        <v>1.2658227848101266E-3</v>
      </c>
    </row>
    <row r="1721" spans="1:15" ht="13" hidden="1" outlineLevel="1">
      <c r="A1721" s="59"/>
      <c r="B1721" s="59"/>
      <c r="H1721" s="51"/>
      <c r="M1721" s="55" t="s">
        <v>1085</v>
      </c>
      <c r="N1721" s="55">
        <v>2</v>
      </c>
      <c r="O1721" s="58">
        <f t="shared" si="26"/>
        <v>1.2658227848101266E-3</v>
      </c>
    </row>
    <row r="1722" spans="1:15" ht="13" hidden="1" outlineLevel="1">
      <c r="A1722" s="59"/>
      <c r="B1722" s="59"/>
      <c r="H1722" s="51"/>
      <c r="M1722" s="55" t="s">
        <v>1032</v>
      </c>
      <c r="N1722" s="55">
        <v>2</v>
      </c>
      <c r="O1722" s="58">
        <f t="shared" si="26"/>
        <v>1.2658227848101266E-3</v>
      </c>
    </row>
    <row r="1723" spans="1:15" ht="13" hidden="1" outlineLevel="1">
      <c r="A1723" s="59"/>
      <c r="B1723" s="59"/>
      <c r="H1723" s="51"/>
      <c r="M1723" s="55" t="s">
        <v>1595</v>
      </c>
      <c r="N1723" s="55">
        <v>2</v>
      </c>
      <c r="O1723" s="58">
        <f t="shared" si="26"/>
        <v>1.2658227848101266E-3</v>
      </c>
    </row>
    <row r="1724" spans="1:15" ht="13" hidden="1" outlineLevel="1">
      <c r="A1724" s="59"/>
      <c r="B1724" s="59"/>
      <c r="H1724" s="51"/>
      <c r="M1724" s="55" t="s">
        <v>247</v>
      </c>
      <c r="N1724" s="55">
        <v>2</v>
      </c>
      <c r="O1724" s="58">
        <f t="shared" si="26"/>
        <v>1.2658227848101266E-3</v>
      </c>
    </row>
    <row r="1725" spans="1:15" ht="13" hidden="1" outlineLevel="1">
      <c r="A1725" s="59"/>
      <c r="B1725" s="59"/>
      <c r="H1725" s="51"/>
      <c r="M1725" s="55" t="s">
        <v>1596</v>
      </c>
      <c r="N1725" s="55">
        <v>2</v>
      </c>
      <c r="O1725" s="58">
        <f t="shared" si="26"/>
        <v>1.2658227848101266E-3</v>
      </c>
    </row>
    <row r="1726" spans="1:15" ht="13" hidden="1" outlineLevel="1">
      <c r="A1726" s="59"/>
      <c r="B1726" s="59"/>
      <c r="H1726" s="51"/>
      <c r="M1726" s="55" t="s">
        <v>1597</v>
      </c>
      <c r="N1726" s="55">
        <v>2</v>
      </c>
      <c r="O1726" s="58">
        <f t="shared" si="26"/>
        <v>1.2658227848101266E-3</v>
      </c>
    </row>
    <row r="1727" spans="1:15" ht="13" hidden="1" outlineLevel="1">
      <c r="A1727" s="59"/>
      <c r="B1727" s="59"/>
      <c r="H1727" s="51"/>
      <c r="M1727" s="55" t="s">
        <v>1598</v>
      </c>
      <c r="N1727" s="55">
        <v>2</v>
      </c>
      <c r="O1727" s="58">
        <f t="shared" si="26"/>
        <v>1.2658227848101266E-3</v>
      </c>
    </row>
    <row r="1728" spans="1:15" ht="13" hidden="1" outlineLevel="1">
      <c r="A1728" s="59"/>
      <c r="B1728" s="59"/>
      <c r="H1728" s="51"/>
      <c r="M1728" s="55" t="s">
        <v>100</v>
      </c>
      <c r="N1728" s="55">
        <v>2</v>
      </c>
      <c r="O1728" s="58">
        <f t="shared" si="26"/>
        <v>1.2658227848101266E-3</v>
      </c>
    </row>
    <row r="1729" spans="1:15" ht="13" hidden="1" outlineLevel="1">
      <c r="A1729" s="59"/>
      <c r="B1729" s="59"/>
      <c r="H1729" s="51"/>
      <c r="M1729" s="55" t="s">
        <v>1599</v>
      </c>
      <c r="N1729" s="55">
        <v>2</v>
      </c>
      <c r="O1729" s="58">
        <f t="shared" si="26"/>
        <v>1.2658227848101266E-3</v>
      </c>
    </row>
    <row r="1730" spans="1:15" ht="13" hidden="1" outlineLevel="1">
      <c r="A1730" s="59"/>
      <c r="B1730" s="59"/>
      <c r="H1730" s="51"/>
      <c r="M1730" s="55" t="s">
        <v>1600</v>
      </c>
      <c r="N1730" s="55">
        <v>2</v>
      </c>
      <c r="O1730" s="58">
        <f t="shared" si="26"/>
        <v>1.2658227848101266E-3</v>
      </c>
    </row>
    <row r="1731" spans="1:15" ht="13" hidden="1" outlineLevel="1">
      <c r="A1731" s="59"/>
      <c r="B1731" s="59"/>
      <c r="H1731" s="51"/>
      <c r="M1731" s="55" t="s">
        <v>157</v>
      </c>
      <c r="N1731" s="55">
        <v>2</v>
      </c>
      <c r="O1731" s="58">
        <f t="shared" si="26"/>
        <v>1.2658227848101266E-3</v>
      </c>
    </row>
    <row r="1732" spans="1:15" ht="13" hidden="1" outlineLevel="1">
      <c r="A1732" s="59"/>
      <c r="B1732" s="59"/>
      <c r="H1732" s="51"/>
      <c r="M1732" s="55" t="s">
        <v>1366</v>
      </c>
      <c r="N1732" s="55">
        <v>2</v>
      </c>
      <c r="O1732" s="58">
        <f t="shared" si="26"/>
        <v>1.2658227848101266E-3</v>
      </c>
    </row>
    <row r="1733" spans="1:15" ht="13" hidden="1" outlineLevel="1">
      <c r="A1733" s="59"/>
      <c r="B1733" s="59"/>
      <c r="H1733" s="51"/>
      <c r="M1733" s="55" t="s">
        <v>1601</v>
      </c>
      <c r="N1733" s="55">
        <v>2</v>
      </c>
      <c r="O1733" s="58">
        <f t="shared" si="26"/>
        <v>1.2658227848101266E-3</v>
      </c>
    </row>
    <row r="1734" spans="1:15" ht="13" hidden="1" outlineLevel="1">
      <c r="A1734" s="59"/>
      <c r="B1734" s="59"/>
      <c r="H1734" s="51"/>
      <c r="M1734" s="55" t="s">
        <v>1602</v>
      </c>
      <c r="N1734" s="55">
        <v>2</v>
      </c>
      <c r="O1734" s="58">
        <f t="shared" si="26"/>
        <v>1.2658227848101266E-3</v>
      </c>
    </row>
    <row r="1735" spans="1:15" ht="13" hidden="1" outlineLevel="1">
      <c r="A1735" s="59"/>
      <c r="B1735" s="59"/>
      <c r="H1735" s="51"/>
      <c r="M1735" s="55" t="s">
        <v>94</v>
      </c>
      <c r="N1735" s="55">
        <v>2</v>
      </c>
      <c r="O1735" s="58">
        <f t="shared" si="26"/>
        <v>1.2658227848101266E-3</v>
      </c>
    </row>
    <row r="1736" spans="1:15" ht="13" hidden="1" outlineLevel="1">
      <c r="A1736" s="59"/>
      <c r="B1736" s="59"/>
      <c r="H1736" s="51"/>
      <c r="M1736" s="55" t="s">
        <v>1603</v>
      </c>
      <c r="N1736" s="55">
        <v>2</v>
      </c>
      <c r="O1736" s="58">
        <f t="shared" si="26"/>
        <v>1.2658227848101266E-3</v>
      </c>
    </row>
    <row r="1737" spans="1:15" ht="13" hidden="1" outlineLevel="1">
      <c r="A1737" s="59"/>
      <c r="B1737" s="59"/>
      <c r="H1737" s="51"/>
      <c r="M1737" s="55" t="s">
        <v>231</v>
      </c>
      <c r="N1737" s="55">
        <v>2</v>
      </c>
      <c r="O1737" s="58">
        <f t="shared" si="26"/>
        <v>1.2658227848101266E-3</v>
      </c>
    </row>
    <row r="1738" spans="1:15" ht="13" hidden="1" outlineLevel="1">
      <c r="A1738" s="59"/>
      <c r="B1738" s="59"/>
      <c r="H1738" s="51"/>
      <c r="M1738" s="55" t="s">
        <v>1604</v>
      </c>
      <c r="N1738" s="55">
        <v>2</v>
      </c>
      <c r="O1738" s="58">
        <f t="shared" si="26"/>
        <v>1.2658227848101266E-3</v>
      </c>
    </row>
    <row r="1739" spans="1:15" ht="13" hidden="1" outlineLevel="1">
      <c r="A1739" s="59"/>
      <c r="B1739" s="59"/>
      <c r="H1739" s="51"/>
      <c r="M1739" s="55" t="s">
        <v>1605</v>
      </c>
      <c r="N1739" s="55">
        <v>2</v>
      </c>
      <c r="O1739" s="58">
        <f t="shared" si="26"/>
        <v>1.2658227848101266E-3</v>
      </c>
    </row>
    <row r="1740" spans="1:15" ht="13" hidden="1" outlineLevel="1">
      <c r="A1740" s="59"/>
      <c r="B1740" s="59"/>
      <c r="H1740" s="51"/>
      <c r="M1740" s="55" t="s">
        <v>353</v>
      </c>
      <c r="N1740" s="55">
        <v>2</v>
      </c>
      <c r="O1740" s="58">
        <f t="shared" si="26"/>
        <v>1.2658227848101266E-3</v>
      </c>
    </row>
    <row r="1741" spans="1:15" ht="13" hidden="1" outlineLevel="1">
      <c r="A1741" s="59"/>
      <c r="B1741" s="59"/>
      <c r="H1741" s="51"/>
      <c r="M1741" s="55" t="s">
        <v>1606</v>
      </c>
      <c r="N1741" s="55">
        <v>2</v>
      </c>
      <c r="O1741" s="58">
        <f t="shared" si="26"/>
        <v>1.2658227848101266E-3</v>
      </c>
    </row>
    <row r="1742" spans="1:15" ht="13" hidden="1" outlineLevel="1">
      <c r="A1742" s="59"/>
      <c r="B1742" s="59"/>
      <c r="H1742" s="51"/>
      <c r="M1742" s="55" t="s">
        <v>1607</v>
      </c>
      <c r="N1742" s="55">
        <v>2</v>
      </c>
      <c r="O1742" s="58">
        <f t="shared" si="26"/>
        <v>1.2658227848101266E-3</v>
      </c>
    </row>
    <row r="1743" spans="1:15" ht="13" hidden="1" outlineLevel="1">
      <c r="A1743" s="59"/>
      <c r="B1743" s="59"/>
      <c r="H1743" s="51"/>
      <c r="M1743" s="55" t="s">
        <v>220</v>
      </c>
      <c r="N1743" s="55">
        <v>2</v>
      </c>
      <c r="O1743" s="58">
        <f t="shared" si="26"/>
        <v>1.2658227848101266E-3</v>
      </c>
    </row>
    <row r="1744" spans="1:15" ht="13" hidden="1" outlineLevel="1">
      <c r="A1744" s="59"/>
      <c r="B1744" s="59"/>
      <c r="H1744" s="51"/>
      <c r="M1744" s="55" t="s">
        <v>1608</v>
      </c>
      <c r="N1744" s="55">
        <v>2</v>
      </c>
      <c r="O1744" s="58">
        <f t="shared" si="26"/>
        <v>1.2658227848101266E-3</v>
      </c>
    </row>
    <row r="1745" spans="1:15" ht="13" hidden="1" outlineLevel="1">
      <c r="A1745" s="59"/>
      <c r="B1745" s="59"/>
      <c r="H1745" s="51"/>
      <c r="M1745" s="64" t="s">
        <v>1609</v>
      </c>
      <c r="N1745" s="55">
        <v>2</v>
      </c>
      <c r="O1745" s="58">
        <f t="shared" si="26"/>
        <v>1.2658227848101266E-3</v>
      </c>
    </row>
    <row r="1746" spans="1:15" ht="13" hidden="1" outlineLevel="1">
      <c r="A1746" s="59"/>
      <c r="B1746" s="59"/>
      <c r="H1746" s="51"/>
      <c r="M1746" s="55" t="s">
        <v>456</v>
      </c>
      <c r="N1746" s="55">
        <v>2</v>
      </c>
      <c r="O1746" s="58">
        <f t="shared" si="26"/>
        <v>1.2658227848101266E-3</v>
      </c>
    </row>
    <row r="1747" spans="1:15" ht="13" hidden="1" outlineLevel="1">
      <c r="A1747" s="59"/>
      <c r="B1747" s="59"/>
      <c r="H1747" s="51"/>
      <c r="M1747" s="55" t="s">
        <v>635</v>
      </c>
      <c r="N1747" s="55">
        <v>2</v>
      </c>
      <c r="O1747" s="58">
        <f t="shared" si="26"/>
        <v>1.2658227848101266E-3</v>
      </c>
    </row>
    <row r="1748" spans="1:15" ht="13" hidden="1" outlineLevel="1">
      <c r="A1748" s="59"/>
      <c r="B1748" s="59"/>
      <c r="H1748" s="51"/>
      <c r="M1748" s="55" t="s">
        <v>1610</v>
      </c>
      <c r="N1748" s="55">
        <v>2</v>
      </c>
      <c r="O1748" s="58">
        <f t="shared" si="26"/>
        <v>1.2658227848101266E-3</v>
      </c>
    </row>
    <row r="1749" spans="1:15" ht="13" hidden="1" outlineLevel="1">
      <c r="A1749" s="59"/>
      <c r="B1749" s="59"/>
      <c r="H1749" s="51"/>
      <c r="M1749" s="55" t="s">
        <v>1611</v>
      </c>
      <c r="N1749" s="55">
        <v>2</v>
      </c>
      <c r="O1749" s="58">
        <f t="shared" si="26"/>
        <v>1.2658227848101266E-3</v>
      </c>
    </row>
    <row r="1750" spans="1:15" ht="13" hidden="1" outlineLevel="1">
      <c r="A1750" s="59"/>
      <c r="B1750" s="59"/>
      <c r="H1750" s="51"/>
      <c r="M1750" s="55" t="s">
        <v>1612</v>
      </c>
      <c r="N1750" s="55">
        <v>2</v>
      </c>
      <c r="O1750" s="58">
        <f t="shared" si="26"/>
        <v>1.2658227848101266E-3</v>
      </c>
    </row>
    <row r="1751" spans="1:15" ht="13" hidden="1" outlineLevel="1">
      <c r="A1751" s="59"/>
      <c r="B1751" s="59"/>
      <c r="H1751" s="51"/>
      <c r="M1751" s="55" t="s">
        <v>1613</v>
      </c>
      <c r="N1751" s="55">
        <v>2</v>
      </c>
      <c r="O1751" s="58">
        <f t="shared" si="26"/>
        <v>1.2658227848101266E-3</v>
      </c>
    </row>
    <row r="1752" spans="1:15" ht="13" hidden="1" outlineLevel="1">
      <c r="A1752" s="59"/>
      <c r="B1752" s="59"/>
      <c r="H1752" s="51"/>
      <c r="M1752" s="55" t="s">
        <v>1614</v>
      </c>
      <c r="N1752" s="55">
        <v>2</v>
      </c>
      <c r="O1752" s="58">
        <f t="shared" si="26"/>
        <v>1.2658227848101266E-3</v>
      </c>
    </row>
    <row r="1753" spans="1:15" ht="13" hidden="1" outlineLevel="1">
      <c r="A1753" s="59"/>
      <c r="B1753" s="59"/>
      <c r="H1753" s="51"/>
      <c r="M1753" s="55" t="s">
        <v>1615</v>
      </c>
      <c r="N1753" s="55">
        <v>2</v>
      </c>
      <c r="O1753" s="58">
        <f t="shared" si="26"/>
        <v>1.2658227848101266E-3</v>
      </c>
    </row>
    <row r="1754" spans="1:15" ht="13" hidden="1" outlineLevel="1">
      <c r="A1754" s="59"/>
      <c r="B1754" s="59"/>
      <c r="H1754" s="51"/>
      <c r="M1754" s="55" t="s">
        <v>1616</v>
      </c>
      <c r="N1754" s="55">
        <v>2</v>
      </c>
      <c r="O1754" s="58">
        <f t="shared" si="26"/>
        <v>1.2658227848101266E-3</v>
      </c>
    </row>
    <row r="1755" spans="1:15" ht="13" hidden="1" outlineLevel="1">
      <c r="A1755" s="59"/>
      <c r="B1755" s="59"/>
      <c r="H1755" s="51"/>
      <c r="M1755" s="55" t="s">
        <v>1617</v>
      </c>
      <c r="N1755" s="55">
        <v>2</v>
      </c>
      <c r="O1755" s="58">
        <f t="shared" si="26"/>
        <v>1.2658227848101266E-3</v>
      </c>
    </row>
    <row r="1756" spans="1:15" ht="13" hidden="1" outlineLevel="1">
      <c r="A1756" s="59"/>
      <c r="B1756" s="59"/>
      <c r="H1756" s="51"/>
      <c r="M1756" s="55" t="s">
        <v>1121</v>
      </c>
      <c r="N1756" s="55">
        <v>2</v>
      </c>
      <c r="O1756" s="58">
        <f t="shared" si="26"/>
        <v>1.2658227848101266E-3</v>
      </c>
    </row>
    <row r="1757" spans="1:15" ht="13" hidden="1" outlineLevel="1">
      <c r="A1757" s="59"/>
      <c r="B1757" s="59"/>
      <c r="H1757" s="51"/>
      <c r="M1757" s="55" t="s">
        <v>425</v>
      </c>
      <c r="N1757" s="55">
        <v>2</v>
      </c>
      <c r="O1757" s="58">
        <f t="shared" si="26"/>
        <v>1.2658227848101266E-3</v>
      </c>
    </row>
    <row r="1758" spans="1:15" ht="13" hidden="1" outlineLevel="1">
      <c r="A1758" s="59"/>
      <c r="B1758" s="59"/>
      <c r="H1758" s="51"/>
      <c r="M1758" s="55" t="s">
        <v>1618</v>
      </c>
      <c r="N1758" s="55">
        <v>2</v>
      </c>
      <c r="O1758" s="58">
        <f t="shared" si="26"/>
        <v>1.2658227848101266E-3</v>
      </c>
    </row>
    <row r="1759" spans="1:15" ht="13" hidden="1" outlineLevel="1">
      <c r="A1759" s="59"/>
      <c r="B1759" s="59"/>
      <c r="H1759" s="51"/>
      <c r="M1759" s="55" t="s">
        <v>1619</v>
      </c>
      <c r="N1759" s="55">
        <v>2</v>
      </c>
      <c r="O1759" s="58">
        <f t="shared" si="26"/>
        <v>1.2658227848101266E-3</v>
      </c>
    </row>
    <row r="1760" spans="1:15" ht="13" hidden="1" outlineLevel="1">
      <c r="A1760" s="59"/>
      <c r="B1760" s="59"/>
      <c r="H1760" s="51"/>
      <c r="M1760" s="55" t="s">
        <v>1620</v>
      </c>
      <c r="N1760" s="55">
        <v>2</v>
      </c>
      <c r="O1760" s="58">
        <f t="shared" si="26"/>
        <v>1.2658227848101266E-3</v>
      </c>
    </row>
    <row r="1761" spans="1:15" ht="13" hidden="1" outlineLevel="1">
      <c r="A1761" s="59"/>
      <c r="B1761" s="59"/>
      <c r="H1761" s="51"/>
      <c r="M1761" s="55" t="s">
        <v>1621</v>
      </c>
      <c r="N1761" s="55">
        <v>2</v>
      </c>
      <c r="O1761" s="58">
        <f t="shared" si="26"/>
        <v>1.2658227848101266E-3</v>
      </c>
    </row>
    <row r="1762" spans="1:15" ht="13" hidden="1" outlineLevel="1">
      <c r="A1762" s="59"/>
      <c r="B1762" s="59"/>
      <c r="H1762" s="51"/>
      <c r="M1762" s="55" t="s">
        <v>1622</v>
      </c>
      <c r="N1762" s="55">
        <v>2</v>
      </c>
      <c r="O1762" s="58">
        <f t="shared" si="26"/>
        <v>1.2658227848101266E-3</v>
      </c>
    </row>
    <row r="1763" spans="1:15" ht="13" hidden="1" outlineLevel="1">
      <c r="A1763" s="59"/>
      <c r="B1763" s="59"/>
      <c r="H1763" s="51"/>
      <c r="M1763" s="55" t="s">
        <v>1623</v>
      </c>
      <c r="N1763" s="55">
        <v>2</v>
      </c>
      <c r="O1763" s="58">
        <f t="shared" si="26"/>
        <v>1.2658227848101266E-3</v>
      </c>
    </row>
    <row r="1764" spans="1:15" ht="13" hidden="1" outlineLevel="1">
      <c r="A1764" s="59"/>
      <c r="B1764" s="59"/>
      <c r="H1764" s="51"/>
      <c r="M1764" s="55" t="s">
        <v>1624</v>
      </c>
      <c r="N1764" s="55">
        <v>1</v>
      </c>
      <c r="O1764" s="58">
        <f t="shared" si="26"/>
        <v>6.329113924050633E-4</v>
      </c>
    </row>
    <row r="1765" spans="1:15" ht="13" hidden="1" outlineLevel="1">
      <c r="A1765" s="59"/>
      <c r="B1765" s="59"/>
      <c r="H1765" s="51"/>
      <c r="M1765" s="55" t="s">
        <v>1625</v>
      </c>
      <c r="N1765" s="55">
        <v>1</v>
      </c>
      <c r="O1765" s="58">
        <f t="shared" si="26"/>
        <v>6.329113924050633E-4</v>
      </c>
    </row>
    <row r="1766" spans="1:15" ht="13" hidden="1" outlineLevel="1">
      <c r="A1766" s="59"/>
      <c r="B1766" s="59"/>
      <c r="H1766" s="51"/>
      <c r="M1766" s="55" t="s">
        <v>643</v>
      </c>
      <c r="N1766" s="55">
        <v>1</v>
      </c>
      <c r="O1766" s="58">
        <f t="shared" si="26"/>
        <v>6.329113924050633E-4</v>
      </c>
    </row>
    <row r="1767" spans="1:15" ht="13" hidden="1" outlineLevel="1">
      <c r="A1767" s="59"/>
      <c r="B1767" s="59"/>
      <c r="H1767" s="51"/>
      <c r="M1767" s="55" t="s">
        <v>1626</v>
      </c>
      <c r="N1767" s="55">
        <v>1</v>
      </c>
      <c r="O1767" s="58">
        <f t="shared" si="26"/>
        <v>6.329113924050633E-4</v>
      </c>
    </row>
    <row r="1768" spans="1:15" ht="13" hidden="1" outlineLevel="1">
      <c r="A1768" s="59"/>
      <c r="B1768" s="59"/>
      <c r="H1768" s="51"/>
      <c r="M1768" s="55" t="s">
        <v>661</v>
      </c>
      <c r="N1768" s="55">
        <v>1</v>
      </c>
      <c r="O1768" s="58">
        <f t="shared" si="26"/>
        <v>6.329113924050633E-4</v>
      </c>
    </row>
    <row r="1769" spans="1:15" ht="13" hidden="1" outlineLevel="1">
      <c r="A1769" s="59"/>
      <c r="B1769" s="59"/>
      <c r="H1769" s="51"/>
      <c r="M1769" s="55" t="s">
        <v>1627</v>
      </c>
      <c r="N1769" s="55">
        <v>1</v>
      </c>
      <c r="O1769" s="58">
        <f t="shared" si="26"/>
        <v>6.329113924050633E-4</v>
      </c>
    </row>
    <row r="1770" spans="1:15" ht="13" hidden="1" outlineLevel="1">
      <c r="A1770" s="59"/>
      <c r="B1770" s="59"/>
      <c r="H1770" s="51"/>
      <c r="M1770" s="55" t="s">
        <v>1628</v>
      </c>
      <c r="N1770" s="55">
        <v>1</v>
      </c>
      <c r="O1770" s="58">
        <f t="shared" si="26"/>
        <v>6.329113924050633E-4</v>
      </c>
    </row>
    <row r="1771" spans="1:15" ht="13" hidden="1" outlineLevel="1">
      <c r="A1771" s="59"/>
      <c r="B1771" s="59"/>
      <c r="H1771" s="51"/>
      <c r="M1771" s="55" t="s">
        <v>1629</v>
      </c>
      <c r="N1771" s="55">
        <v>1</v>
      </c>
      <c r="O1771" s="58">
        <f t="shared" si="26"/>
        <v>6.329113924050633E-4</v>
      </c>
    </row>
    <row r="1772" spans="1:15" ht="13" hidden="1" outlineLevel="1">
      <c r="A1772" s="59"/>
      <c r="B1772" s="59"/>
      <c r="H1772" s="51"/>
      <c r="M1772" s="55" t="s">
        <v>1630</v>
      </c>
      <c r="N1772" s="55">
        <v>1</v>
      </c>
      <c r="O1772" s="58">
        <f t="shared" si="26"/>
        <v>6.329113924050633E-4</v>
      </c>
    </row>
    <row r="1773" spans="1:15" ht="13" hidden="1" outlineLevel="1">
      <c r="A1773" s="59"/>
      <c r="B1773" s="59"/>
      <c r="H1773" s="51"/>
      <c r="M1773" s="55" t="s">
        <v>1631</v>
      </c>
      <c r="N1773" s="55">
        <v>1</v>
      </c>
      <c r="O1773" s="58">
        <f t="shared" si="26"/>
        <v>6.329113924050633E-4</v>
      </c>
    </row>
    <row r="1774" spans="1:15" ht="13" hidden="1" outlineLevel="1">
      <c r="A1774" s="59"/>
      <c r="B1774" s="59"/>
      <c r="H1774" s="51"/>
      <c r="M1774" s="55" t="s">
        <v>1632</v>
      </c>
      <c r="N1774" s="55">
        <v>1</v>
      </c>
      <c r="O1774" s="58">
        <f t="shared" si="26"/>
        <v>6.329113924050633E-4</v>
      </c>
    </row>
    <row r="1775" spans="1:15" ht="13" hidden="1" outlineLevel="1">
      <c r="A1775" s="59"/>
      <c r="B1775" s="59"/>
      <c r="H1775" s="51"/>
      <c r="M1775" s="55" t="s">
        <v>1202</v>
      </c>
      <c r="N1775" s="55">
        <v>1</v>
      </c>
      <c r="O1775" s="58">
        <f t="shared" si="26"/>
        <v>6.329113924050633E-4</v>
      </c>
    </row>
    <row r="1776" spans="1:15" ht="13" hidden="1" outlineLevel="1">
      <c r="A1776" s="59"/>
      <c r="B1776" s="59"/>
      <c r="H1776" s="51"/>
      <c r="M1776" s="55" t="s">
        <v>1633</v>
      </c>
      <c r="N1776" s="55">
        <v>1</v>
      </c>
      <c r="O1776" s="58">
        <f t="shared" si="26"/>
        <v>6.329113924050633E-4</v>
      </c>
    </row>
    <row r="1777" spans="1:15" ht="13" hidden="1" outlineLevel="1">
      <c r="A1777" s="59"/>
      <c r="B1777" s="59"/>
      <c r="H1777" s="51"/>
      <c r="M1777" s="55" t="s">
        <v>1634</v>
      </c>
      <c r="N1777" s="55">
        <v>1</v>
      </c>
      <c r="O1777" s="58">
        <f t="shared" si="26"/>
        <v>6.329113924050633E-4</v>
      </c>
    </row>
    <row r="1778" spans="1:15" ht="13" hidden="1" outlineLevel="1">
      <c r="A1778" s="59"/>
      <c r="B1778" s="59"/>
      <c r="H1778" s="51"/>
      <c r="M1778" s="55" t="s">
        <v>446</v>
      </c>
      <c r="N1778" s="55">
        <v>1</v>
      </c>
      <c r="O1778" s="58">
        <f t="shared" si="26"/>
        <v>6.329113924050633E-4</v>
      </c>
    </row>
    <row r="1779" spans="1:15" ht="13" hidden="1" outlineLevel="1">
      <c r="A1779" s="59"/>
      <c r="B1779" s="59"/>
      <c r="H1779" s="51"/>
      <c r="M1779" s="55" t="s">
        <v>1635</v>
      </c>
      <c r="N1779" s="55">
        <v>1</v>
      </c>
      <c r="O1779" s="58">
        <f t="shared" si="26"/>
        <v>6.329113924050633E-4</v>
      </c>
    </row>
    <row r="1780" spans="1:15" ht="13" hidden="1" outlineLevel="1">
      <c r="A1780" s="59"/>
      <c r="B1780" s="59"/>
      <c r="H1780" s="51"/>
      <c r="M1780" s="55" t="s">
        <v>1636</v>
      </c>
      <c r="N1780" s="55">
        <v>1</v>
      </c>
      <c r="O1780" s="58">
        <f t="shared" si="26"/>
        <v>6.329113924050633E-4</v>
      </c>
    </row>
    <row r="1781" spans="1:15" ht="13" hidden="1" outlineLevel="1">
      <c r="A1781" s="59"/>
      <c r="B1781" s="59"/>
      <c r="H1781" s="51"/>
      <c r="M1781" s="55" t="s">
        <v>1637</v>
      </c>
      <c r="N1781" s="55">
        <v>1</v>
      </c>
      <c r="O1781" s="58">
        <f t="shared" si="26"/>
        <v>6.329113924050633E-4</v>
      </c>
    </row>
    <row r="1782" spans="1:15" ht="13" hidden="1" outlineLevel="1">
      <c r="A1782" s="59"/>
      <c r="B1782" s="59"/>
      <c r="H1782" s="51"/>
      <c r="M1782" s="55" t="s">
        <v>1638</v>
      </c>
      <c r="N1782" s="55">
        <v>1</v>
      </c>
      <c r="O1782" s="58">
        <f t="shared" si="26"/>
        <v>6.329113924050633E-4</v>
      </c>
    </row>
    <row r="1783" spans="1:15" ht="13" hidden="1" outlineLevel="1">
      <c r="A1783" s="59"/>
      <c r="B1783" s="59"/>
      <c r="H1783" s="51"/>
      <c r="M1783" s="55" t="s">
        <v>1639</v>
      </c>
      <c r="N1783" s="55">
        <v>1</v>
      </c>
      <c r="O1783" s="58">
        <f t="shared" si="26"/>
        <v>6.329113924050633E-4</v>
      </c>
    </row>
    <row r="1784" spans="1:15" ht="13" hidden="1" outlineLevel="1">
      <c r="A1784" s="59"/>
      <c r="B1784" s="59"/>
      <c r="H1784" s="51"/>
      <c r="M1784" s="55" t="s">
        <v>1640</v>
      </c>
      <c r="N1784" s="55">
        <v>1</v>
      </c>
      <c r="O1784" s="58">
        <f t="shared" si="26"/>
        <v>6.329113924050633E-4</v>
      </c>
    </row>
    <row r="1785" spans="1:15" ht="13" hidden="1" outlineLevel="1">
      <c r="A1785" s="59"/>
      <c r="B1785" s="59"/>
      <c r="H1785" s="51"/>
      <c r="M1785" s="55" t="s">
        <v>1641</v>
      </c>
      <c r="N1785" s="55">
        <v>1</v>
      </c>
      <c r="O1785" s="58">
        <f t="shared" si="26"/>
        <v>6.329113924050633E-4</v>
      </c>
    </row>
    <row r="1786" spans="1:15" ht="13" hidden="1" outlineLevel="1">
      <c r="A1786" s="59"/>
      <c r="B1786" s="59"/>
      <c r="H1786" s="51"/>
      <c r="M1786" s="55" t="s">
        <v>1642</v>
      </c>
      <c r="N1786" s="55">
        <v>1</v>
      </c>
      <c r="O1786" s="58">
        <f t="shared" si="26"/>
        <v>6.329113924050633E-4</v>
      </c>
    </row>
    <row r="1787" spans="1:15" ht="13" hidden="1" outlineLevel="1">
      <c r="A1787" s="59"/>
      <c r="B1787" s="59"/>
      <c r="H1787" s="51"/>
      <c r="M1787" s="55" t="s">
        <v>1643</v>
      </c>
      <c r="N1787" s="55">
        <v>1</v>
      </c>
      <c r="O1787" s="58">
        <f t="shared" si="26"/>
        <v>6.329113924050633E-4</v>
      </c>
    </row>
    <row r="1788" spans="1:15" ht="13" hidden="1" outlineLevel="1">
      <c r="A1788" s="59"/>
      <c r="B1788" s="59"/>
      <c r="H1788" s="51"/>
      <c r="M1788" s="55" t="s">
        <v>1644</v>
      </c>
      <c r="N1788" s="55">
        <v>1</v>
      </c>
      <c r="O1788" s="58">
        <f t="shared" si="26"/>
        <v>6.329113924050633E-4</v>
      </c>
    </row>
    <row r="1789" spans="1:15" ht="13" hidden="1" outlineLevel="1">
      <c r="A1789" s="59"/>
      <c r="B1789" s="59"/>
      <c r="H1789" s="51"/>
      <c r="M1789" s="55" t="s">
        <v>1645</v>
      </c>
      <c r="N1789" s="55">
        <v>1</v>
      </c>
      <c r="O1789" s="58">
        <f t="shared" si="26"/>
        <v>6.329113924050633E-4</v>
      </c>
    </row>
    <row r="1790" spans="1:15" ht="13" hidden="1" outlineLevel="1">
      <c r="A1790" s="59"/>
      <c r="B1790" s="59"/>
      <c r="H1790" s="51"/>
      <c r="M1790" s="55" t="s">
        <v>1040</v>
      </c>
      <c r="N1790" s="55">
        <v>1</v>
      </c>
      <c r="O1790" s="58">
        <f t="shared" si="26"/>
        <v>6.329113924050633E-4</v>
      </c>
    </row>
    <row r="1791" spans="1:15" ht="13" hidden="1" outlineLevel="1">
      <c r="A1791" s="59"/>
      <c r="B1791" s="59"/>
      <c r="H1791" s="51"/>
      <c r="M1791" s="55" t="s">
        <v>1646</v>
      </c>
      <c r="N1791" s="55">
        <v>1</v>
      </c>
      <c r="O1791" s="58">
        <f t="shared" si="26"/>
        <v>6.329113924050633E-4</v>
      </c>
    </row>
    <row r="1792" spans="1:15" ht="13" hidden="1" outlineLevel="1">
      <c r="A1792" s="59"/>
      <c r="B1792" s="59"/>
      <c r="H1792" s="51"/>
      <c r="M1792" s="55" t="s">
        <v>1647</v>
      </c>
      <c r="N1792" s="55">
        <v>1</v>
      </c>
      <c r="O1792" s="58">
        <f t="shared" si="26"/>
        <v>6.329113924050633E-4</v>
      </c>
    </row>
    <row r="1793" spans="1:15" ht="13" hidden="1" outlineLevel="1">
      <c r="A1793" s="59"/>
      <c r="B1793" s="59"/>
      <c r="H1793" s="51"/>
      <c r="M1793" s="55" t="s">
        <v>1648</v>
      </c>
      <c r="N1793" s="55">
        <v>1</v>
      </c>
      <c r="O1793" s="58">
        <f t="shared" si="26"/>
        <v>6.329113924050633E-4</v>
      </c>
    </row>
    <row r="1794" spans="1:15" ht="13" hidden="1" outlineLevel="1">
      <c r="A1794" s="59"/>
      <c r="B1794" s="59"/>
      <c r="H1794" s="51"/>
      <c r="M1794" s="55" t="s">
        <v>1649</v>
      </c>
      <c r="N1794" s="55">
        <v>1</v>
      </c>
      <c r="O1794" s="58">
        <f t="shared" si="26"/>
        <v>6.329113924050633E-4</v>
      </c>
    </row>
    <row r="1795" spans="1:15" ht="13" hidden="1" outlineLevel="1">
      <c r="A1795" s="59"/>
      <c r="B1795" s="59"/>
      <c r="H1795" s="51"/>
      <c r="M1795" s="55" t="s">
        <v>1650</v>
      </c>
      <c r="N1795" s="55">
        <v>1</v>
      </c>
      <c r="O1795" s="58">
        <f t="shared" si="26"/>
        <v>6.329113924050633E-4</v>
      </c>
    </row>
    <row r="1796" spans="1:15" ht="13" hidden="1" outlineLevel="1">
      <c r="A1796" s="59"/>
      <c r="B1796" s="59"/>
      <c r="H1796" s="51"/>
      <c r="M1796" s="55" t="s">
        <v>1651</v>
      </c>
      <c r="N1796" s="55">
        <v>1</v>
      </c>
      <c r="O1796" s="58">
        <f t="shared" si="26"/>
        <v>6.329113924050633E-4</v>
      </c>
    </row>
    <row r="1797" spans="1:15" ht="13" hidden="1" outlineLevel="1">
      <c r="A1797" s="59"/>
      <c r="B1797" s="59"/>
      <c r="H1797" s="51"/>
      <c r="M1797" s="55" t="s">
        <v>1652</v>
      </c>
      <c r="N1797" s="55">
        <v>1</v>
      </c>
      <c r="O1797" s="58">
        <f t="shared" si="26"/>
        <v>6.329113924050633E-4</v>
      </c>
    </row>
    <row r="1798" spans="1:15" ht="13" hidden="1" outlineLevel="1">
      <c r="A1798" s="59"/>
      <c r="B1798" s="59"/>
      <c r="H1798" s="51"/>
      <c r="M1798" s="55" t="s">
        <v>1653</v>
      </c>
      <c r="N1798" s="55">
        <v>1</v>
      </c>
      <c r="O1798" s="58">
        <f t="shared" si="26"/>
        <v>6.329113924050633E-4</v>
      </c>
    </row>
    <row r="1799" spans="1:15" ht="13" hidden="1" outlineLevel="1">
      <c r="A1799" s="59"/>
      <c r="B1799" s="59"/>
      <c r="H1799" s="51"/>
      <c r="M1799" s="55" t="s">
        <v>1654</v>
      </c>
      <c r="N1799" s="55">
        <v>1</v>
      </c>
      <c r="O1799" s="58">
        <f t="shared" si="26"/>
        <v>6.329113924050633E-4</v>
      </c>
    </row>
    <row r="1800" spans="1:15" ht="13" hidden="1" outlineLevel="1">
      <c r="A1800" s="59"/>
      <c r="B1800" s="59"/>
      <c r="H1800" s="51"/>
      <c r="M1800" s="55" t="s">
        <v>119</v>
      </c>
      <c r="N1800" s="55">
        <v>1</v>
      </c>
      <c r="O1800" s="58">
        <f t="shared" si="26"/>
        <v>6.329113924050633E-4</v>
      </c>
    </row>
    <row r="1801" spans="1:15" ht="13" hidden="1" outlineLevel="1">
      <c r="A1801" s="59"/>
      <c r="B1801" s="59"/>
      <c r="H1801" s="51"/>
      <c r="M1801" s="55" t="s">
        <v>1655</v>
      </c>
      <c r="N1801" s="55">
        <v>1</v>
      </c>
      <c r="O1801" s="58">
        <f t="shared" si="26"/>
        <v>6.329113924050633E-4</v>
      </c>
    </row>
    <row r="1802" spans="1:15" ht="13" hidden="1" outlineLevel="1">
      <c r="A1802" s="59"/>
      <c r="B1802" s="59"/>
      <c r="H1802" s="51"/>
      <c r="M1802" s="55" t="s">
        <v>1656</v>
      </c>
      <c r="N1802" s="55">
        <v>1</v>
      </c>
      <c r="O1802" s="58">
        <f t="shared" si="26"/>
        <v>6.329113924050633E-4</v>
      </c>
    </row>
    <row r="1803" spans="1:15" ht="13" hidden="1" outlineLevel="1">
      <c r="A1803" s="59"/>
      <c r="B1803" s="59"/>
      <c r="H1803" s="51"/>
      <c r="M1803" s="55" t="s">
        <v>1657</v>
      </c>
      <c r="N1803" s="55">
        <v>1</v>
      </c>
      <c r="O1803" s="58">
        <f t="shared" si="26"/>
        <v>6.329113924050633E-4</v>
      </c>
    </row>
    <row r="1804" spans="1:15" ht="13" hidden="1" outlineLevel="1">
      <c r="A1804" s="59"/>
      <c r="B1804" s="59"/>
      <c r="H1804" s="51"/>
      <c r="M1804" s="55" t="s">
        <v>1658</v>
      </c>
      <c r="N1804" s="55">
        <v>1</v>
      </c>
      <c r="O1804" s="58">
        <f t="shared" si="26"/>
        <v>6.329113924050633E-4</v>
      </c>
    </row>
    <row r="1805" spans="1:15" ht="13" hidden="1" outlineLevel="1">
      <c r="A1805" s="59"/>
      <c r="B1805" s="59"/>
      <c r="H1805" s="51"/>
      <c r="M1805" s="55" t="s">
        <v>1659</v>
      </c>
      <c r="N1805" s="55">
        <v>1</v>
      </c>
      <c r="O1805" s="58">
        <f t="shared" si="26"/>
        <v>6.329113924050633E-4</v>
      </c>
    </row>
    <row r="1806" spans="1:15" ht="13" hidden="1" outlineLevel="1">
      <c r="A1806" s="59"/>
      <c r="B1806" s="59"/>
      <c r="H1806" s="51"/>
      <c r="M1806" s="55" t="s">
        <v>1660</v>
      </c>
      <c r="N1806" s="55">
        <v>1</v>
      </c>
      <c r="O1806" s="58">
        <f t="shared" si="26"/>
        <v>6.329113924050633E-4</v>
      </c>
    </row>
    <row r="1807" spans="1:15" ht="13" hidden="1" outlineLevel="1">
      <c r="A1807" s="59"/>
      <c r="B1807" s="59"/>
      <c r="H1807" s="51"/>
      <c r="M1807" s="55" t="s">
        <v>1661</v>
      </c>
      <c r="N1807" s="55">
        <v>1</v>
      </c>
      <c r="O1807" s="58">
        <f t="shared" si="26"/>
        <v>6.329113924050633E-4</v>
      </c>
    </row>
    <row r="1808" spans="1:15" ht="13" hidden="1" outlineLevel="1">
      <c r="A1808" s="59"/>
      <c r="B1808" s="59"/>
      <c r="H1808" s="51"/>
      <c r="M1808" s="55" t="s">
        <v>1662</v>
      </c>
      <c r="N1808" s="55">
        <v>1</v>
      </c>
      <c r="O1808" s="58">
        <f t="shared" si="26"/>
        <v>6.329113924050633E-4</v>
      </c>
    </row>
    <row r="1809" spans="1:15" ht="13" hidden="1" outlineLevel="1">
      <c r="A1809" s="59"/>
      <c r="B1809" s="59"/>
      <c r="H1809" s="51"/>
      <c r="M1809" s="55" t="s">
        <v>1663</v>
      </c>
      <c r="N1809" s="55">
        <v>1</v>
      </c>
      <c r="O1809" s="58">
        <f t="shared" si="26"/>
        <v>6.329113924050633E-4</v>
      </c>
    </row>
    <row r="1810" spans="1:15" ht="13" hidden="1" outlineLevel="1">
      <c r="A1810" s="59"/>
      <c r="B1810" s="59"/>
      <c r="H1810" s="51"/>
      <c r="M1810" s="55" t="s">
        <v>78</v>
      </c>
      <c r="N1810" s="55">
        <v>1</v>
      </c>
      <c r="O1810" s="58">
        <f t="shared" si="26"/>
        <v>6.329113924050633E-4</v>
      </c>
    </row>
    <row r="1811" spans="1:15" ht="13" hidden="1" outlineLevel="1">
      <c r="A1811" s="59"/>
      <c r="B1811" s="59"/>
      <c r="H1811" s="51"/>
      <c r="M1811" s="55" t="s">
        <v>1043</v>
      </c>
      <c r="N1811" s="55">
        <v>1</v>
      </c>
      <c r="O1811" s="58">
        <f t="shared" si="26"/>
        <v>6.329113924050633E-4</v>
      </c>
    </row>
    <row r="1812" spans="1:15" ht="13" hidden="1" outlineLevel="1">
      <c r="A1812" s="59"/>
      <c r="B1812" s="59"/>
      <c r="H1812" s="51"/>
      <c r="M1812" s="55" t="s">
        <v>1664</v>
      </c>
      <c r="N1812" s="55">
        <v>1</v>
      </c>
      <c r="O1812" s="58">
        <f t="shared" si="26"/>
        <v>6.329113924050633E-4</v>
      </c>
    </row>
    <row r="1813" spans="1:15" ht="13" hidden="1" outlineLevel="1">
      <c r="A1813" s="59"/>
      <c r="B1813" s="59"/>
      <c r="H1813" s="51"/>
      <c r="M1813" s="55" t="s">
        <v>1665</v>
      </c>
      <c r="N1813" s="55">
        <v>1</v>
      </c>
      <c r="O1813" s="58">
        <f t="shared" si="26"/>
        <v>6.329113924050633E-4</v>
      </c>
    </row>
    <row r="1814" spans="1:15" ht="13" hidden="1" outlineLevel="1">
      <c r="A1814" s="59"/>
      <c r="B1814" s="59"/>
      <c r="H1814" s="51"/>
      <c r="M1814" s="55" t="s">
        <v>1666</v>
      </c>
      <c r="N1814" s="55">
        <v>1</v>
      </c>
      <c r="O1814" s="58">
        <f t="shared" si="26"/>
        <v>6.329113924050633E-4</v>
      </c>
    </row>
    <row r="1815" spans="1:15" ht="13" hidden="1" outlineLevel="1">
      <c r="A1815" s="59"/>
      <c r="B1815" s="59"/>
      <c r="H1815" s="51"/>
      <c r="M1815" s="55" t="s">
        <v>1667</v>
      </c>
      <c r="N1815" s="55">
        <v>1</v>
      </c>
      <c r="O1815" s="58">
        <f t="shared" si="26"/>
        <v>6.329113924050633E-4</v>
      </c>
    </row>
    <row r="1816" spans="1:15" ht="13" hidden="1" outlineLevel="1">
      <c r="A1816" s="59"/>
      <c r="B1816" s="59"/>
      <c r="H1816" s="51"/>
      <c r="M1816" s="55" t="s">
        <v>1668</v>
      </c>
      <c r="N1816" s="55">
        <v>1</v>
      </c>
      <c r="O1816" s="58">
        <f t="shared" si="26"/>
        <v>6.329113924050633E-4</v>
      </c>
    </row>
    <row r="1817" spans="1:15" ht="13" hidden="1" outlineLevel="1">
      <c r="A1817" s="59"/>
      <c r="B1817" s="59"/>
      <c r="H1817" s="51"/>
      <c r="M1817" s="55" t="s">
        <v>1124</v>
      </c>
      <c r="N1817" s="55">
        <v>1</v>
      </c>
      <c r="O1817" s="58">
        <f t="shared" si="26"/>
        <v>6.329113924050633E-4</v>
      </c>
    </row>
    <row r="1818" spans="1:15" ht="13" hidden="1" outlineLevel="1">
      <c r="A1818" s="59"/>
      <c r="B1818" s="59"/>
      <c r="H1818" s="51"/>
      <c r="M1818" s="55" t="s">
        <v>1093</v>
      </c>
      <c r="N1818" s="55">
        <v>1</v>
      </c>
      <c r="O1818" s="58">
        <f t="shared" si="26"/>
        <v>6.329113924050633E-4</v>
      </c>
    </row>
    <row r="1819" spans="1:15" ht="13" hidden="1" outlineLevel="1">
      <c r="A1819" s="59"/>
      <c r="B1819" s="59"/>
      <c r="H1819" s="51"/>
      <c r="M1819" s="55" t="s">
        <v>194</v>
      </c>
      <c r="N1819" s="55">
        <v>1</v>
      </c>
      <c r="O1819" s="58">
        <f t="shared" si="26"/>
        <v>6.329113924050633E-4</v>
      </c>
    </row>
    <row r="1820" spans="1:15" ht="13" hidden="1" outlineLevel="1">
      <c r="A1820" s="59"/>
      <c r="B1820" s="59"/>
      <c r="H1820" s="51"/>
      <c r="M1820" s="55" t="s">
        <v>1669</v>
      </c>
      <c r="N1820" s="55">
        <v>1</v>
      </c>
      <c r="O1820" s="58">
        <f t="shared" si="26"/>
        <v>6.329113924050633E-4</v>
      </c>
    </row>
    <row r="1821" spans="1:15" ht="13" hidden="1" outlineLevel="1">
      <c r="A1821" s="59"/>
      <c r="B1821" s="59"/>
      <c r="H1821" s="51"/>
      <c r="M1821" s="55" t="s">
        <v>1670</v>
      </c>
      <c r="N1821" s="55">
        <v>1</v>
      </c>
      <c r="O1821" s="58">
        <f t="shared" si="26"/>
        <v>6.329113924050633E-4</v>
      </c>
    </row>
    <row r="1822" spans="1:15" ht="13" hidden="1" outlineLevel="1">
      <c r="A1822" s="59"/>
      <c r="B1822" s="59"/>
      <c r="H1822" s="51"/>
      <c r="M1822" s="55" t="s">
        <v>1671</v>
      </c>
      <c r="N1822" s="55">
        <v>1</v>
      </c>
      <c r="O1822" s="58">
        <f t="shared" si="26"/>
        <v>6.329113924050633E-4</v>
      </c>
    </row>
    <row r="1823" spans="1:15" ht="13" hidden="1" outlineLevel="1">
      <c r="A1823" s="59"/>
      <c r="B1823" s="59"/>
      <c r="H1823" s="51"/>
      <c r="M1823" s="55" t="s">
        <v>1672</v>
      </c>
      <c r="N1823" s="55">
        <v>1</v>
      </c>
      <c r="O1823" s="58">
        <f t="shared" si="26"/>
        <v>6.329113924050633E-4</v>
      </c>
    </row>
    <row r="1824" spans="1:15" ht="13" hidden="1" outlineLevel="1">
      <c r="A1824" s="59"/>
      <c r="B1824" s="59"/>
      <c r="H1824" s="51"/>
      <c r="M1824" s="55" t="s">
        <v>1673</v>
      </c>
      <c r="N1824" s="55">
        <v>1</v>
      </c>
      <c r="O1824" s="58">
        <f t="shared" si="26"/>
        <v>6.329113924050633E-4</v>
      </c>
    </row>
    <row r="1825" spans="1:15" ht="13" hidden="1" outlineLevel="1">
      <c r="A1825" s="59"/>
      <c r="B1825" s="59"/>
      <c r="H1825" s="51"/>
      <c r="M1825" s="55" t="s">
        <v>1674</v>
      </c>
      <c r="N1825" s="55">
        <v>1</v>
      </c>
      <c r="O1825" s="58">
        <f t="shared" si="26"/>
        <v>6.329113924050633E-4</v>
      </c>
    </row>
    <row r="1826" spans="1:15" ht="13" hidden="1" outlineLevel="1">
      <c r="A1826" s="59"/>
      <c r="B1826" s="59"/>
      <c r="H1826" s="51"/>
      <c r="M1826" s="55" t="s">
        <v>1675</v>
      </c>
      <c r="N1826" s="55">
        <v>1</v>
      </c>
      <c r="O1826" s="58">
        <f t="shared" si="26"/>
        <v>6.329113924050633E-4</v>
      </c>
    </row>
    <row r="1827" spans="1:15" ht="13" hidden="1" outlineLevel="1">
      <c r="A1827" s="59"/>
      <c r="B1827" s="59"/>
      <c r="H1827" s="51"/>
      <c r="M1827" s="55" t="s">
        <v>1676</v>
      </c>
      <c r="N1827" s="55">
        <v>1</v>
      </c>
      <c r="O1827" s="58">
        <f t="shared" si="26"/>
        <v>6.329113924050633E-4</v>
      </c>
    </row>
    <row r="1828" spans="1:15" ht="13" hidden="1" outlineLevel="1">
      <c r="A1828" s="59"/>
      <c r="B1828" s="59"/>
      <c r="H1828" s="51"/>
      <c r="M1828" s="55" t="s">
        <v>1677</v>
      </c>
      <c r="N1828" s="55">
        <v>1</v>
      </c>
      <c r="O1828" s="58">
        <f t="shared" si="26"/>
        <v>6.329113924050633E-4</v>
      </c>
    </row>
    <row r="1829" spans="1:15" ht="13" hidden="1" outlineLevel="1">
      <c r="A1829" s="59"/>
      <c r="B1829" s="59"/>
      <c r="H1829" s="51"/>
      <c r="M1829" s="55" t="s">
        <v>1678</v>
      </c>
      <c r="N1829" s="55">
        <v>1</v>
      </c>
      <c r="O1829" s="58">
        <f t="shared" si="26"/>
        <v>6.329113924050633E-4</v>
      </c>
    </row>
    <row r="1830" spans="1:15" ht="13" hidden="1" outlineLevel="1">
      <c r="A1830" s="59"/>
      <c r="B1830" s="59"/>
      <c r="H1830" s="51"/>
      <c r="M1830" s="55" t="s">
        <v>1679</v>
      </c>
      <c r="N1830" s="55">
        <v>1</v>
      </c>
      <c r="O1830" s="58">
        <f t="shared" si="26"/>
        <v>6.329113924050633E-4</v>
      </c>
    </row>
    <row r="1831" spans="1:15" ht="13" hidden="1" outlineLevel="1">
      <c r="A1831" s="59"/>
      <c r="B1831" s="59"/>
      <c r="H1831" s="51"/>
      <c r="M1831" s="55" t="s">
        <v>1680</v>
      </c>
      <c r="N1831" s="55">
        <v>1</v>
      </c>
      <c r="O1831" s="58">
        <f t="shared" si="26"/>
        <v>6.329113924050633E-4</v>
      </c>
    </row>
    <row r="1832" spans="1:15" ht="13" hidden="1" outlineLevel="1">
      <c r="A1832" s="59"/>
      <c r="B1832" s="59"/>
      <c r="H1832" s="51"/>
      <c r="M1832" s="55" t="s">
        <v>1681</v>
      </c>
      <c r="N1832" s="55">
        <v>1</v>
      </c>
      <c r="O1832" s="58">
        <f t="shared" si="26"/>
        <v>6.329113924050633E-4</v>
      </c>
    </row>
    <row r="1833" spans="1:15" ht="13" hidden="1" outlineLevel="1">
      <c r="A1833" s="59"/>
      <c r="B1833" s="59"/>
      <c r="H1833" s="51"/>
      <c r="M1833" s="55" t="s">
        <v>1682</v>
      </c>
      <c r="N1833" s="55">
        <v>1</v>
      </c>
      <c r="O1833" s="58">
        <f t="shared" si="26"/>
        <v>6.329113924050633E-4</v>
      </c>
    </row>
    <row r="1834" spans="1:15" ht="13" hidden="1" outlineLevel="1">
      <c r="A1834" s="59"/>
      <c r="B1834" s="59"/>
      <c r="H1834" s="51"/>
      <c r="M1834" s="55" t="s">
        <v>1144</v>
      </c>
      <c r="N1834" s="55">
        <v>1</v>
      </c>
      <c r="O1834" s="58">
        <f t="shared" si="26"/>
        <v>6.329113924050633E-4</v>
      </c>
    </row>
    <row r="1835" spans="1:15" ht="13" hidden="1" outlineLevel="1">
      <c r="A1835" s="59"/>
      <c r="B1835" s="59"/>
      <c r="H1835" s="51"/>
      <c r="M1835" s="55" t="s">
        <v>1683</v>
      </c>
      <c r="N1835" s="55">
        <v>1</v>
      </c>
      <c r="O1835" s="58">
        <f t="shared" si="26"/>
        <v>6.329113924050633E-4</v>
      </c>
    </row>
    <row r="1836" spans="1:15" ht="13" hidden="1" outlineLevel="1">
      <c r="A1836" s="59"/>
      <c r="B1836" s="59"/>
      <c r="H1836" s="51"/>
      <c r="M1836" s="55" t="s">
        <v>1684</v>
      </c>
      <c r="N1836" s="55">
        <v>1</v>
      </c>
      <c r="O1836" s="58">
        <f t="shared" si="26"/>
        <v>6.329113924050633E-4</v>
      </c>
    </row>
    <row r="1837" spans="1:15" ht="13" hidden="1" outlineLevel="1">
      <c r="A1837" s="59"/>
      <c r="B1837" s="59"/>
      <c r="H1837" s="51"/>
      <c r="M1837" s="55" t="s">
        <v>1685</v>
      </c>
      <c r="N1837" s="55">
        <v>1</v>
      </c>
      <c r="O1837" s="58">
        <f t="shared" si="26"/>
        <v>6.329113924050633E-4</v>
      </c>
    </row>
    <row r="1838" spans="1:15" ht="13" hidden="1" outlineLevel="1">
      <c r="A1838" s="59"/>
      <c r="B1838" s="59"/>
      <c r="H1838" s="51"/>
      <c r="M1838" s="55" t="s">
        <v>1686</v>
      </c>
      <c r="N1838" s="55">
        <v>1</v>
      </c>
      <c r="O1838" s="58">
        <f t="shared" si="26"/>
        <v>6.329113924050633E-4</v>
      </c>
    </row>
    <row r="1839" spans="1:15" ht="13" hidden="1" outlineLevel="1">
      <c r="A1839" s="59"/>
      <c r="B1839" s="59"/>
      <c r="H1839" s="51"/>
      <c r="M1839" s="55" t="s">
        <v>1687</v>
      </c>
      <c r="N1839" s="55">
        <v>1</v>
      </c>
      <c r="O1839" s="58">
        <f t="shared" si="26"/>
        <v>6.329113924050633E-4</v>
      </c>
    </row>
    <row r="1840" spans="1:15" ht="13" hidden="1" outlineLevel="1">
      <c r="A1840" s="59"/>
      <c r="B1840" s="59"/>
      <c r="H1840" s="51"/>
      <c r="M1840" s="55" t="s">
        <v>1688</v>
      </c>
      <c r="N1840" s="55">
        <v>1</v>
      </c>
      <c r="O1840" s="58">
        <f t="shared" si="26"/>
        <v>6.329113924050633E-4</v>
      </c>
    </row>
    <row r="1841" spans="1:15" ht="13" hidden="1" outlineLevel="1">
      <c r="A1841" s="59"/>
      <c r="B1841" s="59"/>
      <c r="H1841" s="51"/>
      <c r="M1841" s="55" t="s">
        <v>1689</v>
      </c>
      <c r="N1841" s="55">
        <v>1</v>
      </c>
      <c r="O1841" s="58">
        <f t="shared" si="26"/>
        <v>6.329113924050633E-4</v>
      </c>
    </row>
    <row r="1842" spans="1:15" ht="13" hidden="1" outlineLevel="1">
      <c r="A1842" s="59"/>
      <c r="B1842" s="59"/>
      <c r="H1842" s="51"/>
      <c r="M1842" s="55" t="s">
        <v>1690</v>
      </c>
      <c r="N1842" s="55">
        <v>1</v>
      </c>
      <c r="O1842" s="58">
        <f t="shared" si="26"/>
        <v>6.329113924050633E-4</v>
      </c>
    </row>
    <row r="1843" spans="1:15" ht="13" hidden="1" outlineLevel="1">
      <c r="A1843" s="59"/>
      <c r="B1843" s="59"/>
      <c r="H1843" s="51"/>
      <c r="M1843" s="55" t="s">
        <v>1691</v>
      </c>
      <c r="N1843" s="55">
        <v>1</v>
      </c>
      <c r="O1843" s="58">
        <f t="shared" si="26"/>
        <v>6.329113924050633E-4</v>
      </c>
    </row>
    <row r="1844" spans="1:15" ht="13" hidden="1" outlineLevel="1">
      <c r="A1844" s="59"/>
      <c r="B1844" s="59"/>
      <c r="H1844" s="51"/>
      <c r="M1844" s="55" t="s">
        <v>1336</v>
      </c>
      <c r="N1844" s="55">
        <v>1</v>
      </c>
      <c r="O1844" s="58">
        <f t="shared" si="26"/>
        <v>6.329113924050633E-4</v>
      </c>
    </row>
    <row r="1845" spans="1:15" ht="13" hidden="1" outlineLevel="1">
      <c r="A1845" s="59"/>
      <c r="B1845" s="59"/>
      <c r="H1845" s="51"/>
      <c r="M1845" s="55" t="s">
        <v>1335</v>
      </c>
      <c r="N1845" s="55">
        <v>1</v>
      </c>
      <c r="O1845" s="58">
        <f t="shared" si="26"/>
        <v>6.329113924050633E-4</v>
      </c>
    </row>
    <row r="1846" spans="1:15" ht="13" hidden="1" outlineLevel="1">
      <c r="A1846" s="59"/>
      <c r="B1846" s="59"/>
      <c r="H1846" s="51"/>
      <c r="M1846" s="55" t="s">
        <v>1692</v>
      </c>
      <c r="N1846" s="55">
        <v>1</v>
      </c>
      <c r="O1846" s="58">
        <f t="shared" si="26"/>
        <v>6.329113924050633E-4</v>
      </c>
    </row>
    <row r="1847" spans="1:15" ht="13" hidden="1" outlineLevel="1">
      <c r="A1847" s="59"/>
      <c r="B1847" s="59"/>
      <c r="H1847" s="51"/>
      <c r="M1847" s="55" t="s">
        <v>1693</v>
      </c>
      <c r="N1847" s="55">
        <v>1</v>
      </c>
      <c r="O1847" s="58">
        <f t="shared" si="26"/>
        <v>6.329113924050633E-4</v>
      </c>
    </row>
    <row r="1848" spans="1:15" ht="13" hidden="1" outlineLevel="1">
      <c r="A1848" s="59"/>
      <c r="B1848" s="59"/>
      <c r="H1848" s="51"/>
      <c r="M1848" s="55" t="s">
        <v>283</v>
      </c>
      <c r="N1848" s="55">
        <v>1</v>
      </c>
      <c r="O1848" s="58">
        <f t="shared" si="26"/>
        <v>6.329113924050633E-4</v>
      </c>
    </row>
    <row r="1849" spans="1:15" ht="13" hidden="1" outlineLevel="1">
      <c r="A1849" s="59"/>
      <c r="B1849" s="59"/>
      <c r="H1849" s="51"/>
      <c r="M1849" s="55" t="s">
        <v>1694</v>
      </c>
      <c r="N1849" s="55">
        <v>1</v>
      </c>
      <c r="O1849" s="58">
        <f t="shared" si="26"/>
        <v>6.329113924050633E-4</v>
      </c>
    </row>
    <row r="1850" spans="1:15" ht="13" hidden="1" outlineLevel="1">
      <c r="A1850" s="59"/>
      <c r="B1850" s="59"/>
      <c r="H1850" s="51"/>
      <c r="M1850" s="55" t="s">
        <v>1695</v>
      </c>
      <c r="N1850" s="55">
        <v>1</v>
      </c>
      <c r="O1850" s="58">
        <f t="shared" si="26"/>
        <v>6.329113924050633E-4</v>
      </c>
    </row>
    <row r="1851" spans="1:15" ht="13" hidden="1" outlineLevel="1">
      <c r="A1851" s="59"/>
      <c r="B1851" s="59"/>
      <c r="H1851" s="51"/>
      <c r="M1851" s="55" t="s">
        <v>1696</v>
      </c>
      <c r="N1851" s="55">
        <v>1</v>
      </c>
      <c r="O1851" s="58">
        <f t="shared" si="26"/>
        <v>6.329113924050633E-4</v>
      </c>
    </row>
    <row r="1852" spans="1:15" ht="13" hidden="1" outlineLevel="1">
      <c r="A1852" s="59"/>
      <c r="B1852" s="59"/>
      <c r="H1852" s="51"/>
      <c r="M1852" s="55" t="s">
        <v>1697</v>
      </c>
      <c r="N1852" s="55">
        <v>1</v>
      </c>
      <c r="O1852" s="58">
        <f t="shared" si="26"/>
        <v>6.329113924050633E-4</v>
      </c>
    </row>
    <row r="1853" spans="1:15" ht="13" hidden="1" outlineLevel="1">
      <c r="A1853" s="59"/>
      <c r="B1853" s="59"/>
      <c r="H1853" s="51"/>
      <c r="M1853" s="55" t="s">
        <v>1698</v>
      </c>
      <c r="N1853" s="55">
        <v>1</v>
      </c>
      <c r="O1853" s="58">
        <f t="shared" si="26"/>
        <v>6.329113924050633E-4</v>
      </c>
    </row>
    <row r="1854" spans="1:15" ht="13" hidden="1" outlineLevel="1">
      <c r="A1854" s="59"/>
      <c r="B1854" s="59"/>
      <c r="H1854" s="51"/>
      <c r="M1854" s="55" t="s">
        <v>288</v>
      </c>
      <c r="N1854" s="55">
        <v>1</v>
      </c>
      <c r="O1854" s="58">
        <f t="shared" si="26"/>
        <v>6.329113924050633E-4</v>
      </c>
    </row>
    <row r="1855" spans="1:15" ht="13" hidden="1" outlineLevel="1">
      <c r="A1855" s="59"/>
      <c r="B1855" s="59"/>
      <c r="H1855" s="51"/>
      <c r="M1855" s="55" t="s">
        <v>1699</v>
      </c>
      <c r="N1855" s="55">
        <v>1</v>
      </c>
      <c r="O1855" s="58">
        <f t="shared" si="26"/>
        <v>6.329113924050633E-4</v>
      </c>
    </row>
    <row r="1856" spans="1:15" ht="13" hidden="1" outlineLevel="1">
      <c r="A1856" s="59"/>
      <c r="B1856" s="59"/>
      <c r="H1856" s="51"/>
      <c r="M1856" s="55" t="s">
        <v>1700</v>
      </c>
      <c r="N1856" s="55">
        <v>1</v>
      </c>
      <c r="O1856" s="58">
        <f t="shared" si="26"/>
        <v>6.329113924050633E-4</v>
      </c>
    </row>
    <row r="1857" spans="1:15" ht="13" hidden="1" outlineLevel="1">
      <c r="A1857" s="59"/>
      <c r="B1857" s="59"/>
      <c r="H1857" s="51"/>
      <c r="M1857" s="55" t="s">
        <v>1701</v>
      </c>
      <c r="N1857" s="55">
        <v>1</v>
      </c>
      <c r="O1857" s="58">
        <f t="shared" si="26"/>
        <v>6.329113924050633E-4</v>
      </c>
    </row>
    <row r="1858" spans="1:15" ht="13" hidden="1" outlineLevel="1">
      <c r="A1858" s="59"/>
      <c r="B1858" s="59"/>
      <c r="H1858" s="51"/>
      <c r="M1858" s="55" t="s">
        <v>1702</v>
      </c>
      <c r="N1858" s="55">
        <v>1</v>
      </c>
      <c r="O1858" s="58">
        <f t="shared" si="26"/>
        <v>6.329113924050633E-4</v>
      </c>
    </row>
    <row r="1859" spans="1:15" ht="13" hidden="1" outlineLevel="1">
      <c r="A1859" s="59"/>
      <c r="B1859" s="59"/>
      <c r="H1859" s="51"/>
      <c r="M1859" s="55" t="s">
        <v>1703</v>
      </c>
      <c r="N1859" s="55">
        <v>1</v>
      </c>
      <c r="O1859" s="58">
        <f t="shared" si="26"/>
        <v>6.329113924050633E-4</v>
      </c>
    </row>
    <row r="1860" spans="1:15" ht="13" hidden="1" outlineLevel="1">
      <c r="A1860" s="59"/>
      <c r="B1860" s="59"/>
      <c r="H1860" s="51"/>
      <c r="M1860" s="55" t="s">
        <v>153</v>
      </c>
      <c r="N1860" s="55">
        <v>1</v>
      </c>
      <c r="O1860" s="58">
        <f t="shared" si="26"/>
        <v>6.329113924050633E-4</v>
      </c>
    </row>
    <row r="1861" spans="1:15" ht="13" hidden="1" outlineLevel="1">
      <c r="A1861" s="59"/>
      <c r="B1861" s="59"/>
      <c r="H1861" s="51"/>
      <c r="M1861" s="55" t="s">
        <v>1704</v>
      </c>
      <c r="N1861" s="55">
        <v>1</v>
      </c>
      <c r="O1861" s="58">
        <f t="shared" si="26"/>
        <v>6.329113924050633E-4</v>
      </c>
    </row>
    <row r="1862" spans="1:15" ht="13" hidden="1" outlineLevel="1">
      <c r="A1862" s="59"/>
      <c r="B1862" s="59"/>
      <c r="H1862" s="51"/>
      <c r="M1862" s="55" t="s">
        <v>1705</v>
      </c>
      <c r="N1862" s="55">
        <v>1</v>
      </c>
      <c r="O1862" s="58">
        <f t="shared" si="26"/>
        <v>6.329113924050633E-4</v>
      </c>
    </row>
    <row r="1863" spans="1:15" ht="13" hidden="1" outlineLevel="1">
      <c r="A1863" s="59"/>
      <c r="B1863" s="59"/>
      <c r="H1863" s="51"/>
      <c r="M1863" s="55" t="s">
        <v>1706</v>
      </c>
      <c r="N1863" s="55">
        <v>1</v>
      </c>
      <c r="O1863" s="58">
        <f t="shared" si="26"/>
        <v>6.329113924050633E-4</v>
      </c>
    </row>
    <row r="1864" spans="1:15" ht="13" hidden="1" outlineLevel="1">
      <c r="A1864" s="59"/>
      <c r="B1864" s="59"/>
      <c r="H1864" s="51"/>
      <c r="M1864" s="55" t="s">
        <v>1707</v>
      </c>
      <c r="N1864" s="55">
        <v>1</v>
      </c>
      <c r="O1864" s="58">
        <f t="shared" si="26"/>
        <v>6.329113924050633E-4</v>
      </c>
    </row>
    <row r="1865" spans="1:15" ht="13" hidden="1" outlineLevel="1">
      <c r="A1865" s="59"/>
      <c r="B1865" s="59"/>
      <c r="H1865" s="51"/>
      <c r="M1865" s="55" t="s">
        <v>1708</v>
      </c>
      <c r="N1865" s="55">
        <v>1</v>
      </c>
      <c r="O1865" s="58">
        <f t="shared" si="26"/>
        <v>6.329113924050633E-4</v>
      </c>
    </row>
    <row r="1866" spans="1:15" ht="13" hidden="1" outlineLevel="1">
      <c r="A1866" s="59"/>
      <c r="B1866" s="59"/>
      <c r="H1866" s="51"/>
      <c r="M1866" s="55" t="s">
        <v>1709</v>
      </c>
      <c r="N1866" s="55">
        <v>1</v>
      </c>
      <c r="O1866" s="58">
        <f t="shared" si="26"/>
        <v>6.329113924050633E-4</v>
      </c>
    </row>
    <row r="1867" spans="1:15" ht="13" hidden="1" outlineLevel="1">
      <c r="A1867" s="59"/>
      <c r="B1867" s="59"/>
      <c r="H1867" s="51"/>
      <c r="M1867" s="55" t="s">
        <v>1710</v>
      </c>
      <c r="N1867" s="55">
        <v>1</v>
      </c>
      <c r="O1867" s="58">
        <f t="shared" si="26"/>
        <v>6.329113924050633E-4</v>
      </c>
    </row>
    <row r="1868" spans="1:15" ht="13" hidden="1" outlineLevel="1">
      <c r="A1868" s="59"/>
      <c r="B1868" s="59"/>
      <c r="H1868" s="51"/>
      <c r="M1868" s="55" t="s">
        <v>1711</v>
      </c>
      <c r="N1868" s="55">
        <v>1</v>
      </c>
      <c r="O1868" s="58">
        <f t="shared" si="26"/>
        <v>6.329113924050633E-4</v>
      </c>
    </row>
    <row r="1869" spans="1:15" ht="13" hidden="1" outlineLevel="1">
      <c r="A1869" s="59"/>
      <c r="B1869" s="59"/>
      <c r="H1869" s="51"/>
      <c r="M1869" s="55" t="s">
        <v>1712</v>
      </c>
      <c r="N1869" s="55">
        <v>1</v>
      </c>
      <c r="O1869" s="58">
        <f t="shared" si="26"/>
        <v>6.329113924050633E-4</v>
      </c>
    </row>
    <row r="1870" spans="1:15" ht="13" hidden="1" outlineLevel="1">
      <c r="A1870" s="59"/>
      <c r="B1870" s="59"/>
      <c r="H1870" s="51"/>
      <c r="M1870" s="55" t="s">
        <v>1713</v>
      </c>
      <c r="N1870" s="55">
        <v>1</v>
      </c>
      <c r="O1870" s="58">
        <f t="shared" si="26"/>
        <v>6.329113924050633E-4</v>
      </c>
    </row>
    <row r="1871" spans="1:15" ht="13" hidden="1" outlineLevel="1">
      <c r="A1871" s="59"/>
      <c r="B1871" s="59"/>
      <c r="H1871" s="51"/>
      <c r="M1871" s="55" t="s">
        <v>1714</v>
      </c>
      <c r="N1871" s="55">
        <v>1</v>
      </c>
      <c r="O1871" s="58">
        <f t="shared" si="26"/>
        <v>6.329113924050633E-4</v>
      </c>
    </row>
    <row r="1872" spans="1:15" ht="13" hidden="1" outlineLevel="1">
      <c r="A1872" s="59"/>
      <c r="B1872" s="59"/>
      <c r="H1872" s="51"/>
      <c r="M1872" s="55" t="s">
        <v>1715</v>
      </c>
      <c r="N1872" s="55">
        <v>1</v>
      </c>
      <c r="O1872" s="58">
        <f t="shared" si="26"/>
        <v>6.329113924050633E-4</v>
      </c>
    </row>
    <row r="1873" spans="1:15" ht="13" hidden="1" outlineLevel="1">
      <c r="A1873" s="59"/>
      <c r="B1873" s="59"/>
      <c r="H1873" s="51"/>
      <c r="M1873" s="55" t="s">
        <v>1716</v>
      </c>
      <c r="N1873" s="55">
        <v>1</v>
      </c>
      <c r="O1873" s="58">
        <f t="shared" si="26"/>
        <v>6.329113924050633E-4</v>
      </c>
    </row>
    <row r="1874" spans="1:15" ht="13" hidden="1" outlineLevel="1">
      <c r="A1874" s="59"/>
      <c r="B1874" s="59"/>
      <c r="H1874" s="51"/>
      <c r="M1874" s="55" t="s">
        <v>1717</v>
      </c>
      <c r="N1874" s="55">
        <v>1</v>
      </c>
      <c r="O1874" s="58">
        <f t="shared" si="26"/>
        <v>6.329113924050633E-4</v>
      </c>
    </row>
    <row r="1875" spans="1:15" ht="13" hidden="1" outlineLevel="1">
      <c r="A1875" s="59"/>
      <c r="B1875" s="59"/>
      <c r="H1875" s="51"/>
      <c r="M1875" s="55" t="s">
        <v>1718</v>
      </c>
      <c r="N1875" s="55">
        <v>1</v>
      </c>
      <c r="O1875" s="58">
        <f t="shared" si="26"/>
        <v>6.329113924050633E-4</v>
      </c>
    </row>
    <row r="1876" spans="1:15" ht="13" hidden="1" outlineLevel="1">
      <c r="A1876" s="59"/>
      <c r="B1876" s="59"/>
      <c r="H1876" s="51"/>
      <c r="M1876" s="55" t="s">
        <v>1719</v>
      </c>
      <c r="N1876" s="55">
        <v>1</v>
      </c>
      <c r="O1876" s="58">
        <f t="shared" si="26"/>
        <v>6.329113924050633E-4</v>
      </c>
    </row>
    <row r="1877" spans="1:15" ht="13" hidden="1" outlineLevel="1">
      <c r="A1877" s="59"/>
      <c r="B1877" s="59"/>
      <c r="H1877" s="51"/>
      <c r="M1877" s="55" t="s">
        <v>1720</v>
      </c>
      <c r="N1877" s="55">
        <v>1</v>
      </c>
      <c r="O1877" s="58">
        <f t="shared" si="26"/>
        <v>6.329113924050633E-4</v>
      </c>
    </row>
    <row r="1878" spans="1:15" ht="13" hidden="1" outlineLevel="1">
      <c r="A1878" s="59"/>
      <c r="B1878" s="59"/>
      <c r="H1878" s="51"/>
      <c r="M1878" s="55" t="s">
        <v>1721</v>
      </c>
      <c r="N1878" s="55">
        <v>1</v>
      </c>
      <c r="O1878" s="58">
        <f t="shared" si="26"/>
        <v>6.329113924050633E-4</v>
      </c>
    </row>
    <row r="1879" spans="1:15" ht="13" hidden="1" outlineLevel="1">
      <c r="A1879" s="59"/>
      <c r="B1879" s="59"/>
      <c r="H1879" s="51"/>
      <c r="M1879" s="55" t="s">
        <v>846</v>
      </c>
      <c r="N1879" s="55">
        <v>1</v>
      </c>
      <c r="O1879" s="58">
        <f t="shared" si="26"/>
        <v>6.329113924050633E-4</v>
      </c>
    </row>
    <row r="1880" spans="1:15" ht="13" hidden="1" outlineLevel="1">
      <c r="A1880" s="59"/>
      <c r="B1880" s="59"/>
      <c r="H1880" s="51"/>
      <c r="M1880" s="55" t="s">
        <v>1722</v>
      </c>
      <c r="N1880" s="55">
        <v>1</v>
      </c>
      <c r="O1880" s="58">
        <f t="shared" si="26"/>
        <v>6.329113924050633E-4</v>
      </c>
    </row>
    <row r="1881" spans="1:15" ht="13" hidden="1" outlineLevel="1">
      <c r="A1881" s="59"/>
      <c r="B1881" s="59"/>
      <c r="H1881" s="51"/>
      <c r="M1881" s="55" t="s">
        <v>1723</v>
      </c>
      <c r="N1881" s="55">
        <v>1</v>
      </c>
      <c r="O1881" s="58">
        <f t="shared" si="26"/>
        <v>6.329113924050633E-4</v>
      </c>
    </row>
    <row r="1882" spans="1:15" ht="13" hidden="1" outlineLevel="1">
      <c r="A1882" s="59"/>
      <c r="B1882" s="59"/>
      <c r="H1882" s="51"/>
      <c r="M1882" s="55" t="s">
        <v>1724</v>
      </c>
      <c r="N1882" s="55">
        <v>1</v>
      </c>
      <c r="O1882" s="58">
        <f t="shared" si="26"/>
        <v>6.329113924050633E-4</v>
      </c>
    </row>
    <row r="1883" spans="1:15" ht="13" hidden="1" outlineLevel="1">
      <c r="A1883" s="59"/>
      <c r="B1883" s="59"/>
      <c r="H1883" s="51"/>
      <c r="M1883" s="55" t="s">
        <v>1725</v>
      </c>
      <c r="N1883" s="55">
        <v>1</v>
      </c>
      <c r="O1883" s="58">
        <f t="shared" si="26"/>
        <v>6.329113924050633E-4</v>
      </c>
    </row>
    <row r="1884" spans="1:15" ht="13" hidden="1" outlineLevel="1">
      <c r="A1884" s="59"/>
      <c r="B1884" s="59"/>
      <c r="H1884" s="51"/>
      <c r="M1884" s="55" t="s">
        <v>1726</v>
      </c>
      <c r="N1884" s="55">
        <v>1</v>
      </c>
      <c r="O1884" s="58">
        <f t="shared" si="26"/>
        <v>6.329113924050633E-4</v>
      </c>
    </row>
    <row r="1885" spans="1:15" ht="13" hidden="1" outlineLevel="1">
      <c r="A1885" s="59"/>
      <c r="B1885" s="59"/>
      <c r="H1885" s="51"/>
      <c r="M1885" s="55" t="s">
        <v>1727</v>
      </c>
      <c r="N1885" s="55">
        <v>1</v>
      </c>
      <c r="O1885" s="58">
        <f t="shared" si="26"/>
        <v>6.329113924050633E-4</v>
      </c>
    </row>
    <row r="1886" spans="1:15" ht="13" hidden="1" outlineLevel="1">
      <c r="A1886" s="59"/>
      <c r="B1886" s="59"/>
      <c r="H1886" s="51"/>
      <c r="M1886" s="55" t="s">
        <v>1728</v>
      </c>
      <c r="N1886" s="55">
        <v>1</v>
      </c>
      <c r="O1886" s="58">
        <f t="shared" si="26"/>
        <v>6.329113924050633E-4</v>
      </c>
    </row>
    <row r="1887" spans="1:15" ht="13" hidden="1" outlineLevel="1">
      <c r="A1887" s="59"/>
      <c r="B1887" s="59"/>
      <c r="H1887" s="51"/>
      <c r="M1887" s="55" t="s">
        <v>1729</v>
      </c>
      <c r="N1887" s="55">
        <v>1</v>
      </c>
      <c r="O1887" s="58">
        <f t="shared" si="26"/>
        <v>6.329113924050633E-4</v>
      </c>
    </row>
    <row r="1888" spans="1:15" ht="13" hidden="1" outlineLevel="1">
      <c r="A1888" s="59"/>
      <c r="B1888" s="59"/>
      <c r="H1888" s="51"/>
      <c r="M1888" s="55" t="s">
        <v>1730</v>
      </c>
      <c r="N1888" s="55">
        <v>1</v>
      </c>
      <c r="O1888" s="58">
        <f t="shared" si="26"/>
        <v>6.329113924050633E-4</v>
      </c>
    </row>
    <row r="1889" spans="1:15" ht="13" hidden="1" outlineLevel="1">
      <c r="A1889" s="59"/>
      <c r="B1889" s="59"/>
      <c r="H1889" s="51"/>
      <c r="M1889" s="55" t="s">
        <v>1731</v>
      </c>
      <c r="N1889" s="55">
        <v>1</v>
      </c>
      <c r="O1889" s="58">
        <f t="shared" si="26"/>
        <v>6.329113924050633E-4</v>
      </c>
    </row>
    <row r="1890" spans="1:15" ht="13" hidden="1" outlineLevel="1">
      <c r="A1890" s="59"/>
      <c r="B1890" s="59"/>
      <c r="H1890" s="51"/>
      <c r="M1890" s="55" t="s">
        <v>1732</v>
      </c>
      <c r="N1890" s="55">
        <v>1</v>
      </c>
      <c r="O1890" s="58">
        <f t="shared" si="26"/>
        <v>6.329113924050633E-4</v>
      </c>
    </row>
    <row r="1891" spans="1:15" ht="13" hidden="1" outlineLevel="1">
      <c r="A1891" s="59"/>
      <c r="B1891" s="59"/>
      <c r="H1891" s="51"/>
      <c r="M1891" s="55" t="s">
        <v>1074</v>
      </c>
      <c r="N1891" s="55">
        <v>1</v>
      </c>
      <c r="O1891" s="58">
        <f t="shared" si="26"/>
        <v>6.329113924050633E-4</v>
      </c>
    </row>
    <row r="1892" spans="1:15" ht="13" hidden="1" outlineLevel="1">
      <c r="A1892" s="59"/>
      <c r="B1892" s="59"/>
      <c r="H1892" s="51"/>
      <c r="M1892" s="55" t="s">
        <v>139</v>
      </c>
      <c r="N1892" s="55">
        <v>1</v>
      </c>
      <c r="O1892" s="58">
        <f t="shared" si="26"/>
        <v>6.329113924050633E-4</v>
      </c>
    </row>
    <row r="1893" spans="1:15" ht="13" hidden="1" outlineLevel="1">
      <c r="A1893" s="59"/>
      <c r="B1893" s="59"/>
      <c r="H1893" s="51"/>
      <c r="M1893" s="55" t="s">
        <v>1733</v>
      </c>
      <c r="N1893" s="55">
        <v>1</v>
      </c>
      <c r="O1893" s="58">
        <f t="shared" si="26"/>
        <v>6.329113924050633E-4</v>
      </c>
    </row>
    <row r="1894" spans="1:15" ht="13" hidden="1" outlineLevel="1">
      <c r="A1894" s="59"/>
      <c r="B1894" s="59"/>
      <c r="H1894" s="51"/>
      <c r="M1894" s="55" t="s">
        <v>1734</v>
      </c>
      <c r="N1894" s="55">
        <v>1</v>
      </c>
      <c r="O1894" s="58">
        <f t="shared" si="26"/>
        <v>6.329113924050633E-4</v>
      </c>
    </row>
    <row r="1895" spans="1:15" ht="13" hidden="1" outlineLevel="1">
      <c r="A1895" s="59"/>
      <c r="B1895" s="59"/>
      <c r="H1895" s="51"/>
      <c r="M1895" s="55" t="s">
        <v>1735</v>
      </c>
      <c r="N1895" s="55">
        <v>1</v>
      </c>
      <c r="O1895" s="58">
        <f t="shared" si="26"/>
        <v>6.329113924050633E-4</v>
      </c>
    </row>
    <row r="1896" spans="1:15" ht="13" hidden="1" outlineLevel="1">
      <c r="A1896" s="59"/>
      <c r="B1896" s="59"/>
      <c r="H1896" s="51"/>
      <c r="M1896" s="55" t="s">
        <v>1736</v>
      </c>
      <c r="N1896" s="55">
        <v>1</v>
      </c>
      <c r="O1896" s="58">
        <f t="shared" si="26"/>
        <v>6.329113924050633E-4</v>
      </c>
    </row>
    <row r="1897" spans="1:15" ht="13" hidden="1" outlineLevel="1">
      <c r="A1897" s="59"/>
      <c r="B1897" s="59"/>
      <c r="H1897" s="51"/>
      <c r="M1897" s="55" t="s">
        <v>1737</v>
      </c>
      <c r="N1897" s="55">
        <v>1</v>
      </c>
      <c r="O1897" s="58">
        <f t="shared" si="26"/>
        <v>6.329113924050633E-4</v>
      </c>
    </row>
    <row r="1898" spans="1:15" ht="13" hidden="1" outlineLevel="1">
      <c r="A1898" s="59"/>
      <c r="B1898" s="59"/>
      <c r="H1898" s="51"/>
      <c r="M1898" s="55" t="s">
        <v>1738</v>
      </c>
      <c r="N1898" s="55">
        <v>1</v>
      </c>
      <c r="O1898" s="58">
        <f t="shared" si="26"/>
        <v>6.329113924050633E-4</v>
      </c>
    </row>
    <row r="1899" spans="1:15" ht="13" hidden="1" outlineLevel="1">
      <c r="A1899" s="59"/>
      <c r="B1899" s="59"/>
      <c r="H1899" s="51"/>
      <c r="M1899" s="55" t="s">
        <v>1739</v>
      </c>
      <c r="N1899" s="55">
        <v>1</v>
      </c>
      <c r="O1899" s="58">
        <f t="shared" si="26"/>
        <v>6.329113924050633E-4</v>
      </c>
    </row>
    <row r="1900" spans="1:15" ht="13" hidden="1" outlineLevel="1">
      <c r="A1900" s="59"/>
      <c r="B1900" s="59"/>
      <c r="H1900" s="51"/>
      <c r="M1900" s="55" t="s">
        <v>1740</v>
      </c>
      <c r="N1900" s="55">
        <v>1</v>
      </c>
      <c r="O1900" s="58">
        <f t="shared" si="26"/>
        <v>6.329113924050633E-4</v>
      </c>
    </row>
    <row r="1901" spans="1:15" ht="13" hidden="1" outlineLevel="1">
      <c r="A1901" s="59"/>
      <c r="B1901" s="59"/>
      <c r="H1901" s="51"/>
      <c r="M1901" s="55" t="s">
        <v>1741</v>
      </c>
      <c r="N1901" s="55">
        <v>1</v>
      </c>
      <c r="O1901" s="58">
        <f t="shared" si="26"/>
        <v>6.329113924050633E-4</v>
      </c>
    </row>
    <row r="1902" spans="1:15" ht="13" hidden="1" outlineLevel="1">
      <c r="A1902" s="59"/>
      <c r="B1902" s="59"/>
      <c r="H1902" s="51"/>
      <c r="M1902" s="55" t="s">
        <v>1742</v>
      </c>
      <c r="N1902" s="55">
        <v>1</v>
      </c>
      <c r="O1902" s="58">
        <f t="shared" si="26"/>
        <v>6.329113924050633E-4</v>
      </c>
    </row>
    <row r="1903" spans="1:15" ht="13" hidden="1" outlineLevel="1">
      <c r="A1903" s="59"/>
      <c r="B1903" s="59"/>
      <c r="H1903" s="51"/>
      <c r="M1903" s="55" t="s">
        <v>1159</v>
      </c>
      <c r="N1903" s="55">
        <v>1</v>
      </c>
      <c r="O1903" s="58">
        <f t="shared" si="26"/>
        <v>6.329113924050633E-4</v>
      </c>
    </row>
    <row r="1904" spans="1:15" ht="13" hidden="1" outlineLevel="1">
      <c r="A1904" s="59"/>
      <c r="B1904" s="59"/>
      <c r="H1904" s="51"/>
      <c r="M1904" s="55" t="s">
        <v>1743</v>
      </c>
      <c r="N1904" s="55">
        <v>1</v>
      </c>
      <c r="O1904" s="58">
        <f t="shared" si="26"/>
        <v>6.329113924050633E-4</v>
      </c>
    </row>
    <row r="1905" spans="1:15" ht="13" hidden="1" outlineLevel="1">
      <c r="A1905" s="59"/>
      <c r="B1905" s="59"/>
      <c r="H1905" s="51"/>
      <c r="M1905" s="55" t="s">
        <v>1744</v>
      </c>
      <c r="N1905" s="55">
        <v>1</v>
      </c>
      <c r="O1905" s="58">
        <f t="shared" si="26"/>
        <v>6.329113924050633E-4</v>
      </c>
    </row>
    <row r="1906" spans="1:15" ht="13" hidden="1" outlineLevel="1">
      <c r="A1906" s="59"/>
      <c r="B1906" s="59"/>
      <c r="H1906" s="51"/>
      <c r="M1906" s="55" t="s">
        <v>1745</v>
      </c>
      <c r="N1906" s="55">
        <v>1</v>
      </c>
      <c r="O1906" s="58">
        <f t="shared" si="26"/>
        <v>6.329113924050633E-4</v>
      </c>
    </row>
    <row r="1907" spans="1:15" ht="13" hidden="1" outlineLevel="1">
      <c r="A1907" s="59"/>
      <c r="B1907" s="59"/>
      <c r="H1907" s="51"/>
      <c r="M1907" s="55" t="s">
        <v>1746</v>
      </c>
      <c r="N1907" s="55">
        <v>1</v>
      </c>
      <c r="O1907" s="58">
        <f t="shared" si="26"/>
        <v>6.329113924050633E-4</v>
      </c>
    </row>
    <row r="1908" spans="1:15" ht="13" hidden="1" outlineLevel="1">
      <c r="A1908" s="59"/>
      <c r="B1908" s="59"/>
      <c r="H1908" s="51"/>
      <c r="M1908" s="55" t="s">
        <v>1747</v>
      </c>
      <c r="N1908" s="55">
        <v>1</v>
      </c>
      <c r="O1908" s="58">
        <f t="shared" si="26"/>
        <v>6.329113924050633E-4</v>
      </c>
    </row>
    <row r="1909" spans="1:15" ht="13" hidden="1" outlineLevel="1">
      <c r="A1909" s="59"/>
      <c r="B1909" s="59"/>
      <c r="H1909" s="51"/>
      <c r="M1909" s="55" t="s">
        <v>1748</v>
      </c>
      <c r="N1909" s="55">
        <v>1</v>
      </c>
      <c r="O1909" s="58">
        <f t="shared" si="26"/>
        <v>6.329113924050633E-4</v>
      </c>
    </row>
    <row r="1910" spans="1:15" ht="13" hidden="1" outlineLevel="1">
      <c r="A1910" s="59"/>
      <c r="B1910" s="59"/>
      <c r="H1910" s="51"/>
      <c r="M1910" s="55" t="s">
        <v>1054</v>
      </c>
      <c r="N1910" s="55">
        <v>1</v>
      </c>
      <c r="O1910" s="58">
        <f t="shared" si="26"/>
        <v>6.329113924050633E-4</v>
      </c>
    </row>
    <row r="1911" spans="1:15" ht="13" hidden="1" outlineLevel="1">
      <c r="A1911" s="59"/>
      <c r="B1911" s="59"/>
      <c r="H1911" s="51"/>
      <c r="M1911" s="55" t="s">
        <v>1749</v>
      </c>
      <c r="N1911" s="55">
        <v>1</v>
      </c>
      <c r="O1911" s="58">
        <f t="shared" si="26"/>
        <v>6.329113924050633E-4</v>
      </c>
    </row>
    <row r="1912" spans="1:15" ht="13" hidden="1" outlineLevel="1">
      <c r="A1912" s="59"/>
      <c r="B1912" s="59"/>
      <c r="H1912" s="51"/>
      <c r="M1912" s="55" t="s">
        <v>1750</v>
      </c>
      <c r="N1912" s="55">
        <v>1</v>
      </c>
      <c r="O1912" s="58">
        <f t="shared" si="26"/>
        <v>6.329113924050633E-4</v>
      </c>
    </row>
    <row r="1913" spans="1:15" ht="13" hidden="1" outlineLevel="1">
      <c r="A1913" s="59"/>
      <c r="B1913" s="59"/>
      <c r="H1913" s="51"/>
      <c r="M1913" s="55" t="s">
        <v>1751</v>
      </c>
      <c r="N1913" s="55">
        <v>1</v>
      </c>
      <c r="O1913" s="58">
        <f t="shared" si="26"/>
        <v>6.329113924050633E-4</v>
      </c>
    </row>
    <row r="1914" spans="1:15" ht="13" hidden="1" outlineLevel="1">
      <c r="A1914" s="59"/>
      <c r="B1914" s="59"/>
      <c r="H1914" s="51"/>
      <c r="M1914" s="55" t="s">
        <v>1049</v>
      </c>
      <c r="N1914" s="55">
        <v>1</v>
      </c>
      <c r="O1914" s="58">
        <f t="shared" si="26"/>
        <v>6.329113924050633E-4</v>
      </c>
    </row>
    <row r="1915" spans="1:15" ht="13" hidden="1" outlineLevel="1">
      <c r="A1915" s="59"/>
      <c r="B1915" s="59"/>
      <c r="H1915" s="51"/>
      <c r="M1915" s="55" t="s">
        <v>1752</v>
      </c>
      <c r="N1915" s="55">
        <v>1</v>
      </c>
      <c r="O1915" s="58">
        <f t="shared" si="26"/>
        <v>6.329113924050633E-4</v>
      </c>
    </row>
    <row r="1916" spans="1:15" ht="13" hidden="1" outlineLevel="1">
      <c r="A1916" s="59"/>
      <c r="B1916" s="59"/>
      <c r="H1916" s="51"/>
      <c r="M1916" s="55" t="s">
        <v>1753</v>
      </c>
      <c r="N1916" s="55">
        <v>1</v>
      </c>
      <c r="O1916" s="58">
        <f t="shared" si="26"/>
        <v>6.329113924050633E-4</v>
      </c>
    </row>
    <row r="1917" spans="1:15" ht="13" hidden="1" outlineLevel="1">
      <c r="A1917" s="59"/>
      <c r="B1917" s="59"/>
      <c r="H1917" s="51"/>
      <c r="M1917" s="55" t="s">
        <v>1754</v>
      </c>
      <c r="N1917" s="55">
        <v>1</v>
      </c>
      <c r="O1917" s="58">
        <f t="shared" si="26"/>
        <v>6.329113924050633E-4</v>
      </c>
    </row>
    <row r="1918" spans="1:15" ht="13" hidden="1" outlineLevel="1">
      <c r="A1918" s="59"/>
      <c r="B1918" s="59"/>
      <c r="H1918" s="51"/>
      <c r="M1918" s="55" t="s">
        <v>1755</v>
      </c>
      <c r="N1918" s="55">
        <v>1</v>
      </c>
      <c r="O1918" s="58">
        <f t="shared" si="26"/>
        <v>6.329113924050633E-4</v>
      </c>
    </row>
    <row r="1919" spans="1:15" ht="13" hidden="1" outlineLevel="1">
      <c r="A1919" s="59"/>
      <c r="B1919" s="59"/>
      <c r="H1919" s="51"/>
      <c r="M1919" s="55" t="s">
        <v>1362</v>
      </c>
      <c r="N1919" s="55">
        <v>1</v>
      </c>
      <c r="O1919" s="58">
        <f t="shared" si="26"/>
        <v>6.329113924050633E-4</v>
      </c>
    </row>
    <row r="1920" spans="1:15" ht="13" hidden="1" outlineLevel="1">
      <c r="A1920" s="59"/>
      <c r="B1920" s="59"/>
      <c r="H1920" s="51"/>
      <c r="M1920" s="55" t="s">
        <v>1756</v>
      </c>
      <c r="N1920" s="55">
        <v>1</v>
      </c>
      <c r="O1920" s="58">
        <f t="shared" si="26"/>
        <v>6.329113924050633E-4</v>
      </c>
    </row>
    <row r="1921" spans="1:15" ht="13" hidden="1" outlineLevel="1">
      <c r="A1921" s="59"/>
      <c r="B1921" s="59"/>
      <c r="H1921" s="51"/>
      <c r="M1921" s="55" t="s">
        <v>1757</v>
      </c>
      <c r="N1921" s="55">
        <v>1</v>
      </c>
      <c r="O1921" s="58">
        <f t="shared" si="26"/>
        <v>6.329113924050633E-4</v>
      </c>
    </row>
    <row r="1922" spans="1:15" ht="13" hidden="1" outlineLevel="1">
      <c r="A1922" s="59"/>
      <c r="B1922" s="59"/>
      <c r="H1922" s="51"/>
      <c r="M1922" s="55" t="s">
        <v>1758</v>
      </c>
      <c r="N1922" s="55">
        <v>1</v>
      </c>
      <c r="O1922" s="58">
        <f t="shared" si="26"/>
        <v>6.329113924050633E-4</v>
      </c>
    </row>
    <row r="1923" spans="1:15" ht="13" hidden="1" outlineLevel="1">
      <c r="A1923" s="59"/>
      <c r="B1923" s="59"/>
      <c r="H1923" s="51"/>
      <c r="M1923" s="55" t="s">
        <v>1759</v>
      </c>
      <c r="N1923" s="55">
        <v>1</v>
      </c>
      <c r="O1923" s="58">
        <f t="shared" si="26"/>
        <v>6.329113924050633E-4</v>
      </c>
    </row>
    <row r="1924" spans="1:15" ht="13" hidden="1" outlineLevel="1">
      <c r="A1924" s="59"/>
      <c r="B1924" s="59"/>
      <c r="H1924" s="51"/>
      <c r="M1924" s="55" t="s">
        <v>1760</v>
      </c>
      <c r="N1924" s="55">
        <v>1</v>
      </c>
      <c r="O1924" s="58">
        <f t="shared" si="26"/>
        <v>6.329113924050633E-4</v>
      </c>
    </row>
    <row r="1925" spans="1:15" ht="13" hidden="1" outlineLevel="1">
      <c r="A1925" s="59"/>
      <c r="B1925" s="59"/>
      <c r="H1925" s="51"/>
      <c r="M1925" s="55" t="s">
        <v>1761</v>
      </c>
      <c r="N1925" s="55">
        <v>1</v>
      </c>
      <c r="O1925" s="58">
        <f t="shared" si="26"/>
        <v>6.329113924050633E-4</v>
      </c>
    </row>
    <row r="1926" spans="1:15" ht="13" hidden="1" outlineLevel="1">
      <c r="A1926" s="59"/>
      <c r="B1926" s="59"/>
      <c r="H1926" s="51"/>
      <c r="M1926" s="55" t="s">
        <v>1762</v>
      </c>
      <c r="N1926" s="55">
        <v>1</v>
      </c>
      <c r="O1926" s="58">
        <f t="shared" si="26"/>
        <v>6.329113924050633E-4</v>
      </c>
    </row>
    <row r="1927" spans="1:15" ht="13" hidden="1" outlineLevel="1">
      <c r="A1927" s="59"/>
      <c r="B1927" s="59"/>
      <c r="H1927" s="51"/>
      <c r="M1927" s="55" t="s">
        <v>1763</v>
      </c>
      <c r="N1927" s="55">
        <v>1</v>
      </c>
      <c r="O1927" s="58">
        <f t="shared" si="26"/>
        <v>6.329113924050633E-4</v>
      </c>
    </row>
    <row r="1928" spans="1:15" ht="13" hidden="1" outlineLevel="1">
      <c r="A1928" s="59"/>
      <c r="B1928" s="59"/>
      <c r="H1928" s="51"/>
      <c r="M1928" s="55" t="s">
        <v>1764</v>
      </c>
      <c r="N1928" s="55">
        <v>1</v>
      </c>
      <c r="O1928" s="58">
        <f t="shared" si="26"/>
        <v>6.329113924050633E-4</v>
      </c>
    </row>
    <row r="1929" spans="1:15" ht="13" hidden="1" outlineLevel="1">
      <c r="A1929" s="59"/>
      <c r="B1929" s="59"/>
      <c r="H1929" s="51"/>
      <c r="M1929" s="55" t="s">
        <v>1765</v>
      </c>
      <c r="N1929" s="55">
        <v>1</v>
      </c>
      <c r="O1929" s="58">
        <f t="shared" si="26"/>
        <v>6.329113924050633E-4</v>
      </c>
    </row>
    <row r="1930" spans="1:15" ht="13" hidden="1" outlineLevel="1">
      <c r="A1930" s="59"/>
      <c r="B1930" s="59"/>
      <c r="H1930" s="51"/>
      <c r="M1930" s="55" t="s">
        <v>1766</v>
      </c>
      <c r="N1930" s="55">
        <v>1</v>
      </c>
      <c r="O1930" s="58">
        <f t="shared" si="26"/>
        <v>6.329113924050633E-4</v>
      </c>
    </row>
    <row r="1931" spans="1:15" ht="13" hidden="1" outlineLevel="1">
      <c r="A1931" s="59"/>
      <c r="B1931" s="59"/>
      <c r="H1931" s="51"/>
      <c r="M1931" s="55" t="s">
        <v>1767</v>
      </c>
      <c r="N1931" s="55">
        <v>1</v>
      </c>
      <c r="O1931" s="58">
        <f t="shared" si="26"/>
        <v>6.329113924050633E-4</v>
      </c>
    </row>
    <row r="1932" spans="1:15" ht="13" hidden="1" outlineLevel="1">
      <c r="A1932" s="59"/>
      <c r="B1932" s="59"/>
      <c r="H1932" s="51"/>
      <c r="M1932" s="55" t="s">
        <v>1768</v>
      </c>
      <c r="N1932" s="55">
        <v>1</v>
      </c>
      <c r="O1932" s="58">
        <f t="shared" si="26"/>
        <v>6.329113924050633E-4</v>
      </c>
    </row>
    <row r="1933" spans="1:15" ht="13" hidden="1" outlineLevel="1">
      <c r="A1933" s="59"/>
      <c r="B1933" s="59"/>
      <c r="H1933" s="51"/>
      <c r="M1933" s="55" t="s">
        <v>1769</v>
      </c>
      <c r="N1933" s="55">
        <v>1</v>
      </c>
      <c r="O1933" s="58">
        <f t="shared" si="26"/>
        <v>6.329113924050633E-4</v>
      </c>
    </row>
    <row r="1934" spans="1:15" ht="13" hidden="1" outlineLevel="1">
      <c r="A1934" s="59"/>
      <c r="B1934" s="59"/>
      <c r="H1934" s="51"/>
      <c r="M1934" s="55" t="s">
        <v>486</v>
      </c>
      <c r="N1934" s="55">
        <v>1</v>
      </c>
      <c r="O1934" s="58">
        <f t="shared" si="26"/>
        <v>6.329113924050633E-4</v>
      </c>
    </row>
    <row r="1935" spans="1:15" ht="13" hidden="1" outlineLevel="1">
      <c r="A1935" s="59"/>
      <c r="B1935" s="59"/>
      <c r="H1935" s="51"/>
      <c r="M1935" s="55" t="s">
        <v>1770</v>
      </c>
      <c r="N1935" s="55">
        <v>1</v>
      </c>
      <c r="O1935" s="58">
        <f t="shared" si="26"/>
        <v>6.329113924050633E-4</v>
      </c>
    </row>
    <row r="1936" spans="1:15" ht="13" hidden="1" outlineLevel="1">
      <c r="A1936" s="59"/>
      <c r="B1936" s="59"/>
      <c r="H1936" s="51"/>
      <c r="M1936" s="55" t="s">
        <v>1771</v>
      </c>
      <c r="N1936" s="55">
        <v>1</v>
      </c>
      <c r="O1936" s="58">
        <f t="shared" si="26"/>
        <v>6.329113924050633E-4</v>
      </c>
    </row>
    <row r="1937" spans="1:15" ht="13" hidden="1" outlineLevel="1">
      <c r="A1937" s="59"/>
      <c r="B1937" s="59"/>
      <c r="H1937" s="51"/>
      <c r="M1937" s="55" t="s">
        <v>1772</v>
      </c>
      <c r="N1937" s="55">
        <v>1</v>
      </c>
      <c r="O1937" s="58">
        <f t="shared" si="26"/>
        <v>6.329113924050633E-4</v>
      </c>
    </row>
    <row r="1938" spans="1:15" ht="13" hidden="1" outlineLevel="1">
      <c r="A1938" s="59"/>
      <c r="B1938" s="59"/>
      <c r="H1938" s="51"/>
      <c r="M1938" s="55" t="s">
        <v>1773</v>
      </c>
      <c r="N1938" s="55">
        <v>1</v>
      </c>
      <c r="O1938" s="58">
        <f t="shared" si="26"/>
        <v>6.329113924050633E-4</v>
      </c>
    </row>
    <row r="1939" spans="1:15" ht="13" hidden="1" outlineLevel="1">
      <c r="A1939" s="59"/>
      <c r="B1939" s="59"/>
      <c r="H1939" s="51"/>
      <c r="M1939" s="64" t="s">
        <v>1774</v>
      </c>
      <c r="N1939" s="55">
        <v>1</v>
      </c>
      <c r="O1939" s="58">
        <f t="shared" si="26"/>
        <v>6.329113924050633E-4</v>
      </c>
    </row>
    <row r="1940" spans="1:15" ht="13" hidden="1" outlineLevel="1">
      <c r="A1940" s="59"/>
      <c r="B1940" s="59"/>
      <c r="H1940" s="51"/>
      <c r="M1940" s="55" t="s">
        <v>1214</v>
      </c>
      <c r="N1940" s="55">
        <v>1</v>
      </c>
      <c r="O1940" s="58">
        <f t="shared" si="26"/>
        <v>6.329113924050633E-4</v>
      </c>
    </row>
    <row r="1941" spans="1:15" ht="13" hidden="1" outlineLevel="1">
      <c r="A1941" s="59"/>
      <c r="B1941" s="59"/>
      <c r="H1941" s="51"/>
      <c r="M1941" s="55" t="s">
        <v>1775</v>
      </c>
      <c r="N1941" s="55">
        <v>1</v>
      </c>
      <c r="O1941" s="58">
        <f t="shared" si="26"/>
        <v>6.329113924050633E-4</v>
      </c>
    </row>
    <row r="1942" spans="1:15" ht="13" hidden="1" outlineLevel="1">
      <c r="A1942" s="59"/>
      <c r="B1942" s="59"/>
      <c r="H1942" s="51"/>
      <c r="M1942" s="55" t="s">
        <v>1776</v>
      </c>
      <c r="N1942" s="55">
        <v>1</v>
      </c>
      <c r="O1942" s="58">
        <f t="shared" si="26"/>
        <v>6.329113924050633E-4</v>
      </c>
    </row>
    <row r="1943" spans="1:15" ht="13" hidden="1" outlineLevel="1">
      <c r="A1943" s="59"/>
      <c r="B1943" s="59"/>
      <c r="H1943" s="51"/>
      <c r="M1943" s="55" t="s">
        <v>1777</v>
      </c>
      <c r="N1943" s="55">
        <v>1</v>
      </c>
      <c r="O1943" s="58">
        <f t="shared" si="26"/>
        <v>6.329113924050633E-4</v>
      </c>
    </row>
    <row r="1944" spans="1:15" ht="13" hidden="1" outlineLevel="1">
      <c r="A1944" s="59"/>
      <c r="B1944" s="59"/>
      <c r="H1944" s="51"/>
      <c r="M1944" s="55" t="s">
        <v>1778</v>
      </c>
      <c r="N1944" s="55">
        <v>1</v>
      </c>
      <c r="O1944" s="58">
        <f t="shared" si="26"/>
        <v>6.329113924050633E-4</v>
      </c>
    </row>
    <row r="1945" spans="1:15" ht="13" hidden="1" outlineLevel="1">
      <c r="A1945" s="59"/>
      <c r="B1945" s="59"/>
      <c r="H1945" s="51"/>
      <c r="M1945" s="55" t="s">
        <v>1779</v>
      </c>
      <c r="N1945" s="55">
        <v>1</v>
      </c>
      <c r="O1945" s="58">
        <f t="shared" si="26"/>
        <v>6.329113924050633E-4</v>
      </c>
    </row>
    <row r="1946" spans="1:15" ht="13" hidden="1" outlineLevel="1">
      <c r="A1946" s="59"/>
      <c r="B1946" s="59"/>
      <c r="H1946" s="51"/>
      <c r="M1946" s="55" t="s">
        <v>1780</v>
      </c>
      <c r="N1946" s="55">
        <v>1</v>
      </c>
      <c r="O1946" s="58">
        <f t="shared" si="26"/>
        <v>6.329113924050633E-4</v>
      </c>
    </row>
    <row r="1947" spans="1:15" ht="13" hidden="1" outlineLevel="1">
      <c r="A1947" s="59"/>
      <c r="B1947" s="59"/>
      <c r="H1947" s="51"/>
      <c r="M1947" s="55" t="s">
        <v>1781</v>
      </c>
      <c r="N1947" s="55">
        <v>1</v>
      </c>
      <c r="O1947" s="58">
        <f t="shared" si="26"/>
        <v>6.329113924050633E-4</v>
      </c>
    </row>
    <row r="1948" spans="1:15" ht="13" hidden="1" outlineLevel="1">
      <c r="A1948" s="59"/>
      <c r="B1948" s="59"/>
      <c r="H1948" s="51"/>
      <c r="M1948" s="55" t="s">
        <v>1782</v>
      </c>
      <c r="N1948" s="55">
        <v>1</v>
      </c>
      <c r="O1948" s="58">
        <f t="shared" si="26"/>
        <v>6.329113924050633E-4</v>
      </c>
    </row>
    <row r="1949" spans="1:15" ht="13" hidden="1" outlineLevel="1">
      <c r="A1949" s="59"/>
      <c r="B1949" s="59"/>
      <c r="H1949" s="51"/>
      <c r="M1949" s="55" t="s">
        <v>1783</v>
      </c>
      <c r="N1949" s="55">
        <v>1</v>
      </c>
      <c r="O1949" s="58">
        <f t="shared" si="26"/>
        <v>6.329113924050633E-4</v>
      </c>
    </row>
    <row r="1950" spans="1:15" ht="13" hidden="1" outlineLevel="1">
      <c r="A1950" s="59"/>
      <c r="B1950" s="59"/>
      <c r="H1950" s="51"/>
      <c r="M1950" s="55" t="s">
        <v>485</v>
      </c>
      <c r="N1950" s="55">
        <v>1</v>
      </c>
      <c r="O1950" s="58">
        <f t="shared" si="26"/>
        <v>6.329113924050633E-4</v>
      </c>
    </row>
    <row r="1951" spans="1:15" ht="13" hidden="1" outlineLevel="1">
      <c r="A1951" s="59"/>
      <c r="B1951" s="59"/>
      <c r="H1951" s="51"/>
      <c r="M1951" s="55" t="s">
        <v>1784</v>
      </c>
      <c r="N1951" s="55">
        <v>1</v>
      </c>
      <c r="O1951" s="58">
        <f t="shared" si="26"/>
        <v>6.329113924050633E-4</v>
      </c>
    </row>
    <row r="1952" spans="1:15" ht="13" hidden="1" outlineLevel="1">
      <c r="A1952" s="59"/>
      <c r="B1952" s="59"/>
      <c r="H1952" s="51"/>
      <c r="M1952" s="55" t="s">
        <v>1785</v>
      </c>
      <c r="N1952" s="55">
        <v>1</v>
      </c>
      <c r="O1952" s="58">
        <f t="shared" si="26"/>
        <v>6.329113924050633E-4</v>
      </c>
    </row>
    <row r="1953" spans="1:15" ht="13" hidden="1" outlineLevel="1">
      <c r="A1953" s="59"/>
      <c r="B1953" s="59"/>
      <c r="H1953" s="51"/>
      <c r="M1953" s="55" t="s">
        <v>1786</v>
      </c>
      <c r="N1953" s="55">
        <v>1</v>
      </c>
      <c r="O1953" s="58">
        <f t="shared" si="26"/>
        <v>6.329113924050633E-4</v>
      </c>
    </row>
    <row r="1954" spans="1:15" ht="13" hidden="1" outlineLevel="1">
      <c r="A1954" s="59"/>
      <c r="B1954" s="59"/>
      <c r="H1954" s="51"/>
      <c r="M1954" s="55" t="s">
        <v>1787</v>
      </c>
      <c r="N1954" s="55">
        <v>1</v>
      </c>
      <c r="O1954" s="58">
        <f t="shared" si="26"/>
        <v>6.329113924050633E-4</v>
      </c>
    </row>
    <row r="1955" spans="1:15" ht="13" hidden="1" outlineLevel="1">
      <c r="A1955" s="59"/>
      <c r="B1955" s="59"/>
      <c r="H1955" s="51"/>
      <c r="M1955" s="55" t="s">
        <v>1788</v>
      </c>
      <c r="N1955" s="55">
        <v>1</v>
      </c>
      <c r="O1955" s="58">
        <f t="shared" si="26"/>
        <v>6.329113924050633E-4</v>
      </c>
    </row>
    <row r="1956" spans="1:15" ht="13" hidden="1" outlineLevel="1">
      <c r="A1956" s="59"/>
      <c r="B1956" s="59"/>
      <c r="H1956" s="51"/>
      <c r="M1956" s="55" t="s">
        <v>1789</v>
      </c>
      <c r="N1956" s="55">
        <v>1</v>
      </c>
      <c r="O1956" s="58">
        <f t="shared" si="26"/>
        <v>6.329113924050633E-4</v>
      </c>
    </row>
    <row r="1957" spans="1:15" ht="13" hidden="1" outlineLevel="1">
      <c r="A1957" s="59"/>
      <c r="B1957" s="59"/>
      <c r="H1957" s="51"/>
      <c r="M1957" s="55" t="s">
        <v>1790</v>
      </c>
      <c r="N1957" s="55">
        <v>1</v>
      </c>
      <c r="O1957" s="58">
        <f t="shared" si="26"/>
        <v>6.329113924050633E-4</v>
      </c>
    </row>
    <row r="1958" spans="1:15" ht="13" hidden="1" outlineLevel="1">
      <c r="A1958" s="59"/>
      <c r="B1958" s="59"/>
      <c r="H1958" s="51"/>
      <c r="M1958" s="55" t="s">
        <v>1791</v>
      </c>
      <c r="N1958" s="55">
        <v>1</v>
      </c>
      <c r="O1958" s="58">
        <f t="shared" si="26"/>
        <v>6.329113924050633E-4</v>
      </c>
    </row>
    <row r="1959" spans="1:15" ht="13" hidden="1" outlineLevel="1">
      <c r="A1959" s="59"/>
      <c r="B1959" s="59"/>
      <c r="H1959" s="51"/>
      <c r="M1959" s="55" t="s">
        <v>1792</v>
      </c>
      <c r="N1959" s="55">
        <v>1</v>
      </c>
      <c r="O1959" s="58">
        <f t="shared" si="26"/>
        <v>6.329113924050633E-4</v>
      </c>
    </row>
    <row r="1960" spans="1:15" ht="13" hidden="1" outlineLevel="1">
      <c r="A1960" s="59"/>
      <c r="B1960" s="59"/>
      <c r="H1960" s="51"/>
      <c r="M1960" s="55" t="s">
        <v>1793</v>
      </c>
      <c r="N1960" s="55">
        <v>1</v>
      </c>
      <c r="O1960" s="58">
        <f t="shared" si="26"/>
        <v>6.329113924050633E-4</v>
      </c>
    </row>
    <row r="1961" spans="1:15" ht="13" hidden="1" outlineLevel="1">
      <c r="A1961" s="59"/>
      <c r="B1961" s="59"/>
      <c r="H1961" s="51"/>
      <c r="M1961" s="55" t="s">
        <v>1794</v>
      </c>
      <c r="N1961" s="55">
        <v>1</v>
      </c>
      <c r="O1961" s="58">
        <f t="shared" si="26"/>
        <v>6.329113924050633E-4</v>
      </c>
    </row>
    <row r="1962" spans="1:15" ht="13" hidden="1" outlineLevel="1">
      <c r="A1962" s="59"/>
      <c r="B1962" s="59"/>
      <c r="H1962" s="51"/>
      <c r="M1962" s="55" t="s">
        <v>1795</v>
      </c>
      <c r="N1962" s="55">
        <v>1</v>
      </c>
      <c r="O1962" s="58">
        <f t="shared" si="26"/>
        <v>6.329113924050633E-4</v>
      </c>
    </row>
    <row r="1963" spans="1:15" ht="13" hidden="1" outlineLevel="1">
      <c r="A1963" s="59"/>
      <c r="B1963" s="59"/>
      <c r="H1963" s="51"/>
      <c r="M1963" s="55" t="s">
        <v>480</v>
      </c>
      <c r="N1963" s="55">
        <v>1</v>
      </c>
      <c r="O1963" s="58">
        <f t="shared" si="26"/>
        <v>6.329113924050633E-4</v>
      </c>
    </row>
    <row r="1964" spans="1:15" ht="13" hidden="1" outlineLevel="1">
      <c r="A1964" s="59"/>
      <c r="B1964" s="59"/>
      <c r="H1964" s="51"/>
      <c r="M1964" s="55" t="s">
        <v>1796</v>
      </c>
      <c r="N1964" s="55">
        <v>1</v>
      </c>
      <c r="O1964" s="58">
        <f t="shared" si="26"/>
        <v>6.329113924050633E-4</v>
      </c>
    </row>
    <row r="1965" spans="1:15" ht="13" hidden="1" outlineLevel="1">
      <c r="A1965" s="59"/>
      <c r="B1965" s="59"/>
      <c r="H1965" s="51"/>
      <c r="M1965" s="55" t="s">
        <v>1797</v>
      </c>
      <c r="N1965" s="55">
        <v>1</v>
      </c>
      <c r="O1965" s="58">
        <f t="shared" si="26"/>
        <v>6.329113924050633E-4</v>
      </c>
    </row>
    <row r="1966" spans="1:15" ht="13" hidden="1" outlineLevel="1">
      <c r="A1966" s="59"/>
      <c r="B1966" s="59"/>
      <c r="H1966" s="51"/>
      <c r="M1966" s="55" t="s">
        <v>1217</v>
      </c>
      <c r="N1966" s="55">
        <v>1</v>
      </c>
      <c r="O1966" s="58">
        <f t="shared" si="26"/>
        <v>6.329113924050633E-4</v>
      </c>
    </row>
    <row r="1967" spans="1:15" ht="13" hidden="1" outlineLevel="1">
      <c r="A1967" s="59"/>
      <c r="B1967" s="59"/>
      <c r="H1967" s="51"/>
      <c r="M1967" s="55" t="s">
        <v>1798</v>
      </c>
      <c r="N1967" s="55">
        <v>1</v>
      </c>
      <c r="O1967" s="58">
        <f t="shared" si="26"/>
        <v>6.329113924050633E-4</v>
      </c>
    </row>
    <row r="1968" spans="1:15" ht="13" hidden="1" outlineLevel="1">
      <c r="A1968" s="59"/>
      <c r="B1968" s="59"/>
      <c r="H1968" s="51"/>
      <c r="M1968" s="55" t="s">
        <v>218</v>
      </c>
      <c r="N1968" s="55">
        <v>1</v>
      </c>
      <c r="O1968" s="58">
        <f t="shared" si="26"/>
        <v>6.329113924050633E-4</v>
      </c>
    </row>
    <row r="1969" spans="1:15" ht="13" hidden="1" outlineLevel="1">
      <c r="A1969" s="59"/>
      <c r="B1969" s="59"/>
      <c r="H1969" s="51"/>
      <c r="M1969" s="55" t="s">
        <v>1799</v>
      </c>
      <c r="N1969" s="55">
        <v>1</v>
      </c>
      <c r="O1969" s="58">
        <f t="shared" si="26"/>
        <v>6.329113924050633E-4</v>
      </c>
    </row>
    <row r="1970" spans="1:15" ht="13" hidden="1" outlineLevel="1">
      <c r="A1970" s="59"/>
      <c r="B1970" s="59"/>
      <c r="H1970" s="51"/>
      <c r="M1970" s="55" t="s">
        <v>1800</v>
      </c>
      <c r="N1970" s="55">
        <v>1</v>
      </c>
      <c r="O1970" s="58">
        <f t="shared" si="26"/>
        <v>6.329113924050633E-4</v>
      </c>
    </row>
    <row r="1971" spans="1:15" ht="13" hidden="1" outlineLevel="1">
      <c r="A1971" s="59"/>
      <c r="B1971" s="59"/>
      <c r="H1971" s="51"/>
      <c r="M1971" s="55" t="s">
        <v>1801</v>
      </c>
      <c r="N1971" s="55">
        <v>1</v>
      </c>
      <c r="O1971" s="58">
        <f t="shared" si="26"/>
        <v>6.329113924050633E-4</v>
      </c>
    </row>
    <row r="1972" spans="1:15" ht="13" hidden="1" outlineLevel="1">
      <c r="A1972" s="59"/>
      <c r="B1972" s="59"/>
      <c r="H1972" s="51"/>
      <c r="M1972" s="55" t="s">
        <v>1802</v>
      </c>
      <c r="N1972" s="55">
        <v>1</v>
      </c>
      <c r="O1972" s="58">
        <f t="shared" si="26"/>
        <v>6.329113924050633E-4</v>
      </c>
    </row>
    <row r="1973" spans="1:15" ht="13" hidden="1" outlineLevel="1">
      <c r="A1973" s="59"/>
      <c r="B1973" s="59"/>
      <c r="H1973" s="51"/>
      <c r="M1973" s="64" t="s">
        <v>1803</v>
      </c>
      <c r="N1973" s="55">
        <v>1</v>
      </c>
      <c r="O1973" s="58">
        <f t="shared" si="26"/>
        <v>6.329113924050633E-4</v>
      </c>
    </row>
    <row r="1974" spans="1:15" ht="13" hidden="1" outlineLevel="1">
      <c r="A1974" s="59"/>
      <c r="B1974" s="59"/>
      <c r="H1974" s="51"/>
      <c r="M1974" s="55" t="s">
        <v>1804</v>
      </c>
      <c r="N1974" s="55">
        <v>1</v>
      </c>
      <c r="O1974" s="58">
        <f t="shared" si="26"/>
        <v>6.329113924050633E-4</v>
      </c>
    </row>
    <row r="1975" spans="1:15" ht="13" hidden="1" outlineLevel="1">
      <c r="A1975" s="59"/>
      <c r="B1975" s="59"/>
      <c r="H1975" s="51"/>
      <c r="M1975" s="55" t="s">
        <v>1805</v>
      </c>
      <c r="N1975" s="55">
        <v>1</v>
      </c>
      <c r="O1975" s="58">
        <f t="shared" si="26"/>
        <v>6.329113924050633E-4</v>
      </c>
    </row>
    <row r="1976" spans="1:15" ht="13" hidden="1" outlineLevel="1">
      <c r="A1976" s="59"/>
      <c r="B1976" s="59"/>
      <c r="H1976" s="51"/>
      <c r="M1976" s="55" t="s">
        <v>1806</v>
      </c>
      <c r="N1976" s="55">
        <v>1</v>
      </c>
      <c r="O1976" s="58">
        <f t="shared" si="26"/>
        <v>6.329113924050633E-4</v>
      </c>
    </row>
    <row r="1977" spans="1:15" ht="13" hidden="1" outlineLevel="1">
      <c r="A1977" s="59"/>
      <c r="B1977" s="59"/>
      <c r="H1977" s="51"/>
      <c r="M1977" s="55" t="s">
        <v>1807</v>
      </c>
      <c r="N1977" s="55">
        <v>1</v>
      </c>
      <c r="O1977" s="58">
        <f t="shared" si="26"/>
        <v>6.329113924050633E-4</v>
      </c>
    </row>
    <row r="1978" spans="1:15" ht="13" hidden="1" outlineLevel="1">
      <c r="A1978" s="59"/>
      <c r="B1978" s="59"/>
      <c r="H1978" s="51"/>
      <c r="M1978" s="55" t="s">
        <v>1808</v>
      </c>
      <c r="N1978" s="55">
        <v>1</v>
      </c>
      <c r="O1978" s="58">
        <f t="shared" si="26"/>
        <v>6.329113924050633E-4</v>
      </c>
    </row>
    <row r="1979" spans="1:15" ht="13" hidden="1" outlineLevel="1">
      <c r="A1979" s="59"/>
      <c r="B1979" s="59"/>
      <c r="H1979" s="51"/>
      <c r="M1979" s="55" t="s">
        <v>1809</v>
      </c>
      <c r="N1979" s="55">
        <v>1</v>
      </c>
      <c r="O1979" s="58">
        <f t="shared" si="26"/>
        <v>6.329113924050633E-4</v>
      </c>
    </row>
    <row r="1980" spans="1:15" ht="13" hidden="1" outlineLevel="1">
      <c r="A1980" s="59"/>
      <c r="B1980" s="59"/>
      <c r="H1980" s="51"/>
      <c r="M1980" s="55" t="s">
        <v>1810</v>
      </c>
      <c r="N1980" s="55">
        <v>1</v>
      </c>
      <c r="O1980" s="58">
        <f t="shared" si="26"/>
        <v>6.329113924050633E-4</v>
      </c>
    </row>
    <row r="1981" spans="1:15" ht="13" hidden="1" outlineLevel="1">
      <c r="A1981" s="59"/>
      <c r="B1981" s="59"/>
      <c r="H1981" s="51"/>
      <c r="M1981" s="55" t="s">
        <v>1177</v>
      </c>
      <c r="N1981" s="55">
        <v>1</v>
      </c>
      <c r="O1981" s="58">
        <f t="shared" si="26"/>
        <v>6.329113924050633E-4</v>
      </c>
    </row>
    <row r="1982" spans="1:15" ht="13" hidden="1" outlineLevel="1">
      <c r="A1982" s="59"/>
      <c r="B1982" s="59"/>
      <c r="H1982" s="51"/>
      <c r="M1982" s="55" t="s">
        <v>1811</v>
      </c>
      <c r="N1982" s="55">
        <v>1</v>
      </c>
      <c r="O1982" s="58">
        <f t="shared" si="26"/>
        <v>6.329113924050633E-4</v>
      </c>
    </row>
    <row r="1983" spans="1:15" ht="13" hidden="1" outlineLevel="1">
      <c r="A1983" s="59"/>
      <c r="B1983" s="59"/>
      <c r="H1983" s="51"/>
      <c r="M1983" s="55" t="s">
        <v>1812</v>
      </c>
      <c r="N1983" s="55">
        <v>1</v>
      </c>
      <c r="O1983" s="58">
        <f t="shared" si="26"/>
        <v>6.329113924050633E-4</v>
      </c>
    </row>
    <row r="1984" spans="1:15" ht="13" hidden="1" outlineLevel="1">
      <c r="A1984" s="59"/>
      <c r="B1984" s="59"/>
      <c r="H1984" s="51"/>
      <c r="M1984" s="55" t="s">
        <v>1813</v>
      </c>
      <c r="N1984" s="55">
        <v>1</v>
      </c>
      <c r="O1984" s="58">
        <f t="shared" si="26"/>
        <v>6.329113924050633E-4</v>
      </c>
    </row>
    <row r="1985" spans="1:15" ht="13" hidden="1" outlineLevel="1">
      <c r="A1985" s="59"/>
      <c r="B1985" s="59"/>
      <c r="H1985" s="51"/>
      <c r="M1985" s="55" t="s">
        <v>1180</v>
      </c>
      <c r="N1985" s="55">
        <v>1</v>
      </c>
      <c r="O1985" s="58">
        <f t="shared" si="26"/>
        <v>6.329113924050633E-4</v>
      </c>
    </row>
    <row r="1986" spans="1:15" ht="13" hidden="1" outlineLevel="1">
      <c r="A1986" s="59"/>
      <c r="B1986" s="59"/>
      <c r="H1986" s="51"/>
      <c r="M1986" s="55" t="s">
        <v>1814</v>
      </c>
      <c r="N1986" s="55">
        <v>1</v>
      </c>
      <c r="O1986" s="58">
        <f t="shared" si="26"/>
        <v>6.329113924050633E-4</v>
      </c>
    </row>
    <row r="1987" spans="1:15" ht="13" hidden="1" outlineLevel="1">
      <c r="A1987" s="59"/>
      <c r="B1987" s="59"/>
      <c r="H1987" s="51"/>
      <c r="M1987" s="55" t="s">
        <v>1815</v>
      </c>
      <c r="N1987" s="55">
        <v>1</v>
      </c>
      <c r="O1987" s="58">
        <f t="shared" si="26"/>
        <v>6.329113924050633E-4</v>
      </c>
    </row>
    <row r="1988" spans="1:15" ht="13" hidden="1" outlineLevel="1">
      <c r="A1988" s="59"/>
      <c r="B1988" s="59"/>
      <c r="H1988" s="51"/>
      <c r="M1988" s="55" t="s">
        <v>1816</v>
      </c>
      <c r="N1988" s="55">
        <v>1</v>
      </c>
      <c r="O1988" s="58">
        <f t="shared" si="26"/>
        <v>6.329113924050633E-4</v>
      </c>
    </row>
    <row r="1989" spans="1:15" ht="13" hidden="1" outlineLevel="1">
      <c r="A1989" s="59"/>
      <c r="B1989" s="59"/>
      <c r="H1989" s="51"/>
      <c r="M1989" s="55" t="s">
        <v>1817</v>
      </c>
      <c r="N1989" s="55">
        <v>1</v>
      </c>
      <c r="O1989" s="58">
        <f t="shared" si="26"/>
        <v>6.329113924050633E-4</v>
      </c>
    </row>
    <row r="1990" spans="1:15" ht="13" hidden="1" outlineLevel="1">
      <c r="A1990" s="59"/>
      <c r="B1990" s="59"/>
      <c r="H1990" s="51"/>
      <c r="M1990" s="55" t="s">
        <v>1818</v>
      </c>
      <c r="N1990" s="55">
        <v>1</v>
      </c>
      <c r="O1990" s="58">
        <f t="shared" si="26"/>
        <v>6.329113924050633E-4</v>
      </c>
    </row>
    <row r="1991" spans="1:15" ht="13" hidden="1" outlineLevel="1">
      <c r="A1991" s="59"/>
      <c r="B1991" s="59"/>
      <c r="H1991" s="51"/>
      <c r="M1991" s="55" t="s">
        <v>1819</v>
      </c>
      <c r="N1991" s="55">
        <v>1</v>
      </c>
      <c r="O1991" s="58">
        <f t="shared" si="26"/>
        <v>6.329113924050633E-4</v>
      </c>
    </row>
    <row r="1992" spans="1:15" ht="13" hidden="1" outlineLevel="1">
      <c r="A1992" s="59"/>
      <c r="B1992" s="59"/>
      <c r="H1992" s="51"/>
      <c r="M1992" s="55" t="s">
        <v>1820</v>
      </c>
      <c r="N1992" s="55">
        <v>1</v>
      </c>
      <c r="O1992" s="58">
        <f t="shared" si="26"/>
        <v>6.329113924050633E-4</v>
      </c>
    </row>
    <row r="1993" spans="1:15" ht="13" hidden="1" outlineLevel="1">
      <c r="A1993" s="59"/>
      <c r="B1993" s="59"/>
      <c r="H1993" s="51"/>
      <c r="M1993" s="55" t="s">
        <v>127</v>
      </c>
      <c r="N1993" s="55">
        <v>1</v>
      </c>
      <c r="O1993" s="58">
        <f t="shared" si="26"/>
        <v>6.329113924050633E-4</v>
      </c>
    </row>
    <row r="1994" spans="1:15" ht="13" hidden="1" outlineLevel="1">
      <c r="A1994" s="59"/>
      <c r="B1994" s="59"/>
      <c r="H1994" s="51"/>
      <c r="M1994" s="55" t="s">
        <v>1821</v>
      </c>
      <c r="N1994" s="55">
        <v>1</v>
      </c>
      <c r="O1994" s="58">
        <f t="shared" si="26"/>
        <v>6.329113924050633E-4</v>
      </c>
    </row>
    <row r="1995" spans="1:15" ht="13" hidden="1" outlineLevel="1">
      <c r="A1995" s="59"/>
      <c r="B1995" s="59"/>
      <c r="H1995" s="51"/>
      <c r="M1995" s="55" t="s">
        <v>1822</v>
      </c>
      <c r="N1995" s="55">
        <v>1</v>
      </c>
      <c r="O1995" s="58">
        <f t="shared" si="26"/>
        <v>6.329113924050633E-4</v>
      </c>
    </row>
    <row r="1996" spans="1:15" ht="13" hidden="1" outlineLevel="1">
      <c r="A1996" s="59"/>
      <c r="B1996" s="59"/>
      <c r="H1996" s="51"/>
      <c r="M1996" s="55" t="s">
        <v>361</v>
      </c>
      <c r="N1996" s="55">
        <v>1</v>
      </c>
      <c r="O1996" s="58">
        <f t="shared" si="26"/>
        <v>6.329113924050633E-4</v>
      </c>
    </row>
    <row r="1997" spans="1:15" ht="13" hidden="1" outlineLevel="1">
      <c r="A1997" s="59"/>
      <c r="B1997" s="59"/>
      <c r="H1997" s="51"/>
      <c r="M1997" s="55" t="s">
        <v>1823</v>
      </c>
      <c r="N1997" s="55">
        <v>1</v>
      </c>
      <c r="O1997" s="58">
        <f t="shared" si="26"/>
        <v>6.329113924050633E-4</v>
      </c>
    </row>
    <row r="1998" spans="1:15" ht="13" hidden="1" outlineLevel="1">
      <c r="A1998" s="59"/>
      <c r="B1998" s="59"/>
      <c r="H1998" s="51"/>
      <c r="M1998" s="55" t="s">
        <v>1824</v>
      </c>
      <c r="N1998" s="55">
        <v>1</v>
      </c>
      <c r="O1998" s="58">
        <f t="shared" si="26"/>
        <v>6.329113924050633E-4</v>
      </c>
    </row>
    <row r="1999" spans="1:15" ht="13" hidden="1" outlineLevel="1">
      <c r="A1999" s="59"/>
      <c r="B1999" s="59"/>
      <c r="H1999" s="51"/>
      <c r="M1999" s="55" t="s">
        <v>1825</v>
      </c>
      <c r="N1999" s="55">
        <v>1</v>
      </c>
      <c r="O1999" s="58">
        <f t="shared" si="26"/>
        <v>6.329113924050633E-4</v>
      </c>
    </row>
    <row r="2000" spans="1:15" ht="13" hidden="1" outlineLevel="1">
      <c r="A2000" s="59"/>
      <c r="B2000" s="59"/>
      <c r="H2000" s="51"/>
      <c r="M2000" s="55" t="s">
        <v>1826</v>
      </c>
      <c r="N2000" s="55">
        <v>1</v>
      </c>
      <c r="O2000" s="58">
        <f t="shared" si="26"/>
        <v>6.329113924050633E-4</v>
      </c>
    </row>
    <row r="2001" spans="1:15" ht="13" hidden="1" outlineLevel="1">
      <c r="A2001" s="59"/>
      <c r="B2001" s="59"/>
      <c r="H2001" s="51"/>
      <c r="M2001" s="55" t="s">
        <v>1827</v>
      </c>
      <c r="N2001" s="55">
        <v>1</v>
      </c>
      <c r="O2001" s="58">
        <f t="shared" si="26"/>
        <v>6.329113924050633E-4</v>
      </c>
    </row>
    <row r="2002" spans="1:15" ht="13" hidden="1" outlineLevel="1">
      <c r="A2002" s="59"/>
      <c r="B2002" s="59"/>
      <c r="H2002" s="51"/>
      <c r="M2002" s="55" t="s">
        <v>1828</v>
      </c>
      <c r="N2002" s="55">
        <v>1</v>
      </c>
      <c r="O2002" s="58">
        <f t="shared" si="26"/>
        <v>6.329113924050633E-4</v>
      </c>
    </row>
    <row r="2003" spans="1:15" ht="13" hidden="1" outlineLevel="1">
      <c r="A2003" s="59"/>
      <c r="B2003" s="59"/>
      <c r="H2003" s="51"/>
      <c r="M2003" s="55" t="s">
        <v>1829</v>
      </c>
      <c r="N2003" s="55">
        <v>1</v>
      </c>
      <c r="O2003" s="58">
        <f t="shared" si="26"/>
        <v>6.329113924050633E-4</v>
      </c>
    </row>
    <row r="2004" spans="1:15" ht="13" hidden="1" outlineLevel="1">
      <c r="A2004" s="59"/>
      <c r="B2004" s="59"/>
      <c r="H2004" s="51"/>
      <c r="M2004" s="55" t="s">
        <v>1184</v>
      </c>
      <c r="N2004" s="55">
        <v>1</v>
      </c>
      <c r="O2004" s="58">
        <f t="shared" si="26"/>
        <v>6.329113924050633E-4</v>
      </c>
    </row>
    <row r="2005" spans="1:15" ht="13" hidden="1" outlineLevel="1">
      <c r="A2005" s="59"/>
      <c r="B2005" s="59"/>
      <c r="H2005" s="51"/>
      <c r="M2005" s="55" t="s">
        <v>1830</v>
      </c>
      <c r="N2005" s="55">
        <v>1</v>
      </c>
      <c r="O2005" s="58">
        <f t="shared" si="26"/>
        <v>6.329113924050633E-4</v>
      </c>
    </row>
    <row r="2006" spans="1:15" ht="13" hidden="1" outlineLevel="1">
      <c r="A2006" s="59"/>
      <c r="B2006" s="59"/>
      <c r="H2006" s="51"/>
      <c r="M2006" s="55" t="s">
        <v>1141</v>
      </c>
      <c r="N2006" s="55">
        <v>1</v>
      </c>
      <c r="O2006" s="58">
        <f t="shared" si="26"/>
        <v>6.329113924050633E-4</v>
      </c>
    </row>
    <row r="2007" spans="1:15" ht="13" hidden="1" outlineLevel="1">
      <c r="A2007" s="59"/>
      <c r="B2007" s="59"/>
      <c r="H2007" s="51"/>
      <c r="M2007" s="55" t="s">
        <v>647</v>
      </c>
      <c r="N2007" s="55">
        <v>1</v>
      </c>
      <c r="O2007" s="58">
        <f t="shared" si="26"/>
        <v>6.329113924050633E-4</v>
      </c>
    </row>
    <row r="2008" spans="1:15" ht="13" hidden="1" outlineLevel="1">
      <c r="A2008" s="59"/>
      <c r="B2008" s="59"/>
      <c r="H2008" s="51"/>
      <c r="M2008" s="55" t="s">
        <v>1831</v>
      </c>
      <c r="N2008" s="55">
        <v>1</v>
      </c>
      <c r="O2008" s="58">
        <f t="shared" si="26"/>
        <v>6.329113924050633E-4</v>
      </c>
    </row>
    <row r="2009" spans="1:15" ht="13" hidden="1" outlineLevel="1">
      <c r="A2009" s="59"/>
      <c r="B2009" s="59"/>
      <c r="H2009" s="51"/>
      <c r="M2009" s="55" t="s">
        <v>1832</v>
      </c>
      <c r="N2009" s="55">
        <v>1</v>
      </c>
      <c r="O2009" s="58">
        <f t="shared" si="26"/>
        <v>6.329113924050633E-4</v>
      </c>
    </row>
    <row r="2010" spans="1:15" ht="13" hidden="1" outlineLevel="1">
      <c r="A2010" s="59"/>
      <c r="B2010" s="59"/>
      <c r="H2010" s="51"/>
      <c r="M2010" s="55" t="s">
        <v>1833</v>
      </c>
      <c r="N2010" s="55">
        <v>1</v>
      </c>
      <c r="O2010" s="58">
        <f t="shared" si="26"/>
        <v>6.329113924050633E-4</v>
      </c>
    </row>
    <row r="2011" spans="1:15" ht="13" hidden="1" outlineLevel="1">
      <c r="A2011" s="59"/>
      <c r="B2011" s="59"/>
      <c r="H2011" s="51"/>
      <c r="M2011" s="55" t="s">
        <v>1834</v>
      </c>
      <c r="N2011" s="55">
        <v>1</v>
      </c>
      <c r="O2011" s="58">
        <f t="shared" si="26"/>
        <v>6.329113924050633E-4</v>
      </c>
    </row>
    <row r="2012" spans="1:15" ht="13" hidden="1" outlineLevel="1">
      <c r="A2012" s="59"/>
      <c r="B2012" s="59"/>
      <c r="H2012" s="51"/>
      <c r="M2012" s="55" t="s">
        <v>1835</v>
      </c>
      <c r="N2012" s="55">
        <v>1</v>
      </c>
      <c r="O2012" s="58">
        <f t="shared" si="26"/>
        <v>6.329113924050633E-4</v>
      </c>
    </row>
    <row r="2013" spans="1:15" ht="13" hidden="1" outlineLevel="1">
      <c r="A2013" s="59"/>
      <c r="B2013" s="59"/>
      <c r="H2013" s="51"/>
      <c r="M2013" s="55" t="s">
        <v>1836</v>
      </c>
      <c r="N2013" s="55">
        <v>1</v>
      </c>
      <c r="O2013" s="58">
        <f t="shared" si="26"/>
        <v>6.329113924050633E-4</v>
      </c>
    </row>
    <row r="2014" spans="1:15" ht="13" hidden="1" outlineLevel="1">
      <c r="A2014" s="59"/>
      <c r="B2014" s="59"/>
      <c r="H2014" s="51"/>
      <c r="M2014" s="55" t="s">
        <v>1837</v>
      </c>
      <c r="N2014" s="55">
        <v>1</v>
      </c>
      <c r="O2014" s="58">
        <f t="shared" si="26"/>
        <v>6.329113924050633E-4</v>
      </c>
    </row>
    <row r="2015" spans="1:15" ht="13" hidden="1" outlineLevel="1">
      <c r="A2015" s="59"/>
      <c r="B2015" s="59"/>
      <c r="H2015" s="51"/>
      <c r="M2015" s="55" t="s">
        <v>1838</v>
      </c>
      <c r="N2015" s="55">
        <v>1</v>
      </c>
      <c r="O2015" s="58">
        <f t="shared" si="26"/>
        <v>6.329113924050633E-4</v>
      </c>
    </row>
    <row r="2016" spans="1:15" ht="13" hidden="1" outlineLevel="1">
      <c r="A2016" s="59"/>
      <c r="B2016" s="59"/>
      <c r="H2016" s="51"/>
      <c r="M2016" s="55" t="s">
        <v>1839</v>
      </c>
      <c r="N2016" s="55">
        <v>1</v>
      </c>
      <c r="O2016" s="58">
        <f t="shared" si="26"/>
        <v>6.329113924050633E-4</v>
      </c>
    </row>
    <row r="2017" spans="1:15" ht="13" hidden="1" outlineLevel="1">
      <c r="A2017" s="59"/>
      <c r="B2017" s="59"/>
      <c r="H2017" s="51"/>
      <c r="M2017" s="55" t="s">
        <v>1840</v>
      </c>
      <c r="N2017" s="55">
        <v>1</v>
      </c>
      <c r="O2017" s="58">
        <f t="shared" si="26"/>
        <v>6.329113924050633E-4</v>
      </c>
    </row>
    <row r="2018" spans="1:15" ht="13" hidden="1" outlineLevel="1">
      <c r="A2018" s="59"/>
      <c r="B2018" s="59"/>
      <c r="H2018" s="51"/>
      <c r="M2018" s="55" t="s">
        <v>1841</v>
      </c>
      <c r="N2018" s="55">
        <v>1</v>
      </c>
      <c r="O2018" s="58">
        <f t="shared" si="26"/>
        <v>6.329113924050633E-4</v>
      </c>
    </row>
    <row r="2019" spans="1:15" ht="13" hidden="1" outlineLevel="1">
      <c r="A2019" s="59"/>
      <c r="B2019" s="59"/>
      <c r="H2019" s="51"/>
      <c r="M2019" s="55" t="s">
        <v>1842</v>
      </c>
      <c r="N2019" s="55">
        <v>1</v>
      </c>
      <c r="O2019" s="58">
        <f t="shared" si="26"/>
        <v>6.329113924050633E-4</v>
      </c>
    </row>
    <row r="2020" spans="1:15" ht="13" hidden="1" outlineLevel="1">
      <c r="A2020" s="59"/>
      <c r="B2020" s="59"/>
      <c r="H2020" s="51"/>
      <c r="M2020" s="55" t="s">
        <v>1034</v>
      </c>
      <c r="N2020" s="55">
        <v>1</v>
      </c>
      <c r="O2020" s="58">
        <f t="shared" si="26"/>
        <v>6.329113924050633E-4</v>
      </c>
    </row>
    <row r="2021" spans="1:15" ht="13" hidden="1" outlineLevel="1">
      <c r="A2021" s="59"/>
      <c r="B2021" s="59"/>
      <c r="H2021" s="51"/>
      <c r="M2021" s="55" t="s">
        <v>1843</v>
      </c>
      <c r="N2021" s="55">
        <v>1</v>
      </c>
      <c r="O2021" s="58">
        <f t="shared" si="26"/>
        <v>6.329113924050633E-4</v>
      </c>
    </row>
    <row r="2022" spans="1:15" ht="13" hidden="1" outlineLevel="1">
      <c r="A2022" s="59"/>
      <c r="B2022" s="59"/>
      <c r="H2022" s="51"/>
      <c r="M2022" s="55" t="s">
        <v>1844</v>
      </c>
      <c r="N2022" s="55">
        <v>1</v>
      </c>
      <c r="O2022" s="58">
        <f t="shared" si="26"/>
        <v>6.329113924050633E-4</v>
      </c>
    </row>
    <row r="2023" spans="1:15" ht="13" hidden="1" outlineLevel="1">
      <c r="A2023" s="59"/>
      <c r="B2023" s="59"/>
      <c r="H2023" s="51"/>
      <c r="M2023" s="55" t="s">
        <v>1225</v>
      </c>
      <c r="N2023" s="55">
        <v>1</v>
      </c>
      <c r="O2023" s="58">
        <f t="shared" si="26"/>
        <v>6.329113924050633E-4</v>
      </c>
    </row>
    <row r="2024" spans="1:15" ht="13" hidden="1" outlineLevel="1">
      <c r="A2024" s="59"/>
      <c r="B2024" s="59"/>
      <c r="H2024" s="51"/>
      <c r="M2024" s="55" t="s">
        <v>1223</v>
      </c>
      <c r="N2024" s="55">
        <v>1</v>
      </c>
      <c r="O2024" s="58">
        <f t="shared" si="26"/>
        <v>6.329113924050633E-4</v>
      </c>
    </row>
    <row r="2025" spans="1:15" ht="13" hidden="1" outlineLevel="1">
      <c r="A2025" s="59"/>
      <c r="B2025" s="59"/>
      <c r="H2025" s="51"/>
      <c r="M2025" s="55" t="s">
        <v>1845</v>
      </c>
      <c r="N2025" s="55">
        <v>1</v>
      </c>
      <c r="O2025" s="58">
        <f t="shared" si="26"/>
        <v>6.329113924050633E-4</v>
      </c>
    </row>
    <row r="2026" spans="1:15" ht="13" hidden="1" outlineLevel="1">
      <c r="A2026" s="59"/>
      <c r="B2026" s="59"/>
      <c r="H2026" s="51"/>
      <c r="M2026" s="55" t="s">
        <v>1846</v>
      </c>
      <c r="N2026" s="55">
        <v>1</v>
      </c>
      <c r="O2026" s="58">
        <f t="shared" si="26"/>
        <v>6.329113924050633E-4</v>
      </c>
    </row>
    <row r="2027" spans="1:15" ht="13" hidden="1" outlineLevel="1">
      <c r="A2027" s="59"/>
      <c r="B2027" s="59"/>
      <c r="H2027" s="51"/>
      <c r="M2027" s="55" t="s">
        <v>1847</v>
      </c>
      <c r="N2027" s="55">
        <v>1</v>
      </c>
      <c r="O2027" s="58">
        <f t="shared" si="26"/>
        <v>6.329113924050633E-4</v>
      </c>
    </row>
    <row r="2028" spans="1:15" ht="13" hidden="1" outlineLevel="1">
      <c r="A2028" s="59"/>
      <c r="B2028" s="59"/>
      <c r="H2028" s="51"/>
      <c r="M2028" s="55" t="s">
        <v>1848</v>
      </c>
      <c r="N2028" s="55">
        <v>1</v>
      </c>
      <c r="O2028" s="58">
        <f t="shared" si="26"/>
        <v>6.329113924050633E-4</v>
      </c>
    </row>
    <row r="2029" spans="1:15" ht="13" hidden="1" outlineLevel="1">
      <c r="A2029" s="59"/>
      <c r="B2029" s="59"/>
      <c r="H2029" s="51"/>
      <c r="M2029" s="55" t="s">
        <v>1249</v>
      </c>
      <c r="N2029" s="55">
        <v>1</v>
      </c>
      <c r="O2029" s="58">
        <f t="shared" si="26"/>
        <v>6.329113924050633E-4</v>
      </c>
    </row>
    <row r="2030" spans="1:15" ht="13" hidden="1" outlineLevel="1">
      <c r="A2030" s="59"/>
      <c r="B2030" s="59"/>
      <c r="H2030" s="51"/>
      <c r="M2030" s="55" t="s">
        <v>1849</v>
      </c>
      <c r="N2030" s="55">
        <v>1</v>
      </c>
      <c r="O2030" s="58">
        <f t="shared" si="26"/>
        <v>6.329113924050633E-4</v>
      </c>
    </row>
    <row r="2031" spans="1:15" ht="13" hidden="1" outlineLevel="1">
      <c r="A2031" s="59"/>
      <c r="B2031" s="59"/>
      <c r="H2031" s="51"/>
      <c r="M2031" s="55" t="s">
        <v>1850</v>
      </c>
      <c r="N2031" s="55">
        <v>1</v>
      </c>
      <c r="O2031" s="58">
        <f t="shared" si="26"/>
        <v>6.329113924050633E-4</v>
      </c>
    </row>
    <row r="2032" spans="1:15" ht="13" hidden="1" outlineLevel="1">
      <c r="A2032" s="59"/>
      <c r="B2032" s="59"/>
      <c r="H2032" s="51"/>
      <c r="M2032" s="55" t="s">
        <v>1851</v>
      </c>
      <c r="N2032" s="55">
        <v>1</v>
      </c>
      <c r="O2032" s="58">
        <f t="shared" si="26"/>
        <v>6.329113924050633E-4</v>
      </c>
    </row>
    <row r="2033" spans="1:15" ht="13" hidden="1" outlineLevel="1">
      <c r="A2033" s="59"/>
      <c r="B2033" s="59"/>
      <c r="H2033" s="51"/>
      <c r="M2033" s="55" t="s">
        <v>1852</v>
      </c>
      <c r="N2033" s="55">
        <v>1</v>
      </c>
      <c r="O2033" s="58">
        <f t="shared" si="26"/>
        <v>6.329113924050633E-4</v>
      </c>
    </row>
    <row r="2034" spans="1:15" ht="13" hidden="1" outlineLevel="1">
      <c r="A2034" s="59"/>
      <c r="B2034" s="59"/>
      <c r="H2034" s="51"/>
      <c r="M2034" s="55" t="s">
        <v>1853</v>
      </c>
      <c r="N2034" s="55">
        <v>1</v>
      </c>
      <c r="O2034" s="58">
        <f t="shared" si="26"/>
        <v>6.329113924050633E-4</v>
      </c>
    </row>
    <row r="2035" spans="1:15" ht="13" hidden="1" outlineLevel="1">
      <c r="A2035" s="59"/>
      <c r="B2035" s="59"/>
      <c r="H2035" s="51"/>
      <c r="M2035" s="55" t="s">
        <v>1854</v>
      </c>
      <c r="N2035" s="55">
        <v>1</v>
      </c>
      <c r="O2035" s="58">
        <f t="shared" si="26"/>
        <v>6.329113924050633E-4</v>
      </c>
    </row>
    <row r="2036" spans="1:15" ht="13" hidden="1" outlineLevel="1">
      <c r="A2036" s="59"/>
      <c r="B2036" s="59"/>
      <c r="H2036" s="51"/>
      <c r="M2036" s="55" t="s">
        <v>1855</v>
      </c>
      <c r="N2036" s="55">
        <v>1</v>
      </c>
      <c r="O2036" s="58">
        <f t="shared" si="26"/>
        <v>6.329113924050633E-4</v>
      </c>
    </row>
    <row r="2037" spans="1:15" ht="13" hidden="1" outlineLevel="1">
      <c r="A2037" s="59"/>
      <c r="B2037" s="59"/>
      <c r="H2037" s="51"/>
      <c r="M2037" s="55" t="s">
        <v>1856</v>
      </c>
      <c r="N2037" s="55">
        <v>1</v>
      </c>
      <c r="O2037" s="58">
        <f t="shared" si="26"/>
        <v>6.329113924050633E-4</v>
      </c>
    </row>
    <row r="2038" spans="1:15" ht="13" hidden="1" outlineLevel="1">
      <c r="A2038" s="59"/>
      <c r="B2038" s="59"/>
      <c r="H2038" s="51"/>
      <c r="M2038" s="55" t="s">
        <v>1857</v>
      </c>
      <c r="N2038" s="55">
        <v>1</v>
      </c>
      <c r="O2038" s="58">
        <f t="shared" si="26"/>
        <v>6.329113924050633E-4</v>
      </c>
    </row>
    <row r="2039" spans="1:15" ht="13" hidden="1" outlineLevel="1">
      <c r="A2039" s="59"/>
      <c r="B2039" s="59"/>
      <c r="H2039" s="51"/>
      <c r="M2039" s="55" t="s">
        <v>1858</v>
      </c>
      <c r="N2039" s="55">
        <v>1</v>
      </c>
      <c r="O2039" s="58">
        <f t="shared" si="26"/>
        <v>6.329113924050633E-4</v>
      </c>
    </row>
    <row r="2040" spans="1:15" ht="13" hidden="1" outlineLevel="1">
      <c r="A2040" s="59"/>
      <c r="B2040" s="59"/>
      <c r="H2040" s="51"/>
      <c r="M2040" s="55" t="s">
        <v>1859</v>
      </c>
      <c r="N2040" s="55">
        <v>1</v>
      </c>
      <c r="O2040" s="58">
        <f t="shared" si="26"/>
        <v>6.329113924050633E-4</v>
      </c>
    </row>
    <row r="2041" spans="1:15" ht="13" hidden="1" outlineLevel="1">
      <c r="A2041" s="59"/>
      <c r="B2041" s="59"/>
      <c r="H2041" s="51"/>
      <c r="M2041" s="55" t="s">
        <v>1203</v>
      </c>
      <c r="N2041" s="55">
        <v>1</v>
      </c>
      <c r="O2041" s="58">
        <f t="shared" si="26"/>
        <v>6.329113924050633E-4</v>
      </c>
    </row>
    <row r="2042" spans="1:15" ht="13" hidden="1" outlineLevel="1">
      <c r="A2042" s="59"/>
      <c r="B2042" s="59"/>
      <c r="H2042" s="51"/>
      <c r="M2042" s="55" t="s">
        <v>1860</v>
      </c>
      <c r="N2042" s="55">
        <v>1</v>
      </c>
      <c r="O2042" s="58">
        <f t="shared" si="26"/>
        <v>6.329113924050633E-4</v>
      </c>
    </row>
    <row r="2043" spans="1:15" ht="13" hidden="1" outlineLevel="1">
      <c r="A2043" s="59"/>
      <c r="B2043" s="59"/>
      <c r="H2043" s="51"/>
      <c r="M2043" s="55" t="s">
        <v>1861</v>
      </c>
      <c r="N2043" s="55">
        <v>1</v>
      </c>
      <c r="O2043" s="58">
        <f t="shared" si="26"/>
        <v>6.329113924050633E-4</v>
      </c>
    </row>
    <row r="2044" spans="1:15" ht="13" hidden="1" outlineLevel="1">
      <c r="A2044" s="59"/>
      <c r="B2044" s="59"/>
      <c r="H2044" s="51"/>
      <c r="M2044" s="55" t="s">
        <v>1862</v>
      </c>
      <c r="N2044" s="55">
        <v>1</v>
      </c>
      <c r="O2044" s="58">
        <f t="shared" si="26"/>
        <v>6.329113924050633E-4</v>
      </c>
    </row>
    <row r="2045" spans="1:15" ht="13" hidden="1" outlineLevel="1">
      <c r="A2045" s="59"/>
      <c r="B2045" s="59"/>
      <c r="H2045" s="51"/>
      <c r="M2045" s="55" t="s">
        <v>1863</v>
      </c>
      <c r="N2045" s="55">
        <v>1</v>
      </c>
      <c r="O2045" s="58">
        <f t="shared" si="26"/>
        <v>6.329113924050633E-4</v>
      </c>
    </row>
    <row r="2046" spans="1:15" ht="13" hidden="1" outlineLevel="1">
      <c r="A2046" s="59"/>
      <c r="B2046" s="59"/>
      <c r="H2046" s="51"/>
      <c r="M2046" s="55" t="s">
        <v>910</v>
      </c>
      <c r="N2046" s="55">
        <v>1</v>
      </c>
      <c r="O2046" s="58">
        <f t="shared" si="26"/>
        <v>6.329113924050633E-4</v>
      </c>
    </row>
    <row r="2047" spans="1:15" ht="13" hidden="1" outlineLevel="1">
      <c r="A2047" s="59"/>
      <c r="B2047" s="59"/>
      <c r="H2047" s="51"/>
      <c r="M2047" s="55" t="s">
        <v>1110</v>
      </c>
      <c r="N2047" s="55">
        <v>1</v>
      </c>
      <c r="O2047" s="58">
        <f t="shared" si="26"/>
        <v>6.329113924050633E-4</v>
      </c>
    </row>
    <row r="2048" spans="1:15" ht="13" hidden="1" outlineLevel="1">
      <c r="A2048" s="59"/>
      <c r="B2048" s="59"/>
      <c r="H2048" s="51"/>
      <c r="M2048" s="55" t="s">
        <v>1864</v>
      </c>
      <c r="N2048" s="55">
        <v>1</v>
      </c>
      <c r="O2048" s="58">
        <f t="shared" si="26"/>
        <v>6.329113924050633E-4</v>
      </c>
    </row>
    <row r="2049" spans="1:15" ht="13" hidden="1" outlineLevel="1">
      <c r="A2049" s="59"/>
      <c r="B2049" s="59"/>
      <c r="H2049" s="51"/>
      <c r="M2049" s="55" t="s">
        <v>1865</v>
      </c>
      <c r="N2049" s="55">
        <v>1</v>
      </c>
      <c r="O2049" s="58">
        <f t="shared" si="26"/>
        <v>6.329113924050633E-4</v>
      </c>
    </row>
    <row r="2050" spans="1:15" ht="13" hidden="1" outlineLevel="1">
      <c r="A2050" s="59"/>
      <c r="B2050" s="59"/>
      <c r="H2050" s="51"/>
      <c r="M2050" s="55" t="s">
        <v>1866</v>
      </c>
      <c r="N2050" s="55">
        <v>1</v>
      </c>
      <c r="O2050" s="58">
        <f t="shared" si="26"/>
        <v>6.329113924050633E-4</v>
      </c>
    </row>
    <row r="2051" spans="1:15" ht="13" hidden="1" outlineLevel="1">
      <c r="A2051" s="59"/>
      <c r="B2051" s="59"/>
      <c r="H2051" s="51"/>
      <c r="M2051" s="55" t="s">
        <v>1867</v>
      </c>
      <c r="N2051" s="55">
        <v>1</v>
      </c>
      <c r="O2051" s="58">
        <f t="shared" si="26"/>
        <v>6.329113924050633E-4</v>
      </c>
    </row>
    <row r="2052" spans="1:15" ht="13" hidden="1" outlineLevel="1">
      <c r="A2052" s="59"/>
      <c r="B2052" s="59"/>
      <c r="H2052" s="51"/>
      <c r="M2052" s="55" t="s">
        <v>1868</v>
      </c>
      <c r="N2052" s="55">
        <v>1</v>
      </c>
      <c r="O2052" s="58">
        <f t="shared" si="26"/>
        <v>6.329113924050633E-4</v>
      </c>
    </row>
    <row r="2053" spans="1:15" ht="13" hidden="1" outlineLevel="1">
      <c r="A2053" s="59"/>
      <c r="B2053" s="59"/>
      <c r="H2053" s="51"/>
      <c r="M2053" s="55" t="s">
        <v>1869</v>
      </c>
      <c r="N2053" s="55">
        <v>1</v>
      </c>
      <c r="O2053" s="58">
        <f t="shared" si="26"/>
        <v>6.329113924050633E-4</v>
      </c>
    </row>
    <row r="2054" spans="1:15" ht="13" hidden="1" outlineLevel="1">
      <c r="A2054" s="59"/>
      <c r="B2054" s="59"/>
      <c r="H2054" s="51"/>
      <c r="M2054" s="55" t="s">
        <v>1870</v>
      </c>
      <c r="N2054" s="55">
        <v>1</v>
      </c>
      <c r="O2054" s="58">
        <f t="shared" si="26"/>
        <v>6.329113924050633E-4</v>
      </c>
    </row>
    <row r="2055" spans="1:15" ht="13" hidden="1" outlineLevel="1">
      <c r="A2055" s="59"/>
      <c r="B2055" s="59"/>
      <c r="H2055" s="51"/>
      <c r="M2055" s="55" t="s">
        <v>1232</v>
      </c>
      <c r="N2055" s="55">
        <v>1</v>
      </c>
      <c r="O2055" s="58">
        <f t="shared" si="26"/>
        <v>6.329113924050633E-4</v>
      </c>
    </row>
    <row r="2056" spans="1:15" ht="13" hidden="1" outlineLevel="1">
      <c r="A2056" s="59"/>
      <c r="B2056" s="59"/>
      <c r="H2056" s="51"/>
      <c r="M2056" s="55" t="s">
        <v>1030</v>
      </c>
      <c r="N2056" s="55">
        <v>1</v>
      </c>
      <c r="O2056" s="58">
        <f t="shared" si="26"/>
        <v>6.329113924050633E-4</v>
      </c>
    </row>
    <row r="2057" spans="1:15" ht="13" hidden="1" outlineLevel="1">
      <c r="A2057" s="59"/>
      <c r="B2057" s="59"/>
      <c r="H2057" s="51"/>
      <c r="M2057" s="55" t="s">
        <v>1871</v>
      </c>
      <c r="N2057" s="55">
        <v>1</v>
      </c>
      <c r="O2057" s="58">
        <f t="shared" si="26"/>
        <v>6.329113924050633E-4</v>
      </c>
    </row>
    <row r="2058" spans="1:15" ht="13" hidden="1" outlineLevel="1">
      <c r="A2058" s="59"/>
      <c r="B2058" s="59"/>
      <c r="H2058" s="51"/>
      <c r="M2058" s="55" t="s">
        <v>1872</v>
      </c>
      <c r="N2058" s="55">
        <v>1</v>
      </c>
      <c r="O2058" s="58">
        <f t="shared" si="26"/>
        <v>6.329113924050633E-4</v>
      </c>
    </row>
    <row r="2059" spans="1:15" ht="13" hidden="1" outlineLevel="1">
      <c r="A2059" s="59"/>
      <c r="B2059" s="59"/>
      <c r="H2059" s="51"/>
      <c r="M2059" s="55" t="s">
        <v>1873</v>
      </c>
      <c r="N2059" s="55">
        <v>1</v>
      </c>
      <c r="O2059" s="58">
        <f t="shared" si="26"/>
        <v>6.329113924050633E-4</v>
      </c>
    </row>
    <row r="2060" spans="1:15" ht="13" hidden="1" outlineLevel="1">
      <c r="A2060" s="59"/>
      <c r="B2060" s="59"/>
      <c r="H2060" s="51"/>
      <c r="M2060" s="55" t="s">
        <v>1874</v>
      </c>
      <c r="N2060" s="55">
        <v>1</v>
      </c>
      <c r="O2060" s="58">
        <f t="shared" si="26"/>
        <v>6.329113924050633E-4</v>
      </c>
    </row>
    <row r="2061" spans="1:15" ht="13" hidden="1" outlineLevel="1">
      <c r="A2061" s="59"/>
      <c r="B2061" s="59"/>
      <c r="H2061" s="51"/>
      <c r="M2061" s="55" t="s">
        <v>1875</v>
      </c>
      <c r="N2061" s="55">
        <v>1</v>
      </c>
      <c r="O2061" s="58">
        <f t="shared" si="26"/>
        <v>6.329113924050633E-4</v>
      </c>
    </row>
    <row r="2062" spans="1:15" ht="13" hidden="1" outlineLevel="1">
      <c r="A2062" s="59"/>
      <c r="B2062" s="59"/>
      <c r="H2062" s="51"/>
      <c r="M2062" s="55" t="s">
        <v>1194</v>
      </c>
      <c r="N2062" s="55">
        <v>1</v>
      </c>
      <c r="O2062" s="58">
        <f t="shared" si="26"/>
        <v>6.329113924050633E-4</v>
      </c>
    </row>
    <row r="2063" spans="1:15" ht="13" hidden="1" outlineLevel="1">
      <c r="A2063" s="59"/>
      <c r="B2063" s="59"/>
      <c r="H2063" s="51"/>
      <c r="M2063" s="55" t="s">
        <v>1876</v>
      </c>
      <c r="N2063" s="55">
        <v>1</v>
      </c>
      <c r="O2063" s="58">
        <f t="shared" si="26"/>
        <v>6.329113924050633E-4</v>
      </c>
    </row>
    <row r="2064" spans="1:15" ht="13" hidden="1" outlineLevel="1">
      <c r="A2064" s="59"/>
      <c r="B2064" s="59"/>
      <c r="H2064" s="51"/>
      <c r="M2064" s="55" t="s">
        <v>1877</v>
      </c>
      <c r="N2064" s="55">
        <v>1</v>
      </c>
      <c r="O2064" s="58">
        <f t="shared" si="26"/>
        <v>6.329113924050633E-4</v>
      </c>
    </row>
    <row r="2065" spans="1:15" ht="13" hidden="1" outlineLevel="1">
      <c r="A2065" s="59"/>
      <c r="B2065" s="59"/>
      <c r="H2065" s="51"/>
      <c r="M2065" s="55" t="s">
        <v>1878</v>
      </c>
      <c r="N2065" s="55">
        <v>1</v>
      </c>
      <c r="O2065" s="58">
        <f t="shared" si="26"/>
        <v>6.329113924050633E-4</v>
      </c>
    </row>
    <row r="2066" spans="1:15" ht="13" hidden="1" outlineLevel="1">
      <c r="A2066" s="59"/>
      <c r="B2066" s="59"/>
      <c r="H2066" s="51"/>
      <c r="M2066" s="55" t="s">
        <v>1879</v>
      </c>
      <c r="N2066" s="55">
        <v>1</v>
      </c>
      <c r="O2066" s="58">
        <f t="shared" si="26"/>
        <v>6.329113924050633E-4</v>
      </c>
    </row>
    <row r="2067" spans="1:15" ht="13" hidden="1" outlineLevel="1">
      <c r="A2067" s="59"/>
      <c r="B2067" s="59"/>
      <c r="H2067" s="51"/>
      <c r="M2067" s="55" t="s">
        <v>1129</v>
      </c>
      <c r="N2067" s="55">
        <v>1</v>
      </c>
      <c r="O2067" s="58">
        <f t="shared" si="26"/>
        <v>6.329113924050633E-4</v>
      </c>
    </row>
    <row r="2068" spans="1:15" ht="13" hidden="1" outlineLevel="1">
      <c r="A2068" s="59"/>
      <c r="B2068" s="59"/>
      <c r="H2068" s="51"/>
      <c r="M2068" s="55" t="s">
        <v>1880</v>
      </c>
      <c r="N2068" s="55">
        <v>1</v>
      </c>
      <c r="O2068" s="58">
        <f t="shared" si="26"/>
        <v>6.329113924050633E-4</v>
      </c>
    </row>
    <row r="2069" spans="1:15" ht="13" hidden="1" outlineLevel="1">
      <c r="A2069" s="59"/>
      <c r="B2069" s="59"/>
      <c r="H2069" s="51"/>
      <c r="M2069" s="55" t="s">
        <v>1881</v>
      </c>
      <c r="N2069" s="55">
        <v>1</v>
      </c>
      <c r="O2069" s="58">
        <f t="shared" si="26"/>
        <v>6.329113924050633E-4</v>
      </c>
    </row>
    <row r="2070" spans="1:15" ht="13" hidden="1" outlineLevel="1">
      <c r="A2070" s="59"/>
      <c r="B2070" s="59"/>
      <c r="H2070" s="51"/>
      <c r="M2070" s="55" t="s">
        <v>1882</v>
      </c>
      <c r="N2070" s="55">
        <v>1</v>
      </c>
      <c r="O2070" s="58">
        <f t="shared" si="26"/>
        <v>6.329113924050633E-4</v>
      </c>
    </row>
    <row r="2071" spans="1:15" ht="13" hidden="1" outlineLevel="1">
      <c r="A2071" s="59"/>
      <c r="B2071" s="59"/>
      <c r="H2071" s="51"/>
      <c r="M2071" s="55" t="s">
        <v>775</v>
      </c>
      <c r="N2071" s="55">
        <v>1</v>
      </c>
      <c r="O2071" s="58">
        <f t="shared" si="26"/>
        <v>6.329113924050633E-4</v>
      </c>
    </row>
    <row r="2072" spans="1:15" ht="13" hidden="1" outlineLevel="1">
      <c r="A2072" s="59"/>
      <c r="B2072" s="59"/>
      <c r="H2072" s="51"/>
      <c r="M2072" s="55" t="s">
        <v>1883</v>
      </c>
      <c r="N2072" s="55">
        <v>1</v>
      </c>
      <c r="O2072" s="58">
        <f t="shared" si="26"/>
        <v>6.329113924050633E-4</v>
      </c>
    </row>
    <row r="2073" spans="1:15" ht="13" hidden="1" outlineLevel="1">
      <c r="A2073" s="59"/>
      <c r="B2073" s="59"/>
      <c r="H2073" s="51"/>
      <c r="M2073" s="55" t="s">
        <v>1884</v>
      </c>
      <c r="N2073" s="55">
        <v>1</v>
      </c>
      <c r="O2073" s="58">
        <f t="shared" si="26"/>
        <v>6.329113924050633E-4</v>
      </c>
    </row>
    <row r="2074" spans="1:15" ht="13" hidden="1" outlineLevel="1">
      <c r="A2074" s="59"/>
      <c r="B2074" s="59"/>
      <c r="H2074" s="51"/>
      <c r="M2074" s="55" t="s">
        <v>1885</v>
      </c>
      <c r="N2074" s="55">
        <v>1</v>
      </c>
      <c r="O2074" s="58">
        <f t="shared" si="26"/>
        <v>6.329113924050633E-4</v>
      </c>
    </row>
    <row r="2075" spans="1:15" ht="13" hidden="1" outlineLevel="1">
      <c r="A2075" s="59"/>
      <c r="B2075" s="59"/>
      <c r="H2075" s="51"/>
      <c r="M2075" s="55" t="s">
        <v>932</v>
      </c>
      <c r="N2075" s="55">
        <v>1</v>
      </c>
      <c r="O2075" s="58">
        <f t="shared" si="26"/>
        <v>6.329113924050633E-4</v>
      </c>
    </row>
    <row r="2076" spans="1:15" ht="13" hidden="1" outlineLevel="1">
      <c r="A2076" s="59"/>
      <c r="B2076" s="59"/>
      <c r="H2076" s="51"/>
      <c r="M2076" s="55" t="s">
        <v>1886</v>
      </c>
      <c r="N2076" s="55">
        <v>1</v>
      </c>
      <c r="O2076" s="58">
        <f t="shared" si="26"/>
        <v>6.329113924050633E-4</v>
      </c>
    </row>
    <row r="2077" spans="1:15" ht="13" hidden="1" outlineLevel="1">
      <c r="A2077" s="59"/>
      <c r="B2077" s="59"/>
      <c r="H2077" s="51"/>
      <c r="M2077" s="55" t="s">
        <v>1887</v>
      </c>
      <c r="N2077" s="55">
        <v>1</v>
      </c>
      <c r="O2077" s="58">
        <f t="shared" si="26"/>
        <v>6.329113924050633E-4</v>
      </c>
    </row>
    <row r="2078" spans="1:15" ht="13" hidden="1" outlineLevel="1">
      <c r="A2078" s="59"/>
      <c r="B2078" s="59"/>
      <c r="H2078" s="51"/>
      <c r="M2078" s="55" t="s">
        <v>1888</v>
      </c>
      <c r="N2078" s="55">
        <v>1</v>
      </c>
      <c r="O2078" s="58">
        <f t="shared" si="26"/>
        <v>6.329113924050633E-4</v>
      </c>
    </row>
    <row r="2079" spans="1:15" ht="13" hidden="1" outlineLevel="1">
      <c r="A2079" s="59"/>
      <c r="B2079" s="59"/>
      <c r="H2079" s="51"/>
      <c r="M2079" s="55" t="s">
        <v>1889</v>
      </c>
      <c r="N2079" s="55">
        <v>1</v>
      </c>
      <c r="O2079" s="58">
        <f t="shared" si="26"/>
        <v>6.329113924050633E-4</v>
      </c>
    </row>
    <row r="2080" spans="1:15" ht="13" hidden="1" outlineLevel="1">
      <c r="A2080" s="59"/>
      <c r="B2080" s="59"/>
      <c r="H2080" s="51"/>
      <c r="M2080" s="55" t="s">
        <v>1890</v>
      </c>
      <c r="N2080" s="55">
        <v>1</v>
      </c>
      <c r="O2080" s="58">
        <f t="shared" si="26"/>
        <v>6.329113924050633E-4</v>
      </c>
    </row>
    <row r="2081" spans="1:15" ht="13" hidden="1" outlineLevel="1">
      <c r="A2081" s="59"/>
      <c r="B2081" s="59"/>
      <c r="H2081" s="51"/>
      <c r="M2081" s="55" t="s">
        <v>1891</v>
      </c>
      <c r="N2081" s="55">
        <v>1</v>
      </c>
      <c r="O2081" s="58">
        <f t="shared" si="26"/>
        <v>6.329113924050633E-4</v>
      </c>
    </row>
    <row r="2082" spans="1:15" ht="13" hidden="1" outlineLevel="1">
      <c r="A2082" s="59"/>
      <c r="B2082" s="59"/>
      <c r="H2082" s="51"/>
      <c r="M2082" s="55" t="s">
        <v>1892</v>
      </c>
      <c r="N2082" s="55">
        <v>1</v>
      </c>
      <c r="O2082" s="58">
        <f t="shared" si="26"/>
        <v>6.329113924050633E-4</v>
      </c>
    </row>
    <row r="2083" spans="1:15" ht="13" hidden="1" outlineLevel="1">
      <c r="A2083" s="59"/>
      <c r="B2083" s="59"/>
      <c r="H2083" s="51"/>
      <c r="M2083" s="55" t="s">
        <v>1893</v>
      </c>
      <c r="N2083" s="55">
        <v>1</v>
      </c>
      <c r="O2083" s="58">
        <f t="shared" si="26"/>
        <v>6.329113924050633E-4</v>
      </c>
    </row>
    <row r="2084" spans="1:15" ht="13" hidden="1" outlineLevel="1">
      <c r="A2084" s="59"/>
      <c r="B2084" s="59"/>
      <c r="H2084" s="51"/>
      <c r="M2084" s="55" t="s">
        <v>1894</v>
      </c>
      <c r="N2084" s="55">
        <v>1</v>
      </c>
      <c r="O2084" s="58">
        <f t="shared" si="26"/>
        <v>6.329113924050633E-4</v>
      </c>
    </row>
    <row r="2085" spans="1:15" ht="13" hidden="1" outlineLevel="1">
      <c r="A2085" s="59"/>
      <c r="B2085" s="59"/>
      <c r="H2085" s="51"/>
      <c r="M2085" s="55" t="s">
        <v>1895</v>
      </c>
      <c r="N2085" s="55">
        <v>1</v>
      </c>
      <c r="O2085" s="58">
        <f t="shared" si="26"/>
        <v>6.329113924050633E-4</v>
      </c>
    </row>
    <row r="2086" spans="1:15" ht="13" hidden="1" outlineLevel="1">
      <c r="A2086" s="59"/>
      <c r="B2086" s="59"/>
      <c r="H2086" s="51"/>
      <c r="M2086" s="55" t="s">
        <v>1896</v>
      </c>
      <c r="N2086" s="55">
        <v>1</v>
      </c>
      <c r="O2086" s="58">
        <f t="shared" si="26"/>
        <v>6.329113924050633E-4</v>
      </c>
    </row>
    <row r="2087" spans="1:15" ht="13" hidden="1" outlineLevel="1">
      <c r="A2087" s="59"/>
      <c r="B2087" s="59"/>
      <c r="H2087" s="51"/>
      <c r="M2087" s="55" t="s">
        <v>1897</v>
      </c>
      <c r="N2087" s="55">
        <v>1</v>
      </c>
      <c r="O2087" s="58">
        <f t="shared" si="26"/>
        <v>6.329113924050633E-4</v>
      </c>
    </row>
    <row r="2088" spans="1:15" ht="13" hidden="1" outlineLevel="1">
      <c r="A2088" s="59"/>
      <c r="B2088" s="59"/>
      <c r="H2088" s="51"/>
      <c r="M2088" s="55" t="s">
        <v>1220</v>
      </c>
      <c r="N2088" s="55">
        <v>1</v>
      </c>
      <c r="O2088" s="58">
        <f t="shared" si="26"/>
        <v>6.329113924050633E-4</v>
      </c>
    </row>
    <row r="2089" spans="1:15" ht="13" hidden="1" outlineLevel="1">
      <c r="A2089" s="59"/>
      <c r="B2089" s="59"/>
      <c r="H2089" s="51"/>
      <c r="M2089" s="55" t="s">
        <v>1898</v>
      </c>
      <c r="N2089" s="55">
        <v>1</v>
      </c>
      <c r="O2089" s="58">
        <f t="shared" si="26"/>
        <v>6.329113924050633E-4</v>
      </c>
    </row>
    <row r="2090" spans="1:15" ht="13" hidden="1" outlineLevel="1">
      <c r="A2090" s="59"/>
      <c r="B2090" s="59"/>
      <c r="H2090" s="51"/>
      <c r="M2090" s="55" t="s">
        <v>1899</v>
      </c>
      <c r="N2090" s="55">
        <v>1</v>
      </c>
      <c r="O2090" s="58">
        <f t="shared" si="26"/>
        <v>6.329113924050633E-4</v>
      </c>
    </row>
    <row r="2091" spans="1:15" ht="13" hidden="1" outlineLevel="1">
      <c r="A2091" s="59"/>
      <c r="B2091" s="59"/>
      <c r="H2091" s="51"/>
      <c r="M2091" s="55" t="s">
        <v>1900</v>
      </c>
      <c r="N2091" s="55">
        <v>1</v>
      </c>
      <c r="O2091" s="58">
        <f t="shared" si="26"/>
        <v>6.329113924050633E-4</v>
      </c>
    </row>
    <row r="2092" spans="1:15" ht="13" hidden="1" outlineLevel="1">
      <c r="A2092" s="59"/>
      <c r="B2092" s="59"/>
      <c r="H2092" s="51"/>
      <c r="M2092" s="55" t="s">
        <v>1901</v>
      </c>
      <c r="N2092" s="55">
        <v>1</v>
      </c>
      <c r="O2092" s="58">
        <f t="shared" si="26"/>
        <v>6.329113924050633E-4</v>
      </c>
    </row>
    <row r="2093" spans="1:15" ht="13" hidden="1" outlineLevel="1">
      <c r="A2093" s="59"/>
      <c r="B2093" s="59"/>
      <c r="H2093" s="51"/>
      <c r="M2093" s="55" t="s">
        <v>909</v>
      </c>
      <c r="N2093" s="55">
        <v>1</v>
      </c>
      <c r="O2093" s="58">
        <f t="shared" si="26"/>
        <v>6.329113924050633E-4</v>
      </c>
    </row>
    <row r="2094" spans="1:15" ht="13" hidden="1" outlineLevel="1">
      <c r="A2094" s="59"/>
      <c r="B2094" s="59"/>
      <c r="H2094" s="51"/>
      <c r="M2094" s="55" t="s">
        <v>1902</v>
      </c>
      <c r="N2094" s="55">
        <v>1</v>
      </c>
      <c r="O2094" s="58">
        <f t="shared" si="26"/>
        <v>6.329113924050633E-4</v>
      </c>
    </row>
    <row r="2095" spans="1:15" ht="13" hidden="1" outlineLevel="1">
      <c r="A2095" s="59"/>
      <c r="B2095" s="59"/>
      <c r="H2095" s="51"/>
      <c r="M2095" s="55" t="s">
        <v>958</v>
      </c>
      <c r="N2095" s="55">
        <v>1</v>
      </c>
      <c r="O2095" s="58">
        <f t="shared" si="26"/>
        <v>6.329113924050633E-4</v>
      </c>
    </row>
    <row r="2096" spans="1:15" ht="13" hidden="1" outlineLevel="1">
      <c r="A2096" s="59"/>
      <c r="B2096" s="59"/>
      <c r="H2096" s="51"/>
      <c r="M2096" s="55" t="s">
        <v>1903</v>
      </c>
      <c r="N2096" s="55">
        <v>1</v>
      </c>
      <c r="O2096" s="58">
        <f t="shared" si="26"/>
        <v>6.329113924050633E-4</v>
      </c>
    </row>
    <row r="2097" spans="1:15" ht="13" hidden="1" outlineLevel="1">
      <c r="A2097" s="59"/>
      <c r="B2097" s="59"/>
      <c r="H2097" s="51"/>
      <c r="M2097" s="55" t="s">
        <v>1904</v>
      </c>
      <c r="N2097" s="55">
        <v>1</v>
      </c>
      <c r="O2097" s="58">
        <f t="shared" si="26"/>
        <v>6.329113924050633E-4</v>
      </c>
    </row>
    <row r="2098" spans="1:15" ht="13" hidden="1" outlineLevel="1">
      <c r="A2098" s="59"/>
      <c r="B2098" s="59"/>
      <c r="H2098" s="51"/>
      <c r="M2098" s="55" t="s">
        <v>1905</v>
      </c>
      <c r="N2098" s="55">
        <v>1</v>
      </c>
      <c r="O2098" s="58">
        <f t="shared" si="26"/>
        <v>6.329113924050633E-4</v>
      </c>
    </row>
    <row r="2099" spans="1:15" ht="13" hidden="1" outlineLevel="1">
      <c r="A2099" s="59"/>
      <c r="B2099" s="59"/>
      <c r="H2099" s="51"/>
      <c r="M2099" s="55" t="s">
        <v>1906</v>
      </c>
      <c r="N2099" s="55">
        <v>1</v>
      </c>
      <c r="O2099" s="58">
        <f t="shared" si="26"/>
        <v>6.329113924050633E-4</v>
      </c>
    </row>
    <row r="2100" spans="1:15" ht="13" hidden="1" outlineLevel="1">
      <c r="A2100" s="59"/>
      <c r="B2100" s="59"/>
      <c r="H2100" s="51"/>
      <c r="M2100" s="55" t="s">
        <v>1907</v>
      </c>
      <c r="N2100" s="55">
        <v>1</v>
      </c>
      <c r="O2100" s="58">
        <f t="shared" si="26"/>
        <v>6.329113924050633E-4</v>
      </c>
    </row>
    <row r="2101" spans="1:15" ht="13" hidden="1" outlineLevel="1">
      <c r="A2101" s="59"/>
      <c r="B2101" s="59"/>
      <c r="H2101" s="51"/>
      <c r="M2101" s="55" t="s">
        <v>1908</v>
      </c>
      <c r="N2101" s="55">
        <v>1</v>
      </c>
      <c r="O2101" s="58">
        <f t="shared" si="26"/>
        <v>6.329113924050633E-4</v>
      </c>
    </row>
    <row r="2102" spans="1:15" ht="13" hidden="1" outlineLevel="1">
      <c r="A2102" s="59"/>
      <c r="B2102" s="59"/>
      <c r="H2102" s="51"/>
      <c r="M2102" s="55" t="s">
        <v>1909</v>
      </c>
      <c r="N2102" s="55">
        <v>1</v>
      </c>
      <c r="O2102" s="58">
        <f t="shared" si="26"/>
        <v>6.329113924050633E-4</v>
      </c>
    </row>
    <row r="2103" spans="1:15" ht="13" hidden="1" outlineLevel="1">
      <c r="A2103" s="59"/>
      <c r="B2103" s="59"/>
      <c r="H2103" s="51"/>
      <c r="M2103" s="55" t="s">
        <v>1910</v>
      </c>
      <c r="N2103" s="55">
        <v>1</v>
      </c>
      <c r="O2103" s="58">
        <f t="shared" si="26"/>
        <v>6.329113924050633E-4</v>
      </c>
    </row>
    <row r="2104" spans="1:15" ht="13" hidden="1" outlineLevel="1">
      <c r="A2104" s="59"/>
      <c r="B2104" s="59"/>
      <c r="H2104" s="51"/>
      <c r="M2104" s="55" t="s">
        <v>1911</v>
      </c>
      <c r="N2104" s="55">
        <v>1</v>
      </c>
      <c r="O2104" s="58">
        <f t="shared" si="26"/>
        <v>6.329113924050633E-4</v>
      </c>
    </row>
    <row r="2105" spans="1:15" ht="13" hidden="1" outlineLevel="1">
      <c r="A2105" s="59"/>
      <c r="B2105" s="59"/>
      <c r="H2105" s="51"/>
      <c r="M2105" s="55" t="s">
        <v>1912</v>
      </c>
      <c r="N2105" s="55">
        <v>1</v>
      </c>
      <c r="O2105" s="58">
        <f t="shared" si="26"/>
        <v>6.329113924050633E-4</v>
      </c>
    </row>
    <row r="2106" spans="1:15" ht="13" hidden="1" outlineLevel="1">
      <c r="A2106" s="59"/>
      <c r="B2106" s="59"/>
      <c r="H2106" s="51"/>
      <c r="M2106" s="55" t="s">
        <v>1913</v>
      </c>
      <c r="N2106" s="55">
        <v>1</v>
      </c>
      <c r="O2106" s="58">
        <f t="shared" si="26"/>
        <v>6.329113924050633E-4</v>
      </c>
    </row>
    <row r="2107" spans="1:15" ht="13" hidden="1" outlineLevel="1">
      <c r="A2107" s="59"/>
      <c r="B2107" s="59"/>
      <c r="H2107" s="51"/>
      <c r="M2107" s="55" t="s">
        <v>1914</v>
      </c>
      <c r="N2107" s="55">
        <v>1</v>
      </c>
      <c r="O2107" s="58">
        <f t="shared" si="26"/>
        <v>6.329113924050633E-4</v>
      </c>
    </row>
    <row r="2108" spans="1:15" ht="13" hidden="1" outlineLevel="1">
      <c r="A2108" s="59"/>
      <c r="B2108" s="59"/>
      <c r="H2108" s="51"/>
      <c r="M2108" s="55" t="s">
        <v>1915</v>
      </c>
      <c r="N2108" s="55">
        <v>1</v>
      </c>
      <c r="O2108" s="58">
        <f t="shared" si="26"/>
        <v>6.329113924050633E-4</v>
      </c>
    </row>
    <row r="2109" spans="1:15" ht="13" hidden="1" outlineLevel="1">
      <c r="A2109" s="59"/>
      <c r="B2109" s="59"/>
      <c r="H2109" s="51"/>
      <c r="M2109" s="55" t="s">
        <v>1916</v>
      </c>
      <c r="N2109" s="55">
        <v>1</v>
      </c>
      <c r="O2109" s="58">
        <f t="shared" si="26"/>
        <v>6.329113924050633E-4</v>
      </c>
    </row>
    <row r="2110" spans="1:15" ht="13" hidden="1" outlineLevel="1">
      <c r="A2110" s="59"/>
      <c r="B2110" s="59"/>
      <c r="H2110" s="51"/>
      <c r="M2110" s="55" t="s">
        <v>1917</v>
      </c>
      <c r="N2110" s="55">
        <v>1</v>
      </c>
      <c r="O2110" s="58">
        <f t="shared" si="26"/>
        <v>6.329113924050633E-4</v>
      </c>
    </row>
    <row r="2111" spans="1:15" ht="13" hidden="1" outlineLevel="1">
      <c r="A2111" s="59"/>
      <c r="B2111" s="59"/>
      <c r="H2111" s="51"/>
      <c r="M2111" s="55" t="s">
        <v>1918</v>
      </c>
      <c r="N2111" s="55">
        <v>1</v>
      </c>
      <c r="O2111" s="58">
        <f t="shared" si="26"/>
        <v>6.329113924050633E-4</v>
      </c>
    </row>
    <row r="2112" spans="1:15" ht="13" hidden="1" outlineLevel="1">
      <c r="A2112" s="59"/>
      <c r="B2112" s="59"/>
      <c r="H2112" s="51"/>
      <c r="M2112" s="55" t="s">
        <v>1919</v>
      </c>
      <c r="N2112" s="55">
        <v>1</v>
      </c>
      <c r="O2112" s="58">
        <f t="shared" si="26"/>
        <v>6.329113924050633E-4</v>
      </c>
    </row>
    <row r="2113" spans="1:15" ht="13" hidden="1" outlineLevel="1">
      <c r="A2113" s="59"/>
      <c r="B2113" s="59"/>
      <c r="H2113" s="51"/>
      <c r="M2113" s="55" t="s">
        <v>1920</v>
      </c>
      <c r="N2113" s="55">
        <v>1</v>
      </c>
      <c r="O2113" s="58">
        <f t="shared" si="26"/>
        <v>6.329113924050633E-4</v>
      </c>
    </row>
    <row r="2114" spans="1:15" ht="13" hidden="1" outlineLevel="1">
      <c r="A2114" s="59"/>
      <c r="B2114" s="59"/>
      <c r="H2114" s="51"/>
      <c r="M2114" s="55" t="s">
        <v>1921</v>
      </c>
      <c r="N2114" s="55">
        <v>1</v>
      </c>
      <c r="O2114" s="58">
        <f t="shared" si="26"/>
        <v>6.329113924050633E-4</v>
      </c>
    </row>
    <row r="2115" spans="1:15" ht="13" hidden="1" outlineLevel="1">
      <c r="A2115" s="59"/>
      <c r="B2115" s="59"/>
      <c r="H2115" s="51"/>
      <c r="M2115" s="55" t="s">
        <v>1922</v>
      </c>
      <c r="N2115" s="55">
        <v>1</v>
      </c>
      <c r="O2115" s="58">
        <f t="shared" si="26"/>
        <v>6.329113924050633E-4</v>
      </c>
    </row>
    <row r="2116" spans="1:15" ht="13" hidden="1" outlineLevel="1">
      <c r="A2116" s="59"/>
      <c r="B2116" s="59"/>
      <c r="H2116" s="51"/>
      <c r="M2116" s="55" t="s">
        <v>1923</v>
      </c>
      <c r="N2116" s="55">
        <v>1</v>
      </c>
      <c r="O2116" s="58">
        <f t="shared" si="26"/>
        <v>6.329113924050633E-4</v>
      </c>
    </row>
    <row r="2117" spans="1:15" ht="13" hidden="1" outlineLevel="1">
      <c r="A2117" s="59"/>
      <c r="B2117" s="59"/>
      <c r="H2117" s="51"/>
      <c r="M2117" s="55" t="s">
        <v>1924</v>
      </c>
      <c r="N2117" s="55">
        <v>1</v>
      </c>
      <c r="O2117" s="58">
        <f t="shared" si="26"/>
        <v>6.329113924050633E-4</v>
      </c>
    </row>
    <row r="2118" spans="1:15" ht="13" hidden="1" outlineLevel="1">
      <c r="A2118" s="59"/>
      <c r="B2118" s="59"/>
      <c r="H2118" s="51"/>
      <c r="M2118" s="55" t="s">
        <v>1925</v>
      </c>
      <c r="N2118" s="55">
        <v>1</v>
      </c>
      <c r="O2118" s="58">
        <f t="shared" si="26"/>
        <v>6.329113924050633E-4</v>
      </c>
    </row>
    <row r="2119" spans="1:15" ht="13" hidden="1" outlineLevel="1">
      <c r="A2119" s="59"/>
      <c r="B2119" s="59"/>
      <c r="H2119" s="51"/>
      <c r="M2119" s="55" t="s">
        <v>1926</v>
      </c>
      <c r="N2119" s="55">
        <v>1</v>
      </c>
      <c r="O2119" s="58">
        <f t="shared" si="26"/>
        <v>6.329113924050633E-4</v>
      </c>
    </row>
    <row r="2120" spans="1:15" ht="13" hidden="1" outlineLevel="1">
      <c r="A2120" s="59"/>
      <c r="B2120" s="59"/>
      <c r="H2120" s="51"/>
      <c r="M2120" s="55" t="s">
        <v>1927</v>
      </c>
      <c r="N2120" s="55">
        <v>1</v>
      </c>
      <c r="O2120" s="58">
        <f t="shared" si="26"/>
        <v>6.329113924050633E-4</v>
      </c>
    </row>
    <row r="2121" spans="1:15" ht="13" hidden="1" outlineLevel="1">
      <c r="A2121" s="59"/>
      <c r="B2121" s="59"/>
      <c r="H2121" s="51"/>
      <c r="M2121" s="55" t="s">
        <v>1928</v>
      </c>
      <c r="N2121" s="55">
        <v>1</v>
      </c>
      <c r="O2121" s="58">
        <f t="shared" si="26"/>
        <v>6.329113924050633E-4</v>
      </c>
    </row>
    <row r="2122" spans="1:15" ht="13" hidden="1" outlineLevel="1">
      <c r="A2122" s="59"/>
      <c r="B2122" s="59"/>
      <c r="H2122" s="51"/>
      <c r="M2122" s="55" t="s">
        <v>1929</v>
      </c>
      <c r="N2122" s="55">
        <v>1</v>
      </c>
      <c r="O2122" s="58">
        <f t="shared" si="26"/>
        <v>6.329113924050633E-4</v>
      </c>
    </row>
    <row r="2123" spans="1:15" ht="13" hidden="1" outlineLevel="1">
      <c r="A2123" s="59"/>
      <c r="B2123" s="59"/>
      <c r="H2123" s="51"/>
      <c r="M2123" s="55" t="s">
        <v>1930</v>
      </c>
      <c r="N2123" s="55">
        <v>1</v>
      </c>
      <c r="O2123" s="58">
        <f t="shared" si="26"/>
        <v>6.329113924050633E-4</v>
      </c>
    </row>
    <row r="2124" spans="1:15" ht="13" hidden="1" outlineLevel="1">
      <c r="A2124" s="59"/>
      <c r="B2124" s="59"/>
      <c r="H2124" s="51"/>
      <c r="M2124" s="55" t="s">
        <v>1931</v>
      </c>
      <c r="N2124" s="55">
        <v>1</v>
      </c>
      <c r="O2124" s="58">
        <f t="shared" si="26"/>
        <v>6.329113924050633E-4</v>
      </c>
    </row>
    <row r="2125" spans="1:15" ht="13" hidden="1" outlineLevel="1">
      <c r="A2125" s="59"/>
      <c r="B2125" s="59"/>
      <c r="H2125" s="51"/>
      <c r="M2125" s="55" t="s">
        <v>1932</v>
      </c>
      <c r="N2125" s="55">
        <v>1</v>
      </c>
      <c r="O2125" s="58">
        <f t="shared" si="26"/>
        <v>6.329113924050633E-4</v>
      </c>
    </row>
    <row r="2126" spans="1:15" ht="13" hidden="1" outlineLevel="1">
      <c r="A2126" s="59"/>
      <c r="B2126" s="59"/>
      <c r="H2126" s="51"/>
      <c r="M2126" s="55" t="s">
        <v>1933</v>
      </c>
      <c r="N2126" s="55">
        <v>1</v>
      </c>
      <c r="O2126" s="58">
        <f t="shared" si="26"/>
        <v>6.329113924050633E-4</v>
      </c>
    </row>
    <row r="2127" spans="1:15" ht="13" hidden="1" outlineLevel="1">
      <c r="A2127" s="59"/>
      <c r="B2127" s="59"/>
      <c r="H2127" s="51"/>
      <c r="M2127" s="55" t="s">
        <v>531</v>
      </c>
      <c r="N2127" s="55">
        <v>1</v>
      </c>
      <c r="O2127" s="58">
        <f t="shared" si="26"/>
        <v>6.329113924050633E-4</v>
      </c>
    </row>
    <row r="2128" spans="1:15" ht="13" hidden="1" outlineLevel="1">
      <c r="A2128" s="59"/>
      <c r="B2128" s="59"/>
      <c r="H2128" s="51"/>
      <c r="M2128" s="55" t="s">
        <v>532</v>
      </c>
      <c r="N2128" s="55">
        <v>1</v>
      </c>
      <c r="O2128" s="58">
        <f t="shared" si="26"/>
        <v>6.329113924050633E-4</v>
      </c>
    </row>
    <row r="2129" spans="1:15" ht="13" hidden="1" outlineLevel="1">
      <c r="A2129" s="59"/>
      <c r="B2129" s="59"/>
      <c r="H2129" s="51"/>
      <c r="M2129" s="55" t="s">
        <v>1934</v>
      </c>
      <c r="N2129" s="55">
        <v>1</v>
      </c>
      <c r="O2129" s="58">
        <f t="shared" si="26"/>
        <v>6.329113924050633E-4</v>
      </c>
    </row>
    <row r="2130" spans="1:15" ht="13" hidden="1" outlineLevel="1">
      <c r="A2130" s="59"/>
      <c r="B2130" s="59"/>
      <c r="H2130" s="51"/>
      <c r="M2130" s="55" t="s">
        <v>1935</v>
      </c>
      <c r="N2130" s="55">
        <v>1</v>
      </c>
      <c r="O2130" s="58">
        <f t="shared" si="26"/>
        <v>6.329113924050633E-4</v>
      </c>
    </row>
    <row r="2131" spans="1:15" ht="13" hidden="1" outlineLevel="1">
      <c r="A2131" s="59"/>
      <c r="B2131" s="59"/>
      <c r="H2131" s="51"/>
      <c r="M2131" s="55" t="s">
        <v>1936</v>
      </c>
      <c r="N2131" s="55">
        <v>1</v>
      </c>
      <c r="O2131" s="58">
        <f t="shared" si="26"/>
        <v>6.329113924050633E-4</v>
      </c>
    </row>
    <row r="2132" spans="1:15" ht="13" hidden="1" outlineLevel="1">
      <c r="A2132" s="59"/>
      <c r="B2132" s="59"/>
      <c r="H2132" s="51"/>
      <c r="M2132" s="55" t="s">
        <v>1937</v>
      </c>
      <c r="N2132" s="55">
        <v>1</v>
      </c>
      <c r="O2132" s="58">
        <f t="shared" si="26"/>
        <v>6.329113924050633E-4</v>
      </c>
    </row>
    <row r="2133" spans="1:15" ht="13" hidden="1" outlineLevel="1">
      <c r="A2133" s="59"/>
      <c r="B2133" s="59"/>
      <c r="H2133" s="51"/>
      <c r="M2133" s="55" t="s">
        <v>1938</v>
      </c>
      <c r="N2133" s="55">
        <v>1</v>
      </c>
      <c r="O2133" s="58">
        <f t="shared" si="26"/>
        <v>6.329113924050633E-4</v>
      </c>
    </row>
    <row r="2134" spans="1:15" ht="13" hidden="1" outlineLevel="1">
      <c r="A2134" s="59"/>
      <c r="B2134" s="59"/>
      <c r="H2134" s="51"/>
      <c r="M2134" s="55" t="s">
        <v>1939</v>
      </c>
      <c r="N2134" s="55">
        <v>1</v>
      </c>
      <c r="O2134" s="58">
        <f t="shared" si="26"/>
        <v>6.329113924050633E-4</v>
      </c>
    </row>
    <row r="2135" spans="1:15" ht="13" hidden="1" outlineLevel="1">
      <c r="A2135" s="59"/>
      <c r="B2135" s="59"/>
      <c r="H2135" s="51"/>
      <c r="M2135" s="55" t="s">
        <v>1940</v>
      </c>
      <c r="N2135" s="55">
        <v>1</v>
      </c>
      <c r="O2135" s="58">
        <f t="shared" si="26"/>
        <v>6.329113924050633E-4</v>
      </c>
    </row>
    <row r="2136" spans="1:15" ht="13" hidden="1" outlineLevel="1">
      <c r="A2136" s="59"/>
      <c r="B2136" s="59"/>
      <c r="H2136" s="51"/>
      <c r="M2136" s="55" t="s">
        <v>1941</v>
      </c>
      <c r="N2136" s="55">
        <v>1</v>
      </c>
      <c r="O2136" s="58">
        <f t="shared" si="26"/>
        <v>6.329113924050633E-4</v>
      </c>
    </row>
    <row r="2137" spans="1:15" ht="13" hidden="1" outlineLevel="1">
      <c r="A2137" s="59"/>
      <c r="B2137" s="59"/>
      <c r="H2137" s="51"/>
      <c r="M2137" s="55" t="s">
        <v>1942</v>
      </c>
      <c r="N2137" s="55">
        <v>1</v>
      </c>
      <c r="O2137" s="58">
        <f t="shared" si="26"/>
        <v>6.329113924050633E-4</v>
      </c>
    </row>
    <row r="2138" spans="1:15" ht="13" hidden="1" outlineLevel="1">
      <c r="A2138" s="59"/>
      <c r="B2138" s="59"/>
      <c r="H2138" s="51"/>
      <c r="M2138" s="55" t="s">
        <v>1943</v>
      </c>
      <c r="N2138" s="55">
        <v>1</v>
      </c>
      <c r="O2138" s="58">
        <f t="shared" si="26"/>
        <v>6.329113924050633E-4</v>
      </c>
    </row>
    <row r="2139" spans="1:15" ht="13" hidden="1" outlineLevel="1">
      <c r="A2139" s="59"/>
      <c r="B2139" s="59"/>
      <c r="H2139" s="51"/>
      <c r="M2139" s="55" t="s">
        <v>212</v>
      </c>
      <c r="N2139" s="55">
        <v>1</v>
      </c>
      <c r="O2139" s="58">
        <f t="shared" si="26"/>
        <v>6.329113924050633E-4</v>
      </c>
    </row>
    <row r="2140" spans="1:15" ht="13" hidden="1" outlineLevel="1">
      <c r="A2140" s="59"/>
      <c r="B2140" s="59"/>
      <c r="H2140" s="51"/>
      <c r="M2140" s="55" t="s">
        <v>1944</v>
      </c>
      <c r="N2140" s="55">
        <v>1</v>
      </c>
      <c r="O2140" s="58">
        <f t="shared" si="26"/>
        <v>6.329113924050633E-4</v>
      </c>
    </row>
    <row r="2141" spans="1:15" ht="13" hidden="1" outlineLevel="1">
      <c r="A2141" s="59"/>
      <c r="B2141" s="59"/>
      <c r="H2141" s="51"/>
      <c r="M2141" s="55" t="s">
        <v>1945</v>
      </c>
      <c r="N2141" s="55">
        <v>1</v>
      </c>
      <c r="O2141" s="58">
        <f t="shared" si="26"/>
        <v>6.329113924050633E-4</v>
      </c>
    </row>
    <row r="2142" spans="1:15" ht="13" hidden="1" outlineLevel="1">
      <c r="A2142" s="59"/>
      <c r="B2142" s="59"/>
      <c r="H2142" s="51"/>
      <c r="M2142" s="55" t="s">
        <v>1946</v>
      </c>
      <c r="N2142" s="55">
        <v>1</v>
      </c>
      <c r="O2142" s="58">
        <f t="shared" si="26"/>
        <v>6.329113924050633E-4</v>
      </c>
    </row>
    <row r="2143" spans="1:15" ht="13" hidden="1" outlineLevel="1">
      <c r="A2143" s="59"/>
      <c r="B2143" s="59"/>
      <c r="H2143" s="51"/>
      <c r="M2143" s="55" t="s">
        <v>1947</v>
      </c>
      <c r="N2143" s="55">
        <v>1</v>
      </c>
      <c r="O2143" s="58">
        <f t="shared" si="26"/>
        <v>6.329113924050633E-4</v>
      </c>
    </row>
    <row r="2144" spans="1:15" ht="13" hidden="1" outlineLevel="1">
      <c r="A2144" s="59"/>
      <c r="B2144" s="59"/>
      <c r="H2144" s="51"/>
      <c r="M2144" s="55" t="s">
        <v>1948</v>
      </c>
      <c r="N2144" s="55">
        <v>1</v>
      </c>
      <c r="O2144" s="58">
        <f t="shared" si="26"/>
        <v>6.329113924050633E-4</v>
      </c>
    </row>
    <row r="2145" spans="1:15" ht="13" hidden="1" outlineLevel="1">
      <c r="A2145" s="59"/>
      <c r="B2145" s="59"/>
      <c r="H2145" s="51"/>
      <c r="M2145" s="55" t="s">
        <v>1949</v>
      </c>
      <c r="N2145" s="55">
        <v>1</v>
      </c>
      <c r="O2145" s="58">
        <f t="shared" si="26"/>
        <v>6.329113924050633E-4</v>
      </c>
    </row>
    <row r="2146" spans="1:15" ht="13" hidden="1" outlineLevel="1">
      <c r="A2146" s="59"/>
      <c r="B2146" s="59"/>
      <c r="H2146" s="51"/>
      <c r="M2146" s="55" t="s">
        <v>1950</v>
      </c>
      <c r="N2146" s="55">
        <v>1</v>
      </c>
      <c r="O2146" s="58">
        <f t="shared" si="26"/>
        <v>6.329113924050633E-4</v>
      </c>
    </row>
    <row r="2147" spans="1:15" ht="13" hidden="1" outlineLevel="1">
      <c r="A2147" s="59"/>
      <c r="B2147" s="59"/>
      <c r="H2147" s="51"/>
      <c r="M2147" s="55" t="s">
        <v>1951</v>
      </c>
      <c r="N2147" s="55">
        <v>1</v>
      </c>
      <c r="O2147" s="58">
        <f t="shared" si="26"/>
        <v>6.329113924050633E-4</v>
      </c>
    </row>
    <row r="2148" spans="1:15" ht="13" hidden="1" outlineLevel="1">
      <c r="A2148" s="59"/>
      <c r="B2148" s="59"/>
      <c r="H2148" s="51"/>
      <c r="M2148" s="55" t="s">
        <v>1952</v>
      </c>
      <c r="N2148" s="55">
        <v>1</v>
      </c>
      <c r="O2148" s="58">
        <f t="shared" si="26"/>
        <v>6.329113924050633E-4</v>
      </c>
    </row>
    <row r="2149" spans="1:15" ht="13" hidden="1" outlineLevel="1">
      <c r="A2149" s="59"/>
      <c r="B2149" s="59"/>
      <c r="H2149" s="51"/>
      <c r="M2149" s="55" t="s">
        <v>1953</v>
      </c>
      <c r="N2149" s="55">
        <v>1</v>
      </c>
      <c r="O2149" s="58">
        <f t="shared" si="26"/>
        <v>6.329113924050633E-4</v>
      </c>
    </row>
    <row r="2150" spans="1:15" ht="13" hidden="1" outlineLevel="1">
      <c r="A2150" s="59"/>
      <c r="B2150" s="59"/>
      <c r="H2150" s="51"/>
      <c r="M2150" s="55" t="s">
        <v>1954</v>
      </c>
      <c r="N2150" s="55">
        <v>1</v>
      </c>
      <c r="O2150" s="58">
        <f t="shared" si="26"/>
        <v>6.329113924050633E-4</v>
      </c>
    </row>
    <row r="2151" spans="1:15" ht="13" hidden="1" outlineLevel="1">
      <c r="A2151" s="59"/>
      <c r="B2151" s="59"/>
      <c r="H2151" s="51"/>
      <c r="M2151" s="55" t="s">
        <v>1955</v>
      </c>
      <c r="N2151" s="55">
        <v>1</v>
      </c>
      <c r="O2151" s="58">
        <f t="shared" si="26"/>
        <v>6.329113924050633E-4</v>
      </c>
    </row>
    <row r="2152" spans="1:15" ht="13" hidden="1" outlineLevel="1">
      <c r="A2152" s="59"/>
      <c r="B2152" s="59"/>
      <c r="H2152" s="51"/>
      <c r="M2152" s="55" t="s">
        <v>1956</v>
      </c>
      <c r="N2152" s="55">
        <v>1</v>
      </c>
      <c r="O2152" s="58">
        <f t="shared" si="26"/>
        <v>6.329113924050633E-4</v>
      </c>
    </row>
    <row r="2153" spans="1:15" ht="13" hidden="1" outlineLevel="1">
      <c r="A2153" s="59"/>
      <c r="B2153" s="59"/>
      <c r="H2153" s="51"/>
      <c r="M2153" s="55" t="s">
        <v>1312</v>
      </c>
      <c r="N2153" s="55">
        <v>1</v>
      </c>
      <c r="O2153" s="58">
        <f t="shared" si="26"/>
        <v>6.329113924050633E-4</v>
      </c>
    </row>
    <row r="2154" spans="1:15" ht="13" hidden="1" outlineLevel="1">
      <c r="A2154" s="59"/>
      <c r="B2154" s="59"/>
      <c r="H2154" s="51"/>
      <c r="M2154" s="55" t="s">
        <v>1957</v>
      </c>
      <c r="N2154" s="55">
        <v>1</v>
      </c>
      <c r="O2154" s="58">
        <f t="shared" si="26"/>
        <v>6.329113924050633E-4</v>
      </c>
    </row>
    <row r="2155" spans="1:15" ht="13" hidden="1" outlineLevel="1">
      <c r="A2155" s="59"/>
      <c r="B2155" s="59"/>
      <c r="H2155" s="51"/>
      <c r="M2155" s="55" t="s">
        <v>1958</v>
      </c>
      <c r="N2155" s="55">
        <v>1</v>
      </c>
      <c r="O2155" s="58">
        <f t="shared" si="26"/>
        <v>6.329113924050633E-4</v>
      </c>
    </row>
    <row r="2156" spans="1:15" ht="13" hidden="1" outlineLevel="1">
      <c r="A2156" s="59"/>
      <c r="B2156" s="59"/>
      <c r="H2156" s="51"/>
      <c r="M2156" s="55" t="s">
        <v>1959</v>
      </c>
      <c r="N2156" s="55">
        <v>1</v>
      </c>
      <c r="O2156" s="58">
        <f t="shared" si="26"/>
        <v>6.329113924050633E-4</v>
      </c>
    </row>
    <row r="2157" spans="1:15" ht="13" hidden="1" outlineLevel="1">
      <c r="A2157" s="59"/>
      <c r="B2157" s="59"/>
      <c r="H2157" s="51"/>
      <c r="M2157" s="55" t="s">
        <v>1960</v>
      </c>
      <c r="N2157" s="55">
        <v>1</v>
      </c>
      <c r="O2157" s="58">
        <f t="shared" si="26"/>
        <v>6.329113924050633E-4</v>
      </c>
    </row>
    <row r="2158" spans="1:15" ht="13" hidden="1" outlineLevel="1">
      <c r="A2158" s="59"/>
      <c r="B2158" s="59"/>
      <c r="H2158" s="51"/>
      <c r="M2158" s="55" t="s">
        <v>721</v>
      </c>
      <c r="N2158" s="55">
        <v>1</v>
      </c>
      <c r="O2158" s="58">
        <f t="shared" si="26"/>
        <v>6.329113924050633E-4</v>
      </c>
    </row>
    <row r="2159" spans="1:15" ht="13" hidden="1" outlineLevel="1">
      <c r="A2159" s="59"/>
      <c r="B2159" s="59"/>
      <c r="H2159" s="51"/>
      <c r="M2159" s="55" t="s">
        <v>1961</v>
      </c>
      <c r="N2159" s="55">
        <v>1</v>
      </c>
      <c r="O2159" s="58">
        <f t="shared" si="26"/>
        <v>6.329113924050633E-4</v>
      </c>
    </row>
    <row r="2160" spans="1:15" ht="13" hidden="1" outlineLevel="1">
      <c r="A2160" s="59"/>
      <c r="B2160" s="59"/>
      <c r="H2160" s="51"/>
      <c r="M2160" s="55" t="s">
        <v>1962</v>
      </c>
      <c r="N2160" s="55">
        <v>1</v>
      </c>
      <c r="O2160" s="58">
        <f t="shared" si="26"/>
        <v>6.329113924050633E-4</v>
      </c>
    </row>
    <row r="2161" spans="1:15" ht="13" hidden="1" outlineLevel="1">
      <c r="A2161" s="59"/>
      <c r="B2161" s="59"/>
      <c r="H2161" s="51"/>
      <c r="M2161" s="55" t="s">
        <v>1963</v>
      </c>
      <c r="N2161" s="55">
        <v>1</v>
      </c>
      <c r="O2161" s="58">
        <f t="shared" si="26"/>
        <v>6.329113924050633E-4</v>
      </c>
    </row>
    <row r="2162" spans="1:15" ht="13" hidden="1" outlineLevel="1">
      <c r="A2162" s="59"/>
      <c r="B2162" s="59"/>
      <c r="H2162" s="51"/>
      <c r="M2162" s="55" t="s">
        <v>1964</v>
      </c>
      <c r="N2162" s="55">
        <v>1</v>
      </c>
      <c r="O2162" s="58">
        <f t="shared" si="26"/>
        <v>6.329113924050633E-4</v>
      </c>
    </row>
    <row r="2163" spans="1:15" ht="13" hidden="1" outlineLevel="1">
      <c r="A2163" s="59"/>
      <c r="B2163" s="59"/>
      <c r="H2163" s="51"/>
      <c r="M2163" s="55" t="s">
        <v>911</v>
      </c>
      <c r="N2163" s="55">
        <v>1</v>
      </c>
      <c r="O2163" s="58">
        <f t="shared" si="26"/>
        <v>6.329113924050633E-4</v>
      </c>
    </row>
    <row r="2164" spans="1:15" ht="13" hidden="1" outlineLevel="1">
      <c r="A2164" s="59"/>
      <c r="B2164" s="59"/>
      <c r="H2164" s="51"/>
      <c r="M2164" s="55" t="s">
        <v>1965</v>
      </c>
      <c r="N2164" s="55">
        <v>1</v>
      </c>
      <c r="O2164" s="58">
        <f t="shared" si="26"/>
        <v>6.329113924050633E-4</v>
      </c>
    </row>
    <row r="2165" spans="1:15" ht="13" hidden="1" outlineLevel="1">
      <c r="A2165" s="59"/>
      <c r="B2165" s="59"/>
      <c r="H2165" s="51"/>
      <c r="M2165" s="55" t="s">
        <v>1966</v>
      </c>
      <c r="N2165" s="55">
        <v>1</v>
      </c>
      <c r="O2165" s="58">
        <f t="shared" si="26"/>
        <v>6.329113924050633E-4</v>
      </c>
    </row>
    <row r="2166" spans="1:15" ht="13" hidden="1" outlineLevel="1">
      <c r="A2166" s="59"/>
      <c r="B2166" s="59"/>
      <c r="H2166" s="51"/>
      <c r="M2166" s="55" t="s">
        <v>1967</v>
      </c>
      <c r="N2166" s="55">
        <v>1</v>
      </c>
      <c r="O2166" s="58">
        <f t="shared" si="26"/>
        <v>6.329113924050633E-4</v>
      </c>
    </row>
    <row r="2167" spans="1:15" ht="13" hidden="1" outlineLevel="1">
      <c r="A2167" s="59"/>
      <c r="B2167" s="59"/>
      <c r="H2167" s="51"/>
      <c r="M2167" s="55" t="s">
        <v>1009</v>
      </c>
      <c r="N2167" s="55">
        <v>1</v>
      </c>
      <c r="O2167" s="58">
        <f t="shared" si="26"/>
        <v>6.329113924050633E-4</v>
      </c>
    </row>
    <row r="2168" spans="1:15" ht="13" hidden="1" outlineLevel="1">
      <c r="A2168" s="59"/>
      <c r="B2168" s="59"/>
      <c r="H2168" s="51"/>
      <c r="M2168" s="55" t="s">
        <v>1968</v>
      </c>
      <c r="N2168" s="55">
        <v>1</v>
      </c>
      <c r="O2168" s="58">
        <f t="shared" si="26"/>
        <v>6.329113924050633E-4</v>
      </c>
    </row>
    <row r="2169" spans="1:15" ht="13" hidden="1" outlineLevel="1">
      <c r="A2169" s="59"/>
      <c r="B2169" s="59"/>
      <c r="H2169" s="51"/>
      <c r="M2169" s="55" t="s">
        <v>954</v>
      </c>
      <c r="N2169" s="55">
        <v>1</v>
      </c>
      <c r="O2169" s="58">
        <f t="shared" si="26"/>
        <v>6.329113924050633E-4</v>
      </c>
    </row>
    <row r="2170" spans="1:15" ht="13" hidden="1" outlineLevel="1">
      <c r="A2170" s="59"/>
      <c r="B2170" s="59"/>
      <c r="H2170" s="51"/>
      <c r="M2170" s="55" t="s">
        <v>1969</v>
      </c>
      <c r="N2170" s="55">
        <v>1</v>
      </c>
      <c r="O2170" s="58">
        <f t="shared" si="26"/>
        <v>6.329113924050633E-4</v>
      </c>
    </row>
    <row r="2171" spans="1:15" ht="13" hidden="1" outlineLevel="1">
      <c r="A2171" s="59"/>
      <c r="B2171" s="59"/>
      <c r="H2171" s="51"/>
      <c r="M2171" s="55" t="s">
        <v>1970</v>
      </c>
      <c r="N2171" s="55">
        <v>1</v>
      </c>
      <c r="O2171" s="58">
        <f t="shared" si="26"/>
        <v>6.329113924050633E-4</v>
      </c>
    </row>
    <row r="2172" spans="1:15" ht="13" hidden="1" outlineLevel="1">
      <c r="A2172" s="59"/>
      <c r="B2172" s="59"/>
      <c r="H2172" s="51"/>
      <c r="M2172" s="55" t="s">
        <v>1971</v>
      </c>
      <c r="N2172" s="55">
        <v>1</v>
      </c>
      <c r="O2172" s="58">
        <f t="shared" si="26"/>
        <v>6.329113924050633E-4</v>
      </c>
    </row>
    <row r="2173" spans="1:15" ht="13" hidden="1" outlineLevel="1">
      <c r="A2173" s="59"/>
      <c r="B2173" s="59"/>
      <c r="H2173" s="51"/>
      <c r="M2173" s="64" t="s">
        <v>1972</v>
      </c>
      <c r="N2173" s="55">
        <v>1</v>
      </c>
      <c r="O2173" s="58">
        <f t="shared" si="26"/>
        <v>6.329113924050633E-4</v>
      </c>
    </row>
    <row r="2174" spans="1:15" ht="13" hidden="1" outlineLevel="1">
      <c r="A2174" s="59"/>
      <c r="B2174" s="59"/>
      <c r="H2174" s="51"/>
      <c r="M2174" s="55" t="s">
        <v>1973</v>
      </c>
      <c r="N2174" s="55">
        <v>1</v>
      </c>
      <c r="O2174" s="58">
        <f t="shared" si="26"/>
        <v>6.329113924050633E-4</v>
      </c>
    </row>
    <row r="2175" spans="1:15" ht="13" hidden="1" outlineLevel="1">
      <c r="A2175" s="59"/>
      <c r="B2175" s="59"/>
      <c r="H2175" s="51"/>
      <c r="M2175" s="64" t="s">
        <v>1974</v>
      </c>
      <c r="N2175" s="55">
        <v>1</v>
      </c>
      <c r="O2175" s="58">
        <f t="shared" si="26"/>
        <v>6.329113924050633E-4</v>
      </c>
    </row>
    <row r="2176" spans="1:15" ht="13" hidden="1" outlineLevel="1">
      <c r="A2176" s="59"/>
      <c r="B2176" s="59"/>
      <c r="H2176" s="51"/>
      <c r="M2176" s="55" t="s">
        <v>1975</v>
      </c>
      <c r="N2176" s="55">
        <v>1</v>
      </c>
      <c r="O2176" s="58">
        <f t="shared" si="26"/>
        <v>6.329113924050633E-4</v>
      </c>
    </row>
    <row r="2177" spans="1:15" ht="13" hidden="1" outlineLevel="1">
      <c r="A2177" s="59"/>
      <c r="B2177" s="59"/>
      <c r="H2177" s="51"/>
      <c r="M2177" s="55" t="s">
        <v>326</v>
      </c>
      <c r="N2177" s="55">
        <v>1</v>
      </c>
      <c r="O2177" s="58">
        <f t="shared" si="26"/>
        <v>6.329113924050633E-4</v>
      </c>
    </row>
    <row r="2178" spans="1:15" ht="13" hidden="1" outlineLevel="1">
      <c r="A2178" s="59"/>
      <c r="B2178" s="59"/>
      <c r="H2178" s="51"/>
      <c r="M2178" s="55" t="s">
        <v>1976</v>
      </c>
      <c r="N2178" s="55">
        <v>1</v>
      </c>
      <c r="O2178" s="58">
        <f t="shared" si="26"/>
        <v>6.329113924050633E-4</v>
      </c>
    </row>
    <row r="2179" spans="1:15" ht="13" hidden="1" outlineLevel="1">
      <c r="A2179" s="59"/>
      <c r="B2179" s="59"/>
      <c r="H2179" s="51"/>
      <c r="M2179" s="55" t="s">
        <v>1977</v>
      </c>
      <c r="N2179" s="55">
        <v>1</v>
      </c>
      <c r="O2179" s="58">
        <f t="shared" si="26"/>
        <v>6.329113924050633E-4</v>
      </c>
    </row>
    <row r="2180" spans="1:15" ht="13" hidden="1" outlineLevel="1">
      <c r="A2180" s="59"/>
      <c r="B2180" s="59"/>
      <c r="H2180" s="51"/>
      <c r="M2180" s="55" t="s">
        <v>1978</v>
      </c>
      <c r="N2180" s="55">
        <v>1</v>
      </c>
      <c r="O2180" s="58">
        <f t="shared" si="26"/>
        <v>6.329113924050633E-4</v>
      </c>
    </row>
    <row r="2181" spans="1:15" ht="13" hidden="1" outlineLevel="1">
      <c r="A2181" s="59"/>
      <c r="B2181" s="59"/>
      <c r="H2181" s="51"/>
      <c r="M2181" s="55" t="s">
        <v>1979</v>
      </c>
      <c r="N2181" s="55">
        <v>1</v>
      </c>
      <c r="O2181" s="58">
        <f t="shared" si="26"/>
        <v>6.329113924050633E-4</v>
      </c>
    </row>
    <row r="2182" spans="1:15" ht="13" hidden="1" outlineLevel="1">
      <c r="A2182" s="59"/>
      <c r="B2182" s="59"/>
      <c r="H2182" s="51"/>
      <c r="M2182" s="55" t="s">
        <v>1980</v>
      </c>
      <c r="N2182" s="55">
        <v>1</v>
      </c>
      <c r="O2182" s="58">
        <f t="shared" si="26"/>
        <v>6.329113924050633E-4</v>
      </c>
    </row>
    <row r="2183" spans="1:15" ht="13" hidden="1" outlineLevel="1">
      <c r="A2183" s="59"/>
      <c r="B2183" s="59"/>
      <c r="H2183" s="51"/>
      <c r="M2183" s="55" t="s">
        <v>998</v>
      </c>
      <c r="N2183" s="55">
        <v>1</v>
      </c>
      <c r="O2183" s="58">
        <f t="shared" si="26"/>
        <v>6.329113924050633E-4</v>
      </c>
    </row>
    <row r="2184" spans="1:15" ht="13" hidden="1" outlineLevel="1">
      <c r="A2184" s="59"/>
      <c r="B2184" s="59"/>
      <c r="H2184" s="51"/>
      <c r="M2184" s="55" t="s">
        <v>1981</v>
      </c>
      <c r="N2184" s="55">
        <v>1</v>
      </c>
      <c r="O2184" s="58">
        <f t="shared" si="26"/>
        <v>6.329113924050633E-4</v>
      </c>
    </row>
    <row r="2185" spans="1:15" ht="13" hidden="1" outlineLevel="1">
      <c r="A2185" s="59"/>
      <c r="B2185" s="59"/>
      <c r="H2185" s="51"/>
      <c r="M2185" s="55" t="s">
        <v>1982</v>
      </c>
      <c r="N2185" s="55">
        <v>1</v>
      </c>
      <c r="O2185" s="58">
        <f t="shared" si="26"/>
        <v>6.329113924050633E-4</v>
      </c>
    </row>
    <row r="2186" spans="1:15" ht="13" hidden="1" outlineLevel="1">
      <c r="A2186" s="59"/>
      <c r="B2186" s="59"/>
      <c r="H2186" s="51"/>
      <c r="M2186" s="55" t="s">
        <v>1983</v>
      </c>
      <c r="N2186" s="55">
        <v>1</v>
      </c>
      <c r="O2186" s="58">
        <f t="shared" si="26"/>
        <v>6.329113924050633E-4</v>
      </c>
    </row>
    <row r="2187" spans="1:15" ht="13" hidden="1" outlineLevel="1">
      <c r="A2187" s="59"/>
      <c r="B2187" s="59"/>
      <c r="H2187" s="51"/>
      <c r="M2187" s="55" t="s">
        <v>1984</v>
      </c>
      <c r="N2187" s="55">
        <v>1</v>
      </c>
      <c r="O2187" s="58">
        <f t="shared" si="26"/>
        <v>6.329113924050633E-4</v>
      </c>
    </row>
    <row r="2188" spans="1:15" ht="13" hidden="1" outlineLevel="1">
      <c r="A2188" s="59"/>
      <c r="B2188" s="59"/>
      <c r="H2188" s="51"/>
      <c r="M2188" s="55" t="s">
        <v>1985</v>
      </c>
      <c r="N2188" s="55">
        <v>1</v>
      </c>
      <c r="O2188" s="58">
        <f t="shared" si="26"/>
        <v>6.329113924050633E-4</v>
      </c>
    </row>
    <row r="2189" spans="1:15" ht="13" hidden="1" outlineLevel="1">
      <c r="A2189" s="59"/>
      <c r="B2189" s="59"/>
      <c r="H2189" s="51"/>
      <c r="M2189" s="55" t="s">
        <v>1304</v>
      </c>
      <c r="N2189" s="55">
        <v>1</v>
      </c>
      <c r="O2189" s="58">
        <f t="shared" si="26"/>
        <v>6.329113924050633E-4</v>
      </c>
    </row>
    <row r="2190" spans="1:15" ht="13" hidden="1" outlineLevel="1">
      <c r="A2190" s="59"/>
      <c r="B2190" s="59"/>
      <c r="H2190" s="51"/>
      <c r="M2190" s="55" t="s">
        <v>1986</v>
      </c>
      <c r="N2190" s="55">
        <v>1</v>
      </c>
      <c r="O2190" s="58">
        <f t="shared" si="26"/>
        <v>6.329113924050633E-4</v>
      </c>
    </row>
    <row r="2191" spans="1:15" ht="13" hidden="1" outlineLevel="1">
      <c r="A2191" s="59"/>
      <c r="B2191" s="59"/>
      <c r="H2191" s="51"/>
      <c r="M2191" s="55" t="s">
        <v>1987</v>
      </c>
      <c r="N2191" s="55">
        <v>1</v>
      </c>
      <c r="O2191" s="58">
        <f t="shared" si="26"/>
        <v>6.329113924050633E-4</v>
      </c>
    </row>
    <row r="2192" spans="1:15" ht="13" hidden="1" outlineLevel="1">
      <c r="A2192" s="59"/>
      <c r="B2192" s="59"/>
      <c r="H2192" s="51"/>
      <c r="M2192" s="55" t="s">
        <v>1988</v>
      </c>
      <c r="N2192" s="55">
        <v>1</v>
      </c>
      <c r="O2192" s="58">
        <f t="shared" si="26"/>
        <v>6.329113924050633E-4</v>
      </c>
    </row>
    <row r="2193" spans="1:15" ht="13" hidden="1" outlineLevel="1">
      <c r="A2193" s="59"/>
      <c r="B2193" s="59"/>
      <c r="H2193" s="51"/>
      <c r="M2193" s="55" t="s">
        <v>1391</v>
      </c>
      <c r="N2193" s="55">
        <v>1</v>
      </c>
      <c r="O2193" s="58">
        <f t="shared" si="26"/>
        <v>6.329113924050633E-4</v>
      </c>
    </row>
    <row r="2194" spans="1:15" ht="13" hidden="1" outlineLevel="1">
      <c r="A2194" s="59"/>
      <c r="B2194" s="59"/>
      <c r="H2194" s="51"/>
      <c r="M2194" s="55" t="s">
        <v>1989</v>
      </c>
      <c r="N2194" s="55">
        <v>1</v>
      </c>
      <c r="O2194" s="58">
        <f t="shared" si="26"/>
        <v>6.329113924050633E-4</v>
      </c>
    </row>
    <row r="2195" spans="1:15" ht="13" hidden="1" outlineLevel="1">
      <c r="A2195" s="59"/>
      <c r="B2195" s="59"/>
      <c r="H2195" s="51"/>
      <c r="M2195" s="55" t="s">
        <v>563</v>
      </c>
      <c r="N2195" s="55">
        <v>1</v>
      </c>
      <c r="O2195" s="58">
        <f t="shared" si="26"/>
        <v>6.329113924050633E-4</v>
      </c>
    </row>
    <row r="2196" spans="1:15" ht="13" hidden="1" outlineLevel="1">
      <c r="A2196" s="59"/>
      <c r="B2196" s="59"/>
      <c r="H2196" s="51"/>
      <c r="M2196" s="55" t="s">
        <v>1990</v>
      </c>
      <c r="N2196" s="55">
        <v>1</v>
      </c>
      <c r="O2196" s="58">
        <f t="shared" si="26"/>
        <v>6.329113924050633E-4</v>
      </c>
    </row>
    <row r="2197" spans="1:15" ht="13" hidden="1" outlineLevel="1">
      <c r="A2197" s="59"/>
      <c r="B2197" s="59"/>
      <c r="H2197" s="51"/>
      <c r="M2197" s="55" t="s">
        <v>1991</v>
      </c>
      <c r="N2197" s="55">
        <v>1</v>
      </c>
      <c r="O2197" s="58">
        <f t="shared" si="26"/>
        <v>6.329113924050633E-4</v>
      </c>
    </row>
    <row r="2198" spans="1:15" ht="13" hidden="1" outlineLevel="1">
      <c r="A2198" s="59"/>
      <c r="B2198" s="59"/>
      <c r="H2198" s="51"/>
      <c r="M2198" s="55" t="s">
        <v>1992</v>
      </c>
      <c r="N2198" s="55">
        <v>1</v>
      </c>
      <c r="O2198" s="58">
        <f t="shared" si="26"/>
        <v>6.329113924050633E-4</v>
      </c>
    </row>
    <row r="2199" spans="1:15" ht="13" hidden="1" outlineLevel="1">
      <c r="A2199" s="59"/>
      <c r="B2199" s="59"/>
      <c r="H2199" s="51"/>
      <c r="M2199" s="55" t="s">
        <v>1993</v>
      </c>
      <c r="N2199" s="55">
        <v>1</v>
      </c>
      <c r="O2199" s="58">
        <f t="shared" si="26"/>
        <v>6.329113924050633E-4</v>
      </c>
    </row>
    <row r="2200" spans="1:15" ht="13" hidden="1" outlineLevel="1">
      <c r="A2200" s="59"/>
      <c r="B2200" s="59"/>
      <c r="H2200" s="51"/>
      <c r="M2200" s="55" t="s">
        <v>1994</v>
      </c>
      <c r="N2200" s="55">
        <v>1</v>
      </c>
      <c r="O2200" s="58">
        <f t="shared" si="26"/>
        <v>6.329113924050633E-4</v>
      </c>
    </row>
    <row r="2201" spans="1:15" ht="13" hidden="1" outlineLevel="1">
      <c r="A2201" s="59"/>
      <c r="B2201" s="59"/>
      <c r="H2201" s="51"/>
      <c r="M2201" s="55" t="s">
        <v>1995</v>
      </c>
      <c r="N2201" s="55">
        <v>1</v>
      </c>
      <c r="O2201" s="58">
        <f t="shared" si="26"/>
        <v>6.329113924050633E-4</v>
      </c>
    </row>
    <row r="2202" spans="1:15" ht="13" hidden="1" outlineLevel="1">
      <c r="A2202" s="59"/>
      <c r="B2202" s="59"/>
      <c r="H2202" s="51"/>
      <c r="M2202" s="55" t="s">
        <v>1282</v>
      </c>
      <c r="N2202" s="55">
        <v>1</v>
      </c>
      <c r="O2202" s="58">
        <f t="shared" si="26"/>
        <v>6.329113924050633E-4</v>
      </c>
    </row>
    <row r="2203" spans="1:15" ht="13" hidden="1" outlineLevel="1">
      <c r="A2203" s="59"/>
      <c r="B2203" s="59"/>
      <c r="H2203" s="51"/>
      <c r="M2203" s="55" t="s">
        <v>1996</v>
      </c>
      <c r="N2203" s="55">
        <v>1</v>
      </c>
      <c r="O2203" s="58">
        <f t="shared" si="26"/>
        <v>6.329113924050633E-4</v>
      </c>
    </row>
    <row r="2204" spans="1:15" ht="13" hidden="1" outlineLevel="1">
      <c r="A2204" s="59"/>
      <c r="B2204" s="59"/>
      <c r="H2204" s="51"/>
      <c r="M2204" s="55" t="s">
        <v>1997</v>
      </c>
      <c r="N2204" s="55">
        <v>1</v>
      </c>
      <c r="O2204" s="58">
        <f t="shared" si="26"/>
        <v>6.329113924050633E-4</v>
      </c>
    </row>
    <row r="2205" spans="1:15" ht="13" hidden="1" outlineLevel="1">
      <c r="A2205" s="59"/>
      <c r="B2205" s="59"/>
      <c r="H2205" s="51"/>
      <c r="M2205" s="55" t="s">
        <v>1998</v>
      </c>
      <c r="N2205" s="55">
        <v>1</v>
      </c>
      <c r="O2205" s="58">
        <f t="shared" si="26"/>
        <v>6.329113924050633E-4</v>
      </c>
    </row>
    <row r="2206" spans="1:15" ht="13" hidden="1" outlineLevel="1">
      <c r="A2206" s="59"/>
      <c r="B2206" s="59"/>
      <c r="H2206" s="51"/>
      <c r="M2206" s="55" t="s">
        <v>1999</v>
      </c>
      <c r="N2206" s="55">
        <v>1</v>
      </c>
      <c r="O2206" s="58">
        <f t="shared" si="26"/>
        <v>6.329113924050633E-4</v>
      </c>
    </row>
    <row r="2207" spans="1:15" ht="13" hidden="1" outlineLevel="1">
      <c r="A2207" s="59"/>
      <c r="B2207" s="59"/>
      <c r="H2207" s="51"/>
      <c r="M2207" s="55" t="s">
        <v>706</v>
      </c>
      <c r="N2207" s="55">
        <v>1</v>
      </c>
      <c r="O2207" s="58">
        <f t="shared" si="26"/>
        <v>6.329113924050633E-4</v>
      </c>
    </row>
    <row r="2208" spans="1:15" ht="13" hidden="1" outlineLevel="1">
      <c r="A2208" s="59"/>
      <c r="B2208" s="59"/>
      <c r="H2208" s="51"/>
      <c r="M2208" s="55" t="s">
        <v>2000</v>
      </c>
      <c r="N2208" s="55">
        <v>1</v>
      </c>
      <c r="O2208" s="58">
        <f t="shared" si="26"/>
        <v>6.329113924050633E-4</v>
      </c>
    </row>
    <row r="2209" spans="1:15" ht="13" hidden="1" outlineLevel="1">
      <c r="A2209" s="59"/>
      <c r="B2209" s="59"/>
      <c r="H2209" s="51"/>
      <c r="M2209" s="55" t="s">
        <v>2001</v>
      </c>
      <c r="N2209" s="55">
        <v>1</v>
      </c>
      <c r="O2209" s="58">
        <f t="shared" si="26"/>
        <v>6.329113924050633E-4</v>
      </c>
    </row>
    <row r="2210" spans="1:15" ht="13" hidden="1" outlineLevel="1">
      <c r="A2210" s="59"/>
      <c r="B2210" s="59"/>
      <c r="H2210" s="51"/>
      <c r="M2210" s="55" t="s">
        <v>1275</v>
      </c>
      <c r="N2210" s="55">
        <v>1</v>
      </c>
      <c r="O2210" s="58">
        <f t="shared" si="26"/>
        <v>6.329113924050633E-4</v>
      </c>
    </row>
    <row r="2211" spans="1:15" ht="13" hidden="1" outlineLevel="1">
      <c r="A2211" s="59"/>
      <c r="B2211" s="59"/>
      <c r="H2211" s="51"/>
      <c r="M2211" s="55" t="s">
        <v>2002</v>
      </c>
      <c r="N2211" s="55">
        <v>1</v>
      </c>
      <c r="O2211" s="58">
        <f t="shared" si="26"/>
        <v>6.329113924050633E-4</v>
      </c>
    </row>
    <row r="2212" spans="1:15" ht="13" hidden="1" outlineLevel="1">
      <c r="A2212" s="59"/>
      <c r="B2212" s="59"/>
      <c r="H2212" s="51"/>
      <c r="M2212" s="55" t="s">
        <v>2003</v>
      </c>
      <c r="N2212" s="55">
        <v>1</v>
      </c>
      <c r="O2212" s="58">
        <f t="shared" si="26"/>
        <v>6.329113924050633E-4</v>
      </c>
    </row>
    <row r="2213" spans="1:15" ht="13" hidden="1" outlineLevel="1">
      <c r="A2213" s="59"/>
      <c r="B2213" s="59"/>
      <c r="H2213" s="51"/>
      <c r="M2213" s="55" t="s">
        <v>2004</v>
      </c>
      <c r="N2213" s="55">
        <v>1</v>
      </c>
      <c r="O2213" s="58">
        <f t="shared" si="26"/>
        <v>6.329113924050633E-4</v>
      </c>
    </row>
    <row r="2214" spans="1:15" ht="13" hidden="1" outlineLevel="1">
      <c r="A2214" s="59"/>
      <c r="B2214" s="59"/>
      <c r="H2214" s="51"/>
      <c r="M2214" s="55" t="s">
        <v>2005</v>
      </c>
      <c r="N2214" s="55">
        <v>1</v>
      </c>
      <c r="O2214" s="58">
        <f t="shared" si="26"/>
        <v>6.329113924050633E-4</v>
      </c>
    </row>
    <row r="2215" spans="1:15" ht="13" hidden="1" outlineLevel="1">
      <c r="A2215" s="59"/>
      <c r="B2215" s="59"/>
      <c r="H2215" s="51"/>
      <c r="M2215" s="55" t="s">
        <v>2006</v>
      </c>
      <c r="N2215" s="55">
        <v>1</v>
      </c>
      <c r="O2215" s="58">
        <f t="shared" si="26"/>
        <v>6.329113924050633E-4</v>
      </c>
    </row>
    <row r="2216" spans="1:15" ht="13" hidden="1" outlineLevel="1">
      <c r="A2216" s="59"/>
      <c r="B2216" s="59"/>
      <c r="H2216" s="51"/>
      <c r="M2216" s="55" t="s">
        <v>2007</v>
      </c>
      <c r="N2216" s="55">
        <v>1</v>
      </c>
      <c r="O2216" s="58">
        <f t="shared" si="26"/>
        <v>6.329113924050633E-4</v>
      </c>
    </row>
    <row r="2217" spans="1:15" ht="13" hidden="1" outlineLevel="1">
      <c r="A2217" s="59"/>
      <c r="B2217" s="59"/>
      <c r="H2217" s="51"/>
      <c r="M2217" s="55" t="s">
        <v>2008</v>
      </c>
      <c r="N2217" s="55">
        <v>1</v>
      </c>
      <c r="O2217" s="58">
        <f t="shared" si="26"/>
        <v>6.329113924050633E-4</v>
      </c>
    </row>
    <row r="2218" spans="1:15" ht="13" hidden="1" outlineLevel="1">
      <c r="A2218" s="59"/>
      <c r="B2218" s="59"/>
      <c r="H2218" s="51"/>
      <c r="M2218" s="64" t="s">
        <v>2009</v>
      </c>
      <c r="N2218" s="55">
        <v>1</v>
      </c>
      <c r="O2218" s="58">
        <f t="shared" si="26"/>
        <v>6.329113924050633E-4</v>
      </c>
    </row>
    <row r="2219" spans="1:15" ht="13" hidden="1" outlineLevel="1">
      <c r="A2219" s="59"/>
      <c r="B2219" s="59"/>
      <c r="H2219" s="51"/>
      <c r="M2219" s="55" t="s">
        <v>983</v>
      </c>
      <c r="N2219" s="55">
        <v>1</v>
      </c>
      <c r="O2219" s="58">
        <f t="shared" si="26"/>
        <v>6.329113924050633E-4</v>
      </c>
    </row>
    <row r="2220" spans="1:15" ht="13" hidden="1" outlineLevel="1">
      <c r="A2220" s="59"/>
      <c r="B2220" s="59"/>
      <c r="H2220" s="51"/>
      <c r="M2220" s="55" t="s">
        <v>200</v>
      </c>
      <c r="N2220" s="55">
        <v>1</v>
      </c>
      <c r="O2220" s="58">
        <f t="shared" si="26"/>
        <v>6.329113924050633E-4</v>
      </c>
    </row>
    <row r="2221" spans="1:15" ht="13" hidden="1" outlineLevel="1">
      <c r="A2221" s="59"/>
      <c r="B2221" s="59"/>
      <c r="H2221" s="51"/>
      <c r="M2221" s="55" t="s">
        <v>2010</v>
      </c>
      <c r="N2221" s="55">
        <v>1</v>
      </c>
      <c r="O2221" s="58">
        <f t="shared" si="26"/>
        <v>6.329113924050633E-4</v>
      </c>
    </row>
    <row r="2222" spans="1:15" ht="13" hidden="1" outlineLevel="1">
      <c r="A2222" s="59"/>
      <c r="B2222" s="59"/>
      <c r="H2222" s="51"/>
      <c r="M2222" s="55" t="s">
        <v>1327</v>
      </c>
      <c r="N2222" s="55">
        <v>1</v>
      </c>
      <c r="O2222" s="58">
        <f t="shared" si="26"/>
        <v>6.329113924050633E-4</v>
      </c>
    </row>
    <row r="2223" spans="1:15" ht="13" hidden="1" outlineLevel="1">
      <c r="A2223" s="59"/>
      <c r="B2223" s="59"/>
      <c r="H2223" s="51"/>
      <c r="M2223" s="55" t="s">
        <v>2011</v>
      </c>
      <c r="N2223" s="55">
        <v>1</v>
      </c>
      <c r="O2223" s="58">
        <f t="shared" si="26"/>
        <v>6.329113924050633E-4</v>
      </c>
    </row>
    <row r="2224" spans="1:15" ht="13" hidden="1" outlineLevel="1">
      <c r="A2224" s="59"/>
      <c r="B2224" s="59"/>
      <c r="H2224" s="51"/>
      <c r="M2224" s="55" t="s">
        <v>2012</v>
      </c>
      <c r="N2224" s="55">
        <v>1</v>
      </c>
      <c r="O2224" s="58">
        <f t="shared" si="26"/>
        <v>6.329113924050633E-4</v>
      </c>
    </row>
    <row r="2225" spans="1:15" ht="13" hidden="1" outlineLevel="1">
      <c r="A2225" s="59"/>
      <c r="B2225" s="59"/>
      <c r="H2225" s="51"/>
      <c r="M2225" s="55" t="s">
        <v>2013</v>
      </c>
      <c r="N2225" s="55">
        <v>1</v>
      </c>
      <c r="O2225" s="58">
        <f t="shared" si="26"/>
        <v>6.329113924050633E-4</v>
      </c>
    </row>
    <row r="2226" spans="1:15" ht="13" hidden="1" outlineLevel="1">
      <c r="A2226" s="59"/>
      <c r="B2226" s="59"/>
      <c r="H2226" s="51"/>
      <c r="M2226" s="55" t="s">
        <v>1082</v>
      </c>
      <c r="N2226" s="55">
        <v>1</v>
      </c>
      <c r="O2226" s="58">
        <f t="shared" si="26"/>
        <v>6.329113924050633E-4</v>
      </c>
    </row>
    <row r="2227" spans="1:15" ht="13" hidden="1" outlineLevel="1">
      <c r="A2227" s="59"/>
      <c r="B2227" s="59"/>
      <c r="H2227" s="51"/>
      <c r="M2227" s="55" t="s">
        <v>2014</v>
      </c>
      <c r="N2227" s="55">
        <v>1</v>
      </c>
      <c r="O2227" s="58">
        <f t="shared" si="26"/>
        <v>6.329113924050633E-4</v>
      </c>
    </row>
    <row r="2228" spans="1:15" ht="13" hidden="1" outlineLevel="1">
      <c r="A2228" s="59"/>
      <c r="B2228" s="59"/>
      <c r="H2228" s="51"/>
      <c r="M2228" s="55" t="s">
        <v>2015</v>
      </c>
      <c r="N2228" s="55">
        <v>1</v>
      </c>
      <c r="O2228" s="58">
        <f t="shared" si="26"/>
        <v>6.329113924050633E-4</v>
      </c>
    </row>
    <row r="2229" spans="1:15" ht="13" hidden="1" outlineLevel="1">
      <c r="A2229" s="59"/>
      <c r="B2229" s="59"/>
      <c r="H2229" s="51"/>
      <c r="M2229" s="55" t="s">
        <v>2016</v>
      </c>
      <c r="N2229" s="55">
        <v>1</v>
      </c>
      <c r="O2229" s="58">
        <f t="shared" si="26"/>
        <v>6.329113924050633E-4</v>
      </c>
    </row>
    <row r="2230" spans="1:15" ht="13" hidden="1" outlineLevel="1">
      <c r="A2230" s="59"/>
      <c r="B2230" s="59"/>
      <c r="H2230" s="51"/>
      <c r="M2230" s="55" t="s">
        <v>2017</v>
      </c>
      <c r="N2230" s="55">
        <v>1</v>
      </c>
      <c r="O2230" s="58">
        <f t="shared" si="26"/>
        <v>6.329113924050633E-4</v>
      </c>
    </row>
    <row r="2231" spans="1:15" ht="13" hidden="1" outlineLevel="1">
      <c r="A2231" s="59"/>
      <c r="B2231" s="59"/>
      <c r="H2231" s="51"/>
      <c r="M2231" s="64" t="s">
        <v>2018</v>
      </c>
      <c r="N2231" s="55">
        <v>1</v>
      </c>
      <c r="O2231" s="58">
        <f t="shared" si="26"/>
        <v>6.329113924050633E-4</v>
      </c>
    </row>
    <row r="2232" spans="1:15" ht="13" hidden="1" outlineLevel="1">
      <c r="A2232" s="59"/>
      <c r="B2232" s="59"/>
      <c r="H2232" s="51"/>
      <c r="M2232" s="55" t="s">
        <v>2019</v>
      </c>
      <c r="N2232" s="55">
        <v>1</v>
      </c>
      <c r="O2232" s="58">
        <f t="shared" si="26"/>
        <v>6.329113924050633E-4</v>
      </c>
    </row>
    <row r="2233" spans="1:15" ht="13" hidden="1" outlineLevel="1">
      <c r="A2233" s="59"/>
      <c r="B2233" s="59"/>
      <c r="H2233" s="51"/>
      <c r="M2233" s="55" t="s">
        <v>1256</v>
      </c>
      <c r="N2233" s="55">
        <v>1</v>
      </c>
      <c r="O2233" s="58">
        <f t="shared" si="26"/>
        <v>6.329113924050633E-4</v>
      </c>
    </row>
    <row r="2234" spans="1:15" ht="13" hidden="1" outlineLevel="1">
      <c r="A2234" s="59"/>
      <c r="B2234" s="59"/>
      <c r="H2234" s="51"/>
      <c r="M2234" s="55" t="s">
        <v>209</v>
      </c>
      <c r="N2234" s="55">
        <v>1</v>
      </c>
      <c r="O2234" s="58">
        <f t="shared" si="26"/>
        <v>6.329113924050633E-4</v>
      </c>
    </row>
    <row r="2235" spans="1:15" ht="13" hidden="1" outlineLevel="1">
      <c r="A2235" s="59"/>
      <c r="B2235" s="59"/>
      <c r="H2235" s="51"/>
      <c r="M2235" s="55" t="s">
        <v>1319</v>
      </c>
      <c r="N2235" s="55">
        <v>1</v>
      </c>
      <c r="O2235" s="58">
        <f t="shared" si="26"/>
        <v>6.329113924050633E-4</v>
      </c>
    </row>
    <row r="2236" spans="1:15" ht="13" hidden="1" outlineLevel="1">
      <c r="A2236" s="59"/>
      <c r="B2236" s="59"/>
      <c r="H2236" s="51"/>
      <c r="M2236" s="55" t="s">
        <v>2020</v>
      </c>
      <c r="N2236" s="55">
        <v>1</v>
      </c>
      <c r="O2236" s="58">
        <f t="shared" si="26"/>
        <v>6.329113924050633E-4</v>
      </c>
    </row>
    <row r="2237" spans="1:15" ht="13" hidden="1" outlineLevel="1">
      <c r="A2237" s="59"/>
      <c r="B2237" s="59"/>
      <c r="H2237" s="51"/>
      <c r="M2237" s="55" t="s">
        <v>2021</v>
      </c>
      <c r="N2237" s="55">
        <v>1</v>
      </c>
      <c r="O2237" s="58">
        <f t="shared" si="26"/>
        <v>6.329113924050633E-4</v>
      </c>
    </row>
    <row r="2238" spans="1:15" ht="13" hidden="1" outlineLevel="1">
      <c r="A2238" s="59"/>
      <c r="B2238" s="59"/>
      <c r="H2238" s="51"/>
      <c r="M2238" s="55" t="s">
        <v>962</v>
      </c>
      <c r="N2238" s="55">
        <v>1</v>
      </c>
      <c r="O2238" s="58">
        <f t="shared" si="26"/>
        <v>6.329113924050633E-4</v>
      </c>
    </row>
    <row r="2239" spans="1:15" ht="13" hidden="1" outlineLevel="1">
      <c r="A2239" s="59"/>
      <c r="B2239" s="59"/>
      <c r="H2239" s="51"/>
      <c r="M2239" s="55" t="s">
        <v>900</v>
      </c>
      <c r="N2239" s="55">
        <v>1</v>
      </c>
      <c r="O2239" s="58">
        <f t="shared" si="26"/>
        <v>6.329113924050633E-4</v>
      </c>
    </row>
    <row r="2240" spans="1:15" ht="13" hidden="1" outlineLevel="1">
      <c r="A2240" s="59"/>
      <c r="B2240" s="59"/>
      <c r="H2240" s="51"/>
      <c r="M2240" s="55" t="s">
        <v>557</v>
      </c>
      <c r="N2240" s="55">
        <v>1</v>
      </c>
      <c r="O2240" s="58">
        <f t="shared" si="26"/>
        <v>6.329113924050633E-4</v>
      </c>
    </row>
    <row r="2241" spans="1:15" ht="13" hidden="1" outlineLevel="1">
      <c r="A2241" s="59"/>
      <c r="B2241" s="59"/>
      <c r="H2241" s="51"/>
      <c r="M2241" s="55" t="s">
        <v>2022</v>
      </c>
      <c r="N2241" s="55">
        <v>1</v>
      </c>
      <c r="O2241" s="58">
        <f t="shared" si="26"/>
        <v>6.329113924050633E-4</v>
      </c>
    </row>
    <row r="2242" spans="1:15" ht="13" hidden="1" outlineLevel="1">
      <c r="A2242" s="59"/>
      <c r="B2242" s="59"/>
      <c r="H2242" s="51"/>
      <c r="M2242" s="55" t="s">
        <v>2023</v>
      </c>
      <c r="N2242" s="55">
        <v>1</v>
      </c>
      <c r="O2242" s="58">
        <f t="shared" si="26"/>
        <v>6.329113924050633E-4</v>
      </c>
    </row>
    <row r="2243" spans="1:15" ht="13" hidden="1" outlineLevel="1">
      <c r="A2243" s="59"/>
      <c r="B2243" s="59"/>
      <c r="H2243" s="51"/>
      <c r="M2243" s="55" t="s">
        <v>2024</v>
      </c>
      <c r="N2243" s="55">
        <v>1</v>
      </c>
      <c r="O2243" s="58">
        <f t="shared" si="26"/>
        <v>6.329113924050633E-4</v>
      </c>
    </row>
    <row r="2244" spans="1:15" ht="13" hidden="1" outlineLevel="1">
      <c r="A2244" s="59"/>
      <c r="B2244" s="59"/>
      <c r="H2244" s="51"/>
      <c r="M2244" s="55" t="s">
        <v>2025</v>
      </c>
      <c r="N2244" s="55">
        <v>1</v>
      </c>
      <c r="O2244" s="58">
        <f t="shared" si="26"/>
        <v>6.329113924050633E-4</v>
      </c>
    </row>
    <row r="2245" spans="1:15" ht="13" hidden="1" outlineLevel="1">
      <c r="A2245" s="59"/>
      <c r="B2245" s="59"/>
      <c r="H2245" s="51"/>
      <c r="M2245" s="55" t="s">
        <v>2026</v>
      </c>
      <c r="N2245" s="55">
        <v>1</v>
      </c>
      <c r="O2245" s="58">
        <f t="shared" si="26"/>
        <v>6.329113924050633E-4</v>
      </c>
    </row>
    <row r="2246" spans="1:15" ht="13" hidden="1" outlineLevel="1">
      <c r="A2246" s="59"/>
      <c r="B2246" s="59"/>
      <c r="H2246" s="51"/>
      <c r="M2246" s="55" t="s">
        <v>2027</v>
      </c>
      <c r="N2246" s="55">
        <v>1</v>
      </c>
      <c r="O2246" s="58">
        <f t="shared" si="26"/>
        <v>6.329113924050633E-4</v>
      </c>
    </row>
    <row r="2247" spans="1:15" ht="13" hidden="1" outlineLevel="1">
      <c r="A2247" s="59"/>
      <c r="B2247" s="59"/>
      <c r="H2247" s="51"/>
      <c r="M2247" s="55" t="s">
        <v>1296</v>
      </c>
      <c r="N2247" s="55">
        <v>1</v>
      </c>
      <c r="O2247" s="58">
        <f t="shared" si="26"/>
        <v>6.329113924050633E-4</v>
      </c>
    </row>
    <row r="2248" spans="1:15" ht="13" hidden="1" outlineLevel="1">
      <c r="A2248" s="59"/>
      <c r="B2248" s="59"/>
      <c r="H2248" s="51"/>
      <c r="M2248" s="55" t="s">
        <v>918</v>
      </c>
      <c r="N2248" s="55">
        <v>1</v>
      </c>
      <c r="O2248" s="58">
        <f t="shared" si="26"/>
        <v>6.329113924050633E-4</v>
      </c>
    </row>
    <row r="2249" spans="1:15" ht="13" hidden="1" outlineLevel="1">
      <c r="A2249" s="59"/>
      <c r="B2249" s="59"/>
      <c r="H2249" s="51"/>
      <c r="M2249" s="55" t="s">
        <v>2028</v>
      </c>
      <c r="N2249" s="55">
        <v>1</v>
      </c>
      <c r="O2249" s="58">
        <f t="shared" si="26"/>
        <v>6.329113924050633E-4</v>
      </c>
    </row>
    <row r="2250" spans="1:15" ht="13" hidden="1" outlineLevel="1">
      <c r="A2250" s="59"/>
      <c r="B2250" s="59"/>
      <c r="H2250" s="51"/>
      <c r="M2250" s="55" t="s">
        <v>2029</v>
      </c>
      <c r="N2250" s="55">
        <v>1</v>
      </c>
      <c r="O2250" s="58">
        <f t="shared" si="26"/>
        <v>6.329113924050633E-4</v>
      </c>
    </row>
    <row r="2251" spans="1:15" ht="13" hidden="1" outlineLevel="1">
      <c r="A2251" s="59"/>
      <c r="B2251" s="59"/>
      <c r="H2251" s="51"/>
      <c r="M2251" s="55" t="s">
        <v>1337</v>
      </c>
      <c r="N2251" s="55">
        <v>1</v>
      </c>
      <c r="O2251" s="58">
        <f t="shared" si="26"/>
        <v>6.329113924050633E-4</v>
      </c>
    </row>
    <row r="2252" spans="1:15" ht="13" hidden="1" outlineLevel="1">
      <c r="A2252" s="59"/>
      <c r="B2252" s="59"/>
      <c r="H2252" s="51"/>
      <c r="M2252" s="55" t="s">
        <v>2030</v>
      </c>
      <c r="N2252" s="55">
        <v>1</v>
      </c>
      <c r="O2252" s="58">
        <f t="shared" si="26"/>
        <v>6.329113924050633E-4</v>
      </c>
    </row>
    <row r="2253" spans="1:15" ht="13" hidden="1" outlineLevel="1">
      <c r="A2253" s="59"/>
      <c r="B2253" s="59"/>
      <c r="H2253" s="51"/>
      <c r="M2253" s="55" t="s">
        <v>2031</v>
      </c>
      <c r="N2253" s="55">
        <v>1</v>
      </c>
      <c r="O2253" s="58">
        <f t="shared" si="26"/>
        <v>6.329113924050633E-4</v>
      </c>
    </row>
    <row r="2254" spans="1:15" ht="13" hidden="1" outlineLevel="1">
      <c r="A2254" s="59"/>
      <c r="B2254" s="59"/>
      <c r="H2254" s="51"/>
      <c r="M2254" s="55" t="s">
        <v>2032</v>
      </c>
      <c r="N2254" s="55">
        <v>1</v>
      </c>
      <c r="O2254" s="58">
        <f t="shared" si="26"/>
        <v>6.329113924050633E-4</v>
      </c>
    </row>
    <row r="2255" spans="1:15" ht="13" hidden="1" outlineLevel="1">
      <c r="A2255" s="59"/>
      <c r="B2255" s="59"/>
      <c r="H2255" s="51"/>
      <c r="M2255" s="55" t="s">
        <v>2033</v>
      </c>
      <c r="N2255" s="55">
        <v>1</v>
      </c>
      <c r="O2255" s="58">
        <f t="shared" si="26"/>
        <v>6.329113924050633E-4</v>
      </c>
    </row>
    <row r="2256" spans="1:15" ht="13" hidden="1" outlineLevel="1">
      <c r="A2256" s="59"/>
      <c r="B2256" s="59"/>
      <c r="H2256" s="51"/>
      <c r="M2256" s="55" t="s">
        <v>576</v>
      </c>
      <c r="N2256" s="55">
        <v>1</v>
      </c>
      <c r="O2256" s="58">
        <f t="shared" si="26"/>
        <v>6.329113924050633E-4</v>
      </c>
    </row>
    <row r="2257" spans="1:15" ht="13" hidden="1" outlineLevel="1">
      <c r="A2257" s="59"/>
      <c r="B2257" s="59"/>
      <c r="H2257" s="51"/>
      <c r="M2257" s="55" t="s">
        <v>2034</v>
      </c>
      <c r="N2257" s="55">
        <v>1</v>
      </c>
      <c r="O2257" s="58">
        <f t="shared" si="26"/>
        <v>6.329113924050633E-4</v>
      </c>
    </row>
    <row r="2258" spans="1:15" ht="13" hidden="1" outlineLevel="1">
      <c r="A2258" s="59"/>
      <c r="B2258" s="59"/>
      <c r="H2258" s="51"/>
      <c r="M2258" s="55" t="s">
        <v>2035</v>
      </c>
      <c r="N2258" s="55">
        <v>1</v>
      </c>
      <c r="O2258" s="58">
        <f t="shared" si="26"/>
        <v>6.329113924050633E-4</v>
      </c>
    </row>
    <row r="2259" spans="1:15" ht="13" hidden="1" outlineLevel="1">
      <c r="A2259" s="59"/>
      <c r="B2259" s="59"/>
      <c r="H2259" s="51"/>
      <c r="M2259" s="64" t="s">
        <v>2036</v>
      </c>
      <c r="N2259" s="55">
        <v>1</v>
      </c>
      <c r="O2259" s="58">
        <f t="shared" si="26"/>
        <v>6.329113924050633E-4</v>
      </c>
    </row>
    <row r="2260" spans="1:15" ht="13" hidden="1" outlineLevel="1">
      <c r="A2260" s="59"/>
      <c r="B2260" s="59"/>
      <c r="H2260" s="51"/>
      <c r="M2260" s="55" t="s">
        <v>2037</v>
      </c>
      <c r="N2260" s="55">
        <v>1</v>
      </c>
      <c r="O2260" s="58">
        <f t="shared" si="26"/>
        <v>6.329113924050633E-4</v>
      </c>
    </row>
    <row r="2261" spans="1:15" ht="13" hidden="1" outlineLevel="1">
      <c r="A2261" s="59"/>
      <c r="B2261" s="59"/>
      <c r="H2261" s="51"/>
      <c r="M2261" s="55" t="s">
        <v>2038</v>
      </c>
      <c r="N2261" s="55">
        <v>1</v>
      </c>
      <c r="O2261" s="58">
        <f t="shared" si="26"/>
        <v>6.329113924050633E-4</v>
      </c>
    </row>
    <row r="2262" spans="1:15" ht="13" hidden="1" outlineLevel="1">
      <c r="A2262" s="59"/>
      <c r="B2262" s="59"/>
      <c r="H2262" s="51"/>
      <c r="M2262" s="55" t="s">
        <v>2039</v>
      </c>
      <c r="N2262" s="55">
        <v>1</v>
      </c>
      <c r="O2262" s="58">
        <f t="shared" si="26"/>
        <v>6.329113924050633E-4</v>
      </c>
    </row>
    <row r="2263" spans="1:15" ht="13" hidden="1" outlineLevel="1">
      <c r="A2263" s="59"/>
      <c r="B2263" s="59"/>
      <c r="H2263" s="51"/>
      <c r="M2263" s="55" t="s">
        <v>2040</v>
      </c>
      <c r="N2263" s="55">
        <v>1</v>
      </c>
      <c r="O2263" s="58">
        <f t="shared" si="26"/>
        <v>6.329113924050633E-4</v>
      </c>
    </row>
    <row r="2264" spans="1:15" ht="13" hidden="1" outlineLevel="1">
      <c r="A2264" s="59"/>
      <c r="B2264" s="59"/>
      <c r="H2264" s="51"/>
      <c r="M2264" s="55" t="s">
        <v>573</v>
      </c>
      <c r="N2264" s="55">
        <v>1</v>
      </c>
      <c r="O2264" s="58">
        <f t="shared" si="26"/>
        <v>6.329113924050633E-4</v>
      </c>
    </row>
    <row r="2265" spans="1:15" ht="13" hidden="1" outlineLevel="1">
      <c r="A2265" s="59"/>
      <c r="B2265" s="59"/>
      <c r="H2265" s="51"/>
      <c r="M2265" s="55" t="s">
        <v>2041</v>
      </c>
      <c r="N2265" s="55">
        <v>1</v>
      </c>
      <c r="O2265" s="58">
        <f t="shared" si="26"/>
        <v>6.329113924050633E-4</v>
      </c>
    </row>
    <row r="2266" spans="1:15" ht="13" hidden="1" outlineLevel="1">
      <c r="A2266" s="59"/>
      <c r="B2266" s="59"/>
      <c r="H2266" s="51"/>
      <c r="M2266" s="55" t="s">
        <v>2042</v>
      </c>
      <c r="N2266" s="55">
        <v>1</v>
      </c>
      <c r="O2266" s="58">
        <f t="shared" si="26"/>
        <v>6.329113924050633E-4</v>
      </c>
    </row>
    <row r="2267" spans="1:15" ht="13" hidden="1" outlineLevel="1">
      <c r="A2267" s="59"/>
      <c r="B2267" s="59"/>
      <c r="H2267" s="51"/>
      <c r="M2267" s="55" t="s">
        <v>2043</v>
      </c>
      <c r="N2267" s="55">
        <v>1</v>
      </c>
      <c r="O2267" s="58">
        <f t="shared" si="26"/>
        <v>6.329113924050633E-4</v>
      </c>
    </row>
    <row r="2268" spans="1:15" ht="13" hidden="1" outlineLevel="1">
      <c r="A2268" s="59"/>
      <c r="B2268" s="59"/>
      <c r="H2268" s="51"/>
      <c r="M2268" s="55" t="s">
        <v>2044</v>
      </c>
      <c r="N2268" s="55">
        <v>1</v>
      </c>
      <c r="O2268" s="58">
        <f t="shared" si="26"/>
        <v>6.329113924050633E-4</v>
      </c>
    </row>
    <row r="2269" spans="1:15" ht="13" hidden="1" outlineLevel="1">
      <c r="A2269" s="59"/>
      <c r="B2269" s="59"/>
      <c r="H2269" s="51"/>
      <c r="M2269" s="55" t="s">
        <v>2045</v>
      </c>
      <c r="N2269" s="55">
        <v>1</v>
      </c>
      <c r="O2269" s="58">
        <f t="shared" si="26"/>
        <v>6.329113924050633E-4</v>
      </c>
    </row>
    <row r="2270" spans="1:15" ht="13" hidden="1" outlineLevel="1">
      <c r="A2270" s="59"/>
      <c r="B2270" s="59"/>
      <c r="H2270" s="51"/>
      <c r="M2270" s="55" t="s">
        <v>2046</v>
      </c>
      <c r="N2270" s="55">
        <v>1</v>
      </c>
      <c r="O2270" s="58">
        <f t="shared" si="26"/>
        <v>6.329113924050633E-4</v>
      </c>
    </row>
    <row r="2271" spans="1:15" ht="13" hidden="1" outlineLevel="1">
      <c r="A2271" s="59"/>
      <c r="B2271" s="59"/>
      <c r="H2271" s="51"/>
      <c r="M2271" s="55" t="s">
        <v>225</v>
      </c>
      <c r="N2271" s="55">
        <v>1</v>
      </c>
      <c r="O2271" s="58">
        <f t="shared" si="26"/>
        <v>6.329113924050633E-4</v>
      </c>
    </row>
    <row r="2272" spans="1:15" ht="13" hidden="1" outlineLevel="1">
      <c r="A2272" s="59"/>
      <c r="B2272" s="59"/>
      <c r="H2272" s="51"/>
      <c r="M2272" s="55" t="s">
        <v>2047</v>
      </c>
      <c r="N2272" s="55">
        <v>1</v>
      </c>
      <c r="O2272" s="58">
        <f t="shared" si="26"/>
        <v>6.329113924050633E-4</v>
      </c>
    </row>
    <row r="2273" spans="1:15" ht="13" hidden="1" outlineLevel="1">
      <c r="A2273" s="59"/>
      <c r="B2273" s="59"/>
      <c r="H2273" s="51"/>
      <c r="M2273" s="55" t="s">
        <v>2048</v>
      </c>
      <c r="N2273" s="55">
        <v>1</v>
      </c>
      <c r="O2273" s="58">
        <f t="shared" si="26"/>
        <v>6.329113924050633E-4</v>
      </c>
    </row>
    <row r="2274" spans="1:15" ht="13" hidden="1" outlineLevel="1">
      <c r="A2274" s="59"/>
      <c r="B2274" s="59"/>
      <c r="H2274" s="51"/>
      <c r="M2274" s="55" t="s">
        <v>1270</v>
      </c>
      <c r="N2274" s="55">
        <v>1</v>
      </c>
      <c r="O2274" s="58">
        <f t="shared" si="26"/>
        <v>6.329113924050633E-4</v>
      </c>
    </row>
    <row r="2275" spans="1:15" ht="13" hidden="1" outlineLevel="1">
      <c r="A2275" s="59"/>
      <c r="B2275" s="59"/>
      <c r="H2275" s="51"/>
      <c r="M2275" s="55" t="s">
        <v>2049</v>
      </c>
      <c r="N2275" s="55">
        <v>1</v>
      </c>
      <c r="O2275" s="58">
        <f t="shared" si="26"/>
        <v>6.329113924050633E-4</v>
      </c>
    </row>
    <row r="2276" spans="1:15" ht="13" hidden="1" outlineLevel="1">
      <c r="A2276" s="59"/>
      <c r="B2276" s="59"/>
      <c r="H2276" s="51"/>
      <c r="M2276" s="55" t="s">
        <v>1269</v>
      </c>
      <c r="N2276" s="55">
        <v>1</v>
      </c>
      <c r="O2276" s="58">
        <f t="shared" si="26"/>
        <v>6.329113924050633E-4</v>
      </c>
    </row>
    <row r="2277" spans="1:15" ht="13" hidden="1" outlineLevel="1">
      <c r="A2277" s="59"/>
      <c r="B2277" s="59"/>
      <c r="H2277" s="51"/>
      <c r="M2277" s="55" t="s">
        <v>235</v>
      </c>
      <c r="N2277" s="55">
        <v>1</v>
      </c>
      <c r="O2277" s="58">
        <f t="shared" si="26"/>
        <v>6.329113924050633E-4</v>
      </c>
    </row>
    <row r="2278" spans="1:15" ht="13" hidden="1" outlineLevel="1">
      <c r="A2278" s="59"/>
      <c r="B2278" s="59"/>
      <c r="H2278" s="51"/>
      <c r="M2278" s="55" t="s">
        <v>2050</v>
      </c>
      <c r="N2278" s="55">
        <v>1</v>
      </c>
      <c r="O2278" s="58">
        <f t="shared" si="26"/>
        <v>6.329113924050633E-4</v>
      </c>
    </row>
    <row r="2279" spans="1:15" ht="13" hidden="1" outlineLevel="1">
      <c r="A2279" s="59"/>
      <c r="B2279" s="59"/>
      <c r="H2279" s="51"/>
      <c r="M2279" s="55" t="s">
        <v>2051</v>
      </c>
      <c r="N2279" s="55">
        <v>1</v>
      </c>
      <c r="O2279" s="58">
        <f t="shared" si="26"/>
        <v>6.329113924050633E-4</v>
      </c>
    </row>
    <row r="2280" spans="1:15" ht="13" hidden="1" outlineLevel="1">
      <c r="A2280" s="59"/>
      <c r="B2280" s="59"/>
      <c r="H2280" s="51"/>
      <c r="M2280" s="55" t="s">
        <v>2052</v>
      </c>
      <c r="N2280" s="55">
        <v>1</v>
      </c>
      <c r="O2280" s="58">
        <f t="shared" si="26"/>
        <v>6.329113924050633E-4</v>
      </c>
    </row>
    <row r="2281" spans="1:15" ht="13" hidden="1" outlineLevel="1">
      <c r="A2281" s="59"/>
      <c r="B2281" s="59"/>
      <c r="H2281" s="51"/>
      <c r="M2281" s="55" t="s">
        <v>2053</v>
      </c>
      <c r="N2281" s="55">
        <v>1</v>
      </c>
      <c r="O2281" s="58">
        <f t="shared" si="26"/>
        <v>6.329113924050633E-4</v>
      </c>
    </row>
    <row r="2282" spans="1:15" ht="13" hidden="1" outlineLevel="1">
      <c r="A2282" s="59"/>
      <c r="B2282" s="59"/>
      <c r="H2282" s="51"/>
      <c r="M2282" s="55" t="s">
        <v>2054</v>
      </c>
      <c r="N2282" s="55">
        <v>1</v>
      </c>
      <c r="O2282" s="58">
        <f t="shared" si="26"/>
        <v>6.329113924050633E-4</v>
      </c>
    </row>
    <row r="2283" spans="1:15" ht="13" hidden="1" outlineLevel="1">
      <c r="A2283" s="59"/>
      <c r="B2283" s="59"/>
      <c r="H2283" s="51"/>
      <c r="M2283" s="55" t="s">
        <v>240</v>
      </c>
      <c r="N2283" s="55">
        <v>1</v>
      </c>
      <c r="O2283" s="58">
        <f t="shared" si="26"/>
        <v>6.329113924050633E-4</v>
      </c>
    </row>
    <row r="2284" spans="1:15" ht="13" hidden="1" outlineLevel="1">
      <c r="A2284" s="59"/>
      <c r="B2284" s="59"/>
      <c r="H2284" s="51"/>
      <c r="M2284" s="55" t="s">
        <v>2055</v>
      </c>
      <c r="N2284" s="55">
        <v>1</v>
      </c>
      <c r="O2284" s="58">
        <f t="shared" si="26"/>
        <v>6.329113924050633E-4</v>
      </c>
    </row>
    <row r="2285" spans="1:15" ht="13" hidden="1" outlineLevel="1">
      <c r="A2285" s="59"/>
      <c r="B2285" s="59"/>
      <c r="H2285" s="51"/>
      <c r="M2285" s="55" t="s">
        <v>2056</v>
      </c>
      <c r="N2285" s="55">
        <v>1</v>
      </c>
      <c r="O2285" s="58">
        <f t="shared" si="26"/>
        <v>6.329113924050633E-4</v>
      </c>
    </row>
    <row r="2286" spans="1:15" ht="13" hidden="1" outlineLevel="1">
      <c r="A2286" s="59"/>
      <c r="B2286" s="59"/>
      <c r="H2286" s="51"/>
      <c r="M2286" s="55" t="s">
        <v>2057</v>
      </c>
      <c r="N2286" s="55">
        <v>1</v>
      </c>
      <c r="O2286" s="58">
        <f t="shared" si="26"/>
        <v>6.329113924050633E-4</v>
      </c>
    </row>
    <row r="2287" spans="1:15" ht="13" hidden="1" outlineLevel="1">
      <c r="A2287" s="59"/>
      <c r="B2287" s="59"/>
      <c r="H2287" s="51"/>
      <c r="M2287" s="55" t="s">
        <v>2058</v>
      </c>
      <c r="N2287" s="55">
        <v>1</v>
      </c>
      <c r="O2287" s="58">
        <f t="shared" si="26"/>
        <v>6.329113924050633E-4</v>
      </c>
    </row>
    <row r="2288" spans="1:15" ht="13" hidden="1" outlineLevel="1">
      <c r="A2288" s="59"/>
      <c r="B2288" s="59"/>
      <c r="H2288" s="51"/>
      <c r="M2288" s="55" t="s">
        <v>2059</v>
      </c>
      <c r="N2288" s="55">
        <v>1</v>
      </c>
      <c r="O2288" s="58">
        <f t="shared" si="26"/>
        <v>6.329113924050633E-4</v>
      </c>
    </row>
    <row r="2289" spans="1:15" ht="13" hidden="1" outlineLevel="1">
      <c r="A2289" s="59"/>
      <c r="B2289" s="59"/>
      <c r="H2289" s="51"/>
      <c r="M2289" s="55" t="s">
        <v>791</v>
      </c>
      <c r="N2289" s="55">
        <v>1</v>
      </c>
      <c r="O2289" s="58">
        <f t="shared" si="26"/>
        <v>6.329113924050633E-4</v>
      </c>
    </row>
    <row r="2290" spans="1:15" ht="13" hidden="1" outlineLevel="1">
      <c r="A2290" s="59"/>
      <c r="B2290" s="59"/>
      <c r="H2290" s="51"/>
      <c r="M2290" s="55" t="s">
        <v>2060</v>
      </c>
      <c r="N2290" s="55">
        <v>1</v>
      </c>
      <c r="O2290" s="58">
        <f t="shared" si="26"/>
        <v>6.329113924050633E-4</v>
      </c>
    </row>
    <row r="2291" spans="1:15" ht="13" hidden="1" outlineLevel="1">
      <c r="A2291" s="59"/>
      <c r="B2291" s="59"/>
      <c r="H2291" s="51"/>
      <c r="M2291" s="55" t="s">
        <v>2061</v>
      </c>
      <c r="N2291" s="55">
        <v>1</v>
      </c>
      <c r="O2291" s="58">
        <f t="shared" si="26"/>
        <v>6.329113924050633E-4</v>
      </c>
    </row>
    <row r="2292" spans="1:15" ht="13" hidden="1" outlineLevel="1">
      <c r="A2292" s="59"/>
      <c r="B2292" s="59"/>
      <c r="H2292" s="51"/>
      <c r="M2292" s="55" t="s">
        <v>2062</v>
      </c>
      <c r="N2292" s="55">
        <v>1</v>
      </c>
      <c r="O2292" s="58">
        <f t="shared" si="26"/>
        <v>6.329113924050633E-4</v>
      </c>
    </row>
    <row r="2293" spans="1:15" ht="13" hidden="1" outlineLevel="1">
      <c r="A2293" s="59"/>
      <c r="B2293" s="59"/>
      <c r="H2293" s="51"/>
      <c r="M2293" s="55" t="s">
        <v>2063</v>
      </c>
      <c r="N2293" s="55">
        <v>1</v>
      </c>
      <c r="O2293" s="58">
        <f t="shared" si="26"/>
        <v>6.329113924050633E-4</v>
      </c>
    </row>
    <row r="2294" spans="1:15" ht="13" hidden="1" outlineLevel="1">
      <c r="A2294" s="59"/>
      <c r="B2294" s="59"/>
      <c r="H2294" s="51"/>
      <c r="M2294" s="55" t="s">
        <v>2064</v>
      </c>
      <c r="N2294" s="55">
        <v>1</v>
      </c>
      <c r="O2294" s="58">
        <f t="shared" si="26"/>
        <v>6.329113924050633E-4</v>
      </c>
    </row>
    <row r="2295" spans="1:15" ht="13" hidden="1" outlineLevel="1">
      <c r="A2295" s="59"/>
      <c r="B2295" s="59"/>
      <c r="H2295" s="51"/>
      <c r="M2295" s="55" t="s">
        <v>2065</v>
      </c>
      <c r="N2295" s="55">
        <v>1</v>
      </c>
      <c r="O2295" s="58">
        <f t="shared" si="26"/>
        <v>6.329113924050633E-4</v>
      </c>
    </row>
    <row r="2296" spans="1:15" ht="13" hidden="1" outlineLevel="1">
      <c r="A2296" s="59"/>
      <c r="B2296" s="59"/>
      <c r="H2296" s="51"/>
      <c r="M2296" s="55" t="s">
        <v>587</v>
      </c>
      <c r="N2296" s="55">
        <v>1</v>
      </c>
      <c r="O2296" s="58">
        <f t="shared" si="26"/>
        <v>6.329113924050633E-4</v>
      </c>
    </row>
    <row r="2297" spans="1:15" ht="13" hidden="1" outlineLevel="1">
      <c r="A2297" s="59"/>
      <c r="B2297" s="59"/>
      <c r="H2297" s="51"/>
      <c r="M2297" s="55" t="s">
        <v>2066</v>
      </c>
      <c r="N2297" s="55">
        <v>1</v>
      </c>
      <c r="O2297" s="58">
        <f t="shared" si="26"/>
        <v>6.329113924050633E-4</v>
      </c>
    </row>
    <row r="2298" spans="1:15" ht="13" hidden="1" outlineLevel="1">
      <c r="A2298" s="59"/>
      <c r="B2298" s="59"/>
      <c r="H2298" s="51"/>
      <c r="M2298" s="55" t="s">
        <v>2067</v>
      </c>
      <c r="N2298" s="55">
        <v>1</v>
      </c>
      <c r="O2298" s="58">
        <f t="shared" si="26"/>
        <v>6.329113924050633E-4</v>
      </c>
    </row>
    <row r="2299" spans="1:15" ht="13" hidden="1" outlineLevel="1">
      <c r="A2299" s="59"/>
      <c r="B2299" s="59"/>
      <c r="H2299" s="51"/>
      <c r="M2299" s="55" t="s">
        <v>2068</v>
      </c>
      <c r="N2299" s="55">
        <v>1</v>
      </c>
      <c r="O2299" s="58">
        <f t="shared" si="26"/>
        <v>6.329113924050633E-4</v>
      </c>
    </row>
    <row r="2300" spans="1:15" ht="13" hidden="1" outlineLevel="1">
      <c r="A2300" s="59"/>
      <c r="B2300" s="59"/>
      <c r="H2300" s="51"/>
      <c r="M2300" s="55" t="s">
        <v>2069</v>
      </c>
      <c r="N2300" s="55">
        <v>1</v>
      </c>
      <c r="O2300" s="58">
        <f t="shared" si="26"/>
        <v>6.329113924050633E-4</v>
      </c>
    </row>
    <row r="2301" spans="1:15" ht="13" hidden="1" outlineLevel="1">
      <c r="A2301" s="59"/>
      <c r="B2301" s="59"/>
      <c r="H2301" s="51"/>
      <c r="M2301" s="55" t="s">
        <v>267</v>
      </c>
      <c r="N2301" s="55">
        <v>1</v>
      </c>
      <c r="O2301" s="58">
        <f t="shared" si="26"/>
        <v>6.329113924050633E-4</v>
      </c>
    </row>
    <row r="2302" spans="1:15" ht="13" hidden="1" outlineLevel="1">
      <c r="A2302" s="59"/>
      <c r="B2302" s="59"/>
      <c r="H2302" s="51"/>
      <c r="M2302" s="55" t="s">
        <v>261</v>
      </c>
      <c r="N2302" s="55">
        <v>1</v>
      </c>
      <c r="O2302" s="58">
        <f t="shared" si="26"/>
        <v>6.329113924050633E-4</v>
      </c>
    </row>
    <row r="2303" spans="1:15" ht="13" hidden="1" outlineLevel="1">
      <c r="A2303" s="59"/>
      <c r="B2303" s="59"/>
      <c r="H2303" s="51"/>
      <c r="M2303" s="55" t="s">
        <v>251</v>
      </c>
      <c r="N2303" s="55">
        <v>1</v>
      </c>
      <c r="O2303" s="58">
        <f t="shared" si="26"/>
        <v>6.329113924050633E-4</v>
      </c>
    </row>
    <row r="2304" spans="1:15" ht="13" hidden="1" outlineLevel="1">
      <c r="A2304" s="59"/>
      <c r="B2304" s="59"/>
      <c r="H2304" s="51"/>
      <c r="M2304" s="55" t="s">
        <v>2070</v>
      </c>
      <c r="N2304" s="55">
        <v>1</v>
      </c>
      <c r="O2304" s="58">
        <f t="shared" si="26"/>
        <v>6.329113924050633E-4</v>
      </c>
    </row>
    <row r="2305" spans="1:15" ht="13" hidden="1" outlineLevel="1">
      <c r="A2305" s="59"/>
      <c r="B2305" s="59"/>
      <c r="H2305" s="51"/>
      <c r="M2305" s="55" t="s">
        <v>2071</v>
      </c>
      <c r="N2305" s="55">
        <v>1</v>
      </c>
      <c r="O2305" s="58">
        <f t="shared" si="26"/>
        <v>6.329113924050633E-4</v>
      </c>
    </row>
    <row r="2306" spans="1:15" ht="13" hidden="1" outlineLevel="1">
      <c r="A2306" s="59"/>
      <c r="B2306" s="59"/>
      <c r="H2306" s="51"/>
      <c r="M2306" s="55" t="s">
        <v>2072</v>
      </c>
      <c r="N2306" s="55">
        <v>1</v>
      </c>
      <c r="O2306" s="58">
        <f t="shared" si="26"/>
        <v>6.329113924050633E-4</v>
      </c>
    </row>
    <row r="2307" spans="1:15" ht="13" hidden="1" outlineLevel="1">
      <c r="A2307" s="59"/>
      <c r="B2307" s="59"/>
      <c r="H2307" s="51"/>
      <c r="M2307" s="55" t="s">
        <v>2073</v>
      </c>
      <c r="N2307" s="55">
        <v>1</v>
      </c>
      <c r="O2307" s="58">
        <f t="shared" si="26"/>
        <v>6.329113924050633E-4</v>
      </c>
    </row>
    <row r="2308" spans="1:15" ht="13" hidden="1" outlineLevel="1">
      <c r="A2308" s="59"/>
      <c r="B2308" s="59"/>
      <c r="H2308" s="51"/>
      <c r="M2308" s="55" t="s">
        <v>2074</v>
      </c>
      <c r="N2308" s="55">
        <v>1</v>
      </c>
      <c r="O2308" s="58">
        <f t="shared" si="26"/>
        <v>6.329113924050633E-4</v>
      </c>
    </row>
    <row r="2309" spans="1:15" ht="13" hidden="1" outlineLevel="1">
      <c r="A2309" s="59"/>
      <c r="B2309" s="59"/>
      <c r="H2309" s="51"/>
      <c r="M2309" s="55" t="s">
        <v>2075</v>
      </c>
      <c r="N2309" s="55">
        <v>1</v>
      </c>
      <c r="O2309" s="58">
        <f t="shared" si="26"/>
        <v>6.329113924050633E-4</v>
      </c>
    </row>
    <row r="2310" spans="1:15" ht="13" hidden="1" outlineLevel="1">
      <c r="A2310" s="59"/>
      <c r="B2310" s="59"/>
      <c r="H2310" s="51"/>
      <c r="M2310" s="55" t="s">
        <v>2076</v>
      </c>
      <c r="N2310" s="55">
        <v>1</v>
      </c>
      <c r="O2310" s="58">
        <f t="shared" si="26"/>
        <v>6.329113924050633E-4</v>
      </c>
    </row>
    <row r="2311" spans="1:15" ht="13" hidden="1" outlineLevel="1">
      <c r="A2311" s="59"/>
      <c r="B2311" s="59"/>
      <c r="H2311" s="51"/>
      <c r="M2311" s="55" t="s">
        <v>2077</v>
      </c>
      <c r="N2311" s="55">
        <v>1</v>
      </c>
      <c r="O2311" s="58">
        <f t="shared" si="26"/>
        <v>6.329113924050633E-4</v>
      </c>
    </row>
    <row r="2312" spans="1:15" ht="13" hidden="1" outlineLevel="1">
      <c r="A2312" s="59"/>
      <c r="B2312" s="59"/>
      <c r="H2312" s="51"/>
      <c r="M2312" s="55" t="s">
        <v>2078</v>
      </c>
      <c r="N2312" s="55">
        <v>1</v>
      </c>
      <c r="O2312" s="58">
        <f t="shared" si="26"/>
        <v>6.329113924050633E-4</v>
      </c>
    </row>
    <row r="2313" spans="1:15" ht="13" hidden="1" outlineLevel="1">
      <c r="A2313" s="59"/>
      <c r="B2313" s="59"/>
      <c r="H2313" s="51"/>
      <c r="M2313" s="55" t="s">
        <v>606</v>
      </c>
      <c r="N2313" s="55">
        <v>1</v>
      </c>
      <c r="O2313" s="58">
        <f t="shared" si="26"/>
        <v>6.329113924050633E-4</v>
      </c>
    </row>
    <row r="2314" spans="1:15" ht="13" hidden="1" outlineLevel="1">
      <c r="A2314" s="59"/>
      <c r="B2314" s="59"/>
      <c r="H2314" s="51"/>
      <c r="M2314" s="55" t="s">
        <v>2079</v>
      </c>
      <c r="N2314" s="55">
        <v>1</v>
      </c>
      <c r="O2314" s="58">
        <f t="shared" si="26"/>
        <v>6.329113924050633E-4</v>
      </c>
    </row>
    <row r="2315" spans="1:15" ht="13" hidden="1" outlineLevel="1">
      <c r="A2315" s="59"/>
      <c r="B2315" s="59"/>
      <c r="H2315" s="51"/>
      <c r="M2315" s="64" t="s">
        <v>2080</v>
      </c>
      <c r="N2315" s="55">
        <v>1</v>
      </c>
      <c r="O2315" s="58">
        <f t="shared" si="26"/>
        <v>6.329113924050633E-4</v>
      </c>
    </row>
    <row r="2316" spans="1:15" ht="13" hidden="1" outlineLevel="1">
      <c r="A2316" s="59"/>
      <c r="B2316" s="59"/>
      <c r="H2316" s="51"/>
      <c r="M2316" s="55" t="s">
        <v>236</v>
      </c>
      <c r="N2316" s="55">
        <v>1</v>
      </c>
      <c r="O2316" s="58">
        <f t="shared" si="26"/>
        <v>6.329113924050633E-4</v>
      </c>
    </row>
    <row r="2317" spans="1:15" ht="13" hidden="1" outlineLevel="1">
      <c r="A2317" s="59"/>
      <c r="B2317" s="59"/>
      <c r="H2317" s="51"/>
      <c r="M2317" s="55" t="s">
        <v>2081</v>
      </c>
      <c r="N2317" s="55">
        <v>1</v>
      </c>
      <c r="O2317" s="58">
        <f t="shared" si="26"/>
        <v>6.329113924050633E-4</v>
      </c>
    </row>
    <row r="2318" spans="1:15" ht="13" hidden="1" outlineLevel="1">
      <c r="A2318" s="59"/>
      <c r="B2318" s="59"/>
      <c r="H2318" s="51"/>
      <c r="M2318" s="55" t="s">
        <v>2082</v>
      </c>
      <c r="N2318" s="55">
        <v>1</v>
      </c>
      <c r="O2318" s="58">
        <f t="shared" si="26"/>
        <v>6.329113924050633E-4</v>
      </c>
    </row>
    <row r="2319" spans="1:15" ht="13" hidden="1" outlineLevel="1">
      <c r="A2319" s="59"/>
      <c r="B2319" s="59"/>
      <c r="H2319" s="51"/>
      <c r="M2319" s="55" t="s">
        <v>2083</v>
      </c>
      <c r="N2319" s="55">
        <v>1</v>
      </c>
      <c r="O2319" s="58">
        <f t="shared" si="26"/>
        <v>6.329113924050633E-4</v>
      </c>
    </row>
    <row r="2320" spans="1:15" ht="13" hidden="1" outlineLevel="1">
      <c r="A2320" s="59"/>
      <c r="B2320" s="59"/>
      <c r="H2320" s="51"/>
      <c r="M2320" s="55" t="s">
        <v>2084</v>
      </c>
      <c r="N2320" s="55">
        <v>1</v>
      </c>
      <c r="O2320" s="58">
        <f t="shared" si="26"/>
        <v>6.329113924050633E-4</v>
      </c>
    </row>
    <row r="2321" spans="1:15" ht="13" hidden="1" outlineLevel="1">
      <c r="A2321" s="59"/>
      <c r="B2321" s="59"/>
      <c r="H2321" s="51"/>
      <c r="M2321" s="55" t="s">
        <v>2085</v>
      </c>
      <c r="N2321" s="55">
        <v>1</v>
      </c>
      <c r="O2321" s="58">
        <f t="shared" si="26"/>
        <v>6.329113924050633E-4</v>
      </c>
    </row>
    <row r="2322" spans="1:15" ht="13" hidden="1" outlineLevel="1">
      <c r="A2322" s="59"/>
      <c r="B2322" s="59"/>
      <c r="H2322" s="51"/>
      <c r="M2322" s="55" t="s">
        <v>2086</v>
      </c>
      <c r="N2322" s="55">
        <v>1</v>
      </c>
      <c r="O2322" s="58">
        <f t="shared" si="26"/>
        <v>6.329113924050633E-4</v>
      </c>
    </row>
    <row r="2323" spans="1:15" ht="13" hidden="1" outlineLevel="1">
      <c r="A2323" s="59"/>
      <c r="B2323" s="59"/>
      <c r="H2323" s="51"/>
      <c r="M2323" s="55" t="s">
        <v>2087</v>
      </c>
      <c r="N2323" s="55">
        <v>1</v>
      </c>
      <c r="O2323" s="58">
        <f t="shared" si="26"/>
        <v>6.329113924050633E-4</v>
      </c>
    </row>
    <row r="2324" spans="1:15" ht="13" hidden="1" outlineLevel="1">
      <c r="A2324" s="59"/>
      <c r="B2324" s="59"/>
      <c r="H2324" s="51"/>
      <c r="M2324" s="55" t="s">
        <v>2088</v>
      </c>
      <c r="N2324" s="55">
        <v>1</v>
      </c>
      <c r="O2324" s="58">
        <f t="shared" si="26"/>
        <v>6.329113924050633E-4</v>
      </c>
    </row>
    <row r="2325" spans="1:15" ht="13" hidden="1" outlineLevel="1">
      <c r="A2325" s="59"/>
      <c r="B2325" s="59"/>
      <c r="H2325" s="51"/>
      <c r="M2325" s="55" t="s">
        <v>2089</v>
      </c>
      <c r="N2325" s="55">
        <v>1</v>
      </c>
      <c r="O2325" s="58">
        <f t="shared" si="26"/>
        <v>6.329113924050633E-4</v>
      </c>
    </row>
    <row r="2326" spans="1:15" ht="13" hidden="1" outlineLevel="1">
      <c r="A2326" s="59"/>
      <c r="B2326" s="59"/>
      <c r="H2326" s="51"/>
      <c r="M2326" s="55" t="s">
        <v>2090</v>
      </c>
      <c r="N2326" s="55">
        <v>1</v>
      </c>
      <c r="O2326" s="58">
        <f t="shared" si="26"/>
        <v>6.329113924050633E-4</v>
      </c>
    </row>
    <row r="2327" spans="1:15" ht="13" hidden="1" outlineLevel="1">
      <c r="A2327" s="59"/>
      <c r="B2327" s="59"/>
      <c r="H2327" s="51"/>
      <c r="M2327" s="55" t="s">
        <v>2091</v>
      </c>
      <c r="N2327" s="55">
        <v>1</v>
      </c>
      <c r="O2327" s="58">
        <f t="shared" si="26"/>
        <v>6.329113924050633E-4</v>
      </c>
    </row>
    <row r="2328" spans="1:15" ht="13" hidden="1" outlineLevel="1">
      <c r="A2328" s="59"/>
      <c r="B2328" s="59"/>
      <c r="H2328" s="51"/>
      <c r="M2328" s="55" t="s">
        <v>2092</v>
      </c>
      <c r="N2328" s="55">
        <v>1</v>
      </c>
      <c r="O2328" s="58">
        <f t="shared" si="26"/>
        <v>6.329113924050633E-4</v>
      </c>
    </row>
    <row r="2329" spans="1:15" ht="13" hidden="1" outlineLevel="1">
      <c r="A2329" s="59"/>
      <c r="B2329" s="59"/>
      <c r="H2329" s="51"/>
      <c r="M2329" s="55" t="s">
        <v>2093</v>
      </c>
      <c r="N2329" s="55">
        <v>1</v>
      </c>
      <c r="O2329" s="58">
        <f t="shared" si="26"/>
        <v>6.329113924050633E-4</v>
      </c>
    </row>
    <row r="2330" spans="1:15" ht="13" hidden="1" outlineLevel="1">
      <c r="A2330" s="59"/>
      <c r="B2330" s="59"/>
      <c r="H2330" s="51"/>
      <c r="M2330" s="55" t="s">
        <v>2094</v>
      </c>
      <c r="N2330" s="55">
        <v>1</v>
      </c>
      <c r="O2330" s="58">
        <f t="shared" si="26"/>
        <v>6.329113924050633E-4</v>
      </c>
    </row>
    <row r="2331" spans="1:15" ht="13" hidden="1" outlineLevel="1">
      <c r="A2331" s="59"/>
      <c r="B2331" s="59"/>
      <c r="H2331" s="51"/>
      <c r="M2331" s="55" t="s">
        <v>2095</v>
      </c>
      <c r="N2331" s="55">
        <v>1</v>
      </c>
      <c r="O2331" s="58">
        <f t="shared" si="26"/>
        <v>6.329113924050633E-4</v>
      </c>
    </row>
    <row r="2332" spans="1:15" ht="13" hidden="1" outlineLevel="1">
      <c r="A2332" s="59"/>
      <c r="B2332" s="59"/>
      <c r="H2332" s="51"/>
      <c r="M2332" s="55" t="s">
        <v>1403</v>
      </c>
      <c r="N2332" s="55">
        <v>1</v>
      </c>
      <c r="O2332" s="58">
        <f t="shared" si="26"/>
        <v>6.329113924050633E-4</v>
      </c>
    </row>
    <row r="2333" spans="1:15" ht="13" hidden="1" outlineLevel="1">
      <c r="A2333" s="59"/>
      <c r="B2333" s="59"/>
      <c r="H2333" s="51"/>
      <c r="M2333" s="55" t="s">
        <v>2096</v>
      </c>
      <c r="N2333" s="55">
        <v>1</v>
      </c>
      <c r="O2333" s="58">
        <f t="shared" si="26"/>
        <v>6.329113924050633E-4</v>
      </c>
    </row>
    <row r="2334" spans="1:15" ht="13" hidden="1" outlineLevel="1">
      <c r="A2334" s="59"/>
      <c r="B2334" s="59"/>
      <c r="H2334" s="51"/>
      <c r="M2334" s="55" t="s">
        <v>2097</v>
      </c>
      <c r="N2334" s="55">
        <v>1</v>
      </c>
      <c r="O2334" s="58">
        <f t="shared" si="26"/>
        <v>6.329113924050633E-4</v>
      </c>
    </row>
    <row r="2335" spans="1:15" ht="13" hidden="1" outlineLevel="1">
      <c r="A2335" s="59"/>
      <c r="B2335" s="59"/>
      <c r="H2335" s="51"/>
      <c r="M2335" s="55" t="s">
        <v>2098</v>
      </c>
      <c r="N2335" s="55">
        <v>1</v>
      </c>
      <c r="O2335" s="58">
        <f t="shared" si="26"/>
        <v>6.329113924050633E-4</v>
      </c>
    </row>
    <row r="2336" spans="1:15" ht="13" hidden="1" outlineLevel="1">
      <c r="A2336" s="59"/>
      <c r="B2336" s="59"/>
      <c r="H2336" s="51"/>
      <c r="M2336" s="55" t="s">
        <v>2099</v>
      </c>
      <c r="N2336" s="55">
        <v>1</v>
      </c>
      <c r="O2336" s="58">
        <f t="shared" si="26"/>
        <v>6.329113924050633E-4</v>
      </c>
    </row>
    <row r="2337" spans="1:15" ht="13" hidden="1" outlineLevel="1">
      <c r="A2337" s="59"/>
      <c r="B2337" s="59"/>
      <c r="H2337" s="51"/>
      <c r="M2337" s="55" t="s">
        <v>2100</v>
      </c>
      <c r="N2337" s="55">
        <v>1</v>
      </c>
      <c r="O2337" s="58">
        <f t="shared" si="26"/>
        <v>6.329113924050633E-4</v>
      </c>
    </row>
    <row r="2338" spans="1:15" ht="13" hidden="1" outlineLevel="1">
      <c r="A2338" s="59"/>
      <c r="B2338" s="59"/>
      <c r="H2338" s="51"/>
      <c r="M2338" s="55" t="s">
        <v>2101</v>
      </c>
      <c r="N2338" s="55">
        <v>1</v>
      </c>
      <c r="O2338" s="58">
        <f t="shared" si="26"/>
        <v>6.329113924050633E-4</v>
      </c>
    </row>
    <row r="2339" spans="1:15" ht="13" hidden="1" outlineLevel="1">
      <c r="A2339" s="59"/>
      <c r="B2339" s="59"/>
      <c r="H2339" s="51"/>
      <c r="M2339" s="55" t="s">
        <v>2102</v>
      </c>
      <c r="N2339" s="55">
        <v>1</v>
      </c>
      <c r="O2339" s="58">
        <f t="shared" si="26"/>
        <v>6.329113924050633E-4</v>
      </c>
    </row>
    <row r="2340" spans="1:15" ht="13" hidden="1" outlineLevel="1">
      <c r="A2340" s="59"/>
      <c r="B2340" s="59"/>
      <c r="H2340" s="51"/>
      <c r="M2340" s="55" t="s">
        <v>2103</v>
      </c>
      <c r="N2340" s="55">
        <v>1</v>
      </c>
      <c r="O2340" s="58">
        <f t="shared" si="26"/>
        <v>6.329113924050633E-4</v>
      </c>
    </row>
    <row r="2341" spans="1:15" ht="13" hidden="1" outlineLevel="1">
      <c r="A2341" s="59"/>
      <c r="B2341" s="59"/>
      <c r="H2341" s="51"/>
      <c r="M2341" s="55" t="s">
        <v>1137</v>
      </c>
      <c r="N2341" s="55">
        <v>1</v>
      </c>
      <c r="O2341" s="58">
        <f t="shared" si="26"/>
        <v>6.329113924050633E-4</v>
      </c>
    </row>
    <row r="2342" spans="1:15" ht="13" hidden="1" outlineLevel="1">
      <c r="A2342" s="59"/>
      <c r="B2342" s="59"/>
      <c r="H2342" s="51"/>
      <c r="M2342" s="55" t="s">
        <v>223</v>
      </c>
      <c r="N2342" s="55">
        <v>1</v>
      </c>
      <c r="O2342" s="58">
        <f t="shared" si="26"/>
        <v>6.329113924050633E-4</v>
      </c>
    </row>
    <row r="2343" spans="1:15" ht="13" hidden="1" outlineLevel="1">
      <c r="A2343" s="59"/>
      <c r="B2343" s="59"/>
      <c r="H2343" s="51"/>
      <c r="M2343" s="55" t="s">
        <v>2104</v>
      </c>
      <c r="N2343" s="55">
        <v>1</v>
      </c>
      <c r="O2343" s="58">
        <f t="shared" si="26"/>
        <v>6.329113924050633E-4</v>
      </c>
    </row>
    <row r="2344" spans="1:15" ht="13" hidden="1" outlineLevel="1">
      <c r="A2344" s="59"/>
      <c r="B2344" s="59"/>
      <c r="H2344" s="51"/>
      <c r="M2344" s="55" t="s">
        <v>245</v>
      </c>
      <c r="N2344" s="55">
        <v>1</v>
      </c>
      <c r="O2344" s="58">
        <f t="shared" si="26"/>
        <v>6.329113924050633E-4</v>
      </c>
    </row>
    <row r="2345" spans="1:15" ht="13" hidden="1" outlineLevel="1">
      <c r="A2345" s="59"/>
      <c r="B2345" s="59"/>
      <c r="H2345" s="51"/>
      <c r="M2345" s="55" t="s">
        <v>639</v>
      </c>
      <c r="N2345" s="55">
        <v>1</v>
      </c>
      <c r="O2345" s="58">
        <f t="shared" si="26"/>
        <v>6.329113924050633E-4</v>
      </c>
    </row>
    <row r="2346" spans="1:15" ht="13" hidden="1" outlineLevel="1">
      <c r="A2346" s="59"/>
      <c r="B2346" s="59"/>
      <c r="H2346" s="51"/>
      <c r="M2346" s="55" t="s">
        <v>2105</v>
      </c>
      <c r="N2346" s="55">
        <v>1</v>
      </c>
      <c r="O2346" s="58">
        <f t="shared" si="26"/>
        <v>6.329113924050633E-4</v>
      </c>
    </row>
    <row r="2347" spans="1:15" ht="13" hidden="1" outlineLevel="1">
      <c r="A2347" s="59"/>
      <c r="B2347" s="59"/>
      <c r="H2347" s="51"/>
      <c r="M2347" s="55" t="s">
        <v>2106</v>
      </c>
      <c r="N2347" s="55">
        <v>1</v>
      </c>
      <c r="O2347" s="58">
        <f t="shared" si="26"/>
        <v>6.329113924050633E-4</v>
      </c>
    </row>
    <row r="2348" spans="1:15" ht="13" hidden="1" outlineLevel="1">
      <c r="A2348" s="59"/>
      <c r="B2348" s="59"/>
      <c r="H2348" s="51"/>
      <c r="M2348" s="55" t="s">
        <v>2107</v>
      </c>
      <c r="N2348" s="55">
        <v>1</v>
      </c>
      <c r="O2348" s="58">
        <f t="shared" si="26"/>
        <v>6.329113924050633E-4</v>
      </c>
    </row>
    <row r="2349" spans="1:15" ht="13" hidden="1" outlineLevel="1">
      <c r="A2349" s="59"/>
      <c r="B2349" s="59"/>
      <c r="H2349" s="51"/>
      <c r="M2349" s="55" t="s">
        <v>2108</v>
      </c>
      <c r="N2349" s="55">
        <v>1</v>
      </c>
      <c r="O2349" s="58">
        <f t="shared" si="26"/>
        <v>6.329113924050633E-4</v>
      </c>
    </row>
    <row r="2350" spans="1:15" ht="13" hidden="1" outlineLevel="1">
      <c r="A2350" s="59"/>
      <c r="B2350" s="59"/>
      <c r="H2350" s="51"/>
      <c r="M2350" s="55" t="s">
        <v>2109</v>
      </c>
      <c r="N2350" s="55">
        <v>1</v>
      </c>
      <c r="O2350" s="58">
        <f t="shared" si="26"/>
        <v>6.329113924050633E-4</v>
      </c>
    </row>
    <row r="2351" spans="1:15" ht="13" hidden="1" outlineLevel="1">
      <c r="A2351" s="59"/>
      <c r="B2351" s="59"/>
      <c r="H2351" s="51"/>
      <c r="M2351" s="55" t="s">
        <v>2110</v>
      </c>
      <c r="N2351" s="55">
        <v>1</v>
      </c>
      <c r="O2351" s="58">
        <f t="shared" si="26"/>
        <v>6.329113924050633E-4</v>
      </c>
    </row>
    <row r="2352" spans="1:15" ht="13" hidden="1" outlineLevel="1">
      <c r="A2352" s="59"/>
      <c r="B2352" s="59"/>
      <c r="H2352" s="51"/>
      <c r="M2352" s="55" t="s">
        <v>2111</v>
      </c>
      <c r="N2352" s="55">
        <v>1</v>
      </c>
      <c r="O2352" s="58">
        <f t="shared" si="26"/>
        <v>6.329113924050633E-4</v>
      </c>
    </row>
    <row r="2353" spans="1:15" ht="13" hidden="1" outlineLevel="1">
      <c r="A2353" s="59"/>
      <c r="B2353" s="59"/>
      <c r="H2353" s="51"/>
      <c r="M2353" s="55" t="s">
        <v>2112</v>
      </c>
      <c r="N2353" s="55">
        <v>1</v>
      </c>
      <c r="O2353" s="58">
        <f t="shared" si="26"/>
        <v>6.329113924050633E-4</v>
      </c>
    </row>
    <row r="2354" spans="1:15" ht="13" hidden="1" outlineLevel="1">
      <c r="A2354" s="59"/>
      <c r="B2354" s="59"/>
      <c r="H2354" s="51"/>
      <c r="M2354" s="55" t="s">
        <v>2113</v>
      </c>
      <c r="N2354" s="55">
        <v>1</v>
      </c>
      <c r="O2354" s="58">
        <f t="shared" si="26"/>
        <v>6.329113924050633E-4</v>
      </c>
    </row>
    <row r="2355" spans="1:15" ht="13" hidden="1" outlineLevel="1">
      <c r="A2355" s="59"/>
      <c r="B2355" s="59"/>
      <c r="H2355" s="51"/>
      <c r="M2355" s="55" t="s">
        <v>2114</v>
      </c>
      <c r="N2355" s="55">
        <v>1</v>
      </c>
      <c r="O2355" s="58">
        <f t="shared" si="26"/>
        <v>6.329113924050633E-4</v>
      </c>
    </row>
    <row r="2356" spans="1:15" ht="13" hidden="1" outlineLevel="1">
      <c r="A2356" s="59"/>
      <c r="B2356" s="59"/>
      <c r="H2356" s="51"/>
      <c r="M2356" s="55" t="s">
        <v>2115</v>
      </c>
      <c r="N2356" s="55">
        <v>1</v>
      </c>
      <c r="O2356" s="58">
        <f t="shared" si="26"/>
        <v>6.329113924050633E-4</v>
      </c>
    </row>
    <row r="2357" spans="1:15" ht="13" hidden="1" outlineLevel="1">
      <c r="A2357" s="59"/>
      <c r="B2357" s="59"/>
      <c r="H2357" s="51"/>
      <c r="M2357" s="55" t="s">
        <v>2116</v>
      </c>
      <c r="N2357" s="55">
        <v>1</v>
      </c>
      <c r="O2357" s="58">
        <f t="shared" si="26"/>
        <v>6.329113924050633E-4</v>
      </c>
    </row>
    <row r="2358" spans="1:15" ht="13" hidden="1" outlineLevel="1">
      <c r="A2358" s="59"/>
      <c r="B2358" s="59"/>
      <c r="H2358" s="51"/>
      <c r="M2358" s="55" t="s">
        <v>2117</v>
      </c>
      <c r="N2358" s="55">
        <v>1</v>
      </c>
      <c r="O2358" s="58">
        <f t="shared" si="26"/>
        <v>6.329113924050633E-4</v>
      </c>
    </row>
    <row r="2359" spans="1:15" ht="13" hidden="1" outlineLevel="1">
      <c r="A2359" s="59"/>
      <c r="B2359" s="59"/>
      <c r="H2359" s="51"/>
      <c r="M2359" s="55" t="s">
        <v>2118</v>
      </c>
      <c r="N2359" s="55">
        <v>1</v>
      </c>
      <c r="O2359" s="58">
        <f t="shared" si="26"/>
        <v>6.329113924050633E-4</v>
      </c>
    </row>
    <row r="2360" spans="1:15" ht="13" hidden="1" outlineLevel="1">
      <c r="A2360" s="59"/>
      <c r="B2360" s="59"/>
      <c r="H2360" s="51"/>
      <c r="M2360" s="55" t="s">
        <v>2119</v>
      </c>
      <c r="N2360" s="55">
        <v>1</v>
      </c>
      <c r="O2360" s="58">
        <f t="shared" si="26"/>
        <v>6.329113924050633E-4</v>
      </c>
    </row>
    <row r="2361" spans="1:15" ht="13" hidden="1" outlineLevel="1">
      <c r="A2361" s="59"/>
      <c r="B2361" s="59"/>
      <c r="H2361" s="51"/>
      <c r="M2361" s="55" t="s">
        <v>2120</v>
      </c>
      <c r="N2361" s="55">
        <v>1</v>
      </c>
      <c r="O2361" s="58">
        <f t="shared" si="26"/>
        <v>6.329113924050633E-4</v>
      </c>
    </row>
    <row r="2362" spans="1:15" ht="13" hidden="1" outlineLevel="1">
      <c r="A2362" s="59"/>
      <c r="B2362" s="59"/>
      <c r="H2362" s="51"/>
      <c r="M2362" s="55" t="s">
        <v>2121</v>
      </c>
      <c r="N2362" s="55">
        <v>1</v>
      </c>
      <c r="O2362" s="58">
        <f t="shared" si="26"/>
        <v>6.329113924050633E-4</v>
      </c>
    </row>
    <row r="2363" spans="1:15" ht="13" hidden="1" outlineLevel="1">
      <c r="A2363" s="59"/>
      <c r="B2363" s="59"/>
      <c r="H2363" s="51"/>
      <c r="M2363" s="55" t="s">
        <v>2122</v>
      </c>
      <c r="N2363" s="55">
        <v>1</v>
      </c>
      <c r="O2363" s="58">
        <f t="shared" si="26"/>
        <v>6.329113924050633E-4</v>
      </c>
    </row>
    <row r="2364" spans="1:15" ht="13" hidden="1" outlineLevel="1">
      <c r="A2364" s="59"/>
      <c r="B2364" s="59"/>
      <c r="H2364" s="51"/>
      <c r="M2364" s="55" t="s">
        <v>2123</v>
      </c>
      <c r="N2364" s="55">
        <v>1</v>
      </c>
      <c r="O2364" s="58">
        <f t="shared" si="26"/>
        <v>6.329113924050633E-4</v>
      </c>
    </row>
    <row r="2365" spans="1:15" ht="13" hidden="1" outlineLevel="1">
      <c r="A2365" s="59"/>
      <c r="B2365" s="59"/>
      <c r="H2365" s="51"/>
      <c r="M2365" s="55" t="s">
        <v>2124</v>
      </c>
      <c r="N2365" s="55">
        <v>1</v>
      </c>
      <c r="O2365" s="58">
        <f t="shared" si="26"/>
        <v>6.329113924050633E-4</v>
      </c>
    </row>
    <row r="2366" spans="1:15" ht="13" hidden="1" outlineLevel="1">
      <c r="A2366" s="59"/>
      <c r="B2366" s="59"/>
      <c r="H2366" s="51"/>
      <c r="M2366" s="55" t="s">
        <v>613</v>
      </c>
      <c r="N2366" s="55">
        <v>1</v>
      </c>
      <c r="O2366" s="58">
        <f t="shared" si="26"/>
        <v>6.329113924050633E-4</v>
      </c>
    </row>
    <row r="2367" spans="1:15" ht="13" hidden="1" outlineLevel="1">
      <c r="A2367" s="59"/>
      <c r="B2367" s="59"/>
      <c r="H2367" s="51"/>
      <c r="M2367" s="55" t="s">
        <v>2125</v>
      </c>
      <c r="N2367" s="55">
        <v>1</v>
      </c>
      <c r="O2367" s="58">
        <f t="shared" si="26"/>
        <v>6.329113924050633E-4</v>
      </c>
    </row>
    <row r="2368" spans="1:15" ht="13" hidden="1" outlineLevel="1">
      <c r="A2368" s="59"/>
      <c r="B2368" s="59"/>
      <c r="H2368" s="51"/>
      <c r="M2368" s="55" t="s">
        <v>2126</v>
      </c>
      <c r="N2368" s="55">
        <v>1</v>
      </c>
      <c r="O2368" s="58">
        <f t="shared" si="26"/>
        <v>6.329113924050633E-4</v>
      </c>
    </row>
    <row r="2369" spans="1:15" ht="13" hidden="1" outlineLevel="1">
      <c r="A2369" s="59"/>
      <c r="B2369" s="59"/>
      <c r="H2369" s="51"/>
      <c r="M2369" s="55" t="s">
        <v>2127</v>
      </c>
      <c r="N2369" s="55">
        <v>1</v>
      </c>
      <c r="O2369" s="58">
        <f t="shared" si="26"/>
        <v>6.329113924050633E-4</v>
      </c>
    </row>
    <row r="2370" spans="1:15" ht="13" hidden="1" outlineLevel="1">
      <c r="A2370" s="59"/>
      <c r="B2370" s="59"/>
      <c r="H2370" s="51"/>
      <c r="M2370" s="55" t="s">
        <v>2128</v>
      </c>
      <c r="N2370" s="55">
        <v>1</v>
      </c>
      <c r="O2370" s="58">
        <f t="shared" si="26"/>
        <v>6.329113924050633E-4</v>
      </c>
    </row>
    <row r="2371" spans="1:15" ht="13" hidden="1" outlineLevel="1">
      <c r="A2371" s="59"/>
      <c r="B2371" s="59"/>
      <c r="H2371" s="51"/>
      <c r="M2371" s="55" t="s">
        <v>2129</v>
      </c>
      <c r="N2371" s="55">
        <v>1</v>
      </c>
      <c r="O2371" s="58">
        <f t="shared" si="26"/>
        <v>6.329113924050633E-4</v>
      </c>
    </row>
    <row r="2372" spans="1:15" ht="13" hidden="1" outlineLevel="1">
      <c r="A2372" s="59"/>
      <c r="B2372" s="59"/>
      <c r="H2372" s="51"/>
      <c r="M2372" s="55" t="s">
        <v>2130</v>
      </c>
      <c r="N2372" s="55">
        <v>1</v>
      </c>
      <c r="O2372" s="58">
        <f t="shared" si="26"/>
        <v>6.329113924050633E-4</v>
      </c>
    </row>
    <row r="2373" spans="1:15" ht="13" hidden="1" outlineLevel="1">
      <c r="A2373" s="59"/>
      <c r="B2373" s="59"/>
      <c r="H2373" s="51"/>
      <c r="M2373" s="55" t="s">
        <v>2131</v>
      </c>
      <c r="N2373" s="55">
        <v>1</v>
      </c>
      <c r="O2373" s="58">
        <f t="shared" si="26"/>
        <v>6.329113924050633E-4</v>
      </c>
    </row>
    <row r="2374" spans="1:15" ht="13" hidden="1" outlineLevel="1">
      <c r="A2374" s="59"/>
      <c r="B2374" s="59"/>
      <c r="H2374" s="51"/>
      <c r="M2374" s="55" t="s">
        <v>278</v>
      </c>
      <c r="N2374" s="55">
        <v>1</v>
      </c>
      <c r="O2374" s="58">
        <f t="shared" si="26"/>
        <v>6.329113924050633E-4</v>
      </c>
    </row>
    <row r="2375" spans="1:15" ht="13" hidden="1" outlineLevel="1">
      <c r="A2375" s="59"/>
      <c r="B2375" s="59"/>
      <c r="H2375" s="51"/>
      <c r="M2375" s="55" t="s">
        <v>422</v>
      </c>
      <c r="N2375" s="55">
        <v>1</v>
      </c>
      <c r="O2375" s="58">
        <f t="shared" si="26"/>
        <v>6.329113924050633E-4</v>
      </c>
    </row>
    <row r="2376" spans="1:15" ht="13" hidden="1" outlineLevel="1">
      <c r="A2376" s="59"/>
      <c r="B2376" s="59"/>
      <c r="H2376" s="51"/>
      <c r="M2376" s="55" t="s">
        <v>2132</v>
      </c>
      <c r="N2376" s="55">
        <v>1</v>
      </c>
      <c r="O2376" s="58">
        <f t="shared" si="26"/>
        <v>6.329113924050633E-4</v>
      </c>
    </row>
    <row r="2377" spans="1:15" ht="13" hidden="1" outlineLevel="1">
      <c r="A2377" s="59"/>
      <c r="B2377" s="59"/>
      <c r="H2377" s="51"/>
      <c r="M2377" s="55" t="s">
        <v>2133</v>
      </c>
      <c r="N2377" s="55">
        <v>1</v>
      </c>
      <c r="O2377" s="58">
        <f t="shared" si="26"/>
        <v>6.329113924050633E-4</v>
      </c>
    </row>
    <row r="2378" spans="1:15" ht="13" hidden="1" outlineLevel="1">
      <c r="A2378" s="59"/>
      <c r="B2378" s="59"/>
      <c r="H2378" s="51"/>
      <c r="M2378" s="55" t="s">
        <v>2134</v>
      </c>
      <c r="N2378" s="55">
        <v>1</v>
      </c>
      <c r="O2378" s="58">
        <f t="shared" si="26"/>
        <v>6.329113924050633E-4</v>
      </c>
    </row>
    <row r="2379" spans="1:15" ht="13" hidden="1" outlineLevel="1">
      <c r="A2379" s="59"/>
      <c r="B2379" s="59"/>
      <c r="H2379" s="51"/>
      <c r="M2379" s="55" t="s">
        <v>2135</v>
      </c>
      <c r="N2379" s="55">
        <v>1</v>
      </c>
      <c r="O2379" s="58">
        <f t="shared" si="26"/>
        <v>6.329113924050633E-4</v>
      </c>
    </row>
    <row r="2380" spans="1:15" ht="13" hidden="1" outlineLevel="1">
      <c r="A2380" s="59"/>
      <c r="B2380" s="59"/>
      <c r="H2380" s="51"/>
      <c r="M2380" s="55" t="s">
        <v>2136</v>
      </c>
      <c r="N2380" s="55">
        <v>1</v>
      </c>
      <c r="O2380" s="58">
        <f t="shared" si="26"/>
        <v>6.329113924050633E-4</v>
      </c>
    </row>
    <row r="2381" spans="1:15" ht="13" hidden="1" outlineLevel="1">
      <c r="A2381" s="59"/>
      <c r="B2381" s="59"/>
      <c r="H2381" s="51"/>
      <c r="M2381" s="55" t="s">
        <v>2137</v>
      </c>
      <c r="N2381" s="55">
        <v>1</v>
      </c>
      <c r="O2381" s="58">
        <f t="shared" si="26"/>
        <v>6.329113924050633E-4</v>
      </c>
    </row>
    <row r="2382" spans="1:15" ht="13" hidden="1" outlineLevel="1">
      <c r="A2382" s="59"/>
      <c r="B2382" s="59"/>
      <c r="H2382" s="51"/>
      <c r="M2382" s="55" t="s">
        <v>2138</v>
      </c>
      <c r="N2382" s="55">
        <v>1</v>
      </c>
      <c r="O2382" s="58">
        <f t="shared" si="26"/>
        <v>6.329113924050633E-4</v>
      </c>
    </row>
    <row r="2383" spans="1:15" ht="13" hidden="1" outlineLevel="1">
      <c r="A2383" s="59"/>
      <c r="B2383" s="59"/>
      <c r="H2383" s="51"/>
      <c r="M2383" s="55" t="s">
        <v>255</v>
      </c>
      <c r="N2383" s="55">
        <v>1</v>
      </c>
      <c r="O2383" s="58">
        <f t="shared" si="26"/>
        <v>6.329113924050633E-4</v>
      </c>
    </row>
    <row r="2384" spans="1:15" ht="13" hidden="1" outlineLevel="1">
      <c r="A2384" s="59"/>
      <c r="B2384" s="59"/>
      <c r="H2384" s="51"/>
      <c r="M2384" s="55" t="s">
        <v>2139</v>
      </c>
      <c r="N2384" s="55">
        <v>1</v>
      </c>
      <c r="O2384" s="58">
        <f t="shared" si="26"/>
        <v>6.329113924050633E-4</v>
      </c>
    </row>
    <row r="2385" spans="1:15" ht="13" hidden="1" outlineLevel="1">
      <c r="A2385" s="59"/>
      <c r="B2385" s="59"/>
      <c r="H2385" s="51"/>
      <c r="M2385" s="55" t="s">
        <v>2140</v>
      </c>
      <c r="N2385" s="55">
        <v>1</v>
      </c>
      <c r="O2385" s="58">
        <f t="shared" si="26"/>
        <v>6.329113924050633E-4</v>
      </c>
    </row>
    <row r="2386" spans="1:15" ht="13" hidden="1" outlineLevel="1">
      <c r="A2386" s="59"/>
      <c r="B2386" s="59"/>
      <c r="H2386" s="51"/>
      <c r="M2386" s="55" t="s">
        <v>2141</v>
      </c>
      <c r="N2386" s="55">
        <v>1</v>
      </c>
      <c r="O2386" s="58">
        <f t="shared" si="26"/>
        <v>6.329113924050633E-4</v>
      </c>
    </row>
    <row r="2387" spans="1:15" ht="13" hidden="1" outlineLevel="1">
      <c r="A2387" s="59"/>
      <c r="B2387" s="59"/>
      <c r="H2387" s="51"/>
      <c r="M2387" s="55" t="s">
        <v>2142</v>
      </c>
      <c r="N2387" s="55">
        <v>1</v>
      </c>
      <c r="O2387" s="58">
        <f t="shared" si="26"/>
        <v>6.329113924050633E-4</v>
      </c>
    </row>
    <row r="2388" spans="1:15" ht="13" hidden="1" outlineLevel="1">
      <c r="A2388" s="59"/>
      <c r="B2388" s="59"/>
      <c r="H2388" s="51"/>
      <c r="M2388" s="55" t="s">
        <v>2143</v>
      </c>
      <c r="N2388" s="55">
        <v>1</v>
      </c>
      <c r="O2388" s="58">
        <f t="shared" si="26"/>
        <v>6.329113924050633E-4</v>
      </c>
    </row>
    <row r="2389" spans="1:15" ht="13" hidden="1" outlineLevel="1">
      <c r="A2389" s="59"/>
      <c r="B2389" s="59"/>
      <c r="H2389" s="51"/>
      <c r="M2389" s="55" t="s">
        <v>2144</v>
      </c>
      <c r="N2389" s="55">
        <v>1</v>
      </c>
      <c r="O2389" s="58">
        <f t="shared" si="26"/>
        <v>6.329113924050633E-4</v>
      </c>
    </row>
    <row r="2390" spans="1:15" ht="13" hidden="1" outlineLevel="1">
      <c r="A2390" s="59"/>
      <c r="B2390" s="59"/>
      <c r="H2390" s="51"/>
      <c r="M2390" s="55" t="s">
        <v>2145</v>
      </c>
      <c r="N2390" s="55">
        <v>1</v>
      </c>
      <c r="O2390" s="58">
        <f t="shared" si="26"/>
        <v>6.329113924050633E-4</v>
      </c>
    </row>
    <row r="2391" spans="1:15" ht="13" hidden="1" outlineLevel="1">
      <c r="A2391" s="59"/>
      <c r="B2391" s="59"/>
      <c r="H2391" s="51"/>
      <c r="M2391" s="55" t="s">
        <v>1267</v>
      </c>
      <c r="N2391" s="55">
        <v>1</v>
      </c>
      <c r="O2391" s="58">
        <f t="shared" si="26"/>
        <v>6.329113924050633E-4</v>
      </c>
    </row>
    <row r="2392" spans="1:15" ht="13" hidden="1" outlineLevel="1">
      <c r="A2392" s="59"/>
      <c r="B2392" s="59"/>
      <c r="H2392" s="51"/>
      <c r="M2392" s="55" t="s">
        <v>862</v>
      </c>
      <c r="N2392" s="55">
        <v>1</v>
      </c>
      <c r="O2392" s="58">
        <f t="shared" si="26"/>
        <v>6.329113924050633E-4</v>
      </c>
    </row>
    <row r="2393" spans="1:15" ht="13" hidden="1" outlineLevel="1">
      <c r="A2393" s="59"/>
      <c r="B2393" s="59"/>
      <c r="H2393" s="51"/>
      <c r="M2393" s="55" t="s">
        <v>2146</v>
      </c>
      <c r="N2393" s="55">
        <v>1</v>
      </c>
      <c r="O2393" s="58">
        <f t="shared" si="26"/>
        <v>6.329113924050633E-4</v>
      </c>
    </row>
    <row r="2394" spans="1:15" ht="13" hidden="1" outlineLevel="1">
      <c r="A2394" s="59"/>
      <c r="B2394" s="59"/>
      <c r="H2394" s="51"/>
      <c r="M2394" s="55" t="s">
        <v>2147</v>
      </c>
      <c r="N2394" s="55">
        <v>1</v>
      </c>
      <c r="O2394" s="58">
        <f t="shared" si="26"/>
        <v>6.329113924050633E-4</v>
      </c>
    </row>
    <row r="2395" spans="1:15" ht="13" hidden="1" outlineLevel="1">
      <c r="A2395" s="59"/>
      <c r="B2395" s="59"/>
      <c r="H2395" s="51"/>
      <c r="M2395" s="55" t="s">
        <v>2148</v>
      </c>
      <c r="N2395" s="55">
        <v>1</v>
      </c>
      <c r="O2395" s="58">
        <f t="shared" si="26"/>
        <v>6.329113924050633E-4</v>
      </c>
    </row>
    <row r="2396" spans="1:15" ht="13" hidden="1" outlineLevel="1">
      <c r="A2396" s="59"/>
      <c r="B2396" s="59"/>
      <c r="H2396" s="51"/>
      <c r="M2396" s="55" t="s">
        <v>2149</v>
      </c>
      <c r="N2396" s="55">
        <v>1</v>
      </c>
      <c r="O2396" s="58">
        <f t="shared" si="26"/>
        <v>6.329113924050633E-4</v>
      </c>
    </row>
    <row r="2397" spans="1:15" ht="13" hidden="1" outlineLevel="1">
      <c r="A2397" s="59"/>
      <c r="B2397" s="59"/>
      <c r="H2397" s="51"/>
      <c r="M2397" s="55" t="s">
        <v>2150</v>
      </c>
      <c r="N2397" s="55">
        <v>1</v>
      </c>
      <c r="O2397" s="58">
        <f t="shared" si="26"/>
        <v>6.329113924050633E-4</v>
      </c>
    </row>
    <row r="2398" spans="1:15" ht="13" hidden="1" outlineLevel="1">
      <c r="A2398" s="59"/>
      <c r="B2398" s="59"/>
      <c r="H2398" s="51"/>
      <c r="M2398" s="64" t="s">
        <v>2151</v>
      </c>
      <c r="N2398" s="55">
        <v>1</v>
      </c>
      <c r="O2398" s="58">
        <f t="shared" si="26"/>
        <v>6.329113924050633E-4</v>
      </c>
    </row>
    <row r="2399" spans="1:15" ht="13" hidden="1" outlineLevel="1">
      <c r="A2399" s="59"/>
      <c r="B2399" s="59"/>
      <c r="H2399" s="51"/>
      <c r="M2399" s="55" t="s">
        <v>2152</v>
      </c>
      <c r="N2399" s="55">
        <v>1</v>
      </c>
      <c r="O2399" s="58">
        <f t="shared" si="26"/>
        <v>6.329113924050633E-4</v>
      </c>
    </row>
    <row r="2400" spans="1:15" ht="13" hidden="1" outlineLevel="1">
      <c r="A2400" s="59"/>
      <c r="B2400" s="59"/>
      <c r="H2400" s="51"/>
      <c r="M2400" s="55" t="s">
        <v>2153</v>
      </c>
      <c r="N2400" s="55">
        <v>1</v>
      </c>
      <c r="O2400" s="58">
        <f t="shared" si="26"/>
        <v>6.329113924050633E-4</v>
      </c>
    </row>
    <row r="2401" spans="1:15" ht="13" hidden="1" outlineLevel="1">
      <c r="A2401" s="59"/>
      <c r="B2401" s="59"/>
      <c r="H2401" s="51"/>
      <c r="M2401" s="55" t="s">
        <v>2154</v>
      </c>
      <c r="N2401" s="55">
        <v>1</v>
      </c>
      <c r="O2401" s="58">
        <f t="shared" si="26"/>
        <v>6.329113924050633E-4</v>
      </c>
    </row>
    <row r="2402" spans="1:15" ht="13" hidden="1" outlineLevel="1">
      <c r="A2402" s="59"/>
      <c r="B2402" s="59"/>
      <c r="H2402" s="51"/>
      <c r="M2402" s="55" t="s">
        <v>2155</v>
      </c>
      <c r="N2402" s="55">
        <v>1</v>
      </c>
      <c r="O2402" s="58">
        <f t="shared" si="26"/>
        <v>6.329113924050633E-4</v>
      </c>
    </row>
    <row r="2403" spans="1:15" ht="13" hidden="1" outlineLevel="1">
      <c r="A2403" s="59"/>
      <c r="B2403" s="59"/>
      <c r="H2403" s="51"/>
      <c r="M2403" s="55" t="s">
        <v>2156</v>
      </c>
      <c r="N2403" s="55">
        <v>1</v>
      </c>
      <c r="O2403" s="58">
        <f t="shared" si="26"/>
        <v>6.329113924050633E-4</v>
      </c>
    </row>
    <row r="2404" spans="1:15" ht="13" hidden="1" outlineLevel="1">
      <c r="A2404" s="59"/>
      <c r="B2404" s="59"/>
      <c r="H2404" s="51"/>
      <c r="M2404" s="55" t="s">
        <v>2157</v>
      </c>
      <c r="N2404" s="55">
        <v>1</v>
      </c>
      <c r="O2404" s="58">
        <f t="shared" si="26"/>
        <v>6.329113924050633E-4</v>
      </c>
    </row>
    <row r="2405" spans="1:15" ht="13" hidden="1" outlineLevel="1">
      <c r="A2405" s="59"/>
      <c r="B2405" s="59"/>
      <c r="H2405" s="51"/>
      <c r="M2405" s="55" t="s">
        <v>2158</v>
      </c>
      <c r="N2405" s="55">
        <v>1</v>
      </c>
      <c r="O2405" s="58">
        <f t="shared" si="26"/>
        <v>6.329113924050633E-4</v>
      </c>
    </row>
    <row r="2406" spans="1:15" ht="13" hidden="1" outlineLevel="1">
      <c r="A2406" s="59"/>
      <c r="B2406" s="59"/>
      <c r="H2406" s="51"/>
      <c r="M2406" s="55" t="s">
        <v>2159</v>
      </c>
      <c r="N2406" s="55">
        <v>1</v>
      </c>
      <c r="O2406" s="58">
        <f t="shared" si="26"/>
        <v>6.329113924050633E-4</v>
      </c>
    </row>
    <row r="2407" spans="1:15" ht="13" hidden="1" outlineLevel="1">
      <c r="A2407" s="59"/>
      <c r="B2407" s="59"/>
      <c r="H2407" s="51"/>
      <c r="M2407" s="55" t="s">
        <v>2160</v>
      </c>
      <c r="N2407" s="55">
        <v>1</v>
      </c>
      <c r="O2407" s="58">
        <f t="shared" si="26"/>
        <v>6.329113924050633E-4</v>
      </c>
    </row>
    <row r="2408" spans="1:15" ht="13" hidden="1" outlineLevel="1">
      <c r="A2408" s="59"/>
      <c r="B2408" s="59"/>
      <c r="H2408" s="51"/>
      <c r="M2408" s="55" t="s">
        <v>2161</v>
      </c>
      <c r="N2408" s="55">
        <v>1</v>
      </c>
      <c r="O2408" s="58">
        <f t="shared" si="26"/>
        <v>6.329113924050633E-4</v>
      </c>
    </row>
    <row r="2409" spans="1:15" ht="13" hidden="1" outlineLevel="1">
      <c r="A2409" s="59"/>
      <c r="B2409" s="59"/>
      <c r="H2409" s="51"/>
      <c r="M2409" s="55" t="s">
        <v>2162</v>
      </c>
      <c r="N2409" s="55">
        <v>1</v>
      </c>
      <c r="O2409" s="58">
        <f t="shared" si="26"/>
        <v>6.329113924050633E-4</v>
      </c>
    </row>
    <row r="2410" spans="1:15" ht="13" hidden="1" outlineLevel="1">
      <c r="A2410" s="59"/>
      <c r="B2410" s="59"/>
      <c r="H2410" s="51"/>
      <c r="M2410" s="55" t="s">
        <v>2163</v>
      </c>
      <c r="N2410" s="55">
        <v>1</v>
      </c>
      <c r="O2410" s="58">
        <f t="shared" si="26"/>
        <v>6.329113924050633E-4</v>
      </c>
    </row>
    <row r="2411" spans="1:15" ht="13" hidden="1" outlineLevel="1">
      <c r="A2411" s="59"/>
      <c r="B2411" s="59"/>
      <c r="H2411" s="51"/>
      <c r="M2411" s="55" t="s">
        <v>2164</v>
      </c>
      <c r="N2411" s="55">
        <v>1</v>
      </c>
      <c r="O2411" s="58">
        <f t="shared" si="26"/>
        <v>6.329113924050633E-4</v>
      </c>
    </row>
    <row r="2412" spans="1:15" ht="13" hidden="1" outlineLevel="1">
      <c r="A2412" s="59"/>
      <c r="B2412" s="59"/>
      <c r="H2412" s="51"/>
      <c r="M2412" s="55" t="s">
        <v>2165</v>
      </c>
      <c r="N2412" s="55">
        <v>1</v>
      </c>
      <c r="O2412" s="58">
        <f t="shared" si="26"/>
        <v>6.329113924050633E-4</v>
      </c>
    </row>
    <row r="2413" spans="1:15" ht="13" hidden="1" outlineLevel="1">
      <c r="A2413" s="59"/>
      <c r="B2413" s="59"/>
      <c r="H2413" s="51"/>
      <c r="M2413" s="55" t="s">
        <v>1278</v>
      </c>
      <c r="N2413" s="55">
        <v>1</v>
      </c>
      <c r="O2413" s="58">
        <f t="shared" si="26"/>
        <v>6.329113924050633E-4</v>
      </c>
    </row>
    <row r="2414" spans="1:15" ht="13" hidden="1" outlineLevel="1">
      <c r="A2414" s="59"/>
      <c r="B2414" s="59"/>
      <c r="H2414" s="51"/>
      <c r="M2414" s="55" t="s">
        <v>2166</v>
      </c>
      <c r="N2414" s="55">
        <v>1</v>
      </c>
      <c r="O2414" s="58">
        <f t="shared" si="26"/>
        <v>6.329113924050633E-4</v>
      </c>
    </row>
    <row r="2415" spans="1:15" ht="13" hidden="1" outlineLevel="1">
      <c r="A2415" s="59"/>
      <c r="B2415" s="59"/>
      <c r="H2415" s="51"/>
      <c r="M2415" s="55" t="s">
        <v>66</v>
      </c>
      <c r="N2415" s="55">
        <v>1</v>
      </c>
      <c r="O2415" s="58">
        <f t="shared" si="26"/>
        <v>6.329113924050633E-4</v>
      </c>
    </row>
    <row r="2416" spans="1:15" ht="13" hidden="1" outlineLevel="1">
      <c r="A2416" s="59"/>
      <c r="B2416" s="59"/>
      <c r="H2416" s="51"/>
      <c r="M2416" s="55" t="s">
        <v>2167</v>
      </c>
      <c r="N2416" s="55">
        <v>1</v>
      </c>
      <c r="O2416" s="58">
        <f t="shared" si="26"/>
        <v>6.329113924050633E-4</v>
      </c>
    </row>
    <row r="2417" spans="1:15" ht="13" hidden="1" outlineLevel="1">
      <c r="A2417" s="59"/>
      <c r="B2417" s="59"/>
      <c r="H2417" s="51"/>
      <c r="M2417" s="55" t="s">
        <v>2168</v>
      </c>
      <c r="N2417" s="55">
        <v>1</v>
      </c>
      <c r="O2417" s="58">
        <f t="shared" si="26"/>
        <v>6.329113924050633E-4</v>
      </c>
    </row>
    <row r="2418" spans="1:15" ht="13" hidden="1" outlineLevel="1">
      <c r="A2418" s="59"/>
      <c r="B2418" s="59"/>
      <c r="H2418" s="51"/>
      <c r="M2418" s="55" t="s">
        <v>2169</v>
      </c>
      <c r="N2418" s="55">
        <v>1</v>
      </c>
      <c r="O2418" s="58">
        <f t="shared" si="26"/>
        <v>6.329113924050633E-4</v>
      </c>
    </row>
    <row r="2419" spans="1:15" ht="13" hidden="1" outlineLevel="1">
      <c r="A2419" s="59"/>
      <c r="B2419" s="59"/>
      <c r="H2419" s="51"/>
      <c r="M2419" s="55" t="s">
        <v>2170</v>
      </c>
      <c r="N2419" s="55">
        <v>1</v>
      </c>
      <c r="O2419" s="58">
        <f t="shared" si="26"/>
        <v>6.329113924050633E-4</v>
      </c>
    </row>
    <row r="2420" spans="1:15" ht="13" hidden="1" outlineLevel="1">
      <c r="A2420" s="59"/>
      <c r="B2420" s="59"/>
      <c r="H2420" s="51"/>
      <c r="M2420" s="55" t="s">
        <v>2171</v>
      </c>
      <c r="N2420" s="55">
        <v>1</v>
      </c>
      <c r="O2420" s="58">
        <f t="shared" si="26"/>
        <v>6.329113924050633E-4</v>
      </c>
    </row>
    <row r="2421" spans="1:15" ht="13" hidden="1" outlineLevel="1">
      <c r="A2421" s="59"/>
      <c r="B2421" s="59"/>
      <c r="H2421" s="51"/>
      <c r="M2421" s="55" t="s">
        <v>2172</v>
      </c>
      <c r="N2421" s="55">
        <v>1</v>
      </c>
      <c r="O2421" s="58">
        <f t="shared" si="26"/>
        <v>6.329113924050633E-4</v>
      </c>
    </row>
    <row r="2422" spans="1:15" ht="13" hidden="1" outlineLevel="1">
      <c r="A2422" s="59"/>
      <c r="B2422" s="59"/>
      <c r="H2422" s="51"/>
      <c r="M2422" s="55" t="s">
        <v>2173</v>
      </c>
      <c r="N2422" s="55">
        <v>1</v>
      </c>
      <c r="O2422" s="58">
        <f t="shared" si="26"/>
        <v>6.329113924050633E-4</v>
      </c>
    </row>
    <row r="2423" spans="1:15" ht="13" hidden="1" outlineLevel="1">
      <c r="A2423" s="59"/>
      <c r="B2423" s="59"/>
      <c r="H2423" s="51"/>
      <c r="M2423" s="55" t="s">
        <v>2174</v>
      </c>
      <c r="N2423" s="55">
        <v>1</v>
      </c>
      <c r="O2423" s="58">
        <f t="shared" si="26"/>
        <v>6.329113924050633E-4</v>
      </c>
    </row>
    <row r="2424" spans="1:15" ht="13" hidden="1" outlineLevel="1">
      <c r="A2424" s="59"/>
      <c r="B2424" s="59"/>
      <c r="H2424" s="51"/>
      <c r="M2424" s="55" t="s">
        <v>2175</v>
      </c>
      <c r="N2424" s="55">
        <v>1</v>
      </c>
      <c r="O2424" s="58">
        <f t="shared" si="26"/>
        <v>6.329113924050633E-4</v>
      </c>
    </row>
    <row r="2425" spans="1:15" ht="13" hidden="1" outlineLevel="1">
      <c r="A2425" s="59"/>
      <c r="B2425" s="59"/>
      <c r="H2425" s="51"/>
      <c r="M2425" s="55" t="s">
        <v>324</v>
      </c>
      <c r="N2425" s="55">
        <v>1</v>
      </c>
      <c r="O2425" s="58">
        <f t="shared" si="26"/>
        <v>6.329113924050633E-4</v>
      </c>
    </row>
    <row r="2426" spans="1:15" ht="13" hidden="1" outlineLevel="1">
      <c r="A2426" s="59"/>
      <c r="B2426" s="59"/>
      <c r="H2426" s="51"/>
      <c r="M2426" s="55" t="s">
        <v>2176</v>
      </c>
      <c r="N2426" s="55">
        <v>1</v>
      </c>
      <c r="O2426" s="58">
        <f t="shared" si="26"/>
        <v>6.329113924050633E-4</v>
      </c>
    </row>
    <row r="2427" spans="1:15" ht="13" hidden="1" outlineLevel="1">
      <c r="A2427" s="59"/>
      <c r="B2427" s="59"/>
      <c r="H2427" s="51"/>
      <c r="M2427" s="55" t="s">
        <v>2177</v>
      </c>
      <c r="N2427" s="55">
        <v>1</v>
      </c>
      <c r="O2427" s="58">
        <f t="shared" si="26"/>
        <v>6.329113924050633E-4</v>
      </c>
    </row>
    <row r="2428" spans="1:15" ht="13" hidden="1" outlineLevel="1">
      <c r="A2428" s="59"/>
      <c r="B2428" s="59"/>
      <c r="H2428" s="51"/>
      <c r="M2428" s="55" t="s">
        <v>265</v>
      </c>
      <c r="N2428" s="55">
        <v>1</v>
      </c>
      <c r="O2428" s="58">
        <f t="shared" si="26"/>
        <v>6.329113924050633E-4</v>
      </c>
    </row>
    <row r="2429" spans="1:15" ht="13" hidden="1" outlineLevel="1">
      <c r="A2429" s="59"/>
      <c r="B2429" s="59"/>
      <c r="H2429" s="51"/>
      <c r="M2429" s="55" t="s">
        <v>2178</v>
      </c>
      <c r="N2429" s="55">
        <v>1</v>
      </c>
      <c r="O2429" s="58">
        <f t="shared" si="26"/>
        <v>6.329113924050633E-4</v>
      </c>
    </row>
    <row r="2430" spans="1:15" ht="13" hidden="1" outlineLevel="1">
      <c r="A2430" s="59"/>
      <c r="B2430" s="59"/>
      <c r="H2430" s="51"/>
      <c r="M2430" s="55" t="s">
        <v>2179</v>
      </c>
      <c r="N2430" s="55">
        <v>1</v>
      </c>
      <c r="O2430" s="58">
        <f t="shared" si="26"/>
        <v>6.329113924050633E-4</v>
      </c>
    </row>
    <row r="2431" spans="1:15" ht="13" hidden="1" outlineLevel="1">
      <c r="A2431" s="59"/>
      <c r="B2431" s="59"/>
      <c r="H2431" s="51"/>
      <c r="M2431" s="55" t="s">
        <v>2180</v>
      </c>
      <c r="N2431" s="55">
        <v>1</v>
      </c>
      <c r="O2431" s="58">
        <f t="shared" si="26"/>
        <v>6.329113924050633E-4</v>
      </c>
    </row>
    <row r="2432" spans="1:15" ht="13" hidden="1" outlineLevel="1">
      <c r="A2432" s="59"/>
      <c r="B2432" s="59"/>
      <c r="H2432" s="51"/>
      <c r="M2432" s="55" t="s">
        <v>2181</v>
      </c>
      <c r="N2432" s="55">
        <v>1</v>
      </c>
      <c r="O2432" s="58">
        <f t="shared" si="26"/>
        <v>6.329113924050633E-4</v>
      </c>
    </row>
    <row r="2433" spans="1:15" ht="13" hidden="1" outlineLevel="1">
      <c r="A2433" s="59"/>
      <c r="B2433" s="59"/>
      <c r="H2433" s="51"/>
      <c r="M2433" s="55" t="s">
        <v>2182</v>
      </c>
      <c r="N2433" s="55">
        <v>1</v>
      </c>
      <c r="O2433" s="58">
        <f t="shared" si="26"/>
        <v>6.329113924050633E-4</v>
      </c>
    </row>
    <row r="2434" spans="1:15" ht="13" hidden="1" outlineLevel="1">
      <c r="A2434" s="59"/>
      <c r="B2434" s="59"/>
      <c r="H2434" s="51"/>
      <c r="M2434" s="55" t="s">
        <v>2183</v>
      </c>
      <c r="N2434" s="55">
        <v>1</v>
      </c>
      <c r="O2434" s="58">
        <f t="shared" si="26"/>
        <v>6.329113924050633E-4</v>
      </c>
    </row>
    <row r="2435" spans="1:15" ht="13" hidden="1" outlineLevel="1">
      <c r="A2435" s="59"/>
      <c r="B2435" s="59"/>
      <c r="H2435" s="51"/>
      <c r="M2435" s="55" t="s">
        <v>2184</v>
      </c>
      <c r="N2435" s="55">
        <v>1</v>
      </c>
      <c r="O2435" s="58">
        <f t="shared" si="26"/>
        <v>6.329113924050633E-4</v>
      </c>
    </row>
    <row r="2436" spans="1:15" ht="13" hidden="1" outlineLevel="1">
      <c r="A2436" s="59"/>
      <c r="B2436" s="59"/>
      <c r="H2436" s="51"/>
      <c r="M2436" s="55" t="s">
        <v>280</v>
      </c>
      <c r="N2436" s="55">
        <v>1</v>
      </c>
      <c r="O2436" s="58">
        <f t="shared" si="26"/>
        <v>6.329113924050633E-4</v>
      </c>
    </row>
    <row r="2437" spans="1:15" ht="13" hidden="1" outlineLevel="1">
      <c r="A2437" s="59"/>
      <c r="B2437" s="59"/>
      <c r="H2437" s="51"/>
      <c r="M2437" s="55" t="s">
        <v>2185</v>
      </c>
      <c r="N2437" s="55">
        <v>1</v>
      </c>
      <c r="O2437" s="58">
        <f t="shared" si="26"/>
        <v>6.329113924050633E-4</v>
      </c>
    </row>
    <row r="2438" spans="1:15" ht="13" hidden="1" outlineLevel="1">
      <c r="A2438" s="59"/>
      <c r="B2438" s="59"/>
      <c r="H2438" s="51"/>
      <c r="M2438" s="55" t="s">
        <v>2186</v>
      </c>
      <c r="N2438" s="55">
        <v>1</v>
      </c>
      <c r="O2438" s="58">
        <f t="shared" si="26"/>
        <v>6.329113924050633E-4</v>
      </c>
    </row>
    <row r="2439" spans="1:15" ht="13" hidden="1" outlineLevel="1">
      <c r="A2439" s="59"/>
      <c r="B2439" s="59"/>
      <c r="H2439" s="51"/>
      <c r="M2439" s="55" t="s">
        <v>2187</v>
      </c>
      <c r="N2439" s="55">
        <v>1</v>
      </c>
      <c r="O2439" s="58">
        <f t="shared" si="26"/>
        <v>6.329113924050633E-4</v>
      </c>
    </row>
    <row r="2440" spans="1:15" ht="13" hidden="1" outlineLevel="1">
      <c r="A2440" s="59"/>
      <c r="B2440" s="59"/>
      <c r="H2440" s="51"/>
      <c r="M2440" s="55" t="s">
        <v>2188</v>
      </c>
      <c r="N2440" s="55">
        <v>1</v>
      </c>
      <c r="O2440" s="58">
        <f t="shared" si="26"/>
        <v>6.329113924050633E-4</v>
      </c>
    </row>
    <row r="2441" spans="1:15" ht="13" hidden="1" outlineLevel="1">
      <c r="A2441" s="59"/>
      <c r="B2441" s="59"/>
      <c r="H2441" s="51"/>
      <c r="M2441" s="55" t="s">
        <v>2189</v>
      </c>
      <c r="N2441" s="55">
        <v>1</v>
      </c>
      <c r="O2441" s="58">
        <f t="shared" si="26"/>
        <v>6.329113924050633E-4</v>
      </c>
    </row>
    <row r="2442" spans="1:15" ht="13" hidden="1" outlineLevel="1">
      <c r="A2442" s="59"/>
      <c r="B2442" s="59"/>
      <c r="H2442" s="51"/>
      <c r="M2442" s="55" t="s">
        <v>2190</v>
      </c>
      <c r="N2442" s="55">
        <v>1</v>
      </c>
      <c r="O2442" s="58">
        <f t="shared" si="26"/>
        <v>6.329113924050633E-4</v>
      </c>
    </row>
    <row r="2443" spans="1:15" ht="13" hidden="1" outlineLevel="1">
      <c r="A2443" s="59"/>
      <c r="B2443" s="59"/>
      <c r="H2443" s="51"/>
      <c r="M2443" s="55" t="s">
        <v>2191</v>
      </c>
      <c r="N2443" s="55">
        <v>1</v>
      </c>
      <c r="O2443" s="58">
        <f t="shared" si="26"/>
        <v>6.329113924050633E-4</v>
      </c>
    </row>
    <row r="2444" spans="1:15" ht="13" hidden="1" outlineLevel="1">
      <c r="A2444" s="59"/>
      <c r="B2444" s="59"/>
      <c r="H2444" s="51"/>
      <c r="M2444" s="64" t="s">
        <v>2192</v>
      </c>
      <c r="N2444" s="55">
        <v>1</v>
      </c>
      <c r="O2444" s="58">
        <f t="shared" si="26"/>
        <v>6.329113924050633E-4</v>
      </c>
    </row>
    <row r="2445" spans="1:15" ht="13" hidden="1" outlineLevel="1">
      <c r="A2445" s="59"/>
      <c r="B2445" s="59"/>
      <c r="H2445" s="51"/>
      <c r="M2445" s="55" t="s">
        <v>2193</v>
      </c>
      <c r="N2445" s="55">
        <v>1</v>
      </c>
      <c r="O2445" s="58">
        <f t="shared" si="26"/>
        <v>6.329113924050633E-4</v>
      </c>
    </row>
    <row r="2446" spans="1:15" ht="13" hidden="1" outlineLevel="1">
      <c r="A2446" s="59"/>
      <c r="B2446" s="59"/>
      <c r="H2446" s="51"/>
      <c r="M2446" s="55" t="s">
        <v>2194</v>
      </c>
      <c r="N2446" s="55">
        <v>1</v>
      </c>
      <c r="O2446" s="58">
        <f t="shared" si="26"/>
        <v>6.329113924050633E-4</v>
      </c>
    </row>
    <row r="2447" spans="1:15" ht="13" hidden="1" outlineLevel="1">
      <c r="A2447" s="59"/>
      <c r="B2447" s="59"/>
      <c r="H2447" s="51"/>
      <c r="M2447" s="55" t="s">
        <v>2195</v>
      </c>
      <c r="N2447" s="55">
        <v>1</v>
      </c>
      <c r="O2447" s="58">
        <f t="shared" si="26"/>
        <v>6.329113924050633E-4</v>
      </c>
    </row>
    <row r="2448" spans="1:15" ht="13" hidden="1" outlineLevel="1">
      <c r="A2448" s="59"/>
      <c r="B2448" s="59"/>
      <c r="H2448" s="51"/>
      <c r="M2448" s="55" t="s">
        <v>2196</v>
      </c>
      <c r="N2448" s="55">
        <v>1</v>
      </c>
      <c r="O2448" s="58">
        <f t="shared" si="26"/>
        <v>6.329113924050633E-4</v>
      </c>
    </row>
    <row r="2449" spans="1:15" ht="13">
      <c r="A2449" s="59"/>
      <c r="B2449" s="59"/>
      <c r="H2449" s="51"/>
      <c r="M2449" s="65"/>
      <c r="N2449" s="65"/>
      <c r="O2449" s="66"/>
    </row>
    <row r="2450" spans="1:15" ht="13">
      <c r="A2450" s="59"/>
      <c r="B2450" s="59"/>
      <c r="H2450" s="51"/>
      <c r="M2450" s="65"/>
      <c r="N2450" s="65"/>
      <c r="O2450" s="66"/>
    </row>
    <row r="2451" spans="1:15" ht="13">
      <c r="A2451" s="59"/>
      <c r="B2451" s="59"/>
      <c r="H2451" s="51"/>
      <c r="M2451" s="65"/>
      <c r="N2451" s="65"/>
      <c r="O2451" s="66"/>
    </row>
    <row r="2452" spans="1:15" ht="13">
      <c r="A2452" s="59"/>
      <c r="B2452" s="59"/>
      <c r="H2452" s="51"/>
      <c r="M2452" s="65"/>
      <c r="N2452" s="65"/>
      <c r="O2452" s="66"/>
    </row>
    <row r="2453" spans="1:15" ht="13">
      <c r="A2453" s="59"/>
      <c r="B2453" s="59"/>
      <c r="H2453" s="51"/>
      <c r="M2453" s="65"/>
      <c r="N2453" s="65"/>
      <c r="O2453" s="66"/>
    </row>
    <row r="2454" spans="1:15" ht="13">
      <c r="A2454" s="59"/>
      <c r="B2454" s="59"/>
      <c r="H2454" s="51"/>
      <c r="M2454" s="65"/>
      <c r="N2454" s="65"/>
      <c r="O2454" s="66"/>
    </row>
    <row r="2455" spans="1:15" ht="13">
      <c r="A2455" s="59"/>
      <c r="B2455" s="59"/>
      <c r="H2455" s="51"/>
      <c r="M2455" s="65"/>
      <c r="N2455" s="65"/>
      <c r="O2455" s="66"/>
    </row>
    <row r="2456" spans="1:15" ht="13">
      <c r="A2456" s="59"/>
      <c r="B2456" s="59"/>
      <c r="H2456" s="51"/>
      <c r="M2456" s="65"/>
      <c r="N2456" s="65"/>
      <c r="O2456" s="66"/>
    </row>
    <row r="2457" spans="1:15" ht="13">
      <c r="A2457" s="59"/>
      <c r="B2457" s="59"/>
      <c r="H2457" s="51"/>
      <c r="M2457" s="65"/>
      <c r="N2457" s="65"/>
      <c r="O2457" s="66"/>
    </row>
    <row r="2458" spans="1:15" ht="13">
      <c r="A2458" s="59"/>
      <c r="B2458" s="59"/>
      <c r="H2458" s="51"/>
      <c r="M2458" s="65"/>
      <c r="N2458" s="65"/>
      <c r="O2458" s="66"/>
    </row>
    <row r="2459" spans="1:15" ht="13">
      <c r="A2459" s="59"/>
      <c r="B2459" s="59"/>
      <c r="H2459" s="51"/>
      <c r="M2459" s="65"/>
      <c r="N2459" s="65"/>
      <c r="O2459" s="66"/>
    </row>
    <row r="2460" spans="1:15" ht="13">
      <c r="A2460" s="59"/>
      <c r="B2460" s="59"/>
      <c r="H2460" s="51"/>
      <c r="M2460" s="65"/>
      <c r="N2460" s="65"/>
      <c r="O2460" s="66"/>
    </row>
    <row r="2461" spans="1:15" ht="13">
      <c r="A2461" s="59"/>
      <c r="B2461" s="59"/>
      <c r="H2461" s="51"/>
      <c r="M2461" s="65"/>
      <c r="N2461" s="65"/>
      <c r="O2461" s="66"/>
    </row>
    <row r="2462" spans="1:15" ht="13">
      <c r="A2462" s="59"/>
      <c r="B2462" s="59"/>
      <c r="H2462" s="51"/>
      <c r="M2462" s="65"/>
      <c r="N2462" s="65"/>
      <c r="O2462" s="66"/>
    </row>
    <row r="2463" spans="1:15" ht="13">
      <c r="A2463" s="59"/>
      <c r="B2463" s="59"/>
      <c r="H2463" s="51"/>
      <c r="M2463" s="65"/>
      <c r="N2463" s="65"/>
      <c r="O2463" s="66"/>
    </row>
    <row r="2464" spans="1:15" ht="13">
      <c r="A2464" s="59"/>
      <c r="B2464" s="59"/>
      <c r="H2464" s="51"/>
      <c r="M2464" s="65"/>
      <c r="N2464" s="65"/>
      <c r="O2464" s="66"/>
    </row>
    <row r="2465" spans="1:15" ht="13">
      <c r="A2465" s="59"/>
      <c r="B2465" s="59"/>
      <c r="H2465" s="51"/>
      <c r="M2465" s="65"/>
      <c r="N2465" s="65"/>
      <c r="O2465" s="66"/>
    </row>
    <row r="2466" spans="1:15" ht="13">
      <c r="A2466" s="59"/>
      <c r="B2466" s="59"/>
      <c r="H2466" s="51"/>
      <c r="M2466" s="65"/>
      <c r="N2466" s="65"/>
      <c r="O2466" s="66"/>
    </row>
    <row r="2467" spans="1:15" ht="13">
      <c r="A2467" s="59"/>
      <c r="B2467" s="59"/>
      <c r="H2467" s="51"/>
      <c r="M2467" s="65"/>
      <c r="N2467" s="65"/>
      <c r="O2467" s="66"/>
    </row>
    <row r="2468" spans="1:15" ht="13">
      <c r="A2468" s="59"/>
      <c r="B2468" s="59"/>
      <c r="H2468" s="51"/>
      <c r="M2468" s="65"/>
      <c r="N2468" s="65"/>
      <c r="O2468" s="66"/>
    </row>
    <row r="2469" spans="1:15" ht="13">
      <c r="A2469" s="59"/>
      <c r="B2469" s="59"/>
      <c r="H2469" s="51"/>
      <c r="M2469" s="65"/>
      <c r="N2469" s="65"/>
      <c r="O2469" s="66"/>
    </row>
    <row r="2470" spans="1:15" ht="13">
      <c r="A2470" s="59"/>
      <c r="B2470" s="59"/>
      <c r="H2470" s="51"/>
      <c r="M2470" s="65"/>
      <c r="N2470" s="65"/>
      <c r="O2470" s="66"/>
    </row>
    <row r="2471" spans="1:15" ht="13">
      <c r="A2471" s="59"/>
      <c r="B2471" s="59"/>
      <c r="H2471" s="51"/>
      <c r="M2471" s="65"/>
      <c r="N2471" s="65"/>
      <c r="O2471" s="66"/>
    </row>
    <row r="2472" spans="1:15" ht="13">
      <c r="A2472" s="59"/>
      <c r="B2472" s="59"/>
      <c r="H2472" s="51"/>
      <c r="M2472" s="65"/>
      <c r="N2472" s="65"/>
      <c r="O2472" s="66"/>
    </row>
    <row r="2473" spans="1:15" ht="13">
      <c r="A2473" s="59"/>
      <c r="B2473" s="59"/>
      <c r="H2473" s="51"/>
      <c r="M2473" s="65"/>
      <c r="N2473" s="65"/>
      <c r="O2473" s="66"/>
    </row>
    <row r="2474" spans="1:15" ht="13">
      <c r="A2474" s="59"/>
      <c r="B2474" s="59"/>
      <c r="H2474" s="51"/>
      <c r="M2474" s="65"/>
      <c r="N2474" s="65"/>
      <c r="O2474" s="66"/>
    </row>
    <row r="2475" spans="1:15" ht="13">
      <c r="A2475" s="59"/>
      <c r="B2475" s="59"/>
      <c r="H2475" s="51"/>
      <c r="M2475" s="65"/>
      <c r="N2475" s="65"/>
      <c r="O2475" s="66"/>
    </row>
    <row r="2476" spans="1:15" ht="13">
      <c r="A2476" s="59"/>
      <c r="B2476" s="59"/>
      <c r="H2476" s="51"/>
      <c r="M2476" s="65"/>
      <c r="N2476" s="65"/>
      <c r="O2476" s="66"/>
    </row>
    <row r="2477" spans="1:15" ht="13">
      <c r="A2477" s="59"/>
      <c r="B2477" s="59"/>
      <c r="H2477" s="51"/>
      <c r="M2477" s="65"/>
      <c r="N2477" s="65"/>
      <c r="O2477" s="66"/>
    </row>
    <row r="2478" spans="1:15" ht="13">
      <c r="A2478" s="59"/>
      <c r="B2478" s="59"/>
      <c r="H2478" s="51"/>
      <c r="M2478" s="65"/>
      <c r="N2478" s="65"/>
      <c r="O2478" s="66"/>
    </row>
    <row r="2479" spans="1:15" ht="13">
      <c r="A2479" s="59"/>
      <c r="B2479" s="59"/>
      <c r="H2479" s="51"/>
      <c r="M2479" s="65"/>
      <c r="N2479" s="65"/>
      <c r="O2479" s="66"/>
    </row>
    <row r="2480" spans="1:15" ht="13">
      <c r="A2480" s="59"/>
      <c r="B2480" s="59"/>
      <c r="H2480" s="51"/>
      <c r="M2480" s="65"/>
      <c r="N2480" s="65"/>
      <c r="O2480" s="66"/>
    </row>
    <row r="2481" spans="1:15" ht="13">
      <c r="A2481" s="59"/>
      <c r="B2481" s="59"/>
      <c r="H2481" s="51"/>
      <c r="M2481" s="65"/>
      <c r="N2481" s="65"/>
      <c r="O2481" s="66"/>
    </row>
    <row r="2482" spans="1:15" ht="13">
      <c r="A2482" s="59"/>
      <c r="B2482" s="59"/>
      <c r="H2482" s="51"/>
      <c r="M2482" s="65"/>
      <c r="N2482" s="65"/>
      <c r="O2482" s="66"/>
    </row>
    <row r="2483" spans="1:15" ht="13">
      <c r="A2483" s="59"/>
      <c r="B2483" s="59"/>
      <c r="H2483" s="51"/>
      <c r="M2483" s="65"/>
      <c r="N2483" s="65"/>
      <c r="O2483" s="66"/>
    </row>
    <row r="2484" spans="1:15" ht="13">
      <c r="A2484" s="59"/>
      <c r="B2484" s="59"/>
      <c r="H2484" s="51"/>
      <c r="M2484" s="65"/>
      <c r="N2484" s="65"/>
      <c r="O2484" s="66"/>
    </row>
    <row r="2485" spans="1:15" ht="13">
      <c r="A2485" s="59"/>
      <c r="B2485" s="59"/>
      <c r="H2485" s="51"/>
      <c r="M2485" s="65"/>
      <c r="N2485" s="65"/>
      <c r="O2485" s="66"/>
    </row>
    <row r="2486" spans="1:15" ht="13">
      <c r="A2486" s="59"/>
      <c r="B2486" s="59"/>
      <c r="H2486" s="51"/>
      <c r="M2486" s="65"/>
      <c r="N2486" s="65"/>
      <c r="O2486" s="66"/>
    </row>
    <row r="2487" spans="1:15" ht="13">
      <c r="A2487" s="59"/>
      <c r="B2487" s="59"/>
      <c r="H2487" s="51"/>
      <c r="M2487" s="65"/>
      <c r="N2487" s="65"/>
      <c r="O2487" s="66"/>
    </row>
    <row r="2488" spans="1:15" ht="13">
      <c r="A2488" s="59"/>
      <c r="B2488" s="59"/>
      <c r="H2488" s="51"/>
      <c r="M2488" s="65"/>
      <c r="N2488" s="65"/>
      <c r="O2488" s="66"/>
    </row>
    <row r="2489" spans="1:15" ht="13">
      <c r="A2489" s="59"/>
      <c r="B2489" s="59"/>
      <c r="H2489" s="51"/>
      <c r="M2489" s="65"/>
      <c r="N2489" s="65"/>
      <c r="O2489" s="66"/>
    </row>
    <row r="2490" spans="1:15" ht="13">
      <c r="A2490" s="59"/>
      <c r="B2490" s="59"/>
      <c r="H2490" s="51"/>
      <c r="M2490" s="65"/>
      <c r="N2490" s="65"/>
      <c r="O2490" s="66"/>
    </row>
    <row r="2491" spans="1:15" ht="13">
      <c r="A2491" s="59"/>
      <c r="B2491" s="59"/>
      <c r="H2491" s="51"/>
      <c r="M2491" s="65"/>
      <c r="N2491" s="65"/>
      <c r="O2491" s="66"/>
    </row>
    <row r="2492" spans="1:15" ht="13">
      <c r="A2492" s="59"/>
      <c r="B2492" s="59"/>
      <c r="H2492" s="51"/>
      <c r="M2492" s="65"/>
      <c r="N2492" s="65"/>
      <c r="O2492" s="66"/>
    </row>
    <row r="2493" spans="1:15" ht="13">
      <c r="A2493" s="59"/>
      <c r="B2493" s="59"/>
      <c r="H2493" s="51"/>
      <c r="M2493" s="65"/>
      <c r="N2493" s="65"/>
      <c r="O2493" s="66"/>
    </row>
    <row r="2494" spans="1:15" ht="13">
      <c r="A2494" s="59"/>
      <c r="B2494" s="59"/>
      <c r="H2494" s="51"/>
      <c r="M2494" s="65"/>
      <c r="N2494" s="65"/>
      <c r="O2494" s="66"/>
    </row>
    <row r="2495" spans="1:15" ht="13">
      <c r="A2495" s="59"/>
      <c r="B2495" s="59"/>
      <c r="H2495" s="51"/>
      <c r="M2495" s="65"/>
      <c r="N2495" s="65"/>
      <c r="O2495" s="66"/>
    </row>
    <row r="2496" spans="1:15" ht="13">
      <c r="A2496" s="59"/>
      <c r="B2496" s="59"/>
      <c r="H2496" s="51"/>
      <c r="M2496" s="65"/>
      <c r="N2496" s="65"/>
      <c r="O2496" s="66"/>
    </row>
    <row r="2497" spans="1:15" ht="13">
      <c r="A2497" s="59"/>
      <c r="B2497" s="59"/>
      <c r="H2497" s="51"/>
      <c r="M2497" s="65"/>
      <c r="N2497" s="65"/>
      <c r="O2497" s="66"/>
    </row>
    <row r="2498" spans="1:15" ht="13">
      <c r="A2498" s="59"/>
      <c r="B2498" s="59"/>
      <c r="H2498" s="51"/>
      <c r="M2498" s="65"/>
      <c r="N2498" s="65"/>
      <c r="O2498" s="66"/>
    </row>
    <row r="2499" spans="1:15" ht="13">
      <c r="A2499" s="59"/>
      <c r="B2499" s="59"/>
      <c r="H2499" s="51"/>
      <c r="M2499" s="65"/>
      <c r="N2499" s="65"/>
      <c r="O2499" s="66"/>
    </row>
    <row r="2500" spans="1:15" ht="13">
      <c r="A2500" s="59"/>
      <c r="B2500" s="59"/>
      <c r="H2500" s="51"/>
      <c r="M2500" s="65"/>
      <c r="N2500" s="65"/>
      <c r="O2500" s="66"/>
    </row>
    <row r="2501" spans="1:15" ht="13">
      <c r="A2501" s="59"/>
      <c r="B2501" s="59"/>
      <c r="H2501" s="51"/>
      <c r="M2501" s="65"/>
      <c r="N2501" s="65"/>
      <c r="O2501" s="66"/>
    </row>
    <row r="2502" spans="1:15" ht="13">
      <c r="A2502" s="59"/>
      <c r="B2502" s="59"/>
      <c r="H2502" s="51"/>
      <c r="M2502" s="65"/>
      <c r="N2502" s="65"/>
      <c r="O2502" s="66"/>
    </row>
    <row r="2503" spans="1:15" ht="13">
      <c r="A2503" s="59"/>
      <c r="B2503" s="59"/>
      <c r="H2503" s="51"/>
      <c r="M2503" s="65"/>
      <c r="N2503" s="65"/>
      <c r="O2503" s="66"/>
    </row>
    <row r="2504" spans="1:15" ht="13">
      <c r="A2504" s="59"/>
      <c r="B2504" s="59"/>
      <c r="H2504" s="51"/>
      <c r="M2504" s="65"/>
      <c r="N2504" s="65"/>
      <c r="O2504" s="66"/>
    </row>
    <row r="2505" spans="1:15" ht="13">
      <c r="A2505" s="59"/>
      <c r="B2505" s="59"/>
      <c r="H2505" s="51"/>
      <c r="M2505" s="65"/>
      <c r="N2505" s="65"/>
      <c r="O2505" s="66"/>
    </row>
    <row r="2506" spans="1:15" ht="13">
      <c r="A2506" s="59"/>
      <c r="B2506" s="59"/>
      <c r="H2506" s="51"/>
      <c r="M2506" s="65"/>
      <c r="N2506" s="65"/>
      <c r="O2506" s="66"/>
    </row>
    <row r="2507" spans="1:15" ht="13">
      <c r="A2507" s="59"/>
      <c r="B2507" s="59"/>
      <c r="H2507" s="51"/>
      <c r="M2507" s="65"/>
      <c r="N2507" s="65"/>
      <c r="O2507" s="66"/>
    </row>
    <row r="2508" spans="1:15" ht="13">
      <c r="A2508" s="59"/>
      <c r="B2508" s="59"/>
      <c r="H2508" s="51"/>
      <c r="M2508" s="65"/>
      <c r="N2508" s="65"/>
      <c r="O2508" s="66"/>
    </row>
    <row r="2509" spans="1:15" ht="13">
      <c r="A2509" s="59"/>
      <c r="B2509" s="59"/>
      <c r="H2509" s="51"/>
      <c r="M2509" s="65"/>
      <c r="N2509" s="65"/>
      <c r="O2509" s="66"/>
    </row>
    <row r="2510" spans="1:15" ht="13">
      <c r="A2510" s="59"/>
      <c r="B2510" s="59"/>
      <c r="H2510" s="51"/>
      <c r="M2510" s="65"/>
      <c r="N2510" s="65"/>
      <c r="O2510" s="66"/>
    </row>
    <row r="2511" spans="1:15" ht="13">
      <c r="A2511" s="59"/>
      <c r="B2511" s="59"/>
      <c r="H2511" s="51"/>
      <c r="M2511" s="65"/>
      <c r="N2511" s="65"/>
      <c r="O2511" s="66"/>
    </row>
    <row r="2512" spans="1:15" ht="13">
      <c r="A2512" s="59"/>
      <c r="B2512" s="59"/>
      <c r="H2512" s="51"/>
      <c r="M2512" s="65"/>
      <c r="N2512" s="65"/>
      <c r="O2512" s="66"/>
    </row>
    <row r="2513" spans="1:15" ht="13">
      <c r="A2513" s="59"/>
      <c r="B2513" s="59"/>
      <c r="H2513" s="51"/>
      <c r="M2513" s="65"/>
      <c r="N2513" s="65"/>
      <c r="O2513" s="66"/>
    </row>
    <row r="2514" spans="1:15" ht="13">
      <c r="A2514" s="59"/>
      <c r="B2514" s="59"/>
      <c r="H2514" s="51"/>
      <c r="M2514" s="65"/>
      <c r="N2514" s="65"/>
      <c r="O2514" s="66"/>
    </row>
    <row r="2515" spans="1:15" ht="13">
      <c r="A2515" s="59"/>
      <c r="B2515" s="59"/>
      <c r="H2515" s="51"/>
      <c r="M2515" s="65"/>
      <c r="N2515" s="65"/>
      <c r="O2515" s="66"/>
    </row>
    <row r="2516" spans="1:15" ht="13">
      <c r="A2516" s="59"/>
      <c r="B2516" s="59"/>
      <c r="H2516" s="51"/>
      <c r="M2516" s="65"/>
      <c r="N2516" s="65"/>
      <c r="O2516" s="66"/>
    </row>
    <row r="2517" spans="1:15" ht="13">
      <c r="A2517" s="59"/>
      <c r="B2517" s="59"/>
      <c r="H2517" s="51"/>
      <c r="M2517" s="65"/>
      <c r="N2517" s="65"/>
      <c r="O2517" s="66"/>
    </row>
    <row r="2518" spans="1:15" ht="13">
      <c r="A2518" s="59"/>
      <c r="B2518" s="59"/>
      <c r="H2518" s="51"/>
      <c r="M2518" s="65"/>
      <c r="N2518" s="65"/>
      <c r="O2518" s="66"/>
    </row>
    <row r="2519" spans="1:15" ht="13">
      <c r="A2519" s="59"/>
      <c r="B2519" s="59"/>
      <c r="H2519" s="51"/>
      <c r="M2519" s="65"/>
      <c r="N2519" s="65"/>
      <c r="O2519" s="66"/>
    </row>
    <row r="2520" spans="1:15" ht="13">
      <c r="A2520" s="59"/>
      <c r="B2520" s="59"/>
      <c r="H2520" s="51"/>
      <c r="M2520" s="65"/>
      <c r="N2520" s="65"/>
      <c r="O2520" s="66"/>
    </row>
    <row r="2521" spans="1:15" ht="13">
      <c r="A2521" s="59"/>
      <c r="B2521" s="59"/>
      <c r="H2521" s="51"/>
      <c r="M2521" s="65"/>
      <c r="N2521" s="65"/>
      <c r="O2521" s="66"/>
    </row>
    <row r="2522" spans="1:15" ht="13">
      <c r="A2522" s="59"/>
      <c r="B2522" s="59"/>
      <c r="H2522" s="51"/>
      <c r="M2522" s="65"/>
      <c r="N2522" s="65"/>
      <c r="O2522" s="66"/>
    </row>
    <row r="2523" spans="1:15" ht="13">
      <c r="A2523" s="59"/>
      <c r="B2523" s="59"/>
      <c r="H2523" s="51"/>
      <c r="M2523" s="65"/>
      <c r="N2523" s="65"/>
      <c r="O2523" s="66"/>
    </row>
    <row r="2524" spans="1:15" ht="13">
      <c r="A2524" s="59"/>
      <c r="B2524" s="59"/>
      <c r="H2524" s="51"/>
      <c r="M2524" s="65"/>
      <c r="N2524" s="65"/>
      <c r="O2524" s="66"/>
    </row>
    <row r="2525" spans="1:15" ht="13">
      <c r="A2525" s="59"/>
      <c r="B2525" s="59"/>
      <c r="H2525" s="51"/>
      <c r="M2525" s="65"/>
      <c r="N2525" s="65"/>
      <c r="O2525" s="66"/>
    </row>
    <row r="2526" spans="1:15" ht="13">
      <c r="A2526" s="59"/>
      <c r="B2526" s="59"/>
      <c r="H2526" s="51"/>
      <c r="M2526" s="65"/>
      <c r="N2526" s="65"/>
      <c r="O2526" s="66"/>
    </row>
    <row r="2527" spans="1:15" ht="13">
      <c r="A2527" s="59"/>
      <c r="B2527" s="59"/>
      <c r="H2527" s="51"/>
      <c r="M2527" s="65"/>
      <c r="N2527" s="65"/>
      <c r="O2527" s="66"/>
    </row>
    <row r="2528" spans="1:15" ht="13">
      <c r="A2528" s="59"/>
      <c r="B2528" s="59"/>
      <c r="H2528" s="51"/>
      <c r="M2528" s="65"/>
      <c r="N2528" s="65"/>
      <c r="O2528" s="66"/>
    </row>
  </sheetData>
  <conditionalFormatting sqref="G1:G7 G13:G2528 K1539:K1673">
    <cfRule type="colorScale" priority="1">
      <colorScale>
        <cfvo type="min"/>
        <cfvo type="max"/>
        <color rgb="FFFFFFFF"/>
        <color rgb="FFFFD666"/>
      </colorScale>
    </cfRule>
  </conditionalFormatting>
  <conditionalFormatting sqref="K1:K2528">
    <cfRule type="colorScale" priority="2">
      <colorScale>
        <cfvo type="min"/>
        <cfvo type="max"/>
        <color rgb="FFFFFFFF"/>
        <color rgb="FFFFD666"/>
      </colorScale>
    </cfRule>
  </conditionalFormatting>
  <hyperlinks>
    <hyperlink ref="M18" r:id="rId1" xr:uid="{00000000-0004-0000-0200-000000000000}"/>
    <hyperlink ref="M309" r:id="rId2" xr:uid="{00000000-0004-0000-0200-000001000000}"/>
    <hyperlink ref="M473" r:id="rId3" xr:uid="{00000000-0004-0000-0200-000002000000}"/>
    <hyperlink ref="M831" r:id="rId4" xr:uid="{00000000-0004-0000-0200-000003000000}"/>
    <hyperlink ref="M838" r:id="rId5" xr:uid="{00000000-0004-0000-0200-000004000000}"/>
    <hyperlink ref="M856" r:id="rId6" xr:uid="{00000000-0004-0000-0200-000005000000}"/>
    <hyperlink ref="M901" r:id="rId7" xr:uid="{00000000-0004-0000-0200-000006000000}"/>
    <hyperlink ref="M948" r:id="rId8" xr:uid="{00000000-0004-0000-0200-000007000000}"/>
    <hyperlink ref="M1095" r:id="rId9" xr:uid="{00000000-0004-0000-0200-000008000000}"/>
    <hyperlink ref="M1188" r:id="rId10" xr:uid="{00000000-0004-0000-0200-000009000000}"/>
    <hyperlink ref="M1190" r:id="rId11" xr:uid="{00000000-0004-0000-0200-00000A000000}"/>
    <hyperlink ref="M1250" r:id="rId12" xr:uid="{00000000-0004-0000-0200-00000B000000}"/>
    <hyperlink ref="M1283" r:id="rId13" xr:uid="{00000000-0004-0000-0200-00000C000000}"/>
    <hyperlink ref="M1334" r:id="rId14" xr:uid="{00000000-0004-0000-0200-00000D000000}"/>
    <hyperlink ref="M1410" r:id="rId15" xr:uid="{00000000-0004-0000-0200-00000E000000}"/>
    <hyperlink ref="M1555" r:id="rId16" xr:uid="{00000000-0004-0000-0200-00000F000000}"/>
    <hyperlink ref="M1605" r:id="rId17" xr:uid="{00000000-0004-0000-0200-000010000000}"/>
    <hyperlink ref="M1606" r:id="rId18" xr:uid="{00000000-0004-0000-0200-000011000000}"/>
    <hyperlink ref="M1625" r:id="rId19" xr:uid="{00000000-0004-0000-0200-000012000000}"/>
    <hyperlink ref="M1641" r:id="rId20" xr:uid="{00000000-0004-0000-0200-000013000000}"/>
    <hyperlink ref="M1745" r:id="rId21" xr:uid="{00000000-0004-0000-0200-000014000000}"/>
    <hyperlink ref="M1939" r:id="rId22" xr:uid="{00000000-0004-0000-0200-000015000000}"/>
    <hyperlink ref="M1973" r:id="rId23" xr:uid="{00000000-0004-0000-0200-000016000000}"/>
    <hyperlink ref="M2173" r:id="rId24" xr:uid="{00000000-0004-0000-0200-000017000000}"/>
    <hyperlink ref="M2175" r:id="rId25" xr:uid="{00000000-0004-0000-0200-000018000000}"/>
    <hyperlink ref="M2218" r:id="rId26" xr:uid="{00000000-0004-0000-0200-000019000000}"/>
    <hyperlink ref="M2231" r:id="rId27" xr:uid="{00000000-0004-0000-0200-00001A000000}"/>
    <hyperlink ref="M2259" r:id="rId28" xr:uid="{00000000-0004-0000-0200-00001B000000}"/>
    <hyperlink ref="M2315" r:id="rId29" xr:uid="{00000000-0004-0000-0200-00001C000000}"/>
    <hyperlink ref="M2398" r:id="rId30" xr:uid="{00000000-0004-0000-0200-00001D000000}"/>
    <hyperlink ref="M2444" r:id="rId31" xr:uid="{00000000-0004-0000-0200-00001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34"/>
  <sheetViews>
    <sheetView workbookViewId="0"/>
  </sheetViews>
  <sheetFormatPr baseColWidth="10" defaultColWidth="14.5" defaultRowHeight="15.75" customHeight="1" outlineLevelRow="1"/>
  <sheetData>
    <row r="1" spans="1:21" ht="13">
      <c r="A1" s="67" t="s">
        <v>20</v>
      </c>
    </row>
    <row r="2" spans="1:21" ht="13">
      <c r="A2" s="68"/>
      <c r="B2" s="69" t="s">
        <v>2197</v>
      </c>
      <c r="C2" s="70"/>
      <c r="D2" s="70"/>
      <c r="E2" s="70"/>
      <c r="F2" s="70"/>
      <c r="G2" s="69" t="s">
        <v>2198</v>
      </c>
      <c r="H2" s="70"/>
      <c r="I2" s="70"/>
      <c r="J2" s="70"/>
      <c r="L2" s="68"/>
      <c r="M2" s="69" t="s">
        <v>2199</v>
      </c>
      <c r="N2" s="70"/>
      <c r="O2" s="70"/>
      <c r="P2" s="70"/>
      <c r="Q2" s="70"/>
      <c r="R2" s="69" t="s">
        <v>2198</v>
      </c>
      <c r="S2" s="70"/>
      <c r="T2" s="70"/>
      <c r="U2" s="70"/>
    </row>
    <row r="3" spans="1:21" ht="13">
      <c r="A3" s="71" t="s">
        <v>2200</v>
      </c>
      <c r="B3" s="72" t="s">
        <v>64</v>
      </c>
      <c r="C3" s="72" t="s">
        <v>49</v>
      </c>
      <c r="D3" s="73" t="s">
        <v>50</v>
      </c>
      <c r="E3" s="73" t="s">
        <v>69</v>
      </c>
      <c r="F3" s="74" t="s">
        <v>2201</v>
      </c>
      <c r="G3" s="75" t="s">
        <v>64</v>
      </c>
      <c r="H3" s="75" t="s">
        <v>49</v>
      </c>
      <c r="I3" s="75" t="s">
        <v>50</v>
      </c>
      <c r="J3" s="75" t="s">
        <v>69</v>
      </c>
      <c r="L3" s="76" t="s">
        <v>2200</v>
      </c>
      <c r="M3" s="77" t="s">
        <v>64</v>
      </c>
      <c r="N3" s="77" t="s">
        <v>49</v>
      </c>
      <c r="O3" s="78" t="s">
        <v>50</v>
      </c>
      <c r="P3" s="78" t="s">
        <v>69</v>
      </c>
      <c r="Q3" s="79" t="s">
        <v>2201</v>
      </c>
      <c r="R3" s="80" t="s">
        <v>64</v>
      </c>
      <c r="S3" s="80" t="s">
        <v>49</v>
      </c>
      <c r="T3" s="80" t="s">
        <v>50</v>
      </c>
      <c r="U3" s="80" t="s">
        <v>69</v>
      </c>
    </row>
    <row r="4" spans="1:21" ht="13">
      <c r="A4" s="76" t="s">
        <v>46</v>
      </c>
      <c r="B4" s="81">
        <v>4</v>
      </c>
      <c r="C4" s="81">
        <v>14</v>
      </c>
      <c r="D4" s="81">
        <v>14</v>
      </c>
      <c r="E4" s="81">
        <v>1</v>
      </c>
      <c r="F4" s="79">
        <f t="shared" ref="F4:F48" si="0">SUM(B4:E4)</f>
        <v>33</v>
      </c>
      <c r="G4" s="81">
        <v>80000</v>
      </c>
      <c r="H4" s="81">
        <v>95000</v>
      </c>
      <c r="I4" s="81">
        <v>100000</v>
      </c>
      <c r="J4" s="81">
        <v>150000</v>
      </c>
      <c r="L4" s="76" t="s">
        <v>81</v>
      </c>
      <c r="M4" s="81">
        <v>1</v>
      </c>
      <c r="N4" s="82"/>
      <c r="O4" s="81">
        <v>1</v>
      </c>
      <c r="P4" s="83"/>
      <c r="Q4" s="79">
        <f t="shared" ref="Q4:Q25" si="1">SUM(M4:P4)</f>
        <v>2</v>
      </c>
      <c r="R4" s="84">
        <v>57500</v>
      </c>
      <c r="S4" s="85"/>
      <c r="T4" s="84">
        <v>100000</v>
      </c>
      <c r="U4" s="85"/>
    </row>
    <row r="5" spans="1:21" ht="13">
      <c r="A5" s="76" t="s">
        <v>47</v>
      </c>
      <c r="B5" s="81">
        <v>1</v>
      </c>
      <c r="C5" s="81">
        <v>7</v>
      </c>
      <c r="D5" s="81">
        <v>5</v>
      </c>
      <c r="E5" s="83"/>
      <c r="F5" s="79">
        <f t="shared" si="0"/>
        <v>13</v>
      </c>
      <c r="G5" s="81">
        <v>80000</v>
      </c>
      <c r="H5" s="81">
        <v>55000</v>
      </c>
      <c r="I5" s="81">
        <v>90000</v>
      </c>
      <c r="J5" s="83"/>
      <c r="L5" s="76" t="s">
        <v>97</v>
      </c>
      <c r="M5" s="82"/>
      <c r="N5" s="81">
        <v>1</v>
      </c>
      <c r="O5" s="82"/>
      <c r="P5" s="82"/>
      <c r="Q5" s="79">
        <f t="shared" si="1"/>
        <v>1</v>
      </c>
      <c r="R5" s="85"/>
      <c r="S5" s="84">
        <v>75000</v>
      </c>
      <c r="T5" s="85"/>
      <c r="U5" s="85"/>
    </row>
    <row r="6" spans="1:21" ht="13">
      <c r="A6" s="76" t="s">
        <v>70</v>
      </c>
      <c r="B6" s="81">
        <v>2</v>
      </c>
      <c r="C6" s="81">
        <v>4</v>
      </c>
      <c r="D6" s="81">
        <v>2</v>
      </c>
      <c r="E6" s="83"/>
      <c r="F6" s="79">
        <f t="shared" si="0"/>
        <v>8</v>
      </c>
      <c r="G6" s="81">
        <v>50000</v>
      </c>
      <c r="H6" s="81">
        <v>50000</v>
      </c>
      <c r="I6" s="81">
        <v>87500</v>
      </c>
      <c r="J6" s="83"/>
      <c r="L6" s="76" t="s">
        <v>156</v>
      </c>
      <c r="M6" s="83"/>
      <c r="N6" s="83"/>
      <c r="O6" s="81">
        <v>1</v>
      </c>
      <c r="P6" s="83"/>
      <c r="Q6" s="79">
        <f t="shared" si="1"/>
        <v>1</v>
      </c>
      <c r="R6" s="85"/>
      <c r="S6" s="85"/>
      <c r="T6" s="84">
        <v>100000</v>
      </c>
      <c r="U6" s="85"/>
    </row>
    <row r="7" spans="1:21" ht="13">
      <c r="A7" s="76" t="s">
        <v>72</v>
      </c>
      <c r="B7" s="81">
        <v>1</v>
      </c>
      <c r="C7" s="81">
        <v>6</v>
      </c>
      <c r="D7" s="81">
        <v>1</v>
      </c>
      <c r="E7" s="83"/>
      <c r="F7" s="79">
        <f t="shared" si="0"/>
        <v>8</v>
      </c>
      <c r="G7" s="81">
        <v>25000</v>
      </c>
      <c r="H7" s="81">
        <v>45000</v>
      </c>
      <c r="I7" s="81">
        <v>80000</v>
      </c>
      <c r="J7" s="83"/>
      <c r="L7" s="76" t="s">
        <v>154</v>
      </c>
      <c r="M7" s="83"/>
      <c r="N7" s="83"/>
      <c r="O7" s="81">
        <v>1</v>
      </c>
      <c r="P7" s="83"/>
      <c r="Q7" s="79">
        <f t="shared" si="1"/>
        <v>1</v>
      </c>
      <c r="R7" s="85"/>
      <c r="S7" s="85"/>
      <c r="T7" s="84">
        <v>125000</v>
      </c>
      <c r="U7" s="85"/>
    </row>
    <row r="8" spans="1:21" ht="13" collapsed="1">
      <c r="A8" s="76" t="s">
        <v>74</v>
      </c>
      <c r="B8" s="81">
        <v>1</v>
      </c>
      <c r="C8" s="81">
        <v>2</v>
      </c>
      <c r="D8" s="81">
        <v>2</v>
      </c>
      <c r="E8" s="83"/>
      <c r="F8" s="79">
        <f t="shared" si="0"/>
        <v>5</v>
      </c>
      <c r="G8" s="81">
        <v>25000</v>
      </c>
      <c r="H8" s="81">
        <v>65000</v>
      </c>
      <c r="I8" s="81">
        <v>72500</v>
      </c>
      <c r="J8" s="83"/>
      <c r="L8" s="76" t="s">
        <v>83</v>
      </c>
      <c r="M8" s="81">
        <v>1</v>
      </c>
      <c r="N8" s="81">
        <v>1</v>
      </c>
      <c r="O8" s="83"/>
      <c r="P8" s="83"/>
      <c r="Q8" s="79">
        <f t="shared" si="1"/>
        <v>2</v>
      </c>
      <c r="R8" s="84">
        <v>37500</v>
      </c>
      <c r="S8" s="84">
        <v>70000</v>
      </c>
      <c r="T8" s="85"/>
      <c r="U8" s="85"/>
    </row>
    <row r="9" spans="1:21" ht="13" hidden="1" outlineLevel="1">
      <c r="A9" s="76" t="s">
        <v>76</v>
      </c>
      <c r="B9" s="83"/>
      <c r="C9" s="81">
        <v>3</v>
      </c>
      <c r="D9" s="81">
        <v>1</v>
      </c>
      <c r="E9" s="83"/>
      <c r="F9" s="79">
        <f t="shared" si="0"/>
        <v>4</v>
      </c>
      <c r="G9" s="83"/>
      <c r="H9" s="81">
        <v>40000</v>
      </c>
      <c r="I9" s="81">
        <v>95000</v>
      </c>
      <c r="J9" s="83"/>
      <c r="L9" s="76" t="s">
        <v>76</v>
      </c>
      <c r="M9" s="83"/>
      <c r="N9" s="81">
        <v>1</v>
      </c>
      <c r="O9" s="83"/>
      <c r="P9" s="83"/>
      <c r="Q9" s="79">
        <f t="shared" si="1"/>
        <v>1</v>
      </c>
      <c r="R9" s="85"/>
      <c r="S9" s="84">
        <v>50000</v>
      </c>
      <c r="T9" s="85"/>
      <c r="U9" s="85"/>
    </row>
    <row r="10" spans="1:21" ht="13" hidden="1" outlineLevel="1">
      <c r="A10" s="76" t="s">
        <v>67</v>
      </c>
      <c r="B10" s="83"/>
      <c r="C10" s="81">
        <v>4</v>
      </c>
      <c r="D10" s="83"/>
      <c r="E10" s="83"/>
      <c r="F10" s="79">
        <f t="shared" si="0"/>
        <v>4</v>
      </c>
      <c r="G10" s="83"/>
      <c r="H10" s="81">
        <v>50000</v>
      </c>
      <c r="I10" s="83"/>
      <c r="J10" s="83"/>
      <c r="L10" s="76" t="s">
        <v>85</v>
      </c>
      <c r="M10" s="83"/>
      <c r="N10" s="81">
        <v>2</v>
      </c>
      <c r="O10" s="81">
        <v>1</v>
      </c>
      <c r="P10" s="83"/>
      <c r="Q10" s="79">
        <f t="shared" si="1"/>
        <v>3</v>
      </c>
      <c r="R10" s="85"/>
      <c r="S10" s="84">
        <v>50000</v>
      </c>
      <c r="T10" s="84">
        <v>80000</v>
      </c>
      <c r="U10" s="85"/>
    </row>
    <row r="11" spans="1:21" ht="13" hidden="1" outlineLevel="1">
      <c r="A11" s="76" t="s">
        <v>81</v>
      </c>
      <c r="B11" s="81">
        <v>1</v>
      </c>
      <c r="C11" s="82"/>
      <c r="D11" s="81">
        <v>2</v>
      </c>
      <c r="E11" s="82"/>
      <c r="F11" s="79">
        <f t="shared" si="0"/>
        <v>3</v>
      </c>
      <c r="G11" s="84">
        <v>35000</v>
      </c>
      <c r="H11" s="85"/>
      <c r="I11" s="84">
        <v>87500</v>
      </c>
      <c r="J11" s="85"/>
      <c r="L11" s="76" t="s">
        <v>70</v>
      </c>
      <c r="M11" s="81">
        <v>1</v>
      </c>
      <c r="N11" s="81">
        <v>2</v>
      </c>
      <c r="O11" s="83"/>
      <c r="P11" s="83"/>
      <c r="Q11" s="79">
        <f t="shared" si="1"/>
        <v>3</v>
      </c>
      <c r="R11" s="84">
        <v>32500</v>
      </c>
      <c r="S11" s="84">
        <v>65000</v>
      </c>
      <c r="T11" s="85"/>
      <c r="U11" s="85"/>
    </row>
    <row r="12" spans="1:21" ht="13" hidden="1" outlineLevel="1">
      <c r="A12" s="76" t="s">
        <v>83</v>
      </c>
      <c r="B12" s="81">
        <v>1</v>
      </c>
      <c r="C12" s="81">
        <v>2</v>
      </c>
      <c r="D12" s="83"/>
      <c r="E12" s="83"/>
      <c r="F12" s="79">
        <f t="shared" si="0"/>
        <v>3</v>
      </c>
      <c r="G12" s="84">
        <v>25000</v>
      </c>
      <c r="H12" s="84">
        <v>65000</v>
      </c>
      <c r="I12" s="85"/>
      <c r="J12" s="85"/>
      <c r="L12" s="76" t="s">
        <v>110</v>
      </c>
      <c r="M12" s="83"/>
      <c r="N12" s="81">
        <v>1</v>
      </c>
      <c r="O12" s="83"/>
      <c r="P12" s="83"/>
      <c r="Q12" s="79">
        <f t="shared" si="1"/>
        <v>1</v>
      </c>
      <c r="R12" s="85"/>
      <c r="S12" s="84">
        <v>50000</v>
      </c>
      <c r="T12" s="85"/>
      <c r="U12" s="85"/>
    </row>
    <row r="13" spans="1:21" ht="13" hidden="1" outlineLevel="1">
      <c r="A13" s="76" t="s">
        <v>85</v>
      </c>
      <c r="B13" s="83"/>
      <c r="C13" s="81">
        <v>2</v>
      </c>
      <c r="D13" s="81">
        <v>1</v>
      </c>
      <c r="E13" s="83"/>
      <c r="F13" s="79">
        <f t="shared" si="0"/>
        <v>3</v>
      </c>
      <c r="G13" s="83"/>
      <c r="H13" s="81">
        <v>37500</v>
      </c>
      <c r="I13" s="81">
        <v>70000</v>
      </c>
      <c r="J13" s="83"/>
      <c r="L13" s="76" t="s">
        <v>142</v>
      </c>
      <c r="M13" s="83"/>
      <c r="N13" s="81">
        <v>1</v>
      </c>
      <c r="O13" s="83"/>
      <c r="P13" s="83"/>
      <c r="Q13" s="79">
        <f t="shared" si="1"/>
        <v>1</v>
      </c>
      <c r="R13" s="85"/>
      <c r="S13" s="84">
        <v>60000</v>
      </c>
      <c r="T13" s="85"/>
      <c r="U13" s="85"/>
    </row>
    <row r="14" spans="1:21" ht="13" hidden="1" outlineLevel="1">
      <c r="A14" s="76" t="s">
        <v>79</v>
      </c>
      <c r="B14" s="81">
        <v>1</v>
      </c>
      <c r="C14" s="81">
        <v>2</v>
      </c>
      <c r="D14" s="83"/>
      <c r="E14" s="83"/>
      <c r="F14" s="79">
        <f t="shared" si="0"/>
        <v>3</v>
      </c>
      <c r="G14" s="81">
        <v>25000</v>
      </c>
      <c r="H14" s="81">
        <v>75000</v>
      </c>
      <c r="I14" s="83"/>
      <c r="J14" s="83"/>
      <c r="L14" s="76" t="s">
        <v>140</v>
      </c>
      <c r="M14" s="83"/>
      <c r="N14" s="81">
        <v>1</v>
      </c>
      <c r="O14" s="83"/>
      <c r="P14" s="83"/>
      <c r="Q14" s="79">
        <f t="shared" si="1"/>
        <v>1</v>
      </c>
      <c r="R14" s="83"/>
      <c r="S14" s="81">
        <v>52500</v>
      </c>
      <c r="T14" s="83"/>
      <c r="U14" s="83"/>
    </row>
    <row r="15" spans="1:21" ht="13" hidden="1" outlineLevel="1">
      <c r="A15" s="76" t="s">
        <v>91</v>
      </c>
      <c r="B15" s="81">
        <v>1</v>
      </c>
      <c r="C15" s="81">
        <v>1</v>
      </c>
      <c r="D15" s="81">
        <v>1</v>
      </c>
      <c r="E15" s="83"/>
      <c r="F15" s="79">
        <f t="shared" si="0"/>
        <v>3</v>
      </c>
      <c r="G15" s="81">
        <v>30000</v>
      </c>
      <c r="H15" s="81">
        <v>60000</v>
      </c>
      <c r="I15" s="81">
        <v>150000</v>
      </c>
      <c r="J15" s="83"/>
      <c r="L15" s="76" t="s">
        <v>46</v>
      </c>
      <c r="M15" s="81">
        <v>3</v>
      </c>
      <c r="N15" s="81">
        <v>5</v>
      </c>
      <c r="O15" s="81">
        <v>9</v>
      </c>
      <c r="P15" s="81">
        <v>1</v>
      </c>
      <c r="Q15" s="79">
        <f t="shared" si="1"/>
        <v>18</v>
      </c>
      <c r="R15" s="81">
        <v>70000</v>
      </c>
      <c r="S15" s="81">
        <v>90000</v>
      </c>
      <c r="T15" s="81">
        <v>115000</v>
      </c>
      <c r="U15" s="81">
        <v>185000</v>
      </c>
    </row>
    <row r="16" spans="1:21" ht="13" hidden="1" outlineLevel="1">
      <c r="A16" s="76" t="s">
        <v>89</v>
      </c>
      <c r="B16" s="83"/>
      <c r="C16" s="81">
        <v>1</v>
      </c>
      <c r="D16" s="81">
        <v>2</v>
      </c>
      <c r="E16" s="83"/>
      <c r="F16" s="79">
        <f t="shared" si="0"/>
        <v>3</v>
      </c>
      <c r="G16" s="83"/>
      <c r="H16" s="81">
        <v>50000</v>
      </c>
      <c r="I16" s="81">
        <v>67500</v>
      </c>
      <c r="J16" s="83"/>
      <c r="L16" s="76" t="s">
        <v>79</v>
      </c>
      <c r="M16" s="81">
        <v>1</v>
      </c>
      <c r="N16" s="83"/>
      <c r="O16" s="83"/>
      <c r="P16" s="83"/>
      <c r="Q16" s="79">
        <f t="shared" si="1"/>
        <v>1</v>
      </c>
      <c r="R16" s="81">
        <v>32500</v>
      </c>
      <c r="S16" s="83"/>
      <c r="T16" s="83"/>
      <c r="U16" s="83"/>
    </row>
    <row r="17" spans="1:21" ht="13" hidden="1" outlineLevel="1">
      <c r="A17" s="76" t="s">
        <v>101</v>
      </c>
      <c r="B17" s="83"/>
      <c r="C17" s="81">
        <v>2</v>
      </c>
      <c r="D17" s="81">
        <v>1</v>
      </c>
      <c r="E17" s="83"/>
      <c r="F17" s="79">
        <f t="shared" si="0"/>
        <v>3</v>
      </c>
      <c r="G17" s="83"/>
      <c r="H17" s="81">
        <v>70000</v>
      </c>
      <c r="I17" s="81">
        <v>95000</v>
      </c>
      <c r="J17" s="83"/>
      <c r="L17" s="76" t="s">
        <v>67</v>
      </c>
      <c r="M17" s="83"/>
      <c r="N17" s="81">
        <v>1</v>
      </c>
      <c r="O17" s="83"/>
      <c r="P17" s="83"/>
      <c r="Q17" s="79">
        <f t="shared" si="1"/>
        <v>1</v>
      </c>
      <c r="R17" s="83"/>
      <c r="S17" s="81">
        <v>75000</v>
      </c>
      <c r="T17" s="83"/>
      <c r="U17" s="83"/>
    </row>
    <row r="18" spans="1:21" ht="13" hidden="1" outlineLevel="1">
      <c r="A18" s="76" t="s">
        <v>93</v>
      </c>
      <c r="B18" s="83"/>
      <c r="C18" s="81">
        <v>3</v>
      </c>
      <c r="D18" s="83"/>
      <c r="E18" s="83"/>
      <c r="F18" s="79">
        <f t="shared" si="0"/>
        <v>3</v>
      </c>
      <c r="G18" s="83"/>
      <c r="H18" s="81">
        <v>50000</v>
      </c>
      <c r="I18" s="83"/>
      <c r="J18" s="83"/>
      <c r="L18" s="76" t="s">
        <v>136</v>
      </c>
      <c r="M18" s="83"/>
      <c r="N18" s="81">
        <v>1</v>
      </c>
      <c r="O18" s="83"/>
      <c r="P18" s="83"/>
      <c r="Q18" s="79">
        <f t="shared" si="1"/>
        <v>1</v>
      </c>
      <c r="R18" s="83"/>
      <c r="S18" s="81">
        <v>55000</v>
      </c>
      <c r="T18" s="83"/>
      <c r="U18" s="83"/>
    </row>
    <row r="19" spans="1:21" ht="13" hidden="1" outlineLevel="1">
      <c r="A19" s="76" t="s">
        <v>97</v>
      </c>
      <c r="B19" s="82"/>
      <c r="C19" s="81">
        <v>1</v>
      </c>
      <c r="D19" s="81">
        <v>1</v>
      </c>
      <c r="E19" s="82"/>
      <c r="F19" s="79">
        <f t="shared" si="0"/>
        <v>2</v>
      </c>
      <c r="G19" s="85"/>
      <c r="H19" s="84">
        <v>55000</v>
      </c>
      <c r="I19" s="84">
        <v>95000</v>
      </c>
      <c r="J19" s="85"/>
      <c r="L19" s="76" t="s">
        <v>91</v>
      </c>
      <c r="M19" s="81">
        <v>1</v>
      </c>
      <c r="N19" s="83"/>
      <c r="O19" s="81">
        <v>1</v>
      </c>
      <c r="P19" s="83"/>
      <c r="Q19" s="79">
        <f t="shared" si="1"/>
        <v>2</v>
      </c>
      <c r="R19" s="81">
        <v>45000</v>
      </c>
      <c r="S19" s="83"/>
      <c r="T19" s="81">
        <v>150000</v>
      </c>
      <c r="U19" s="83"/>
    </row>
    <row r="20" spans="1:21" ht="13" hidden="1" outlineLevel="1">
      <c r="A20" s="76" t="s">
        <v>110</v>
      </c>
      <c r="B20" s="83"/>
      <c r="C20" s="81">
        <v>2</v>
      </c>
      <c r="D20" s="83"/>
      <c r="E20" s="83"/>
      <c r="F20" s="79">
        <f t="shared" si="0"/>
        <v>2</v>
      </c>
      <c r="G20" s="83"/>
      <c r="H20" s="81">
        <v>60000</v>
      </c>
      <c r="I20" s="83"/>
      <c r="J20" s="83"/>
      <c r="L20" s="76" t="s">
        <v>74</v>
      </c>
      <c r="M20" s="81">
        <v>1</v>
      </c>
      <c r="N20" s="81">
        <v>1</v>
      </c>
      <c r="O20" s="83"/>
      <c r="P20" s="83"/>
      <c r="Q20" s="79">
        <f t="shared" si="1"/>
        <v>2</v>
      </c>
      <c r="R20" s="81">
        <v>32500</v>
      </c>
      <c r="S20" s="81">
        <v>67500</v>
      </c>
      <c r="T20" s="83"/>
      <c r="U20" s="83"/>
    </row>
    <row r="21" spans="1:21" ht="13" hidden="1" outlineLevel="1">
      <c r="A21" s="76" t="s">
        <v>114</v>
      </c>
      <c r="B21" s="83"/>
      <c r="C21" s="81">
        <v>1</v>
      </c>
      <c r="D21" s="81">
        <v>1</v>
      </c>
      <c r="E21" s="83"/>
      <c r="F21" s="79">
        <f t="shared" si="0"/>
        <v>2</v>
      </c>
      <c r="G21" s="83"/>
      <c r="H21" s="81">
        <v>30000</v>
      </c>
      <c r="I21" s="81">
        <v>95000</v>
      </c>
      <c r="J21" s="83"/>
      <c r="L21" s="76" t="s">
        <v>132</v>
      </c>
      <c r="M21" s="83"/>
      <c r="N21" s="81">
        <v>1</v>
      </c>
      <c r="O21" s="83"/>
      <c r="P21" s="83"/>
      <c r="Q21" s="79">
        <f t="shared" si="1"/>
        <v>1</v>
      </c>
      <c r="R21" s="83"/>
      <c r="S21" s="81">
        <v>55000</v>
      </c>
      <c r="T21" s="83"/>
      <c r="U21" s="83"/>
    </row>
    <row r="22" spans="1:21" ht="13" hidden="1" outlineLevel="1">
      <c r="A22" s="76" t="s">
        <v>116</v>
      </c>
      <c r="B22" s="83"/>
      <c r="C22" s="81">
        <v>2</v>
      </c>
      <c r="D22" s="83"/>
      <c r="E22" s="83"/>
      <c r="F22" s="79">
        <f t="shared" si="0"/>
        <v>2</v>
      </c>
      <c r="G22" s="83"/>
      <c r="H22" s="81">
        <v>57500</v>
      </c>
      <c r="I22" s="83"/>
      <c r="J22" s="83"/>
      <c r="L22" s="76" t="s">
        <v>47</v>
      </c>
      <c r="M22" s="83"/>
      <c r="N22" s="81">
        <v>6</v>
      </c>
      <c r="O22" s="81">
        <v>2</v>
      </c>
      <c r="P22" s="83"/>
      <c r="Q22" s="79">
        <f t="shared" si="1"/>
        <v>8</v>
      </c>
      <c r="R22" s="83"/>
      <c r="S22" s="81">
        <v>67500</v>
      </c>
      <c r="T22" s="81">
        <v>90000</v>
      </c>
      <c r="U22" s="83"/>
    </row>
    <row r="23" spans="1:21" ht="13" hidden="1" outlineLevel="1">
      <c r="A23" s="76" t="s">
        <v>103</v>
      </c>
      <c r="B23" s="83"/>
      <c r="C23" s="82"/>
      <c r="D23" s="81">
        <v>1</v>
      </c>
      <c r="E23" s="83"/>
      <c r="F23" s="79">
        <f t="shared" si="0"/>
        <v>1</v>
      </c>
      <c r="G23" s="85"/>
      <c r="H23" s="85"/>
      <c r="I23" s="84">
        <v>95000</v>
      </c>
      <c r="J23" s="85"/>
      <c r="L23" s="76" t="s">
        <v>101</v>
      </c>
      <c r="M23" s="83"/>
      <c r="N23" s="81">
        <v>2</v>
      </c>
      <c r="O23" s="83"/>
      <c r="P23" s="83"/>
      <c r="Q23" s="79">
        <f t="shared" si="1"/>
        <v>2</v>
      </c>
      <c r="R23" s="83"/>
      <c r="S23" s="81">
        <v>95000</v>
      </c>
      <c r="T23" s="83"/>
      <c r="U23" s="83"/>
    </row>
    <row r="24" spans="1:21" ht="13" hidden="1" outlineLevel="1">
      <c r="A24" s="76" t="s">
        <v>162</v>
      </c>
      <c r="B24" s="82"/>
      <c r="C24" s="81">
        <v>1</v>
      </c>
      <c r="D24" s="82"/>
      <c r="E24" s="82"/>
      <c r="F24" s="79">
        <f t="shared" si="0"/>
        <v>1</v>
      </c>
      <c r="G24" s="85"/>
      <c r="H24" s="84">
        <v>70000</v>
      </c>
      <c r="I24" s="85"/>
      <c r="J24" s="85"/>
      <c r="L24" s="76" t="s">
        <v>93</v>
      </c>
      <c r="M24" s="83"/>
      <c r="N24" s="81">
        <v>1</v>
      </c>
      <c r="O24" s="83"/>
      <c r="P24" s="83"/>
      <c r="Q24" s="79">
        <f t="shared" si="1"/>
        <v>1</v>
      </c>
      <c r="R24" s="83"/>
      <c r="S24" s="81">
        <v>52500</v>
      </c>
      <c r="T24" s="83"/>
      <c r="U24" s="83"/>
    </row>
    <row r="25" spans="1:21" ht="13" hidden="1" outlineLevel="1">
      <c r="A25" s="76" t="s">
        <v>160</v>
      </c>
      <c r="B25" s="82"/>
      <c r="C25" s="82"/>
      <c r="D25" s="81">
        <v>1</v>
      </c>
      <c r="E25" s="83"/>
      <c r="F25" s="79">
        <f t="shared" si="0"/>
        <v>1</v>
      </c>
      <c r="G25" s="85"/>
      <c r="H25" s="85"/>
      <c r="I25" s="84">
        <v>95000</v>
      </c>
      <c r="J25" s="85"/>
      <c r="L25" s="76" t="s">
        <v>126</v>
      </c>
      <c r="M25" s="83"/>
      <c r="N25" s="81">
        <v>1</v>
      </c>
      <c r="O25" s="83"/>
      <c r="P25" s="83"/>
      <c r="Q25" s="79">
        <f t="shared" si="1"/>
        <v>1</v>
      </c>
      <c r="R25" s="83"/>
      <c r="S25" s="81">
        <v>55000</v>
      </c>
      <c r="T25" s="83"/>
      <c r="U25" s="83"/>
    </row>
    <row r="26" spans="1:21" ht="13" hidden="1" outlineLevel="1">
      <c r="A26" s="76" t="s">
        <v>99</v>
      </c>
      <c r="B26" s="83"/>
      <c r="C26" s="82"/>
      <c r="D26" s="81">
        <v>1</v>
      </c>
      <c r="E26" s="83"/>
      <c r="F26" s="79">
        <f t="shared" si="0"/>
        <v>1</v>
      </c>
      <c r="G26" s="85"/>
      <c r="H26" s="85"/>
      <c r="I26" s="84">
        <v>95000</v>
      </c>
      <c r="J26" s="85"/>
    </row>
    <row r="27" spans="1:21" ht="13" hidden="1" outlineLevel="1">
      <c r="A27" s="76" t="s">
        <v>156</v>
      </c>
      <c r="B27" s="82"/>
      <c r="C27" s="82"/>
      <c r="D27" s="81">
        <v>1</v>
      </c>
      <c r="E27" s="83"/>
      <c r="F27" s="79">
        <f t="shared" si="0"/>
        <v>1</v>
      </c>
      <c r="G27" s="85"/>
      <c r="H27" s="85"/>
      <c r="I27" s="84">
        <v>80000</v>
      </c>
      <c r="J27" s="85"/>
    </row>
    <row r="28" spans="1:21" ht="13" hidden="1" outlineLevel="1">
      <c r="A28" s="76" t="s">
        <v>154</v>
      </c>
      <c r="B28" s="83"/>
      <c r="C28" s="82"/>
      <c r="D28" s="81">
        <v>1</v>
      </c>
      <c r="E28" s="83"/>
      <c r="F28" s="79">
        <f t="shared" si="0"/>
        <v>1</v>
      </c>
      <c r="G28" s="85"/>
      <c r="H28" s="85"/>
      <c r="I28" s="84">
        <v>100000</v>
      </c>
      <c r="J28" s="85"/>
    </row>
    <row r="29" spans="1:21" ht="13" hidden="1" outlineLevel="1">
      <c r="A29" s="76" t="s">
        <v>150</v>
      </c>
      <c r="B29" s="83"/>
      <c r="C29" s="83"/>
      <c r="D29" s="81">
        <v>1</v>
      </c>
      <c r="E29" s="83"/>
      <c r="F29" s="79">
        <f t="shared" si="0"/>
        <v>1</v>
      </c>
      <c r="G29" s="85"/>
      <c r="H29" s="85"/>
      <c r="I29" s="84">
        <v>80000</v>
      </c>
      <c r="J29" s="85"/>
    </row>
    <row r="30" spans="1:21" ht="13" hidden="1" outlineLevel="1">
      <c r="A30" s="76" t="s">
        <v>87</v>
      </c>
      <c r="B30" s="83"/>
      <c r="C30" s="81">
        <v>1</v>
      </c>
      <c r="D30" s="83"/>
      <c r="E30" s="83"/>
      <c r="F30" s="79">
        <f t="shared" si="0"/>
        <v>1</v>
      </c>
      <c r="G30" s="83"/>
      <c r="H30" s="81">
        <v>90000</v>
      </c>
      <c r="I30" s="83"/>
      <c r="J30" s="83"/>
    </row>
    <row r="31" spans="1:21" ht="13" hidden="1" outlineLevel="1">
      <c r="A31" s="76" t="s">
        <v>146</v>
      </c>
      <c r="B31" s="83"/>
      <c r="C31" s="81">
        <v>1</v>
      </c>
      <c r="D31" s="83"/>
      <c r="E31" s="83"/>
      <c r="F31" s="79">
        <f t="shared" si="0"/>
        <v>1</v>
      </c>
      <c r="G31" s="83"/>
      <c r="H31" s="81">
        <v>30000</v>
      </c>
      <c r="I31" s="83"/>
      <c r="J31" s="83"/>
    </row>
    <row r="32" spans="1:21" ht="13" hidden="1" outlineLevel="1">
      <c r="A32" s="76" t="s">
        <v>144</v>
      </c>
      <c r="B32" s="83"/>
      <c r="C32" s="83"/>
      <c r="D32" s="81">
        <v>1</v>
      </c>
      <c r="E32" s="83"/>
      <c r="F32" s="79">
        <f t="shared" si="0"/>
        <v>1</v>
      </c>
      <c r="G32" s="83"/>
      <c r="H32" s="83"/>
      <c r="I32" s="81">
        <v>95000</v>
      </c>
      <c r="J32" s="83"/>
    </row>
    <row r="33" spans="1:10" ht="13" hidden="1" outlineLevel="1">
      <c r="A33" s="76" t="s">
        <v>142</v>
      </c>
      <c r="B33" s="83"/>
      <c r="C33" s="81">
        <v>1</v>
      </c>
      <c r="D33" s="83"/>
      <c r="E33" s="83"/>
      <c r="F33" s="79">
        <f t="shared" si="0"/>
        <v>1</v>
      </c>
      <c r="G33" s="83"/>
      <c r="H33" s="81">
        <v>50000</v>
      </c>
      <c r="I33" s="83"/>
      <c r="J33" s="83"/>
    </row>
    <row r="34" spans="1:10" ht="13" hidden="1" outlineLevel="1">
      <c r="A34" s="76" t="s">
        <v>140</v>
      </c>
      <c r="B34" s="83"/>
      <c r="C34" s="81">
        <v>1</v>
      </c>
      <c r="D34" s="83"/>
      <c r="E34" s="83"/>
      <c r="F34" s="79">
        <f t="shared" si="0"/>
        <v>1</v>
      </c>
      <c r="G34" s="83"/>
      <c r="H34" s="81">
        <v>45000</v>
      </c>
      <c r="I34" s="83"/>
      <c r="J34" s="83"/>
    </row>
    <row r="35" spans="1:10" ht="13" hidden="1" outlineLevel="1">
      <c r="A35" s="76" t="s">
        <v>120</v>
      </c>
      <c r="B35" s="83"/>
      <c r="C35" s="81">
        <v>1</v>
      </c>
      <c r="D35" s="83"/>
      <c r="E35" s="83"/>
      <c r="F35" s="79">
        <f t="shared" si="0"/>
        <v>1</v>
      </c>
      <c r="G35" s="83"/>
      <c r="H35" s="81">
        <v>75000</v>
      </c>
      <c r="I35" s="83"/>
      <c r="J35" s="83"/>
    </row>
    <row r="36" spans="1:10" ht="13" hidden="1" outlineLevel="1">
      <c r="A36" s="76" t="s">
        <v>108</v>
      </c>
      <c r="B36" s="83"/>
      <c r="C36" s="81">
        <v>1</v>
      </c>
      <c r="D36" s="83"/>
      <c r="E36" s="83"/>
      <c r="F36" s="79">
        <f t="shared" si="0"/>
        <v>1</v>
      </c>
      <c r="G36" s="83"/>
      <c r="H36" s="81">
        <v>45000</v>
      </c>
      <c r="I36" s="83"/>
      <c r="J36" s="83"/>
    </row>
    <row r="37" spans="1:10" ht="13" hidden="1" outlineLevel="1">
      <c r="A37" s="76" t="s">
        <v>138</v>
      </c>
      <c r="B37" s="83"/>
      <c r="C37" s="81">
        <v>1</v>
      </c>
      <c r="D37" s="83"/>
      <c r="E37" s="83"/>
      <c r="F37" s="79">
        <f t="shared" si="0"/>
        <v>1</v>
      </c>
      <c r="G37" s="83"/>
      <c r="H37" s="81">
        <v>50000</v>
      </c>
      <c r="I37" s="83"/>
      <c r="J37" s="83"/>
    </row>
    <row r="38" spans="1:10" ht="13" hidden="1" outlineLevel="1">
      <c r="A38" s="76" t="s">
        <v>112</v>
      </c>
      <c r="B38" s="83"/>
      <c r="C38" s="81">
        <v>1</v>
      </c>
      <c r="D38" s="83"/>
      <c r="E38" s="83"/>
      <c r="F38" s="79">
        <f t="shared" si="0"/>
        <v>1</v>
      </c>
      <c r="G38" s="83"/>
      <c r="H38" s="81">
        <v>50000</v>
      </c>
      <c r="I38" s="83"/>
      <c r="J38" s="83"/>
    </row>
    <row r="39" spans="1:10" ht="13" hidden="1" outlineLevel="1">
      <c r="A39" s="76" t="s">
        <v>136</v>
      </c>
      <c r="B39" s="83"/>
      <c r="C39" s="81">
        <v>1</v>
      </c>
      <c r="D39" s="83"/>
      <c r="E39" s="83"/>
      <c r="F39" s="79">
        <f t="shared" si="0"/>
        <v>1</v>
      </c>
      <c r="G39" s="83"/>
      <c r="H39" s="81">
        <v>40000</v>
      </c>
      <c r="I39" s="83"/>
      <c r="J39" s="83"/>
    </row>
    <row r="40" spans="1:10" ht="13" hidden="1" outlineLevel="1">
      <c r="A40" s="76" t="s">
        <v>130</v>
      </c>
      <c r="B40" s="83"/>
      <c r="C40" s="81">
        <v>1</v>
      </c>
      <c r="D40" s="83"/>
      <c r="E40" s="83"/>
      <c r="F40" s="79">
        <f t="shared" si="0"/>
        <v>1</v>
      </c>
      <c r="G40" s="83"/>
      <c r="H40" s="81">
        <v>80000</v>
      </c>
      <c r="I40" s="83"/>
      <c r="J40" s="83"/>
    </row>
    <row r="41" spans="1:10" ht="13" hidden="1" outlineLevel="1">
      <c r="A41" s="76" t="s">
        <v>122</v>
      </c>
      <c r="B41" s="83"/>
      <c r="C41" s="81">
        <v>1</v>
      </c>
      <c r="D41" s="83"/>
      <c r="E41" s="83"/>
      <c r="F41" s="79">
        <f t="shared" si="0"/>
        <v>1</v>
      </c>
      <c r="G41" s="83"/>
      <c r="H41" s="81">
        <v>80000</v>
      </c>
      <c r="I41" s="83"/>
      <c r="J41" s="83"/>
    </row>
    <row r="42" spans="1:10" ht="13" hidden="1" outlineLevel="1">
      <c r="A42" s="76" t="s">
        <v>132</v>
      </c>
      <c r="B42" s="83"/>
      <c r="C42" s="81">
        <v>1</v>
      </c>
      <c r="D42" s="83"/>
      <c r="E42" s="83"/>
      <c r="F42" s="79">
        <f t="shared" si="0"/>
        <v>1</v>
      </c>
      <c r="G42" s="83"/>
      <c r="H42" s="81">
        <v>30000</v>
      </c>
      <c r="I42" s="83"/>
      <c r="J42" s="83"/>
    </row>
    <row r="43" spans="1:10" ht="13" hidden="1" outlineLevel="1">
      <c r="A43" s="76" t="s">
        <v>128</v>
      </c>
      <c r="B43" s="83"/>
      <c r="C43" s="81">
        <v>1</v>
      </c>
      <c r="D43" s="83"/>
      <c r="E43" s="83"/>
      <c r="F43" s="79">
        <f t="shared" si="0"/>
        <v>1</v>
      </c>
      <c r="G43" s="83"/>
      <c r="H43" s="81">
        <v>50000</v>
      </c>
      <c r="I43" s="83"/>
      <c r="J43" s="83"/>
    </row>
    <row r="44" spans="1:10" ht="13" hidden="1" outlineLevel="1">
      <c r="A44" s="76" t="s">
        <v>124</v>
      </c>
      <c r="B44" s="83"/>
      <c r="C44" s="81">
        <v>1</v>
      </c>
      <c r="D44" s="83"/>
      <c r="E44" s="83"/>
      <c r="F44" s="79">
        <f t="shared" si="0"/>
        <v>1</v>
      </c>
      <c r="G44" s="83"/>
      <c r="H44" s="81">
        <v>60000</v>
      </c>
      <c r="I44" s="83"/>
      <c r="J44" s="83"/>
    </row>
    <row r="45" spans="1:10" ht="13" hidden="1" outlineLevel="1">
      <c r="A45" s="76" t="s">
        <v>95</v>
      </c>
      <c r="B45" s="83"/>
      <c r="C45" s="83"/>
      <c r="D45" s="81">
        <v>1</v>
      </c>
      <c r="E45" s="83"/>
      <c r="F45" s="79">
        <f t="shared" si="0"/>
        <v>1</v>
      </c>
      <c r="G45" s="83"/>
      <c r="H45" s="83"/>
      <c r="I45" s="81">
        <v>95000</v>
      </c>
      <c r="J45" s="83"/>
    </row>
    <row r="46" spans="1:10" ht="13" hidden="1" outlineLevel="1">
      <c r="A46" s="76" t="s">
        <v>118</v>
      </c>
      <c r="B46" s="83"/>
      <c r="C46" s="83"/>
      <c r="D46" s="81">
        <v>1</v>
      </c>
      <c r="E46" s="83"/>
      <c r="F46" s="79">
        <f t="shared" si="0"/>
        <v>1</v>
      </c>
      <c r="G46" s="83"/>
      <c r="H46" s="83"/>
      <c r="I46" s="81">
        <v>95000</v>
      </c>
      <c r="J46" s="83"/>
    </row>
    <row r="47" spans="1:10" ht="13" hidden="1" outlineLevel="1">
      <c r="A47" s="76" t="s">
        <v>126</v>
      </c>
      <c r="B47" s="83"/>
      <c r="C47" s="81">
        <v>1</v>
      </c>
      <c r="D47" s="83"/>
      <c r="E47" s="83"/>
      <c r="F47" s="79">
        <f t="shared" si="0"/>
        <v>1</v>
      </c>
      <c r="G47" s="83"/>
      <c r="H47" s="81">
        <v>30000</v>
      </c>
      <c r="I47" s="83"/>
      <c r="J47" s="83"/>
    </row>
    <row r="48" spans="1:10" ht="13" hidden="1" outlineLevel="1">
      <c r="A48" s="76" t="s">
        <v>166</v>
      </c>
      <c r="B48" s="83"/>
      <c r="C48" s="83"/>
      <c r="D48" s="81">
        <v>1</v>
      </c>
      <c r="E48" s="83"/>
      <c r="F48" s="79">
        <f t="shared" si="0"/>
        <v>1</v>
      </c>
      <c r="G48" s="83"/>
      <c r="H48" s="83"/>
      <c r="I48" s="81">
        <v>80000</v>
      </c>
      <c r="J48" s="83"/>
    </row>
    <row r="50" spans="1:21" ht="13">
      <c r="A50" s="86" t="s">
        <v>2202</v>
      </c>
      <c r="B50" s="87">
        <f t="shared" ref="B50:F50" si="2">SUM(B4:B48)</f>
        <v>13</v>
      </c>
      <c r="C50" s="87">
        <f t="shared" si="2"/>
        <v>75</v>
      </c>
      <c r="D50" s="87">
        <f t="shared" si="2"/>
        <v>44</v>
      </c>
      <c r="E50" s="87">
        <f t="shared" si="2"/>
        <v>1</v>
      </c>
      <c r="F50" s="87">
        <f t="shared" si="2"/>
        <v>133</v>
      </c>
      <c r="G50" s="88">
        <f ca="1">IFERROR(__xludf.DUMMYFUNCTION("AVERAGE.WEIGHTED(G4:G48,B4:B48)"),51153.8461538461)</f>
        <v>51153.846153846098</v>
      </c>
      <c r="H50" s="88">
        <f ca="1">IFERROR(__xludf.DUMMYFUNCTION("AVERAGE.WEIGHTED(H4:H48,C4:C48)"),61133.3333333333)</f>
        <v>61133.333333333299</v>
      </c>
      <c r="I50" s="88">
        <f ca="1">IFERROR(__xludf.DUMMYFUNCTION("AVERAGE.WEIGHTED(I4:I48,D4:D48)"),92500)</f>
        <v>92500</v>
      </c>
      <c r="J50" s="88">
        <f ca="1">IFERROR(__xludf.DUMMYFUNCTION("AVERAGE.WEIGHTED(J4:J48,E4:E48)"),150000)</f>
        <v>150000</v>
      </c>
      <c r="L50" s="86" t="s">
        <v>2202</v>
      </c>
      <c r="M50" s="87">
        <f t="shared" ref="M50:Q50" si="3">SUM(M4:M48)</f>
        <v>9</v>
      </c>
      <c r="N50" s="87">
        <f t="shared" si="3"/>
        <v>29</v>
      </c>
      <c r="O50" s="87">
        <f t="shared" si="3"/>
        <v>16</v>
      </c>
      <c r="P50" s="87">
        <f t="shared" si="3"/>
        <v>1</v>
      </c>
      <c r="Q50" s="87">
        <f t="shared" si="3"/>
        <v>55</v>
      </c>
      <c r="R50" s="88">
        <f ca="1">IFERROR(__xludf.DUMMYFUNCTION("AVERAGE.WEIGHTED(R4:R48,M4:M48)"),49722.2222222222)</f>
        <v>49722.222222222197</v>
      </c>
      <c r="S50" s="88">
        <f ca="1">IFERROR(__xludf.DUMMYFUNCTION("AVERAGE.WEIGHTED(S4:S48,N4:N48)"),68706.8965517241)</f>
        <v>68706.896551724101</v>
      </c>
      <c r="T50" s="88">
        <f ca="1">IFERROR(__xludf.DUMMYFUNCTION("AVERAGE.WEIGHTED(T4:T48,O4:O48)"),110625)</f>
        <v>110625</v>
      </c>
      <c r="U50" s="88">
        <f ca="1">IFERROR(__xludf.DUMMYFUNCTION("AVERAGE.WEIGHTED(U4:U48,P4:P48)"),185000)</f>
        <v>185000</v>
      </c>
    </row>
    <row r="52" spans="1:21" ht="13">
      <c r="A52" s="67" t="s">
        <v>24</v>
      </c>
    </row>
    <row r="53" spans="1:21" ht="13">
      <c r="A53" s="68"/>
      <c r="B53" s="69" t="s">
        <v>2197</v>
      </c>
      <c r="C53" s="70"/>
      <c r="D53" s="70"/>
      <c r="E53" s="70"/>
      <c r="F53" s="70"/>
      <c r="G53" s="69" t="s">
        <v>2198</v>
      </c>
      <c r="H53" s="70"/>
      <c r="I53" s="70"/>
      <c r="J53" s="70"/>
      <c r="L53" s="68"/>
      <c r="M53" s="69" t="s">
        <v>2199</v>
      </c>
      <c r="N53" s="70"/>
      <c r="O53" s="70"/>
      <c r="P53" s="70"/>
      <c r="Q53" s="70"/>
      <c r="R53" s="69" t="s">
        <v>2198</v>
      </c>
      <c r="S53" s="70"/>
      <c r="T53" s="70"/>
      <c r="U53" s="70"/>
    </row>
    <row r="54" spans="1:21" ht="13">
      <c r="A54" s="71" t="s">
        <v>2200</v>
      </c>
      <c r="B54" s="72" t="s">
        <v>64</v>
      </c>
      <c r="C54" s="72" t="s">
        <v>49</v>
      </c>
      <c r="D54" s="73" t="s">
        <v>50</v>
      </c>
      <c r="E54" s="73" t="s">
        <v>69</v>
      </c>
      <c r="F54" s="74" t="s">
        <v>2201</v>
      </c>
      <c r="G54" s="75" t="s">
        <v>64</v>
      </c>
      <c r="H54" s="75" t="s">
        <v>49</v>
      </c>
      <c r="I54" s="75" t="s">
        <v>50</v>
      </c>
      <c r="J54" s="75" t="s">
        <v>69</v>
      </c>
      <c r="L54" s="76" t="s">
        <v>2200</v>
      </c>
      <c r="M54" s="77" t="s">
        <v>64</v>
      </c>
      <c r="N54" s="77" t="s">
        <v>49</v>
      </c>
      <c r="O54" s="78" t="s">
        <v>50</v>
      </c>
      <c r="P54" s="78" t="s">
        <v>69</v>
      </c>
      <c r="Q54" s="89" t="s">
        <v>2201</v>
      </c>
      <c r="R54" s="80" t="s">
        <v>64</v>
      </c>
      <c r="S54" s="80" t="s">
        <v>49</v>
      </c>
      <c r="T54" s="80" t="s">
        <v>50</v>
      </c>
      <c r="U54" s="80" t="s">
        <v>69</v>
      </c>
    </row>
    <row r="55" spans="1:21" ht="13">
      <c r="A55" s="76" t="s">
        <v>46</v>
      </c>
      <c r="B55" s="81">
        <v>5</v>
      </c>
      <c r="C55" s="83"/>
      <c r="D55" s="83"/>
      <c r="E55" s="90"/>
      <c r="F55" s="79">
        <f t="shared" ref="F55:F71" si="4">SUM(B55:E55)</f>
        <v>5</v>
      </c>
      <c r="G55" s="81">
        <v>60000</v>
      </c>
      <c r="H55" s="83"/>
      <c r="I55" s="83"/>
      <c r="J55" s="90"/>
      <c r="L55" s="76" t="s">
        <v>46</v>
      </c>
      <c r="M55" s="81">
        <v>4</v>
      </c>
      <c r="N55" s="83"/>
      <c r="O55" s="90"/>
      <c r="P55" s="90"/>
      <c r="Q55" s="79">
        <f t="shared" ref="Q55:Q66" si="5">SUM(M55:P55)</f>
        <v>4</v>
      </c>
      <c r="R55" s="81">
        <v>65000</v>
      </c>
      <c r="S55" s="83"/>
      <c r="T55" s="90"/>
      <c r="U55" s="90"/>
    </row>
    <row r="56" spans="1:21" ht="13">
      <c r="A56" s="76" t="s">
        <v>47</v>
      </c>
      <c r="B56" s="81">
        <v>3</v>
      </c>
      <c r="C56" s="81">
        <v>1</v>
      </c>
      <c r="D56" s="83"/>
      <c r="E56" s="90"/>
      <c r="F56" s="79">
        <f t="shared" si="4"/>
        <v>4</v>
      </c>
      <c r="G56" s="81">
        <v>120000</v>
      </c>
      <c r="H56" s="81">
        <v>80000</v>
      </c>
      <c r="I56" s="83"/>
      <c r="J56" s="90"/>
      <c r="L56" s="76" t="s">
        <v>47</v>
      </c>
      <c r="M56" s="81">
        <v>1</v>
      </c>
      <c r="N56" s="81">
        <v>1</v>
      </c>
      <c r="O56" s="90"/>
      <c r="P56" s="90"/>
      <c r="Q56" s="79">
        <f t="shared" si="5"/>
        <v>2</v>
      </c>
      <c r="R56" s="81">
        <v>11500</v>
      </c>
      <c r="S56" s="81">
        <v>105000</v>
      </c>
      <c r="T56" s="90"/>
      <c r="U56" s="90"/>
    </row>
    <row r="57" spans="1:21" ht="13">
      <c r="A57" s="76" t="s">
        <v>67</v>
      </c>
      <c r="B57" s="81">
        <v>2</v>
      </c>
      <c r="C57" s="83"/>
      <c r="D57" s="81">
        <v>1</v>
      </c>
      <c r="E57" s="90"/>
      <c r="F57" s="79">
        <f t="shared" si="4"/>
        <v>3</v>
      </c>
      <c r="G57" s="81">
        <v>145000</v>
      </c>
      <c r="H57" s="83"/>
      <c r="I57" s="81">
        <v>150000</v>
      </c>
      <c r="J57" s="90"/>
      <c r="L57" s="76" t="s">
        <v>101</v>
      </c>
      <c r="M57" s="81">
        <v>1</v>
      </c>
      <c r="N57" s="81">
        <v>1</v>
      </c>
      <c r="O57" s="90"/>
      <c r="P57" s="90"/>
      <c r="Q57" s="79">
        <f t="shared" si="5"/>
        <v>2</v>
      </c>
      <c r="R57" s="81">
        <v>27500</v>
      </c>
      <c r="S57" s="81">
        <v>105000</v>
      </c>
      <c r="T57" s="90"/>
      <c r="U57" s="90"/>
    </row>
    <row r="58" spans="1:21" ht="13">
      <c r="A58" s="76" t="s">
        <v>101</v>
      </c>
      <c r="B58" s="81">
        <v>1</v>
      </c>
      <c r="C58" s="81">
        <v>1</v>
      </c>
      <c r="D58" s="83"/>
      <c r="E58" s="90"/>
      <c r="F58" s="79">
        <f t="shared" si="4"/>
        <v>2</v>
      </c>
      <c r="G58" s="81">
        <v>25000</v>
      </c>
      <c r="H58" s="81">
        <v>80000</v>
      </c>
      <c r="I58" s="83"/>
      <c r="J58" s="90"/>
      <c r="L58" s="76" t="s">
        <v>319</v>
      </c>
      <c r="M58" s="81">
        <v>1</v>
      </c>
      <c r="N58" s="83"/>
      <c r="O58" s="90"/>
      <c r="P58" s="90"/>
      <c r="Q58" s="79">
        <f t="shared" si="5"/>
        <v>1</v>
      </c>
      <c r="R58" s="81">
        <v>37500</v>
      </c>
      <c r="S58" s="83"/>
      <c r="T58" s="90"/>
      <c r="U58" s="90"/>
    </row>
    <row r="59" spans="1:21" ht="13" collapsed="1">
      <c r="A59" s="76" t="s">
        <v>303</v>
      </c>
      <c r="B59" s="81">
        <v>1</v>
      </c>
      <c r="C59" s="83"/>
      <c r="D59" s="83"/>
      <c r="E59" s="90"/>
      <c r="F59" s="79">
        <f t="shared" si="4"/>
        <v>1</v>
      </c>
      <c r="G59" s="81">
        <v>107000</v>
      </c>
      <c r="H59" s="83"/>
      <c r="I59" s="83"/>
      <c r="J59" s="90"/>
      <c r="L59" s="76" t="s">
        <v>99</v>
      </c>
      <c r="M59" s="81">
        <v>1</v>
      </c>
      <c r="N59" s="83"/>
      <c r="O59" s="90"/>
      <c r="P59" s="90"/>
      <c r="Q59" s="79">
        <f t="shared" si="5"/>
        <v>1</v>
      </c>
      <c r="R59" s="81">
        <v>20000</v>
      </c>
      <c r="S59" s="83"/>
      <c r="T59" s="90"/>
      <c r="U59" s="90"/>
    </row>
    <row r="60" spans="1:21" ht="13" hidden="1" outlineLevel="1">
      <c r="A60" s="76" t="s">
        <v>319</v>
      </c>
      <c r="B60" s="81">
        <v>1</v>
      </c>
      <c r="C60" s="83"/>
      <c r="D60" s="83"/>
      <c r="E60" s="90"/>
      <c r="F60" s="79">
        <f t="shared" si="4"/>
        <v>1</v>
      </c>
      <c r="G60" s="81">
        <v>30000</v>
      </c>
      <c r="H60" s="83"/>
      <c r="I60" s="83"/>
      <c r="J60" s="90"/>
      <c r="L60" s="76" t="s">
        <v>279</v>
      </c>
      <c r="M60" s="83"/>
      <c r="N60" s="81">
        <v>1</v>
      </c>
      <c r="O60" s="90"/>
      <c r="P60" s="90"/>
      <c r="Q60" s="79">
        <f t="shared" si="5"/>
        <v>1</v>
      </c>
      <c r="R60" s="83"/>
      <c r="S60" s="81">
        <v>105000</v>
      </c>
      <c r="T60" s="90"/>
      <c r="U60" s="90"/>
    </row>
    <row r="61" spans="1:21" ht="13" hidden="1" outlineLevel="1">
      <c r="A61" s="76" t="s">
        <v>99</v>
      </c>
      <c r="B61" s="81">
        <v>1</v>
      </c>
      <c r="C61" s="83"/>
      <c r="D61" s="83"/>
      <c r="E61" s="90"/>
      <c r="F61" s="79">
        <f t="shared" si="4"/>
        <v>1</v>
      </c>
      <c r="G61" s="81">
        <v>20000</v>
      </c>
      <c r="H61" s="83"/>
      <c r="I61" s="83"/>
      <c r="J61" s="90"/>
      <c r="L61" s="76" t="s">
        <v>85</v>
      </c>
      <c r="M61" s="81">
        <v>1</v>
      </c>
      <c r="N61" s="83"/>
      <c r="O61" s="90"/>
      <c r="P61" s="90"/>
      <c r="Q61" s="79">
        <f t="shared" si="5"/>
        <v>1</v>
      </c>
      <c r="R61" s="81">
        <v>40000</v>
      </c>
      <c r="S61" s="83"/>
      <c r="T61" s="90"/>
      <c r="U61" s="90"/>
    </row>
    <row r="62" spans="1:21" ht="13" hidden="1" outlineLevel="1">
      <c r="A62" s="76" t="s">
        <v>279</v>
      </c>
      <c r="B62" s="83"/>
      <c r="C62" s="81">
        <v>1</v>
      </c>
      <c r="D62" s="83"/>
      <c r="E62" s="90"/>
      <c r="F62" s="79">
        <f t="shared" si="4"/>
        <v>1</v>
      </c>
      <c r="G62" s="83"/>
      <c r="H62" s="81">
        <v>80000</v>
      </c>
      <c r="I62" s="83"/>
      <c r="J62" s="90"/>
      <c r="L62" s="76" t="s">
        <v>110</v>
      </c>
      <c r="M62" s="81">
        <v>1</v>
      </c>
      <c r="N62" s="83"/>
      <c r="O62" s="90"/>
      <c r="P62" s="90"/>
      <c r="Q62" s="79">
        <f t="shared" si="5"/>
        <v>1</v>
      </c>
      <c r="R62" s="81">
        <v>45000</v>
      </c>
      <c r="S62" s="83"/>
      <c r="T62" s="90"/>
      <c r="U62" s="90"/>
    </row>
    <row r="63" spans="1:21" ht="13" hidden="1" outlineLevel="1">
      <c r="A63" s="76" t="s">
        <v>83</v>
      </c>
      <c r="B63" s="81">
        <v>1</v>
      </c>
      <c r="C63" s="83"/>
      <c r="D63" s="83"/>
      <c r="E63" s="90"/>
      <c r="F63" s="79">
        <f t="shared" si="4"/>
        <v>1</v>
      </c>
      <c r="G63" s="81">
        <v>25000</v>
      </c>
      <c r="H63" s="83"/>
      <c r="I63" s="83"/>
      <c r="J63" s="90"/>
      <c r="L63" s="76" t="s">
        <v>307</v>
      </c>
      <c r="M63" s="81">
        <v>1</v>
      </c>
      <c r="N63" s="83"/>
      <c r="O63" s="90"/>
      <c r="P63" s="90"/>
      <c r="Q63" s="79">
        <f t="shared" si="5"/>
        <v>1</v>
      </c>
      <c r="R63" s="81">
        <v>60000</v>
      </c>
      <c r="S63" s="83"/>
      <c r="T63" s="90"/>
      <c r="U63" s="90"/>
    </row>
    <row r="64" spans="1:21" ht="13" hidden="1" outlineLevel="1">
      <c r="A64" s="76" t="s">
        <v>76</v>
      </c>
      <c r="B64" s="81">
        <v>1</v>
      </c>
      <c r="C64" s="83"/>
      <c r="D64" s="83"/>
      <c r="E64" s="90"/>
      <c r="F64" s="79">
        <f t="shared" si="4"/>
        <v>1</v>
      </c>
      <c r="G64" s="81">
        <v>40000</v>
      </c>
      <c r="H64" s="83"/>
      <c r="I64" s="83"/>
      <c r="J64" s="90"/>
      <c r="L64" s="76" t="s">
        <v>67</v>
      </c>
      <c r="M64" s="81">
        <v>1</v>
      </c>
      <c r="N64" s="83"/>
      <c r="O64" s="90"/>
      <c r="P64" s="90"/>
      <c r="Q64" s="79">
        <f t="shared" si="5"/>
        <v>1</v>
      </c>
      <c r="R64" s="81">
        <v>165000</v>
      </c>
      <c r="S64" s="83"/>
      <c r="T64" s="90"/>
      <c r="U64" s="90"/>
    </row>
    <row r="65" spans="1:21" ht="13" hidden="1" outlineLevel="1">
      <c r="A65" s="76" t="s">
        <v>85</v>
      </c>
      <c r="B65" s="81">
        <v>1</v>
      </c>
      <c r="C65" s="83"/>
      <c r="D65" s="83"/>
      <c r="E65" s="90"/>
      <c r="F65" s="79">
        <f t="shared" si="4"/>
        <v>1</v>
      </c>
      <c r="G65" s="81">
        <v>30000</v>
      </c>
      <c r="H65" s="83"/>
      <c r="I65" s="83"/>
      <c r="J65" s="90"/>
      <c r="L65" s="76" t="s">
        <v>118</v>
      </c>
      <c r="M65" s="81">
        <v>1</v>
      </c>
      <c r="N65" s="83"/>
      <c r="O65" s="90"/>
      <c r="P65" s="90"/>
      <c r="Q65" s="79">
        <f t="shared" si="5"/>
        <v>1</v>
      </c>
      <c r="R65" s="81">
        <v>55000</v>
      </c>
      <c r="S65" s="83"/>
      <c r="T65" s="90"/>
      <c r="U65" s="90"/>
    </row>
    <row r="66" spans="1:21" ht="13" hidden="1" outlineLevel="1">
      <c r="A66" s="76" t="s">
        <v>110</v>
      </c>
      <c r="B66" s="81">
        <v>1</v>
      </c>
      <c r="C66" s="83"/>
      <c r="D66" s="83"/>
      <c r="E66" s="90"/>
      <c r="F66" s="79">
        <f t="shared" si="4"/>
        <v>1</v>
      </c>
      <c r="G66" s="81">
        <v>30000</v>
      </c>
      <c r="H66" s="83"/>
      <c r="I66" s="83"/>
      <c r="J66" s="90"/>
      <c r="L66" s="76" t="s">
        <v>126</v>
      </c>
      <c r="M66" s="83"/>
      <c r="N66" s="81">
        <v>1</v>
      </c>
      <c r="O66" s="90"/>
      <c r="P66" s="90"/>
      <c r="Q66" s="79">
        <f t="shared" si="5"/>
        <v>1</v>
      </c>
      <c r="R66" s="83"/>
      <c r="S66" s="81">
        <v>75000</v>
      </c>
      <c r="T66" s="90"/>
      <c r="U66" s="90"/>
    </row>
    <row r="67" spans="1:21" ht="13" hidden="1" outlineLevel="1">
      <c r="A67" s="76" t="s">
        <v>307</v>
      </c>
      <c r="B67" s="81">
        <v>1</v>
      </c>
      <c r="C67" s="83"/>
      <c r="D67" s="83"/>
      <c r="E67" s="90"/>
      <c r="F67" s="79">
        <f t="shared" si="4"/>
        <v>1</v>
      </c>
      <c r="G67" s="81">
        <v>45000</v>
      </c>
      <c r="H67" s="83"/>
      <c r="I67" s="83"/>
      <c r="J67" s="90"/>
    </row>
    <row r="68" spans="1:21" ht="13" hidden="1" outlineLevel="1">
      <c r="A68" s="76" t="s">
        <v>277</v>
      </c>
      <c r="B68" s="81">
        <v>1</v>
      </c>
      <c r="C68" s="83"/>
      <c r="D68" s="83"/>
      <c r="E68" s="90"/>
      <c r="F68" s="79">
        <f t="shared" si="4"/>
        <v>1</v>
      </c>
      <c r="G68" s="81">
        <v>40000</v>
      </c>
      <c r="H68" s="83"/>
      <c r="I68" s="83"/>
      <c r="J68" s="90"/>
    </row>
    <row r="69" spans="1:21" ht="13" hidden="1" outlineLevel="1">
      <c r="A69" s="76" t="s">
        <v>116</v>
      </c>
      <c r="B69" s="81">
        <v>1</v>
      </c>
      <c r="C69" s="83"/>
      <c r="D69" s="83"/>
      <c r="E69" s="90"/>
      <c r="F69" s="79">
        <f t="shared" si="4"/>
        <v>1</v>
      </c>
      <c r="G69" s="81">
        <v>38000</v>
      </c>
      <c r="H69" s="83"/>
      <c r="I69" s="83"/>
      <c r="J69" s="90"/>
    </row>
    <row r="70" spans="1:21" ht="13" hidden="1" outlineLevel="1">
      <c r="A70" s="76" t="s">
        <v>118</v>
      </c>
      <c r="B70" s="81">
        <v>1</v>
      </c>
      <c r="C70" s="83"/>
      <c r="D70" s="83"/>
      <c r="E70" s="90"/>
      <c r="F70" s="79">
        <f t="shared" si="4"/>
        <v>1</v>
      </c>
      <c r="G70" s="81">
        <v>50000</v>
      </c>
      <c r="H70" s="83"/>
      <c r="I70" s="83"/>
      <c r="J70" s="90"/>
    </row>
    <row r="71" spans="1:21" ht="13" hidden="1" outlineLevel="1">
      <c r="A71" s="76" t="s">
        <v>126</v>
      </c>
      <c r="B71" s="83"/>
      <c r="C71" s="81">
        <v>1</v>
      </c>
      <c r="D71" s="83"/>
      <c r="E71" s="90"/>
      <c r="F71" s="79">
        <f t="shared" si="4"/>
        <v>1</v>
      </c>
      <c r="G71" s="83"/>
      <c r="H71" s="81">
        <v>50000</v>
      </c>
      <c r="I71" s="83"/>
      <c r="J71" s="90"/>
    </row>
    <row r="73" spans="1:21" ht="13">
      <c r="A73" s="86" t="s">
        <v>2202</v>
      </c>
      <c r="B73" s="87">
        <f t="shared" ref="B73:F73" si="6">SUM(B55:B71)</f>
        <v>22</v>
      </c>
      <c r="C73" s="87">
        <f t="shared" si="6"/>
        <v>4</v>
      </c>
      <c r="D73" s="87">
        <f t="shared" si="6"/>
        <v>1</v>
      </c>
      <c r="E73" s="87">
        <f t="shared" si="6"/>
        <v>0</v>
      </c>
      <c r="F73" s="87">
        <f t="shared" si="6"/>
        <v>27</v>
      </c>
      <c r="G73" s="88">
        <f ca="1">IFERROR(__xludf.DUMMYFUNCTION("AVERAGE.WEIGHTED(G55:G71,B55:B71)"),65000)</f>
        <v>65000</v>
      </c>
      <c r="H73" s="88">
        <f ca="1">IFERROR(__xludf.DUMMYFUNCTION("AVERAGE.WEIGHTED(H55:H71,C55:C71)"),72500)</f>
        <v>72500</v>
      </c>
      <c r="I73" s="88">
        <f ca="1">IFERROR(__xludf.DUMMYFUNCTION("AVERAGE.WEIGHTED(I55:I71,D55:D71)"),150000)</f>
        <v>150000</v>
      </c>
      <c r="J73" s="88" t="str">
        <f ca="1">IFERROR(__xludf.DUMMYFUNCTION("AVERAGE.WEIGHTED(J55:J71,E55:E71)"),"#DIV/0!")</f>
        <v>#DIV/0!</v>
      </c>
      <c r="L73" s="86" t="s">
        <v>2202</v>
      </c>
      <c r="M73" s="87">
        <f t="shared" ref="M73:Q73" si="7">SUM(M55:M71)</f>
        <v>13</v>
      </c>
      <c r="N73" s="87">
        <f t="shared" si="7"/>
        <v>4</v>
      </c>
      <c r="O73" s="87">
        <f t="shared" si="7"/>
        <v>0</v>
      </c>
      <c r="P73" s="87">
        <f t="shared" si="7"/>
        <v>0</v>
      </c>
      <c r="Q73" s="87">
        <f t="shared" si="7"/>
        <v>17</v>
      </c>
      <c r="R73" s="88">
        <f ca="1">IFERROR(__xludf.DUMMYFUNCTION("AVERAGE.WEIGHTED(R55:R71,M55:M71)"),55500)</f>
        <v>55500</v>
      </c>
      <c r="S73" s="88">
        <f ca="1">IFERROR(__xludf.DUMMYFUNCTION("AVERAGE.WEIGHTED(S55:S71,N55:N71)"),97500)</f>
        <v>97500</v>
      </c>
      <c r="T73" s="88" t="str">
        <f ca="1">IFERROR(__xludf.DUMMYFUNCTION("AVERAGE.WEIGHTED(T55:T71,O55:O71)"),"#DIV/0!")</f>
        <v>#DIV/0!</v>
      </c>
      <c r="U73" s="88" t="str">
        <f ca="1">IFERROR(__xludf.DUMMYFUNCTION("AVERAGE.WEIGHTED(U55:U71,P55:P71)"),"#DIV/0!")</f>
        <v>#DIV/0!</v>
      </c>
    </row>
    <row r="75" spans="1:21" ht="13">
      <c r="A75" s="67" t="s">
        <v>2203</v>
      </c>
    </row>
    <row r="76" spans="1:21" ht="13">
      <c r="A76" s="68"/>
      <c r="B76" s="69" t="s">
        <v>2197</v>
      </c>
      <c r="C76" s="70"/>
      <c r="D76" s="70"/>
      <c r="E76" s="70"/>
      <c r="F76" s="70"/>
      <c r="G76" s="69" t="s">
        <v>2198</v>
      </c>
      <c r="H76" s="70"/>
      <c r="I76" s="70"/>
      <c r="J76" s="70"/>
      <c r="L76" s="68"/>
      <c r="M76" s="69" t="s">
        <v>2199</v>
      </c>
      <c r="N76" s="70"/>
      <c r="O76" s="70"/>
      <c r="P76" s="70"/>
      <c r="Q76" s="70"/>
      <c r="R76" s="69" t="s">
        <v>2198</v>
      </c>
      <c r="S76" s="70"/>
      <c r="T76" s="70"/>
      <c r="U76" s="70"/>
    </row>
    <row r="77" spans="1:21" ht="13">
      <c r="A77" s="71" t="s">
        <v>2200</v>
      </c>
      <c r="B77" s="72" t="s">
        <v>64</v>
      </c>
      <c r="C77" s="72" t="s">
        <v>49</v>
      </c>
      <c r="D77" s="73" t="s">
        <v>50</v>
      </c>
      <c r="E77" s="73" t="s">
        <v>69</v>
      </c>
      <c r="F77" s="74" t="s">
        <v>2201</v>
      </c>
      <c r="G77" s="75" t="s">
        <v>64</v>
      </c>
      <c r="H77" s="75" t="s">
        <v>49</v>
      </c>
      <c r="I77" s="75" t="s">
        <v>50</v>
      </c>
      <c r="J77" s="75" t="s">
        <v>69</v>
      </c>
      <c r="L77" s="76" t="s">
        <v>2200</v>
      </c>
      <c r="M77" s="77" t="s">
        <v>64</v>
      </c>
      <c r="N77" s="77" t="s">
        <v>49</v>
      </c>
      <c r="O77" s="78" t="s">
        <v>50</v>
      </c>
      <c r="P77" s="78" t="s">
        <v>69</v>
      </c>
      <c r="Q77" s="89" t="s">
        <v>2201</v>
      </c>
      <c r="R77" s="80" t="s">
        <v>64</v>
      </c>
      <c r="S77" s="80" t="s">
        <v>49</v>
      </c>
      <c r="T77" s="80" t="s">
        <v>50</v>
      </c>
      <c r="U77" s="80" t="s">
        <v>69</v>
      </c>
    </row>
    <row r="78" spans="1:21" ht="13">
      <c r="A78" s="76" t="s">
        <v>46</v>
      </c>
      <c r="B78" s="81">
        <v>3</v>
      </c>
      <c r="C78" s="81">
        <v>11</v>
      </c>
      <c r="D78" s="81">
        <v>15</v>
      </c>
      <c r="E78" s="81">
        <v>5</v>
      </c>
      <c r="F78" s="79">
        <f t="shared" ref="F78:F118" si="8">SUM(B78:E78)</f>
        <v>34</v>
      </c>
      <c r="G78" s="81">
        <v>60000</v>
      </c>
      <c r="H78" s="81">
        <v>110000</v>
      </c>
      <c r="I78" s="81">
        <v>150000</v>
      </c>
      <c r="J78" s="81">
        <v>180000</v>
      </c>
      <c r="L78" s="76" t="s">
        <v>46</v>
      </c>
      <c r="M78" s="81">
        <v>3</v>
      </c>
      <c r="N78" s="81">
        <v>6</v>
      </c>
      <c r="O78" s="81">
        <v>12</v>
      </c>
      <c r="P78" s="81">
        <v>3</v>
      </c>
      <c r="Q78" s="79">
        <f t="shared" ref="Q78:Q105" si="9">SUM(M78:P78)</f>
        <v>24</v>
      </c>
      <c r="R78" s="81">
        <v>90000</v>
      </c>
      <c r="S78" s="81">
        <v>145000</v>
      </c>
      <c r="T78" s="81">
        <v>187500</v>
      </c>
      <c r="U78" s="81">
        <v>225000</v>
      </c>
    </row>
    <row r="79" spans="1:21" ht="13">
      <c r="A79" s="76" t="s">
        <v>47</v>
      </c>
      <c r="B79" s="81">
        <v>3</v>
      </c>
      <c r="C79" s="81">
        <v>15</v>
      </c>
      <c r="D79" s="81">
        <v>13</v>
      </c>
      <c r="E79" s="81">
        <v>1</v>
      </c>
      <c r="F79" s="79">
        <f t="shared" si="8"/>
        <v>32</v>
      </c>
      <c r="G79" s="81">
        <v>120000</v>
      </c>
      <c r="H79" s="81">
        <v>100000</v>
      </c>
      <c r="I79" s="81">
        <v>180000</v>
      </c>
      <c r="J79" s="81">
        <v>250000</v>
      </c>
      <c r="L79" s="76" t="s">
        <v>47</v>
      </c>
      <c r="M79" s="81">
        <v>1</v>
      </c>
      <c r="N79" s="81">
        <v>9</v>
      </c>
      <c r="O79" s="81">
        <v>11</v>
      </c>
      <c r="P79" s="83"/>
      <c r="Q79" s="79">
        <f t="shared" si="9"/>
        <v>21</v>
      </c>
      <c r="R79" s="81">
        <v>11500</v>
      </c>
      <c r="S79" s="81">
        <v>132500</v>
      </c>
      <c r="T79" s="81">
        <v>215000</v>
      </c>
      <c r="U79" s="83"/>
    </row>
    <row r="80" spans="1:21" ht="13">
      <c r="A80" s="76" t="s">
        <v>67</v>
      </c>
      <c r="B80" s="81">
        <v>1</v>
      </c>
      <c r="C80" s="81">
        <v>3</v>
      </c>
      <c r="D80" s="81">
        <v>6</v>
      </c>
      <c r="E80" s="83"/>
      <c r="F80" s="79">
        <f t="shared" si="8"/>
        <v>10</v>
      </c>
      <c r="G80" s="81">
        <v>150000</v>
      </c>
      <c r="H80" s="81">
        <v>70000</v>
      </c>
      <c r="I80" s="81">
        <v>140000</v>
      </c>
      <c r="J80" s="83"/>
      <c r="L80" s="76" t="s">
        <v>67</v>
      </c>
      <c r="M80" s="81">
        <v>1</v>
      </c>
      <c r="N80" s="81">
        <v>2</v>
      </c>
      <c r="O80" s="81">
        <v>3</v>
      </c>
      <c r="P80" s="83"/>
      <c r="Q80" s="79">
        <f t="shared" si="9"/>
        <v>6</v>
      </c>
      <c r="R80" s="81">
        <v>165000</v>
      </c>
      <c r="S80" s="81">
        <v>72500</v>
      </c>
      <c r="T80" s="81">
        <v>215000</v>
      </c>
      <c r="U80" s="83"/>
    </row>
    <row r="81" spans="1:21" ht="13">
      <c r="A81" s="76" t="s">
        <v>79</v>
      </c>
      <c r="B81" s="83"/>
      <c r="C81" s="81">
        <v>3</v>
      </c>
      <c r="D81" s="81">
        <v>3</v>
      </c>
      <c r="E81" s="83"/>
      <c r="F81" s="79">
        <f t="shared" si="8"/>
        <v>6</v>
      </c>
      <c r="G81" s="83"/>
      <c r="H81" s="81">
        <v>100000</v>
      </c>
      <c r="I81" s="81">
        <v>180000</v>
      </c>
      <c r="J81" s="83"/>
      <c r="L81" s="76" t="s">
        <v>279</v>
      </c>
      <c r="M81" s="83"/>
      <c r="N81" s="81">
        <v>3</v>
      </c>
      <c r="O81" s="81">
        <v>1</v>
      </c>
      <c r="P81" s="83"/>
      <c r="Q81" s="79">
        <f t="shared" si="9"/>
        <v>4</v>
      </c>
      <c r="R81" s="83"/>
      <c r="S81" s="81">
        <v>105000</v>
      </c>
      <c r="T81" s="81">
        <v>115000</v>
      </c>
      <c r="U81" s="83"/>
    </row>
    <row r="82" spans="1:21" ht="13" collapsed="1">
      <c r="A82" s="76" t="s">
        <v>279</v>
      </c>
      <c r="B82" s="83"/>
      <c r="C82" s="81">
        <v>3</v>
      </c>
      <c r="D82" s="81">
        <v>2</v>
      </c>
      <c r="E82" s="83"/>
      <c r="F82" s="79">
        <f t="shared" si="8"/>
        <v>5</v>
      </c>
      <c r="G82" s="83"/>
      <c r="H82" s="81">
        <v>70000</v>
      </c>
      <c r="I82" s="81">
        <v>90000</v>
      </c>
      <c r="J82" s="83"/>
      <c r="L82" s="76" t="s">
        <v>319</v>
      </c>
      <c r="M82" s="81">
        <v>1</v>
      </c>
      <c r="N82" s="83"/>
      <c r="O82" s="81">
        <v>2</v>
      </c>
      <c r="P82" s="83"/>
      <c r="Q82" s="79">
        <f t="shared" si="9"/>
        <v>3</v>
      </c>
      <c r="R82" s="81">
        <v>37500</v>
      </c>
      <c r="S82" s="83"/>
      <c r="T82" s="81">
        <v>170000</v>
      </c>
      <c r="U82" s="83"/>
    </row>
    <row r="83" spans="1:21" ht="13" hidden="1" outlineLevel="1">
      <c r="A83" s="76" t="s">
        <v>114</v>
      </c>
      <c r="B83" s="83"/>
      <c r="C83" s="81">
        <v>3</v>
      </c>
      <c r="D83" s="81">
        <v>2</v>
      </c>
      <c r="E83" s="83"/>
      <c r="F83" s="79">
        <f t="shared" si="8"/>
        <v>5</v>
      </c>
      <c r="G83" s="83"/>
      <c r="H83" s="81">
        <v>40000</v>
      </c>
      <c r="I83" s="81">
        <v>180000</v>
      </c>
      <c r="J83" s="83"/>
      <c r="L83" s="76" t="s">
        <v>76</v>
      </c>
      <c r="M83" s="83"/>
      <c r="N83" s="83"/>
      <c r="O83" s="81">
        <v>2</v>
      </c>
      <c r="P83" s="81">
        <v>1</v>
      </c>
      <c r="Q83" s="79">
        <f t="shared" si="9"/>
        <v>3</v>
      </c>
      <c r="R83" s="83"/>
      <c r="S83" s="83"/>
      <c r="T83" s="81">
        <v>202500</v>
      </c>
      <c r="U83" s="81">
        <v>125000</v>
      </c>
    </row>
    <row r="84" spans="1:21" ht="13" hidden="1" outlineLevel="1">
      <c r="A84" s="76" t="s">
        <v>118</v>
      </c>
      <c r="B84" s="83"/>
      <c r="C84" s="81">
        <v>3</v>
      </c>
      <c r="D84" s="81">
        <v>2</v>
      </c>
      <c r="E84" s="83"/>
      <c r="F84" s="79">
        <f t="shared" si="8"/>
        <v>5</v>
      </c>
      <c r="G84" s="83"/>
      <c r="H84" s="81">
        <v>80000</v>
      </c>
      <c r="I84" s="81">
        <v>120000</v>
      </c>
      <c r="J84" s="83"/>
      <c r="L84" s="76" t="s">
        <v>85</v>
      </c>
      <c r="M84" s="81">
        <v>1</v>
      </c>
      <c r="N84" s="81">
        <v>1</v>
      </c>
      <c r="O84" s="81">
        <v>1</v>
      </c>
      <c r="P84" s="83"/>
      <c r="Q84" s="79">
        <f t="shared" si="9"/>
        <v>3</v>
      </c>
      <c r="R84" s="81">
        <v>40000</v>
      </c>
      <c r="S84" s="81">
        <v>62500</v>
      </c>
      <c r="T84" s="81">
        <v>85000</v>
      </c>
      <c r="U84" s="83"/>
    </row>
    <row r="85" spans="1:21" ht="13" hidden="1" outlineLevel="1">
      <c r="A85" s="76" t="s">
        <v>99</v>
      </c>
      <c r="B85" s="83"/>
      <c r="C85" s="83"/>
      <c r="D85" s="81">
        <v>4</v>
      </c>
      <c r="E85" s="83"/>
      <c r="F85" s="79">
        <f t="shared" si="8"/>
        <v>4</v>
      </c>
      <c r="G85" s="83"/>
      <c r="H85" s="83"/>
      <c r="I85" s="81">
        <v>140000</v>
      </c>
      <c r="J85" s="83"/>
      <c r="L85" s="76" t="s">
        <v>79</v>
      </c>
      <c r="M85" s="83"/>
      <c r="N85" s="81">
        <v>1</v>
      </c>
      <c r="O85" s="81">
        <v>2</v>
      </c>
      <c r="P85" s="83"/>
      <c r="Q85" s="79">
        <f t="shared" si="9"/>
        <v>3</v>
      </c>
      <c r="R85" s="83"/>
      <c r="S85" s="81">
        <v>135000</v>
      </c>
      <c r="T85" s="81">
        <v>222500</v>
      </c>
      <c r="U85" s="83"/>
    </row>
    <row r="86" spans="1:21" ht="13" hidden="1" outlineLevel="1">
      <c r="A86" s="76" t="s">
        <v>76</v>
      </c>
      <c r="B86" s="83"/>
      <c r="C86" s="83"/>
      <c r="D86" s="81">
        <v>3</v>
      </c>
      <c r="E86" s="81">
        <v>1</v>
      </c>
      <c r="F86" s="79">
        <f t="shared" si="8"/>
        <v>4</v>
      </c>
      <c r="G86" s="83"/>
      <c r="H86" s="83"/>
      <c r="I86" s="81">
        <v>180000</v>
      </c>
      <c r="J86" s="81">
        <v>50000</v>
      </c>
      <c r="L86" s="76" t="s">
        <v>114</v>
      </c>
      <c r="M86" s="83"/>
      <c r="N86" s="81">
        <v>2</v>
      </c>
      <c r="O86" s="81">
        <v>1</v>
      </c>
      <c r="P86" s="83"/>
      <c r="Q86" s="79">
        <f t="shared" si="9"/>
        <v>3</v>
      </c>
      <c r="R86" s="83"/>
      <c r="S86" s="81">
        <v>67500</v>
      </c>
      <c r="T86" s="81">
        <v>230000</v>
      </c>
      <c r="U86" s="83"/>
    </row>
    <row r="87" spans="1:21" ht="13" hidden="1" outlineLevel="1">
      <c r="A87" s="76" t="s">
        <v>319</v>
      </c>
      <c r="B87" s="81">
        <v>1</v>
      </c>
      <c r="C87" s="83"/>
      <c r="D87" s="81">
        <v>2</v>
      </c>
      <c r="E87" s="83"/>
      <c r="F87" s="79">
        <f t="shared" si="8"/>
        <v>3</v>
      </c>
      <c r="G87" s="81">
        <v>30000</v>
      </c>
      <c r="H87" s="83"/>
      <c r="I87" s="81">
        <v>140000</v>
      </c>
      <c r="J87" s="83"/>
      <c r="L87" s="76" t="s">
        <v>101</v>
      </c>
      <c r="M87" s="81">
        <v>1</v>
      </c>
      <c r="N87" s="81">
        <v>1</v>
      </c>
      <c r="O87" s="81">
        <v>1</v>
      </c>
      <c r="P87" s="83"/>
      <c r="Q87" s="79">
        <f t="shared" si="9"/>
        <v>3</v>
      </c>
      <c r="R87" s="81">
        <v>27500</v>
      </c>
      <c r="S87" s="81">
        <v>105000</v>
      </c>
      <c r="T87" s="81">
        <v>230000</v>
      </c>
      <c r="U87" s="83"/>
    </row>
    <row r="88" spans="1:21" ht="13" hidden="1" outlineLevel="1">
      <c r="A88" s="76" t="s">
        <v>144</v>
      </c>
      <c r="B88" s="83"/>
      <c r="C88" s="83"/>
      <c r="D88" s="81">
        <v>3</v>
      </c>
      <c r="E88" s="83"/>
      <c r="F88" s="79">
        <f t="shared" si="8"/>
        <v>3</v>
      </c>
      <c r="G88" s="83"/>
      <c r="H88" s="83"/>
      <c r="I88" s="81">
        <v>180000</v>
      </c>
      <c r="J88" s="83"/>
      <c r="L88" s="76" t="s">
        <v>150</v>
      </c>
      <c r="M88" s="83"/>
      <c r="N88" s="81">
        <v>2</v>
      </c>
      <c r="O88" s="83"/>
      <c r="P88" s="83"/>
      <c r="Q88" s="79">
        <f t="shared" si="9"/>
        <v>2</v>
      </c>
      <c r="R88" s="83"/>
      <c r="S88" s="81">
        <v>120000</v>
      </c>
      <c r="T88" s="83"/>
      <c r="U88" s="83"/>
    </row>
    <row r="89" spans="1:21" ht="13" hidden="1" outlineLevel="1">
      <c r="A89" s="76" t="s">
        <v>85</v>
      </c>
      <c r="B89" s="81">
        <v>1</v>
      </c>
      <c r="C89" s="81">
        <v>1</v>
      </c>
      <c r="D89" s="81">
        <v>1</v>
      </c>
      <c r="E89" s="83"/>
      <c r="F89" s="79">
        <f t="shared" si="8"/>
        <v>3</v>
      </c>
      <c r="G89" s="81">
        <v>30000</v>
      </c>
      <c r="H89" s="81">
        <v>50000</v>
      </c>
      <c r="I89" s="81">
        <v>75000</v>
      </c>
      <c r="J89" s="83"/>
      <c r="L89" s="76" t="s">
        <v>144</v>
      </c>
      <c r="M89" s="83"/>
      <c r="N89" s="83"/>
      <c r="O89" s="81">
        <v>2</v>
      </c>
      <c r="P89" s="83"/>
      <c r="Q89" s="79">
        <f t="shared" si="9"/>
        <v>2</v>
      </c>
      <c r="R89" s="83"/>
      <c r="S89" s="83"/>
      <c r="T89" s="81">
        <v>152500</v>
      </c>
      <c r="U89" s="83"/>
    </row>
    <row r="90" spans="1:21" ht="13" hidden="1" outlineLevel="1">
      <c r="A90" s="76" t="s">
        <v>70</v>
      </c>
      <c r="B90" s="83"/>
      <c r="C90" s="81">
        <v>1</v>
      </c>
      <c r="D90" s="81">
        <v>1</v>
      </c>
      <c r="E90" s="81">
        <v>1</v>
      </c>
      <c r="F90" s="79">
        <f t="shared" si="8"/>
        <v>3</v>
      </c>
      <c r="G90" s="83"/>
      <c r="H90" s="81">
        <v>43000</v>
      </c>
      <c r="I90" s="81">
        <v>180000</v>
      </c>
      <c r="J90" s="81">
        <v>80000</v>
      </c>
      <c r="L90" s="76" t="s">
        <v>142</v>
      </c>
      <c r="M90" s="83"/>
      <c r="N90" s="81">
        <v>1</v>
      </c>
      <c r="O90" s="81">
        <v>1</v>
      </c>
      <c r="P90" s="83"/>
      <c r="Q90" s="79">
        <f t="shared" si="9"/>
        <v>2</v>
      </c>
      <c r="R90" s="83"/>
      <c r="S90" s="81">
        <v>55000</v>
      </c>
      <c r="T90" s="81">
        <v>140000</v>
      </c>
      <c r="U90" s="83"/>
    </row>
    <row r="91" spans="1:21" ht="13" hidden="1" outlineLevel="1">
      <c r="A91" s="76" t="s">
        <v>91</v>
      </c>
      <c r="B91" s="83"/>
      <c r="C91" s="83"/>
      <c r="D91" s="81">
        <v>3</v>
      </c>
      <c r="E91" s="83"/>
      <c r="F91" s="79">
        <f t="shared" si="8"/>
        <v>3</v>
      </c>
      <c r="G91" s="83"/>
      <c r="H91" s="83"/>
      <c r="I91" s="81">
        <v>100000</v>
      </c>
      <c r="J91" s="83"/>
      <c r="L91" s="76" t="s">
        <v>74</v>
      </c>
      <c r="M91" s="83"/>
      <c r="N91" s="81">
        <v>1</v>
      </c>
      <c r="O91" s="81">
        <v>1</v>
      </c>
      <c r="P91" s="83"/>
      <c r="Q91" s="79">
        <f t="shared" si="9"/>
        <v>2</v>
      </c>
      <c r="R91" s="83"/>
      <c r="S91" s="81">
        <v>90000</v>
      </c>
      <c r="T91" s="81">
        <v>230000</v>
      </c>
      <c r="U91" s="83"/>
    </row>
    <row r="92" spans="1:21" ht="13" hidden="1" outlineLevel="1">
      <c r="A92" s="76" t="s">
        <v>74</v>
      </c>
      <c r="B92" s="83"/>
      <c r="C92" s="81">
        <v>1</v>
      </c>
      <c r="D92" s="81">
        <v>2</v>
      </c>
      <c r="E92" s="83"/>
      <c r="F92" s="79">
        <f t="shared" si="8"/>
        <v>3</v>
      </c>
      <c r="G92" s="83"/>
      <c r="H92" s="81">
        <v>50000</v>
      </c>
      <c r="I92" s="81">
        <v>180000</v>
      </c>
      <c r="J92" s="83"/>
      <c r="L92" s="76" t="s">
        <v>118</v>
      </c>
      <c r="M92" s="83"/>
      <c r="N92" s="81">
        <v>2</v>
      </c>
      <c r="O92" s="83"/>
      <c r="P92" s="83"/>
      <c r="Q92" s="79">
        <f t="shared" si="9"/>
        <v>2</v>
      </c>
      <c r="R92" s="83"/>
      <c r="S92" s="81">
        <v>92500</v>
      </c>
      <c r="T92" s="83"/>
      <c r="U92" s="83"/>
    </row>
    <row r="93" spans="1:21" ht="13" hidden="1" outlineLevel="1">
      <c r="A93" s="76" t="s">
        <v>101</v>
      </c>
      <c r="B93" s="81">
        <v>1</v>
      </c>
      <c r="C93" s="81">
        <v>1</v>
      </c>
      <c r="D93" s="81">
        <v>1</v>
      </c>
      <c r="E93" s="83"/>
      <c r="F93" s="79">
        <f t="shared" si="8"/>
        <v>3</v>
      </c>
      <c r="G93" s="81">
        <v>25000</v>
      </c>
      <c r="H93" s="81">
        <v>80000</v>
      </c>
      <c r="I93" s="81">
        <v>180000</v>
      </c>
      <c r="J93" s="83"/>
      <c r="L93" s="76" t="s">
        <v>99</v>
      </c>
      <c r="M93" s="83"/>
      <c r="N93" s="83"/>
      <c r="O93" s="81">
        <v>1</v>
      </c>
      <c r="P93" s="83"/>
      <c r="Q93" s="79">
        <f t="shared" si="9"/>
        <v>1</v>
      </c>
      <c r="R93" s="83"/>
      <c r="S93" s="83"/>
      <c r="T93" s="81">
        <v>230000</v>
      </c>
      <c r="U93" s="83"/>
    </row>
    <row r="94" spans="1:21" ht="13" hidden="1" outlineLevel="1">
      <c r="A94" s="76" t="s">
        <v>371</v>
      </c>
      <c r="B94" s="83"/>
      <c r="C94" s="81">
        <v>2</v>
      </c>
      <c r="D94" s="81">
        <v>1</v>
      </c>
      <c r="E94" s="83"/>
      <c r="F94" s="79">
        <f t="shared" si="8"/>
        <v>3</v>
      </c>
      <c r="G94" s="83"/>
      <c r="H94" s="81">
        <v>60000</v>
      </c>
      <c r="I94" s="81">
        <v>120000</v>
      </c>
      <c r="J94" s="83"/>
      <c r="L94" s="76" t="s">
        <v>156</v>
      </c>
      <c r="M94" s="83"/>
      <c r="N94" s="81">
        <v>1</v>
      </c>
      <c r="O94" s="83"/>
      <c r="P94" s="83"/>
      <c r="Q94" s="79">
        <f t="shared" si="9"/>
        <v>1</v>
      </c>
      <c r="R94" s="83"/>
      <c r="S94" s="81">
        <v>120000</v>
      </c>
      <c r="T94" s="83"/>
      <c r="U94" s="83"/>
    </row>
    <row r="95" spans="1:21" ht="13" hidden="1" outlineLevel="1">
      <c r="A95" s="76" t="s">
        <v>150</v>
      </c>
      <c r="B95" s="83"/>
      <c r="C95" s="81">
        <v>2</v>
      </c>
      <c r="D95" s="83"/>
      <c r="E95" s="83"/>
      <c r="F95" s="79">
        <f t="shared" si="8"/>
        <v>2</v>
      </c>
      <c r="G95" s="83"/>
      <c r="H95" s="81">
        <v>100000</v>
      </c>
      <c r="I95" s="83"/>
      <c r="J95" s="83"/>
      <c r="L95" s="76" t="s">
        <v>70</v>
      </c>
      <c r="M95" s="83"/>
      <c r="N95" s="81">
        <v>1</v>
      </c>
      <c r="O95" s="83"/>
      <c r="P95" s="83"/>
      <c r="Q95" s="79">
        <f t="shared" si="9"/>
        <v>1</v>
      </c>
      <c r="R95" s="83"/>
      <c r="S95" s="81">
        <v>46500</v>
      </c>
      <c r="T95" s="83"/>
      <c r="U95" s="83"/>
    </row>
    <row r="96" spans="1:21" ht="13" hidden="1" outlineLevel="1">
      <c r="A96" s="76" t="s">
        <v>388</v>
      </c>
      <c r="B96" s="83"/>
      <c r="C96" s="81">
        <v>2</v>
      </c>
      <c r="D96" s="83"/>
      <c r="E96" s="83"/>
      <c r="F96" s="79">
        <f t="shared" si="8"/>
        <v>2</v>
      </c>
      <c r="G96" s="83"/>
      <c r="H96" s="81">
        <v>45000</v>
      </c>
      <c r="I96" s="83"/>
      <c r="J96" s="83"/>
      <c r="L96" s="76" t="s">
        <v>407</v>
      </c>
      <c r="M96" s="83"/>
      <c r="N96" s="81">
        <v>1</v>
      </c>
      <c r="O96" s="83"/>
      <c r="P96" s="83"/>
      <c r="Q96" s="79">
        <f t="shared" si="9"/>
        <v>1</v>
      </c>
      <c r="R96" s="83"/>
      <c r="S96" s="81">
        <v>75000</v>
      </c>
      <c r="T96" s="83"/>
      <c r="U96" s="83"/>
    </row>
    <row r="97" spans="1:21" ht="13" hidden="1" outlineLevel="1">
      <c r="A97" s="76" t="s">
        <v>142</v>
      </c>
      <c r="B97" s="83"/>
      <c r="C97" s="81">
        <v>1</v>
      </c>
      <c r="D97" s="81">
        <v>1</v>
      </c>
      <c r="E97" s="83"/>
      <c r="F97" s="79">
        <f t="shared" si="8"/>
        <v>2</v>
      </c>
      <c r="G97" s="83"/>
      <c r="H97" s="81">
        <v>40000</v>
      </c>
      <c r="I97" s="81">
        <v>80000</v>
      </c>
      <c r="J97" s="83"/>
      <c r="L97" s="76" t="s">
        <v>56</v>
      </c>
      <c r="M97" s="83"/>
      <c r="N97" s="83"/>
      <c r="O97" s="83"/>
      <c r="P97" s="81">
        <v>1</v>
      </c>
      <c r="Q97" s="79">
        <f t="shared" si="9"/>
        <v>1</v>
      </c>
      <c r="R97" s="83"/>
      <c r="S97" s="83"/>
      <c r="T97" s="83"/>
      <c r="U97" s="81">
        <v>200000</v>
      </c>
    </row>
    <row r="98" spans="1:21" ht="13" hidden="1" outlineLevel="1">
      <c r="A98" s="76" t="s">
        <v>128</v>
      </c>
      <c r="B98" s="83"/>
      <c r="C98" s="83"/>
      <c r="D98" s="81">
        <v>2</v>
      </c>
      <c r="E98" s="83"/>
      <c r="F98" s="79">
        <f t="shared" si="8"/>
        <v>2</v>
      </c>
      <c r="G98" s="83"/>
      <c r="H98" s="83"/>
      <c r="I98" s="81">
        <v>200000</v>
      </c>
      <c r="J98" s="83"/>
      <c r="L98" s="76" t="s">
        <v>108</v>
      </c>
      <c r="M98" s="83"/>
      <c r="N98" s="81">
        <v>1</v>
      </c>
      <c r="O98" s="83"/>
      <c r="P98" s="83"/>
      <c r="Q98" s="79">
        <f t="shared" si="9"/>
        <v>1</v>
      </c>
      <c r="R98" s="83"/>
      <c r="S98" s="81">
        <v>100000</v>
      </c>
      <c r="T98" s="83"/>
      <c r="U98" s="83"/>
    </row>
    <row r="99" spans="1:21" ht="13" hidden="1" outlineLevel="1">
      <c r="A99" s="76" t="s">
        <v>89</v>
      </c>
      <c r="B99" s="83"/>
      <c r="C99" s="83"/>
      <c r="D99" s="81">
        <v>2</v>
      </c>
      <c r="E99" s="83"/>
      <c r="F99" s="79">
        <f t="shared" si="8"/>
        <v>2</v>
      </c>
      <c r="G99" s="83"/>
      <c r="H99" s="83"/>
      <c r="I99" s="81">
        <v>180000</v>
      </c>
      <c r="J99" s="83"/>
      <c r="L99" s="76" t="s">
        <v>91</v>
      </c>
      <c r="M99" s="83"/>
      <c r="N99" s="83"/>
      <c r="O99" s="81">
        <v>1</v>
      </c>
      <c r="P99" s="83"/>
      <c r="Q99" s="79">
        <f t="shared" si="9"/>
        <v>1</v>
      </c>
      <c r="R99" s="83"/>
      <c r="S99" s="83"/>
      <c r="T99" s="81">
        <v>120000</v>
      </c>
      <c r="U99" s="83"/>
    </row>
    <row r="100" spans="1:21" ht="13" hidden="1" outlineLevel="1">
      <c r="A100" s="76" t="s">
        <v>93</v>
      </c>
      <c r="B100" s="83"/>
      <c r="C100" s="81">
        <v>1</v>
      </c>
      <c r="D100" s="81">
        <v>1</v>
      </c>
      <c r="E100" s="83"/>
      <c r="F100" s="79">
        <f t="shared" si="8"/>
        <v>2</v>
      </c>
      <c r="G100" s="83"/>
      <c r="H100" s="81">
        <v>40000</v>
      </c>
      <c r="I100" s="81">
        <v>180000</v>
      </c>
      <c r="J100" s="83"/>
      <c r="L100" s="76" t="s">
        <v>89</v>
      </c>
      <c r="M100" s="83"/>
      <c r="N100" s="83"/>
      <c r="O100" s="81">
        <v>1</v>
      </c>
      <c r="P100" s="83"/>
      <c r="Q100" s="79">
        <f t="shared" si="9"/>
        <v>1</v>
      </c>
      <c r="R100" s="83"/>
      <c r="S100" s="83"/>
      <c r="T100" s="81">
        <v>230000</v>
      </c>
      <c r="U100" s="83"/>
    </row>
    <row r="101" spans="1:21" ht="13" hidden="1" outlineLevel="1">
      <c r="A101" s="76" t="s">
        <v>303</v>
      </c>
      <c r="B101" s="81">
        <v>1</v>
      </c>
      <c r="C101" s="83"/>
      <c r="D101" s="83"/>
      <c r="E101" s="83"/>
      <c r="F101" s="79">
        <f t="shared" si="8"/>
        <v>1</v>
      </c>
      <c r="G101" s="81">
        <v>107000</v>
      </c>
      <c r="H101" s="83"/>
      <c r="I101" s="83"/>
      <c r="J101" s="83"/>
      <c r="L101" s="76" t="s">
        <v>379</v>
      </c>
      <c r="M101" s="83"/>
      <c r="N101" s="81">
        <v>1</v>
      </c>
      <c r="O101" s="83"/>
      <c r="P101" s="83"/>
      <c r="Q101" s="79">
        <f t="shared" si="9"/>
        <v>1</v>
      </c>
      <c r="R101" s="83"/>
      <c r="S101" s="81">
        <v>120000</v>
      </c>
      <c r="T101" s="83"/>
      <c r="U101" s="83"/>
    </row>
    <row r="102" spans="1:21" ht="13" hidden="1" outlineLevel="1">
      <c r="A102" s="76" t="s">
        <v>97</v>
      </c>
      <c r="B102" s="83"/>
      <c r="C102" s="83"/>
      <c r="D102" s="81">
        <v>1</v>
      </c>
      <c r="E102" s="83"/>
      <c r="F102" s="79">
        <f t="shared" si="8"/>
        <v>1</v>
      </c>
      <c r="G102" s="83"/>
      <c r="H102" s="83"/>
      <c r="I102" s="81">
        <v>180000</v>
      </c>
      <c r="J102" s="83"/>
      <c r="L102" s="76" t="s">
        <v>405</v>
      </c>
      <c r="M102" s="83"/>
      <c r="N102" s="81">
        <v>1</v>
      </c>
      <c r="O102" s="83"/>
      <c r="P102" s="83"/>
      <c r="Q102" s="79">
        <f t="shared" si="9"/>
        <v>1</v>
      </c>
      <c r="R102" s="83"/>
      <c r="S102" s="81">
        <v>53000</v>
      </c>
      <c r="T102" s="83"/>
      <c r="U102" s="83"/>
    </row>
    <row r="103" spans="1:21" ht="13" hidden="1" outlineLevel="1">
      <c r="A103" s="76" t="s">
        <v>156</v>
      </c>
      <c r="B103" s="83"/>
      <c r="C103" s="81">
        <v>1</v>
      </c>
      <c r="D103" s="83"/>
      <c r="E103" s="83"/>
      <c r="F103" s="79">
        <f t="shared" si="8"/>
        <v>1</v>
      </c>
      <c r="G103" s="83"/>
      <c r="H103" s="81">
        <v>100000</v>
      </c>
      <c r="I103" s="83"/>
      <c r="J103" s="83"/>
      <c r="L103" s="76" t="s">
        <v>384</v>
      </c>
      <c r="M103" s="83"/>
      <c r="N103" s="81">
        <v>1</v>
      </c>
      <c r="O103" s="83"/>
      <c r="P103" s="83"/>
      <c r="Q103" s="79">
        <f t="shared" si="9"/>
        <v>1</v>
      </c>
      <c r="R103" s="83"/>
      <c r="S103" s="81">
        <v>120000</v>
      </c>
      <c r="T103" s="83"/>
      <c r="U103" s="83"/>
    </row>
    <row r="104" spans="1:21" ht="13" hidden="1" outlineLevel="1">
      <c r="A104" s="76" t="s">
        <v>83</v>
      </c>
      <c r="B104" s="81">
        <v>1</v>
      </c>
      <c r="C104" s="83"/>
      <c r="D104" s="83"/>
      <c r="E104" s="83"/>
      <c r="F104" s="79">
        <f t="shared" si="8"/>
        <v>1</v>
      </c>
      <c r="G104" s="81">
        <v>25000</v>
      </c>
      <c r="H104" s="83"/>
      <c r="I104" s="83"/>
      <c r="J104" s="83"/>
      <c r="L104" s="76" t="s">
        <v>126</v>
      </c>
      <c r="M104" s="83"/>
      <c r="N104" s="81">
        <v>1</v>
      </c>
      <c r="O104" s="83"/>
      <c r="P104" s="83"/>
      <c r="Q104" s="79">
        <f t="shared" si="9"/>
        <v>1</v>
      </c>
      <c r="R104" s="83"/>
      <c r="S104" s="81">
        <v>75000</v>
      </c>
      <c r="T104" s="83"/>
      <c r="U104" s="83"/>
    </row>
    <row r="105" spans="1:21" ht="13" hidden="1" outlineLevel="1">
      <c r="A105" s="76" t="s">
        <v>407</v>
      </c>
      <c r="B105" s="83"/>
      <c r="C105" s="81">
        <v>1</v>
      </c>
      <c r="D105" s="83"/>
      <c r="E105" s="83"/>
      <c r="F105" s="79">
        <f t="shared" si="8"/>
        <v>1</v>
      </c>
      <c r="G105" s="83"/>
      <c r="H105" s="81">
        <v>50000</v>
      </c>
      <c r="I105" s="83"/>
      <c r="J105" s="83"/>
      <c r="L105" s="76" t="s">
        <v>166</v>
      </c>
      <c r="M105" s="83"/>
      <c r="N105" s="83"/>
      <c r="O105" s="81">
        <v>1</v>
      </c>
      <c r="P105" s="83"/>
      <c r="Q105" s="79">
        <f t="shared" si="9"/>
        <v>1</v>
      </c>
      <c r="R105" s="83"/>
      <c r="S105" s="83"/>
      <c r="T105" s="81">
        <v>90000</v>
      </c>
      <c r="U105" s="83"/>
    </row>
    <row r="106" spans="1:21" ht="13" hidden="1" outlineLevel="1">
      <c r="A106" s="76" t="s">
        <v>56</v>
      </c>
      <c r="B106" s="83"/>
      <c r="C106" s="83"/>
      <c r="D106" s="83"/>
      <c r="E106" s="81">
        <v>1</v>
      </c>
      <c r="F106" s="79">
        <f t="shared" si="8"/>
        <v>1</v>
      </c>
      <c r="G106" s="83"/>
      <c r="H106" s="83"/>
      <c r="I106" s="83"/>
      <c r="J106" s="81">
        <v>150000</v>
      </c>
    </row>
    <row r="107" spans="1:21" ht="13" hidden="1" outlineLevel="1">
      <c r="A107" s="76" t="s">
        <v>409</v>
      </c>
      <c r="B107" s="83"/>
      <c r="C107" s="81">
        <v>1</v>
      </c>
      <c r="D107" s="83"/>
      <c r="E107" s="83"/>
      <c r="F107" s="79">
        <f t="shared" si="8"/>
        <v>1</v>
      </c>
      <c r="G107" s="83"/>
      <c r="H107" s="81">
        <v>100000</v>
      </c>
      <c r="I107" s="83"/>
      <c r="J107" s="83"/>
    </row>
    <row r="108" spans="1:21" ht="13" hidden="1" outlineLevel="1">
      <c r="A108" s="76" t="s">
        <v>108</v>
      </c>
      <c r="B108" s="83"/>
      <c r="C108" s="81">
        <v>1</v>
      </c>
      <c r="D108" s="83"/>
      <c r="E108" s="83"/>
      <c r="F108" s="79">
        <f t="shared" si="8"/>
        <v>1</v>
      </c>
      <c r="G108" s="83"/>
      <c r="H108" s="81">
        <v>50000</v>
      </c>
      <c r="I108" s="83"/>
      <c r="J108" s="83"/>
    </row>
    <row r="109" spans="1:21" ht="13" hidden="1" outlineLevel="1">
      <c r="A109" s="76" t="s">
        <v>277</v>
      </c>
      <c r="B109" s="81">
        <v>1</v>
      </c>
      <c r="C109" s="83"/>
      <c r="D109" s="83"/>
      <c r="E109" s="83"/>
      <c r="F109" s="79">
        <f t="shared" si="8"/>
        <v>1</v>
      </c>
      <c r="G109" s="81">
        <v>40000</v>
      </c>
      <c r="H109" s="83"/>
      <c r="I109" s="83"/>
      <c r="J109" s="83"/>
    </row>
    <row r="110" spans="1:21" ht="13" hidden="1" outlineLevel="1">
      <c r="A110" s="76" t="s">
        <v>379</v>
      </c>
      <c r="B110" s="83"/>
      <c r="C110" s="81">
        <v>1</v>
      </c>
      <c r="D110" s="83"/>
      <c r="E110" s="83"/>
      <c r="F110" s="79">
        <f t="shared" si="8"/>
        <v>1</v>
      </c>
      <c r="G110" s="83"/>
      <c r="H110" s="81">
        <v>100000</v>
      </c>
      <c r="I110" s="83"/>
      <c r="J110" s="83"/>
    </row>
    <row r="111" spans="1:21" ht="13" hidden="1" outlineLevel="1">
      <c r="A111" s="76" t="s">
        <v>416</v>
      </c>
      <c r="B111" s="83"/>
      <c r="C111" s="81">
        <v>1</v>
      </c>
      <c r="D111" s="83"/>
      <c r="E111" s="83"/>
      <c r="F111" s="79">
        <f t="shared" si="8"/>
        <v>1</v>
      </c>
      <c r="G111" s="83"/>
      <c r="H111" s="81">
        <v>40000</v>
      </c>
      <c r="I111" s="83"/>
      <c r="J111" s="83"/>
    </row>
    <row r="112" spans="1:21" ht="13" hidden="1" outlineLevel="1">
      <c r="A112" s="76" t="s">
        <v>405</v>
      </c>
      <c r="B112" s="83"/>
      <c r="C112" s="81">
        <v>1</v>
      </c>
      <c r="D112" s="83"/>
      <c r="E112" s="83"/>
      <c r="F112" s="79">
        <f t="shared" si="8"/>
        <v>1</v>
      </c>
      <c r="G112" s="83"/>
      <c r="H112" s="81">
        <v>46000</v>
      </c>
      <c r="I112" s="83"/>
      <c r="J112" s="83"/>
    </row>
    <row r="113" spans="1:21" ht="13" hidden="1" outlineLevel="1">
      <c r="A113" s="76" t="s">
        <v>116</v>
      </c>
      <c r="B113" s="81">
        <v>1</v>
      </c>
      <c r="C113" s="83"/>
      <c r="D113" s="83"/>
      <c r="E113" s="83"/>
      <c r="F113" s="79">
        <f t="shared" si="8"/>
        <v>1</v>
      </c>
      <c r="G113" s="81">
        <v>38000</v>
      </c>
      <c r="H113" s="83"/>
      <c r="I113" s="83"/>
      <c r="J113" s="83"/>
    </row>
    <row r="114" spans="1:21" ht="13" hidden="1" outlineLevel="1">
      <c r="A114" s="76" t="s">
        <v>95</v>
      </c>
      <c r="B114" s="83"/>
      <c r="C114" s="83"/>
      <c r="D114" s="81">
        <v>1</v>
      </c>
      <c r="E114" s="83"/>
      <c r="F114" s="79">
        <f t="shared" si="8"/>
        <v>1</v>
      </c>
      <c r="G114" s="83"/>
      <c r="H114" s="83"/>
      <c r="I114" s="81">
        <v>180000</v>
      </c>
      <c r="J114" s="83"/>
    </row>
    <row r="115" spans="1:21" ht="13" hidden="1" outlineLevel="1">
      <c r="A115" s="76" t="s">
        <v>384</v>
      </c>
      <c r="B115" s="83"/>
      <c r="C115" s="81">
        <v>1</v>
      </c>
      <c r="D115" s="83"/>
      <c r="E115" s="83"/>
      <c r="F115" s="79">
        <f t="shared" si="8"/>
        <v>1</v>
      </c>
      <c r="G115" s="83"/>
      <c r="H115" s="81">
        <v>100000</v>
      </c>
      <c r="I115" s="83"/>
      <c r="J115" s="83"/>
    </row>
    <row r="116" spans="1:21" ht="13" hidden="1" outlineLevel="1">
      <c r="A116" s="76" t="s">
        <v>126</v>
      </c>
      <c r="B116" s="83"/>
      <c r="C116" s="81">
        <v>1</v>
      </c>
      <c r="D116" s="83"/>
      <c r="E116" s="83"/>
      <c r="F116" s="79">
        <f t="shared" si="8"/>
        <v>1</v>
      </c>
      <c r="G116" s="83"/>
      <c r="H116" s="81">
        <v>50000</v>
      </c>
      <c r="I116" s="83"/>
      <c r="J116" s="83"/>
    </row>
    <row r="117" spans="1:21" ht="13" hidden="1" outlineLevel="1">
      <c r="A117" s="76" t="s">
        <v>166</v>
      </c>
      <c r="B117" s="83"/>
      <c r="C117" s="83"/>
      <c r="D117" s="81">
        <v>1</v>
      </c>
      <c r="E117" s="83"/>
      <c r="F117" s="79">
        <f t="shared" si="8"/>
        <v>1</v>
      </c>
      <c r="G117" s="83"/>
      <c r="H117" s="83"/>
      <c r="I117" s="81">
        <v>30000</v>
      </c>
      <c r="J117" s="83"/>
    </row>
    <row r="118" spans="1:21" ht="13" hidden="1" outlineLevel="1">
      <c r="A118" s="76" t="s">
        <v>367</v>
      </c>
      <c r="B118" s="83"/>
      <c r="C118" s="83"/>
      <c r="D118" s="81">
        <v>1</v>
      </c>
      <c r="E118" s="83"/>
      <c r="F118" s="79">
        <f t="shared" si="8"/>
        <v>1</v>
      </c>
      <c r="G118" s="83"/>
      <c r="H118" s="83"/>
      <c r="I118" s="81">
        <v>180000</v>
      </c>
      <c r="J118" s="83"/>
    </row>
    <row r="120" spans="1:21" ht="13">
      <c r="A120" s="86" t="s">
        <v>2202</v>
      </c>
      <c r="B120" s="87">
        <f t="shared" ref="B120:F120" si="10">SUM(B78:B118)</f>
        <v>14</v>
      </c>
      <c r="C120" s="87">
        <f t="shared" si="10"/>
        <v>62</v>
      </c>
      <c r="D120" s="87">
        <f t="shared" si="10"/>
        <v>74</v>
      </c>
      <c r="E120" s="87">
        <f t="shared" si="10"/>
        <v>9</v>
      </c>
      <c r="F120" s="87">
        <f t="shared" si="10"/>
        <v>159</v>
      </c>
      <c r="G120" s="88">
        <f ca="1">IFERROR(__xludf.DUMMYFUNCTION("AVERAGE.WEIGHTED(G78:G118,B78:B118)"),70357.1428571428)</f>
        <v>70357.142857142797</v>
      </c>
      <c r="H120" s="88">
        <f ca="1">IFERROR(__xludf.DUMMYFUNCTION("AVERAGE.WEIGHTED(H78:H118,C78:C118)"),82887.0967741935)</f>
        <v>82887.096774193502</v>
      </c>
      <c r="I120" s="88">
        <f ca="1">IFERROR(__xludf.DUMMYFUNCTION("AVERAGE.WEIGHTED(I78:I118,D78:D118)"),155067.567567567)</f>
        <v>155067.56756756699</v>
      </c>
      <c r="J120" s="88">
        <f ca="1">IFERROR(__xludf.DUMMYFUNCTION("AVERAGE.WEIGHTED(J78:J118,E78:E118)"),158888.888888888)</f>
        <v>158888.888888888</v>
      </c>
      <c r="L120" s="86" t="s">
        <v>2202</v>
      </c>
      <c r="M120" s="87">
        <f t="shared" ref="M120:Q120" si="11">SUM(M78:M118)</f>
        <v>8</v>
      </c>
      <c r="N120" s="87">
        <f t="shared" si="11"/>
        <v>39</v>
      </c>
      <c r="O120" s="87">
        <f t="shared" si="11"/>
        <v>44</v>
      </c>
      <c r="P120" s="87">
        <f t="shared" si="11"/>
        <v>5</v>
      </c>
      <c r="Q120" s="87">
        <f t="shared" si="11"/>
        <v>96</v>
      </c>
      <c r="R120" s="88">
        <f ca="1">IFERROR(__xludf.DUMMYFUNCTION("AVERAGE.WEIGHTED(R78:R118,M78:M118)"),68937.5)</f>
        <v>68937.5</v>
      </c>
      <c r="S120" s="88">
        <f ca="1">IFERROR(__xludf.DUMMYFUNCTION("AVERAGE.WEIGHTED(S78:S118,N78:N118)"),108705.128205128)</f>
        <v>108705.128205128</v>
      </c>
      <c r="T120" s="88">
        <f ca="1">IFERROR(__xludf.DUMMYFUNCTION("AVERAGE.WEIGHTED(T78:T118,O78:O118)"),192159.09090909)</f>
        <v>192159.09090909001</v>
      </c>
      <c r="U120" s="88">
        <f ca="1">IFERROR(__xludf.DUMMYFUNCTION("AVERAGE.WEIGHTED(U78:U118,P78:P118)"),200000)</f>
        <v>200000</v>
      </c>
    </row>
    <row r="122" spans="1:21" ht="13">
      <c r="A122" s="91" t="s">
        <v>29</v>
      </c>
    </row>
    <row r="123" spans="1:21" ht="13">
      <c r="A123" s="68"/>
      <c r="B123" s="69" t="s">
        <v>2197</v>
      </c>
      <c r="C123" s="70"/>
      <c r="D123" s="70"/>
      <c r="E123" s="70"/>
      <c r="F123" s="70"/>
      <c r="G123" s="69" t="s">
        <v>2198</v>
      </c>
      <c r="H123" s="70"/>
      <c r="I123" s="70"/>
      <c r="J123" s="70"/>
      <c r="L123" s="68"/>
      <c r="M123" s="69" t="s">
        <v>2199</v>
      </c>
      <c r="N123" s="70"/>
      <c r="O123" s="70"/>
      <c r="P123" s="70"/>
      <c r="Q123" s="70"/>
      <c r="R123" s="69" t="s">
        <v>2198</v>
      </c>
      <c r="S123" s="70"/>
      <c r="T123" s="70"/>
      <c r="U123" s="70"/>
    </row>
    <row r="124" spans="1:21" ht="13">
      <c r="A124" s="71" t="s">
        <v>2200</v>
      </c>
      <c r="B124" s="72" t="s">
        <v>64</v>
      </c>
      <c r="C124" s="72" t="s">
        <v>49</v>
      </c>
      <c r="D124" s="73" t="s">
        <v>50</v>
      </c>
      <c r="E124" s="73" t="s">
        <v>69</v>
      </c>
      <c r="F124" s="74" t="s">
        <v>2201</v>
      </c>
      <c r="G124" s="75" t="s">
        <v>64</v>
      </c>
      <c r="H124" s="75" t="s">
        <v>49</v>
      </c>
      <c r="I124" s="75" t="s">
        <v>50</v>
      </c>
      <c r="J124" s="75" t="s">
        <v>69</v>
      </c>
      <c r="L124" s="76" t="s">
        <v>2200</v>
      </c>
      <c r="M124" s="77" t="s">
        <v>64</v>
      </c>
      <c r="N124" s="77" t="s">
        <v>49</v>
      </c>
      <c r="O124" s="78" t="s">
        <v>50</v>
      </c>
      <c r="P124" s="78" t="s">
        <v>69</v>
      </c>
      <c r="Q124" s="89" t="s">
        <v>2201</v>
      </c>
      <c r="R124" s="80" t="s">
        <v>64</v>
      </c>
      <c r="S124" s="80" t="s">
        <v>49</v>
      </c>
      <c r="T124" s="80" t="s">
        <v>50</v>
      </c>
      <c r="U124" s="80" t="s">
        <v>69</v>
      </c>
    </row>
    <row r="125" spans="1:21" ht="13">
      <c r="A125" s="76" t="s">
        <v>279</v>
      </c>
      <c r="B125" s="83"/>
      <c r="C125" s="81">
        <v>1</v>
      </c>
      <c r="D125" s="83"/>
      <c r="E125" s="90"/>
      <c r="F125" s="79">
        <f t="shared" ref="F125:F128" si="12">SUM(B125:E125)</f>
        <v>1</v>
      </c>
      <c r="G125" s="83"/>
      <c r="H125" s="81">
        <v>25000</v>
      </c>
      <c r="I125" s="83"/>
      <c r="J125" s="90"/>
      <c r="L125" s="76" t="s">
        <v>279</v>
      </c>
      <c r="M125" s="90"/>
      <c r="N125" s="81">
        <v>1</v>
      </c>
      <c r="O125" s="83"/>
      <c r="P125" s="90"/>
      <c r="Q125" s="79">
        <f t="shared" ref="Q125:Q127" si="13">SUM(M125:P125)</f>
        <v>1</v>
      </c>
      <c r="R125" s="90"/>
      <c r="S125" s="81">
        <v>37500</v>
      </c>
      <c r="T125" s="83"/>
      <c r="U125" s="90"/>
    </row>
    <row r="126" spans="1:21" ht="13">
      <c r="A126" s="76" t="s">
        <v>46</v>
      </c>
      <c r="B126" s="83"/>
      <c r="C126" s="83"/>
      <c r="D126" s="81">
        <v>1</v>
      </c>
      <c r="E126" s="90"/>
      <c r="F126" s="79">
        <f t="shared" si="12"/>
        <v>1</v>
      </c>
      <c r="G126" s="83"/>
      <c r="H126" s="83"/>
      <c r="I126" s="81">
        <v>180000</v>
      </c>
      <c r="J126" s="90"/>
      <c r="L126" s="76" t="s">
        <v>46</v>
      </c>
      <c r="M126" s="90"/>
      <c r="N126" s="83"/>
      <c r="O126" s="81">
        <v>1</v>
      </c>
      <c r="P126" s="90"/>
      <c r="Q126" s="79">
        <f t="shared" si="13"/>
        <v>1</v>
      </c>
      <c r="R126" s="90"/>
      <c r="S126" s="83"/>
      <c r="T126" s="81">
        <v>215000</v>
      </c>
      <c r="U126" s="90"/>
    </row>
    <row r="127" spans="1:21" ht="13">
      <c r="A127" s="76" t="s">
        <v>67</v>
      </c>
      <c r="B127" s="81">
        <v>1</v>
      </c>
      <c r="C127" s="83"/>
      <c r="D127" s="83"/>
      <c r="E127" s="90"/>
      <c r="F127" s="79">
        <f t="shared" si="12"/>
        <v>1</v>
      </c>
      <c r="G127" s="81">
        <v>60000</v>
      </c>
      <c r="H127" s="83"/>
      <c r="I127" s="83"/>
      <c r="J127" s="90"/>
      <c r="L127" s="76" t="s">
        <v>47</v>
      </c>
      <c r="M127" s="90"/>
      <c r="N127" s="83"/>
      <c r="O127" s="81">
        <v>1</v>
      </c>
      <c r="P127" s="90"/>
      <c r="Q127" s="79">
        <f t="shared" si="13"/>
        <v>1</v>
      </c>
      <c r="R127" s="90"/>
      <c r="S127" s="83"/>
      <c r="T127" s="81">
        <v>215000</v>
      </c>
      <c r="U127" s="90"/>
    </row>
    <row r="128" spans="1:21" ht="13">
      <c r="A128" s="76" t="s">
        <v>47</v>
      </c>
      <c r="B128" s="83"/>
      <c r="C128" s="83"/>
      <c r="D128" s="81">
        <v>1</v>
      </c>
      <c r="E128" s="90"/>
      <c r="F128" s="79">
        <f t="shared" si="12"/>
        <v>1</v>
      </c>
      <c r="G128" s="83"/>
      <c r="H128" s="83"/>
      <c r="I128" s="81">
        <v>180000</v>
      </c>
      <c r="J128" s="90"/>
    </row>
    <row r="130" spans="1:21" ht="13">
      <c r="A130" s="86" t="s">
        <v>2202</v>
      </c>
      <c r="B130" s="87">
        <f t="shared" ref="B130:F130" si="14">SUM(B124:B128)</f>
        <v>1</v>
      </c>
      <c r="C130" s="87">
        <f t="shared" si="14"/>
        <v>1</v>
      </c>
      <c r="D130" s="87">
        <f t="shared" si="14"/>
        <v>2</v>
      </c>
      <c r="E130" s="87">
        <f t="shared" si="14"/>
        <v>0</v>
      </c>
      <c r="F130" s="87">
        <f t="shared" si="14"/>
        <v>4</v>
      </c>
      <c r="G130" s="88">
        <f ca="1">IFERROR(__xludf.DUMMYFUNCTION("AVERAGE.WEIGHTED(G124:G128,B124:B128)"),60000)</f>
        <v>60000</v>
      </c>
      <c r="H130" s="88">
        <f ca="1">IFERROR(__xludf.DUMMYFUNCTION("AVERAGE.WEIGHTED(H124:H128,C124:C128)"),25000)</f>
        <v>25000</v>
      </c>
      <c r="I130" s="88">
        <f ca="1">IFERROR(__xludf.DUMMYFUNCTION("AVERAGE.WEIGHTED(I124:I128,D124:D128)"),180000)</f>
        <v>180000</v>
      </c>
      <c r="J130" s="88" t="str">
        <f ca="1">IFERROR(__xludf.DUMMYFUNCTION("AVERAGE.WEIGHTED(J124:J128,E124:E128)"),"#DIV/0!")</f>
        <v>#DIV/0!</v>
      </c>
      <c r="L130" s="86" t="s">
        <v>2202</v>
      </c>
      <c r="M130" s="87">
        <f t="shared" ref="M130:Q130" si="15">SUM(M124:M128)</f>
        <v>0</v>
      </c>
      <c r="N130" s="87">
        <f t="shared" si="15"/>
        <v>1</v>
      </c>
      <c r="O130" s="87">
        <f t="shared" si="15"/>
        <v>2</v>
      </c>
      <c r="P130" s="87">
        <f t="shared" si="15"/>
        <v>0</v>
      </c>
      <c r="Q130" s="87">
        <f t="shared" si="15"/>
        <v>3</v>
      </c>
      <c r="R130" s="88" t="str">
        <f ca="1">IFERROR(__xludf.DUMMYFUNCTION("AVERAGE.WEIGHTED(R124:R128,M124:M128)"),"#DIV/0!")</f>
        <v>#DIV/0!</v>
      </c>
      <c r="S130" s="88">
        <f ca="1">IFERROR(__xludf.DUMMYFUNCTION("AVERAGE.WEIGHTED(S124:S128,N124:N128)"),37500)</f>
        <v>37500</v>
      </c>
      <c r="T130" s="88">
        <f ca="1">IFERROR(__xludf.DUMMYFUNCTION("AVERAGE.WEIGHTED(T124:T128,O124:O128)"),215000)</f>
        <v>215000</v>
      </c>
      <c r="U130" s="88" t="str">
        <f ca="1">IFERROR(__xludf.DUMMYFUNCTION("AVERAGE.WEIGHTED(U124:U128,P124:P128)"),"#DIV/0!")</f>
        <v>#DIV/0!</v>
      </c>
    </row>
    <row r="132" spans="1:21" ht="13">
      <c r="A132" s="67" t="s">
        <v>31</v>
      </c>
    </row>
    <row r="133" spans="1:21" ht="13">
      <c r="A133" s="68"/>
      <c r="B133" s="69" t="s">
        <v>2197</v>
      </c>
      <c r="C133" s="70"/>
      <c r="D133" s="70"/>
      <c r="E133" s="70"/>
      <c r="F133" s="70"/>
      <c r="G133" s="69" t="s">
        <v>2198</v>
      </c>
      <c r="H133" s="70"/>
      <c r="I133" s="70"/>
      <c r="J133" s="70"/>
      <c r="L133" s="68"/>
      <c r="M133" s="69" t="s">
        <v>2199</v>
      </c>
      <c r="N133" s="70"/>
      <c r="O133" s="70"/>
      <c r="P133" s="70"/>
      <c r="Q133" s="70"/>
      <c r="R133" s="69" t="s">
        <v>2198</v>
      </c>
      <c r="S133" s="70"/>
      <c r="T133" s="70"/>
      <c r="U133" s="70"/>
    </row>
    <row r="134" spans="1:21" ht="13">
      <c r="A134" s="71" t="s">
        <v>2200</v>
      </c>
      <c r="B134" s="72" t="s">
        <v>64</v>
      </c>
      <c r="C134" s="72" t="s">
        <v>49</v>
      </c>
      <c r="D134" s="73" t="s">
        <v>50</v>
      </c>
      <c r="E134" s="73" t="s">
        <v>69</v>
      </c>
      <c r="F134" s="74" t="s">
        <v>2201</v>
      </c>
      <c r="G134" s="75" t="s">
        <v>64</v>
      </c>
      <c r="H134" s="75" t="s">
        <v>49</v>
      </c>
      <c r="I134" s="75" t="s">
        <v>50</v>
      </c>
      <c r="J134" s="75" t="s">
        <v>69</v>
      </c>
      <c r="L134" s="76" t="s">
        <v>2200</v>
      </c>
      <c r="M134" s="77" t="s">
        <v>64</v>
      </c>
      <c r="N134" s="77" t="s">
        <v>49</v>
      </c>
      <c r="O134" s="78" t="s">
        <v>50</v>
      </c>
      <c r="P134" s="78" t="s">
        <v>69</v>
      </c>
      <c r="Q134" s="89" t="s">
        <v>2201</v>
      </c>
      <c r="R134" s="80" t="s">
        <v>64</v>
      </c>
      <c r="S134" s="80" t="s">
        <v>49</v>
      </c>
      <c r="T134" s="80" t="s">
        <v>50</v>
      </c>
      <c r="U134" s="80" t="s">
        <v>69</v>
      </c>
    </row>
    <row r="135" spans="1:21" ht="13">
      <c r="A135" s="76" t="s">
        <v>46</v>
      </c>
      <c r="B135" s="81">
        <v>7</v>
      </c>
      <c r="C135" s="81">
        <v>10</v>
      </c>
      <c r="D135" s="81">
        <v>16</v>
      </c>
      <c r="E135" s="81">
        <v>2</v>
      </c>
      <c r="F135" s="79">
        <f t="shared" ref="F135:F175" si="16">SUM(B135:E135)</f>
        <v>35</v>
      </c>
      <c r="G135" s="81">
        <v>50000</v>
      </c>
      <c r="H135" s="81">
        <v>105000</v>
      </c>
      <c r="I135" s="81">
        <v>150000</v>
      </c>
      <c r="J135" s="81">
        <v>190000</v>
      </c>
      <c r="L135" s="76" t="s">
        <v>46</v>
      </c>
      <c r="M135" s="81">
        <v>3</v>
      </c>
      <c r="N135" s="81">
        <v>5</v>
      </c>
      <c r="O135" s="81">
        <v>6</v>
      </c>
      <c r="P135" s="81">
        <v>1</v>
      </c>
      <c r="Q135" s="79">
        <f t="shared" ref="Q135:Q164" si="17">SUM(M135:P135)</f>
        <v>15</v>
      </c>
      <c r="R135" s="81">
        <v>110000</v>
      </c>
      <c r="S135" s="81">
        <v>125000</v>
      </c>
      <c r="T135" s="81">
        <v>155000</v>
      </c>
      <c r="U135" s="81">
        <v>180000</v>
      </c>
    </row>
    <row r="136" spans="1:21" ht="13">
      <c r="A136" s="76" t="s">
        <v>47</v>
      </c>
      <c r="B136" s="81">
        <v>3</v>
      </c>
      <c r="C136" s="81">
        <v>16</v>
      </c>
      <c r="D136" s="81">
        <v>7</v>
      </c>
      <c r="E136" s="83"/>
      <c r="F136" s="79">
        <f t="shared" si="16"/>
        <v>26</v>
      </c>
      <c r="G136" s="81">
        <v>25000</v>
      </c>
      <c r="H136" s="81">
        <v>95000</v>
      </c>
      <c r="I136" s="81">
        <v>100000</v>
      </c>
      <c r="J136" s="83"/>
      <c r="L136" s="76" t="s">
        <v>47</v>
      </c>
      <c r="M136" s="81">
        <v>2</v>
      </c>
      <c r="N136" s="81">
        <v>9</v>
      </c>
      <c r="O136" s="81">
        <v>4</v>
      </c>
      <c r="P136" s="83"/>
      <c r="Q136" s="79">
        <f t="shared" si="17"/>
        <v>15</v>
      </c>
      <c r="R136" s="81">
        <v>32500</v>
      </c>
      <c r="S136" s="81">
        <v>100000</v>
      </c>
      <c r="T136" s="81">
        <v>137500.25</v>
      </c>
      <c r="U136" s="83"/>
    </row>
    <row r="137" spans="1:21" ht="13">
      <c r="A137" s="76" t="s">
        <v>67</v>
      </c>
      <c r="B137" s="81">
        <v>5</v>
      </c>
      <c r="C137" s="81">
        <v>7</v>
      </c>
      <c r="D137" s="81">
        <v>6</v>
      </c>
      <c r="E137" s="83"/>
      <c r="F137" s="79">
        <f t="shared" si="16"/>
        <v>18</v>
      </c>
      <c r="G137" s="81">
        <v>40000</v>
      </c>
      <c r="H137" s="81">
        <v>80000</v>
      </c>
      <c r="I137" s="81">
        <v>80000</v>
      </c>
      <c r="J137" s="83"/>
      <c r="L137" s="76" t="s">
        <v>67</v>
      </c>
      <c r="M137" s="81">
        <v>3</v>
      </c>
      <c r="N137" s="81">
        <v>6</v>
      </c>
      <c r="O137" s="81">
        <v>5</v>
      </c>
      <c r="P137" s="83"/>
      <c r="Q137" s="79">
        <f t="shared" si="17"/>
        <v>14</v>
      </c>
      <c r="R137" s="81">
        <v>55000</v>
      </c>
      <c r="S137" s="81">
        <v>80000</v>
      </c>
      <c r="T137" s="81">
        <v>107500</v>
      </c>
      <c r="U137" s="83"/>
    </row>
    <row r="138" spans="1:21" ht="13">
      <c r="A138" s="76" t="s">
        <v>279</v>
      </c>
      <c r="B138" s="83"/>
      <c r="C138" s="81">
        <v>7</v>
      </c>
      <c r="D138" s="81">
        <v>2</v>
      </c>
      <c r="E138" s="83"/>
      <c r="F138" s="79">
        <f t="shared" si="16"/>
        <v>9</v>
      </c>
      <c r="G138" s="83"/>
      <c r="H138" s="81">
        <v>100000</v>
      </c>
      <c r="I138" s="81">
        <v>60060</v>
      </c>
      <c r="J138" s="83"/>
      <c r="L138" s="76" t="s">
        <v>279</v>
      </c>
      <c r="M138" s="83"/>
      <c r="N138" s="81">
        <v>6</v>
      </c>
      <c r="O138" s="81">
        <v>1</v>
      </c>
      <c r="P138" s="83"/>
      <c r="Q138" s="79">
        <f t="shared" si="17"/>
        <v>7</v>
      </c>
      <c r="R138" s="83"/>
      <c r="S138" s="81">
        <v>115000</v>
      </c>
      <c r="T138" s="81">
        <v>100060</v>
      </c>
      <c r="U138" s="83"/>
    </row>
    <row r="139" spans="1:21" ht="13" collapsed="1">
      <c r="A139" s="76" t="s">
        <v>70</v>
      </c>
      <c r="B139" s="83"/>
      <c r="C139" s="81">
        <v>3</v>
      </c>
      <c r="D139" s="81">
        <v>3</v>
      </c>
      <c r="E139" s="83"/>
      <c r="F139" s="79">
        <f t="shared" si="16"/>
        <v>6</v>
      </c>
      <c r="G139" s="83"/>
      <c r="H139" s="81">
        <v>60000</v>
      </c>
      <c r="I139" s="81">
        <v>150000</v>
      </c>
      <c r="J139" s="83"/>
      <c r="L139" s="76" t="s">
        <v>70</v>
      </c>
      <c r="M139" s="83"/>
      <c r="N139" s="81">
        <v>2</v>
      </c>
      <c r="O139" s="81">
        <v>2</v>
      </c>
      <c r="P139" s="83"/>
      <c r="Q139" s="79">
        <f t="shared" si="17"/>
        <v>4</v>
      </c>
      <c r="R139" s="83"/>
      <c r="S139" s="81">
        <v>55000</v>
      </c>
      <c r="T139" s="81">
        <v>140000</v>
      </c>
      <c r="U139" s="83"/>
    </row>
    <row r="140" spans="1:21" ht="13" hidden="1" outlineLevel="1">
      <c r="A140" s="76" t="s">
        <v>91</v>
      </c>
      <c r="B140" s="83"/>
      <c r="C140" s="81">
        <v>2</v>
      </c>
      <c r="D140" s="81">
        <v>2</v>
      </c>
      <c r="E140" s="83"/>
      <c r="F140" s="79">
        <f t="shared" si="16"/>
        <v>4</v>
      </c>
      <c r="G140" s="83"/>
      <c r="H140" s="81">
        <v>35000</v>
      </c>
      <c r="I140" s="81">
        <v>65000</v>
      </c>
      <c r="J140" s="83"/>
      <c r="L140" s="76" t="s">
        <v>319</v>
      </c>
      <c r="M140" s="81">
        <v>1</v>
      </c>
      <c r="N140" s="83"/>
      <c r="O140" s="81">
        <v>2</v>
      </c>
      <c r="P140" s="83"/>
      <c r="Q140" s="79">
        <f t="shared" si="17"/>
        <v>3</v>
      </c>
      <c r="R140" s="81">
        <v>37500</v>
      </c>
      <c r="S140" s="83"/>
      <c r="T140" s="81">
        <v>120000.25</v>
      </c>
      <c r="U140" s="83"/>
    </row>
    <row r="141" spans="1:21" ht="13" hidden="1" outlineLevel="1">
      <c r="A141" s="76" t="s">
        <v>128</v>
      </c>
      <c r="B141" s="83"/>
      <c r="C141" s="81">
        <v>4</v>
      </c>
      <c r="D141" s="83"/>
      <c r="E141" s="83"/>
      <c r="F141" s="79">
        <f t="shared" si="16"/>
        <v>4</v>
      </c>
      <c r="G141" s="83"/>
      <c r="H141" s="81">
        <v>65000</v>
      </c>
      <c r="I141" s="83"/>
      <c r="J141" s="83"/>
      <c r="L141" s="76" t="s">
        <v>85</v>
      </c>
      <c r="M141" s="81">
        <v>1</v>
      </c>
      <c r="N141" s="81">
        <v>1</v>
      </c>
      <c r="O141" s="81">
        <v>1</v>
      </c>
      <c r="P141" s="83"/>
      <c r="Q141" s="79">
        <f t="shared" si="17"/>
        <v>3</v>
      </c>
      <c r="R141" s="81">
        <v>40000</v>
      </c>
      <c r="S141" s="81">
        <v>62500</v>
      </c>
      <c r="T141" s="81">
        <v>85000</v>
      </c>
      <c r="U141" s="83"/>
    </row>
    <row r="142" spans="1:21" ht="13" hidden="1" outlineLevel="1">
      <c r="A142" s="76" t="s">
        <v>319</v>
      </c>
      <c r="B142" s="81">
        <v>1</v>
      </c>
      <c r="C142" s="83"/>
      <c r="D142" s="81">
        <v>2</v>
      </c>
      <c r="E142" s="83"/>
      <c r="F142" s="79">
        <f t="shared" si="16"/>
        <v>3</v>
      </c>
      <c r="G142" s="81">
        <v>30000</v>
      </c>
      <c r="H142" s="83"/>
      <c r="I142" s="81">
        <v>90000</v>
      </c>
      <c r="J142" s="83"/>
      <c r="L142" s="76" t="s">
        <v>124</v>
      </c>
      <c r="M142" s="83"/>
      <c r="N142" s="81">
        <v>2</v>
      </c>
      <c r="O142" s="81">
        <v>1</v>
      </c>
      <c r="P142" s="83"/>
      <c r="Q142" s="79">
        <f t="shared" si="17"/>
        <v>3</v>
      </c>
      <c r="R142" s="83"/>
      <c r="S142" s="81">
        <v>160000</v>
      </c>
      <c r="T142" s="81">
        <v>160000</v>
      </c>
      <c r="U142" s="83"/>
    </row>
    <row r="143" spans="1:21" ht="13" hidden="1" outlineLevel="1">
      <c r="A143" s="76" t="s">
        <v>85</v>
      </c>
      <c r="B143" s="81">
        <v>1</v>
      </c>
      <c r="C143" s="81">
        <v>1</v>
      </c>
      <c r="D143" s="81">
        <v>1</v>
      </c>
      <c r="E143" s="83"/>
      <c r="F143" s="79">
        <f t="shared" si="16"/>
        <v>3</v>
      </c>
      <c r="G143" s="81">
        <v>30000</v>
      </c>
      <c r="H143" s="81">
        <v>50000</v>
      </c>
      <c r="I143" s="81">
        <v>75000</v>
      </c>
      <c r="J143" s="83"/>
      <c r="L143" s="76" t="s">
        <v>675</v>
      </c>
      <c r="M143" s="83"/>
      <c r="N143" s="81">
        <v>2</v>
      </c>
      <c r="O143" s="83"/>
      <c r="P143" s="83"/>
      <c r="Q143" s="79">
        <f t="shared" si="17"/>
        <v>2</v>
      </c>
      <c r="R143" s="83"/>
      <c r="S143" s="81">
        <v>97500</v>
      </c>
      <c r="T143" s="83"/>
      <c r="U143" s="83"/>
    </row>
    <row r="144" spans="1:21" ht="13" hidden="1" outlineLevel="1">
      <c r="A144" s="76" t="s">
        <v>124</v>
      </c>
      <c r="B144" s="83"/>
      <c r="C144" s="81">
        <v>2</v>
      </c>
      <c r="D144" s="81">
        <v>1</v>
      </c>
      <c r="E144" s="83"/>
      <c r="F144" s="79">
        <f t="shared" si="16"/>
        <v>3</v>
      </c>
      <c r="G144" s="83"/>
      <c r="H144" s="81">
        <v>120000</v>
      </c>
      <c r="I144" s="81">
        <v>120000</v>
      </c>
      <c r="J144" s="83"/>
      <c r="L144" s="76" t="s">
        <v>91</v>
      </c>
      <c r="M144" s="83"/>
      <c r="N144" s="83"/>
      <c r="O144" s="81">
        <v>2</v>
      </c>
      <c r="P144" s="83"/>
      <c r="Q144" s="79">
        <f t="shared" si="17"/>
        <v>2</v>
      </c>
      <c r="R144" s="83"/>
      <c r="S144" s="83"/>
      <c r="T144" s="81">
        <v>107500</v>
      </c>
      <c r="U144" s="83"/>
    </row>
    <row r="145" spans="1:21" ht="13" hidden="1" outlineLevel="1">
      <c r="A145" s="76" t="s">
        <v>101</v>
      </c>
      <c r="B145" s="83"/>
      <c r="C145" s="81">
        <v>3</v>
      </c>
      <c r="D145" s="83"/>
      <c r="E145" s="83"/>
      <c r="F145" s="79">
        <f t="shared" si="16"/>
        <v>3</v>
      </c>
      <c r="G145" s="83"/>
      <c r="H145" s="81">
        <v>80000</v>
      </c>
      <c r="I145" s="83"/>
      <c r="J145" s="83"/>
      <c r="L145" s="76" t="s">
        <v>74</v>
      </c>
      <c r="M145" s="83"/>
      <c r="N145" s="81">
        <v>2</v>
      </c>
      <c r="O145" s="83"/>
      <c r="P145" s="83"/>
      <c r="Q145" s="79">
        <f t="shared" si="17"/>
        <v>2</v>
      </c>
      <c r="R145" s="83"/>
      <c r="S145" s="81">
        <v>82500</v>
      </c>
      <c r="T145" s="83"/>
      <c r="U145" s="83"/>
    </row>
    <row r="146" spans="1:21" ht="13" hidden="1" outlineLevel="1">
      <c r="A146" s="76" t="s">
        <v>371</v>
      </c>
      <c r="B146" s="81">
        <v>1</v>
      </c>
      <c r="C146" s="83"/>
      <c r="D146" s="81">
        <v>2</v>
      </c>
      <c r="E146" s="83"/>
      <c r="F146" s="79">
        <f t="shared" si="16"/>
        <v>3</v>
      </c>
      <c r="G146" s="81">
        <v>50000</v>
      </c>
      <c r="H146" s="83"/>
      <c r="I146" s="81">
        <v>80000</v>
      </c>
      <c r="J146" s="83"/>
      <c r="L146" s="76" t="s">
        <v>128</v>
      </c>
      <c r="M146" s="83"/>
      <c r="N146" s="81">
        <v>2</v>
      </c>
      <c r="O146" s="83"/>
      <c r="P146" s="83"/>
      <c r="Q146" s="79">
        <f t="shared" si="17"/>
        <v>2</v>
      </c>
      <c r="R146" s="83"/>
      <c r="S146" s="81">
        <v>97500</v>
      </c>
      <c r="T146" s="83"/>
      <c r="U146" s="83"/>
    </row>
    <row r="147" spans="1:21" ht="13" hidden="1" outlineLevel="1">
      <c r="A147" s="76" t="s">
        <v>303</v>
      </c>
      <c r="B147" s="81">
        <v>1</v>
      </c>
      <c r="C147" s="81">
        <v>1</v>
      </c>
      <c r="D147" s="83"/>
      <c r="E147" s="83"/>
      <c r="F147" s="79">
        <f t="shared" si="16"/>
        <v>2</v>
      </c>
      <c r="G147" s="81">
        <v>107000</v>
      </c>
      <c r="H147" s="81">
        <v>64400</v>
      </c>
      <c r="I147" s="83"/>
      <c r="J147" s="83"/>
      <c r="L147" s="76" t="s">
        <v>114</v>
      </c>
      <c r="M147" s="83"/>
      <c r="N147" s="81">
        <v>2</v>
      </c>
      <c r="O147" s="83"/>
      <c r="P147" s="83"/>
      <c r="Q147" s="79">
        <f t="shared" si="17"/>
        <v>2</v>
      </c>
      <c r="R147" s="83"/>
      <c r="S147" s="81">
        <v>67500</v>
      </c>
      <c r="T147" s="83"/>
      <c r="U147" s="83"/>
    </row>
    <row r="148" spans="1:21" ht="13" hidden="1" outlineLevel="1">
      <c r="A148" s="76" t="s">
        <v>81</v>
      </c>
      <c r="B148" s="81">
        <v>2</v>
      </c>
      <c r="C148" s="83"/>
      <c r="D148" s="83"/>
      <c r="E148" s="83"/>
      <c r="F148" s="79">
        <f t="shared" si="16"/>
        <v>2</v>
      </c>
      <c r="G148" s="81">
        <v>55000</v>
      </c>
      <c r="H148" s="83"/>
      <c r="I148" s="83"/>
      <c r="J148" s="83"/>
      <c r="L148" s="76" t="s">
        <v>118</v>
      </c>
      <c r="M148" s="83"/>
      <c r="N148" s="81">
        <v>1</v>
      </c>
      <c r="O148" s="81">
        <v>1</v>
      </c>
      <c r="P148" s="83"/>
      <c r="Q148" s="79">
        <f t="shared" si="17"/>
        <v>2</v>
      </c>
      <c r="R148" s="83"/>
      <c r="S148" s="81">
        <v>55000</v>
      </c>
      <c r="T148" s="81">
        <v>115000</v>
      </c>
      <c r="U148" s="83"/>
    </row>
    <row r="149" spans="1:21" ht="13" hidden="1" outlineLevel="1">
      <c r="A149" s="76" t="s">
        <v>162</v>
      </c>
      <c r="B149" s="83"/>
      <c r="C149" s="81">
        <v>1</v>
      </c>
      <c r="D149" s="81">
        <v>1</v>
      </c>
      <c r="E149" s="83"/>
      <c r="F149" s="79">
        <f t="shared" si="16"/>
        <v>2</v>
      </c>
      <c r="G149" s="83"/>
      <c r="H149" s="81">
        <v>80000</v>
      </c>
      <c r="I149" s="81">
        <v>80000</v>
      </c>
      <c r="J149" s="83"/>
      <c r="L149" s="76" t="s">
        <v>97</v>
      </c>
      <c r="M149" s="83"/>
      <c r="N149" s="83"/>
      <c r="O149" s="81">
        <v>1</v>
      </c>
      <c r="P149" s="83"/>
      <c r="Q149" s="79">
        <f t="shared" si="17"/>
        <v>1</v>
      </c>
      <c r="R149" s="83"/>
      <c r="S149" s="83"/>
      <c r="T149" s="81">
        <v>85000</v>
      </c>
      <c r="U149" s="83"/>
    </row>
    <row r="150" spans="1:21" ht="13" hidden="1" outlineLevel="1">
      <c r="A150" s="76" t="s">
        <v>76</v>
      </c>
      <c r="B150" s="81">
        <v>1</v>
      </c>
      <c r="C150" s="81">
        <v>1</v>
      </c>
      <c r="D150" s="83"/>
      <c r="E150" s="83"/>
      <c r="F150" s="79">
        <f t="shared" si="16"/>
        <v>2</v>
      </c>
      <c r="G150" s="81">
        <v>70000</v>
      </c>
      <c r="H150" s="81">
        <v>86000</v>
      </c>
      <c r="I150" s="83"/>
      <c r="J150" s="83"/>
      <c r="L150" s="76" t="s">
        <v>99</v>
      </c>
      <c r="M150" s="83"/>
      <c r="N150" s="81">
        <v>1</v>
      </c>
      <c r="O150" s="83"/>
      <c r="P150" s="83"/>
      <c r="Q150" s="79">
        <f t="shared" si="17"/>
        <v>1</v>
      </c>
      <c r="R150" s="83"/>
      <c r="S150" s="81">
        <v>85000</v>
      </c>
      <c r="T150" s="83"/>
      <c r="U150" s="83"/>
    </row>
    <row r="151" spans="1:21" ht="13" hidden="1" outlineLevel="1">
      <c r="A151" s="76" t="s">
        <v>309</v>
      </c>
      <c r="B151" s="83"/>
      <c r="C151" s="81">
        <v>2</v>
      </c>
      <c r="D151" s="83"/>
      <c r="E151" s="83"/>
      <c r="F151" s="79">
        <f t="shared" si="16"/>
        <v>2</v>
      </c>
      <c r="G151" s="83"/>
      <c r="H151" s="81">
        <v>55000</v>
      </c>
      <c r="I151" s="83"/>
      <c r="J151" s="83"/>
      <c r="L151" s="76" t="s">
        <v>76</v>
      </c>
      <c r="M151" s="81">
        <v>1</v>
      </c>
      <c r="N151" s="83"/>
      <c r="O151" s="83"/>
      <c r="P151" s="83"/>
      <c r="Q151" s="79">
        <f t="shared" si="17"/>
        <v>1</v>
      </c>
      <c r="R151" s="81">
        <v>80000</v>
      </c>
      <c r="S151" s="83"/>
      <c r="T151" s="83"/>
      <c r="U151" s="83"/>
    </row>
    <row r="152" spans="1:21" ht="13" hidden="1" outlineLevel="1">
      <c r="A152" s="76" t="s">
        <v>675</v>
      </c>
      <c r="B152" s="83"/>
      <c r="C152" s="81">
        <v>2</v>
      </c>
      <c r="D152" s="83"/>
      <c r="E152" s="83"/>
      <c r="F152" s="79">
        <f t="shared" si="16"/>
        <v>2</v>
      </c>
      <c r="G152" s="83"/>
      <c r="H152" s="81">
        <v>75000</v>
      </c>
      <c r="I152" s="83"/>
      <c r="J152" s="83"/>
      <c r="L152" s="76" t="s">
        <v>110</v>
      </c>
      <c r="M152" s="83"/>
      <c r="N152" s="83"/>
      <c r="O152" s="81">
        <v>1</v>
      </c>
      <c r="P152" s="83"/>
      <c r="Q152" s="79">
        <f t="shared" si="17"/>
        <v>1</v>
      </c>
      <c r="R152" s="83"/>
      <c r="S152" s="83"/>
      <c r="T152" s="81">
        <v>115000.5</v>
      </c>
      <c r="U152" s="83"/>
    </row>
    <row r="153" spans="1:21" ht="13" hidden="1" outlineLevel="1">
      <c r="A153" s="76" t="s">
        <v>79</v>
      </c>
      <c r="B153" s="83"/>
      <c r="C153" s="83"/>
      <c r="D153" s="81">
        <v>2</v>
      </c>
      <c r="E153" s="83"/>
      <c r="F153" s="79">
        <f t="shared" si="16"/>
        <v>2</v>
      </c>
      <c r="G153" s="83"/>
      <c r="H153" s="83"/>
      <c r="I153" s="81">
        <v>85000</v>
      </c>
      <c r="J153" s="83"/>
      <c r="L153" s="76" t="s">
        <v>407</v>
      </c>
      <c r="M153" s="83"/>
      <c r="N153" s="81">
        <v>1</v>
      </c>
      <c r="O153" s="83"/>
      <c r="P153" s="83"/>
      <c r="Q153" s="79">
        <f t="shared" si="17"/>
        <v>1</v>
      </c>
      <c r="R153" s="83"/>
      <c r="S153" s="81">
        <v>95000</v>
      </c>
      <c r="T153" s="83"/>
      <c r="U153" s="83"/>
    </row>
    <row r="154" spans="1:21" ht="13" hidden="1" outlineLevel="1">
      <c r="A154" s="76" t="s">
        <v>74</v>
      </c>
      <c r="B154" s="83"/>
      <c r="C154" s="81">
        <v>2</v>
      </c>
      <c r="D154" s="83"/>
      <c r="E154" s="83"/>
      <c r="F154" s="79">
        <f t="shared" si="16"/>
        <v>2</v>
      </c>
      <c r="G154" s="83"/>
      <c r="H154" s="81">
        <v>80000</v>
      </c>
      <c r="I154" s="83"/>
      <c r="J154" s="83"/>
      <c r="L154" s="76" t="s">
        <v>691</v>
      </c>
      <c r="M154" s="81">
        <v>1</v>
      </c>
      <c r="N154" s="83"/>
      <c r="O154" s="83"/>
      <c r="P154" s="83"/>
      <c r="Q154" s="79">
        <f t="shared" si="17"/>
        <v>1</v>
      </c>
      <c r="R154" s="81">
        <v>40000</v>
      </c>
      <c r="S154" s="83"/>
      <c r="T154" s="83"/>
      <c r="U154" s="83"/>
    </row>
    <row r="155" spans="1:21" ht="13" hidden="1" outlineLevel="1">
      <c r="A155" s="76" t="s">
        <v>114</v>
      </c>
      <c r="B155" s="83"/>
      <c r="C155" s="81">
        <v>2</v>
      </c>
      <c r="D155" s="83"/>
      <c r="E155" s="83"/>
      <c r="F155" s="79">
        <f t="shared" si="16"/>
        <v>2</v>
      </c>
      <c r="G155" s="83"/>
      <c r="H155" s="81">
        <v>60000</v>
      </c>
      <c r="I155" s="83"/>
      <c r="J155" s="83"/>
      <c r="L155" s="76" t="s">
        <v>130</v>
      </c>
      <c r="M155" s="83"/>
      <c r="N155" s="81">
        <v>1</v>
      </c>
      <c r="O155" s="83"/>
      <c r="P155" s="83"/>
      <c r="Q155" s="79">
        <f t="shared" si="17"/>
        <v>1</v>
      </c>
      <c r="R155" s="83"/>
      <c r="S155" s="81">
        <v>85000</v>
      </c>
      <c r="T155" s="83"/>
      <c r="U155" s="83"/>
    </row>
    <row r="156" spans="1:21" ht="13" hidden="1" outlineLevel="1">
      <c r="A156" s="76" t="s">
        <v>95</v>
      </c>
      <c r="B156" s="83"/>
      <c r="C156" s="81">
        <v>2</v>
      </c>
      <c r="D156" s="83"/>
      <c r="E156" s="83"/>
      <c r="F156" s="79">
        <f t="shared" si="16"/>
        <v>2</v>
      </c>
      <c r="G156" s="83"/>
      <c r="H156" s="81">
        <v>80000</v>
      </c>
      <c r="I156" s="83"/>
      <c r="J156" s="83"/>
      <c r="L156" s="76" t="s">
        <v>89</v>
      </c>
      <c r="M156" s="83"/>
      <c r="N156" s="81">
        <v>1</v>
      </c>
      <c r="O156" s="83"/>
      <c r="P156" s="83"/>
      <c r="Q156" s="79">
        <f t="shared" si="17"/>
        <v>1</v>
      </c>
      <c r="R156" s="83"/>
      <c r="S156" s="81">
        <v>70000</v>
      </c>
      <c r="T156" s="83"/>
      <c r="U156" s="83"/>
    </row>
    <row r="157" spans="1:21" ht="13" hidden="1" outlineLevel="1">
      <c r="A157" s="76" t="s">
        <v>118</v>
      </c>
      <c r="B157" s="83"/>
      <c r="C157" s="81">
        <v>1</v>
      </c>
      <c r="D157" s="81">
        <v>1</v>
      </c>
      <c r="E157" s="83"/>
      <c r="F157" s="79">
        <f t="shared" si="16"/>
        <v>2</v>
      </c>
      <c r="G157" s="83"/>
      <c r="H157" s="81">
        <v>50000</v>
      </c>
      <c r="I157" s="81">
        <v>80000</v>
      </c>
      <c r="J157" s="83"/>
      <c r="L157" s="76" t="s">
        <v>286</v>
      </c>
      <c r="M157" s="81">
        <v>1</v>
      </c>
      <c r="N157" s="83"/>
      <c r="O157" s="83"/>
      <c r="P157" s="83"/>
      <c r="Q157" s="79">
        <f t="shared" si="17"/>
        <v>1</v>
      </c>
      <c r="R157" s="81">
        <v>45000</v>
      </c>
      <c r="S157" s="83"/>
      <c r="T157" s="83"/>
      <c r="U157" s="83"/>
    </row>
    <row r="158" spans="1:21" ht="13" hidden="1" outlineLevel="1">
      <c r="A158" s="76" t="s">
        <v>166</v>
      </c>
      <c r="B158" s="83"/>
      <c r="C158" s="81">
        <v>1</v>
      </c>
      <c r="D158" s="81">
        <v>1</v>
      </c>
      <c r="E158" s="83"/>
      <c r="F158" s="79">
        <f t="shared" si="16"/>
        <v>2</v>
      </c>
      <c r="G158" s="83"/>
      <c r="H158" s="81">
        <v>45000</v>
      </c>
      <c r="I158" s="81">
        <v>90000</v>
      </c>
      <c r="J158" s="83"/>
      <c r="L158" s="76" t="s">
        <v>416</v>
      </c>
      <c r="M158" s="83"/>
      <c r="N158" s="81">
        <v>1</v>
      </c>
      <c r="O158" s="83"/>
      <c r="P158" s="83"/>
      <c r="Q158" s="79">
        <f t="shared" si="17"/>
        <v>1</v>
      </c>
      <c r="R158" s="83"/>
      <c r="S158" s="81">
        <v>85000</v>
      </c>
      <c r="T158" s="83"/>
      <c r="U158" s="83"/>
    </row>
    <row r="159" spans="1:21" ht="13" hidden="1" outlineLevel="1">
      <c r="A159" s="76" t="s">
        <v>97</v>
      </c>
      <c r="B159" s="83"/>
      <c r="C159" s="83"/>
      <c r="D159" s="81">
        <v>1</v>
      </c>
      <c r="E159" s="83"/>
      <c r="F159" s="79">
        <f t="shared" si="16"/>
        <v>1</v>
      </c>
      <c r="G159" s="83"/>
      <c r="H159" s="83"/>
      <c r="I159" s="81">
        <v>50000</v>
      </c>
      <c r="J159" s="83"/>
      <c r="L159" s="76" t="s">
        <v>289</v>
      </c>
      <c r="M159" s="83"/>
      <c r="N159" s="81">
        <v>1</v>
      </c>
      <c r="O159" s="83"/>
      <c r="P159" s="83"/>
      <c r="Q159" s="79">
        <f t="shared" si="17"/>
        <v>1</v>
      </c>
      <c r="R159" s="83"/>
      <c r="S159" s="81">
        <v>85000</v>
      </c>
      <c r="T159" s="83"/>
      <c r="U159" s="83"/>
    </row>
    <row r="160" spans="1:21" ht="13" hidden="1" outlineLevel="1">
      <c r="A160" s="76" t="s">
        <v>99</v>
      </c>
      <c r="B160" s="83"/>
      <c r="C160" s="81">
        <v>1</v>
      </c>
      <c r="D160" s="83"/>
      <c r="E160" s="83"/>
      <c r="F160" s="79">
        <f t="shared" si="16"/>
        <v>1</v>
      </c>
      <c r="G160" s="83"/>
      <c r="H160" s="81">
        <v>70000</v>
      </c>
      <c r="I160" s="83"/>
      <c r="J160" s="83"/>
      <c r="L160" s="76" t="s">
        <v>116</v>
      </c>
      <c r="M160" s="83"/>
      <c r="N160" s="81">
        <v>1</v>
      </c>
      <c r="O160" s="83"/>
      <c r="P160" s="83"/>
      <c r="Q160" s="79">
        <f t="shared" si="17"/>
        <v>1</v>
      </c>
      <c r="R160" s="83"/>
      <c r="S160" s="81">
        <v>105000</v>
      </c>
      <c r="T160" s="83"/>
      <c r="U160" s="83"/>
    </row>
    <row r="161" spans="1:21" ht="13" hidden="1" outlineLevel="1">
      <c r="A161" s="76" t="s">
        <v>83</v>
      </c>
      <c r="B161" s="83"/>
      <c r="C161" s="83"/>
      <c r="D161" s="81">
        <v>1</v>
      </c>
      <c r="E161" s="83"/>
      <c r="F161" s="79">
        <f t="shared" si="16"/>
        <v>1</v>
      </c>
      <c r="G161" s="83"/>
      <c r="H161" s="83"/>
      <c r="I161" s="81">
        <v>150000</v>
      </c>
      <c r="J161" s="83"/>
      <c r="L161" s="76" t="s">
        <v>101</v>
      </c>
      <c r="M161" s="83"/>
      <c r="N161" s="81">
        <v>1</v>
      </c>
      <c r="O161" s="83"/>
      <c r="P161" s="83"/>
      <c r="Q161" s="79">
        <f t="shared" si="17"/>
        <v>1</v>
      </c>
      <c r="R161" s="83"/>
      <c r="S161" s="81">
        <v>107500</v>
      </c>
      <c r="T161" s="83"/>
      <c r="U161" s="83"/>
    </row>
    <row r="162" spans="1:21" ht="13" hidden="1" outlineLevel="1">
      <c r="A162" s="76" t="s">
        <v>87</v>
      </c>
      <c r="B162" s="81">
        <v>1</v>
      </c>
      <c r="C162" s="83"/>
      <c r="D162" s="83"/>
      <c r="E162" s="83"/>
      <c r="F162" s="79">
        <f t="shared" si="16"/>
        <v>1</v>
      </c>
      <c r="G162" s="81">
        <v>60000</v>
      </c>
      <c r="H162" s="83"/>
      <c r="I162" s="83"/>
      <c r="J162" s="83"/>
      <c r="L162" s="76" t="s">
        <v>371</v>
      </c>
      <c r="M162" s="83"/>
      <c r="N162" s="83"/>
      <c r="O162" s="81">
        <v>1</v>
      </c>
      <c r="P162" s="83"/>
      <c r="Q162" s="79">
        <f t="shared" si="17"/>
        <v>1</v>
      </c>
      <c r="R162" s="83"/>
      <c r="S162" s="83"/>
      <c r="T162" s="81">
        <v>90000</v>
      </c>
      <c r="U162" s="83"/>
    </row>
    <row r="163" spans="1:21" ht="13" hidden="1" outlineLevel="1">
      <c r="A163" s="76" t="s">
        <v>110</v>
      </c>
      <c r="B163" s="83"/>
      <c r="C163" s="83"/>
      <c r="D163" s="81">
        <v>1</v>
      </c>
      <c r="E163" s="83"/>
      <c r="F163" s="79">
        <f t="shared" si="16"/>
        <v>1</v>
      </c>
      <c r="G163" s="83"/>
      <c r="H163" s="83"/>
      <c r="I163" s="81">
        <v>80000</v>
      </c>
      <c r="J163" s="83"/>
      <c r="L163" s="76" t="s">
        <v>294</v>
      </c>
      <c r="M163" s="83"/>
      <c r="N163" s="83"/>
      <c r="O163" s="81">
        <v>1</v>
      </c>
      <c r="P163" s="83"/>
      <c r="Q163" s="79">
        <f t="shared" si="17"/>
        <v>1</v>
      </c>
      <c r="R163" s="83"/>
      <c r="S163" s="83"/>
      <c r="T163" s="81">
        <v>115000.5</v>
      </c>
      <c r="U163" s="83"/>
    </row>
    <row r="164" spans="1:21" ht="13" hidden="1" outlineLevel="1">
      <c r="A164" s="76" t="s">
        <v>407</v>
      </c>
      <c r="B164" s="83"/>
      <c r="C164" s="81">
        <v>1</v>
      </c>
      <c r="D164" s="83"/>
      <c r="E164" s="83"/>
      <c r="F164" s="79">
        <f t="shared" si="16"/>
        <v>1</v>
      </c>
      <c r="G164" s="83"/>
      <c r="H164" s="81">
        <v>70000</v>
      </c>
      <c r="I164" s="83"/>
      <c r="J164" s="83"/>
      <c r="L164" s="76" t="s">
        <v>166</v>
      </c>
      <c r="M164" s="83"/>
      <c r="N164" s="83"/>
      <c r="O164" s="81">
        <v>1</v>
      </c>
      <c r="P164" s="83"/>
      <c r="Q164" s="79">
        <f t="shared" si="17"/>
        <v>1</v>
      </c>
      <c r="R164" s="83"/>
      <c r="S164" s="83"/>
      <c r="T164" s="81">
        <v>95000</v>
      </c>
      <c r="U164" s="83"/>
    </row>
    <row r="165" spans="1:21" ht="13" hidden="1" outlineLevel="1">
      <c r="A165" s="76" t="s">
        <v>691</v>
      </c>
      <c r="B165" s="81">
        <v>1</v>
      </c>
      <c r="C165" s="83"/>
      <c r="D165" s="83"/>
      <c r="E165" s="83"/>
      <c r="F165" s="79">
        <f t="shared" si="16"/>
        <v>1</v>
      </c>
      <c r="G165" s="81">
        <v>30000</v>
      </c>
      <c r="H165" s="83"/>
      <c r="I165" s="83"/>
      <c r="J165" s="83"/>
    </row>
    <row r="166" spans="1:21" ht="13" hidden="1" outlineLevel="1">
      <c r="A166" s="76" t="s">
        <v>130</v>
      </c>
      <c r="B166" s="83"/>
      <c r="C166" s="81">
        <v>1</v>
      </c>
      <c r="D166" s="83"/>
      <c r="E166" s="83"/>
      <c r="F166" s="79">
        <f t="shared" si="16"/>
        <v>1</v>
      </c>
      <c r="G166" s="83"/>
      <c r="H166" s="81">
        <v>70000</v>
      </c>
      <c r="I166" s="83"/>
      <c r="J166" s="83"/>
    </row>
    <row r="167" spans="1:21" ht="13" hidden="1" outlineLevel="1">
      <c r="A167" s="76" t="s">
        <v>89</v>
      </c>
      <c r="B167" s="83"/>
      <c r="C167" s="81">
        <v>1</v>
      </c>
      <c r="D167" s="83"/>
      <c r="E167" s="83"/>
      <c r="F167" s="79">
        <f t="shared" si="16"/>
        <v>1</v>
      </c>
      <c r="G167" s="83"/>
      <c r="H167" s="81">
        <v>70000</v>
      </c>
      <c r="I167" s="83"/>
      <c r="J167" s="83"/>
    </row>
    <row r="168" spans="1:21" ht="13" hidden="1" outlineLevel="1">
      <c r="A168" s="76" t="s">
        <v>286</v>
      </c>
      <c r="B168" s="81">
        <v>1</v>
      </c>
      <c r="C168" s="83"/>
      <c r="D168" s="83"/>
      <c r="E168" s="83"/>
      <c r="F168" s="79">
        <f t="shared" si="16"/>
        <v>1</v>
      </c>
      <c r="G168" s="81">
        <v>40000</v>
      </c>
      <c r="H168" s="83"/>
      <c r="I168" s="83"/>
      <c r="J168" s="83"/>
    </row>
    <row r="169" spans="1:21" ht="13" hidden="1" outlineLevel="1">
      <c r="A169" s="76" t="s">
        <v>416</v>
      </c>
      <c r="B169" s="83"/>
      <c r="C169" s="81">
        <v>1</v>
      </c>
      <c r="D169" s="83"/>
      <c r="E169" s="83"/>
      <c r="F169" s="79">
        <f t="shared" si="16"/>
        <v>1</v>
      </c>
      <c r="G169" s="83"/>
      <c r="H169" s="81">
        <v>70000</v>
      </c>
      <c r="I169" s="83"/>
      <c r="J169" s="83"/>
    </row>
    <row r="170" spans="1:21" ht="13" hidden="1" outlineLevel="1">
      <c r="A170" s="76" t="s">
        <v>289</v>
      </c>
      <c r="B170" s="83"/>
      <c r="C170" s="81">
        <v>1</v>
      </c>
      <c r="D170" s="83"/>
      <c r="E170" s="83"/>
      <c r="F170" s="79">
        <f t="shared" si="16"/>
        <v>1</v>
      </c>
      <c r="G170" s="83"/>
      <c r="H170" s="81">
        <v>70000</v>
      </c>
      <c r="I170" s="83"/>
      <c r="J170" s="83"/>
    </row>
    <row r="171" spans="1:21" ht="13" hidden="1" outlineLevel="1">
      <c r="A171" s="76" t="s">
        <v>116</v>
      </c>
      <c r="B171" s="83"/>
      <c r="C171" s="81">
        <v>1</v>
      </c>
      <c r="D171" s="83"/>
      <c r="E171" s="83"/>
      <c r="F171" s="79">
        <f t="shared" si="16"/>
        <v>1</v>
      </c>
      <c r="G171" s="83"/>
      <c r="H171" s="81">
        <v>60000</v>
      </c>
      <c r="I171" s="83"/>
      <c r="J171" s="83"/>
    </row>
    <row r="172" spans="1:21" ht="13" hidden="1" outlineLevel="1">
      <c r="A172" s="76" t="s">
        <v>93</v>
      </c>
      <c r="B172" s="81">
        <v>1</v>
      </c>
      <c r="C172" s="83"/>
      <c r="D172" s="83"/>
      <c r="E172" s="83"/>
      <c r="F172" s="79">
        <f t="shared" si="16"/>
        <v>1</v>
      </c>
      <c r="G172" s="81">
        <v>15000</v>
      </c>
      <c r="H172" s="83"/>
      <c r="I172" s="83"/>
      <c r="J172" s="83"/>
    </row>
    <row r="173" spans="1:21" ht="13" hidden="1" outlineLevel="1">
      <c r="A173" s="76" t="s">
        <v>679</v>
      </c>
      <c r="B173" s="83"/>
      <c r="C173" s="81">
        <v>1</v>
      </c>
      <c r="D173" s="83"/>
      <c r="E173" s="83"/>
      <c r="F173" s="79">
        <f t="shared" si="16"/>
        <v>1</v>
      </c>
      <c r="G173" s="83"/>
      <c r="H173" s="81">
        <v>90000</v>
      </c>
      <c r="I173" s="83"/>
      <c r="J173" s="83"/>
    </row>
    <row r="174" spans="1:21" ht="13" hidden="1" outlineLevel="1">
      <c r="A174" s="76" t="s">
        <v>294</v>
      </c>
      <c r="B174" s="83"/>
      <c r="C174" s="83"/>
      <c r="D174" s="81">
        <v>1</v>
      </c>
      <c r="E174" s="83"/>
      <c r="F174" s="79">
        <f t="shared" si="16"/>
        <v>1</v>
      </c>
      <c r="G174" s="83"/>
      <c r="H174" s="83"/>
      <c r="I174" s="81">
        <v>80000</v>
      </c>
      <c r="J174" s="83"/>
    </row>
    <row r="175" spans="1:21" ht="13" hidden="1" outlineLevel="1">
      <c r="A175" s="76" t="s">
        <v>126</v>
      </c>
      <c r="B175" s="83"/>
      <c r="C175" s="81">
        <v>1</v>
      </c>
      <c r="D175" s="83"/>
      <c r="E175" s="83"/>
      <c r="F175" s="79">
        <f t="shared" si="16"/>
        <v>1</v>
      </c>
      <c r="G175" s="83"/>
      <c r="H175" s="81">
        <v>40000</v>
      </c>
      <c r="I175" s="83"/>
      <c r="J175" s="83"/>
    </row>
    <row r="177" spans="1:21" ht="13">
      <c r="A177" s="86" t="s">
        <v>2202</v>
      </c>
      <c r="B177" s="87">
        <f t="shared" ref="B177:F177" si="18">SUM(B135:B175)</f>
        <v>26</v>
      </c>
      <c r="C177" s="87">
        <f t="shared" si="18"/>
        <v>79</v>
      </c>
      <c r="D177" s="87">
        <f t="shared" si="18"/>
        <v>51</v>
      </c>
      <c r="E177" s="87">
        <f t="shared" si="18"/>
        <v>2</v>
      </c>
      <c r="F177" s="87">
        <f t="shared" si="18"/>
        <v>158</v>
      </c>
      <c r="G177" s="88">
        <f ca="1">IFERROR(__xludf.DUMMYFUNCTION("AVERAGE.WEIGHTED(G135:G175,B135:B175)"),44884.6153846153)</f>
        <v>44884.615384615303</v>
      </c>
      <c r="H177" s="88">
        <f ca="1">IFERROR(__xludf.DUMMYFUNCTION("AVERAGE.WEIGHTED(H135:H175,C135:C175)"),82346.8354430379)</f>
        <v>82346.835443037897</v>
      </c>
      <c r="I177" s="88">
        <f ca="1">IFERROR(__xludf.DUMMYFUNCTION("AVERAGE.WEIGHTED(I135:I175,D135:D175)"),109708.235294117)</f>
        <v>109708.235294117</v>
      </c>
      <c r="J177" s="88">
        <f ca="1">IFERROR(__xludf.DUMMYFUNCTION("AVERAGE.WEIGHTED(J135:J175,E135:E175)"),190000)</f>
        <v>190000</v>
      </c>
      <c r="L177" s="86" t="s">
        <v>2202</v>
      </c>
      <c r="M177" s="87">
        <f t="shared" ref="M177:Q177" si="19">SUM(M135:M175)</f>
        <v>13</v>
      </c>
      <c r="N177" s="87">
        <f t="shared" si="19"/>
        <v>48</v>
      </c>
      <c r="O177" s="87">
        <f t="shared" si="19"/>
        <v>30</v>
      </c>
      <c r="P177" s="87">
        <f t="shared" si="19"/>
        <v>1</v>
      </c>
      <c r="Q177" s="87">
        <f t="shared" si="19"/>
        <v>92</v>
      </c>
      <c r="R177" s="88">
        <f ca="1">IFERROR(__xludf.DUMMYFUNCTION("AVERAGE.WEIGHTED(R135:R175,M135:M175)"),61730.7692307692)</f>
        <v>61730.769230769198</v>
      </c>
      <c r="S177" s="88">
        <f ca="1">IFERROR(__xludf.DUMMYFUNCTION("AVERAGE.WEIGHTED(S135:S175,N135:N175)"),96875)</f>
        <v>96875</v>
      </c>
      <c r="T177" s="88">
        <f ca="1">IFERROR(__xludf.DUMMYFUNCTION("AVERAGE.WEIGHTED(T135:T175,O135:O175)"),123752.083333333)</f>
        <v>123752.08333333299</v>
      </c>
      <c r="U177" s="88">
        <f ca="1">IFERROR(__xludf.DUMMYFUNCTION("AVERAGE.WEIGHTED(U135:U175,P135:P175)"),180000)</f>
        <v>180000</v>
      </c>
    </row>
    <row r="179" spans="1:21" ht="13">
      <c r="A179" s="67" t="s">
        <v>33</v>
      </c>
    </row>
    <row r="180" spans="1:21" ht="13">
      <c r="A180" s="68"/>
      <c r="B180" s="69" t="s">
        <v>2197</v>
      </c>
      <c r="C180" s="70"/>
      <c r="D180" s="70"/>
      <c r="E180" s="70"/>
      <c r="F180" s="70"/>
      <c r="G180" s="69" t="s">
        <v>2198</v>
      </c>
      <c r="H180" s="70"/>
      <c r="I180" s="70"/>
      <c r="J180" s="70"/>
      <c r="L180" s="68"/>
      <c r="M180" s="69" t="s">
        <v>2199</v>
      </c>
      <c r="N180" s="70"/>
      <c r="O180" s="70"/>
      <c r="P180" s="70"/>
      <c r="Q180" s="70"/>
      <c r="R180" s="69" t="s">
        <v>2198</v>
      </c>
      <c r="S180" s="70"/>
      <c r="T180" s="70"/>
      <c r="U180" s="70"/>
    </row>
    <row r="181" spans="1:21" ht="13">
      <c r="A181" s="71" t="s">
        <v>2200</v>
      </c>
      <c r="B181" s="72" t="s">
        <v>64</v>
      </c>
      <c r="C181" s="72" t="s">
        <v>49</v>
      </c>
      <c r="D181" s="73" t="s">
        <v>50</v>
      </c>
      <c r="E181" s="73" t="s">
        <v>69</v>
      </c>
      <c r="F181" s="74" t="s">
        <v>2201</v>
      </c>
      <c r="G181" s="75" t="s">
        <v>64</v>
      </c>
      <c r="H181" s="75" t="s">
        <v>49</v>
      </c>
      <c r="I181" s="75" t="s">
        <v>50</v>
      </c>
      <c r="J181" s="75" t="s">
        <v>69</v>
      </c>
      <c r="L181" s="76" t="s">
        <v>2200</v>
      </c>
      <c r="M181" s="77" t="s">
        <v>64</v>
      </c>
      <c r="N181" s="77" t="s">
        <v>49</v>
      </c>
      <c r="O181" s="78" t="s">
        <v>50</v>
      </c>
      <c r="P181" s="78" t="s">
        <v>69</v>
      </c>
      <c r="Q181" s="89" t="s">
        <v>2201</v>
      </c>
      <c r="R181" s="80" t="s">
        <v>64</v>
      </c>
      <c r="S181" s="80" t="s">
        <v>49</v>
      </c>
      <c r="T181" s="80" t="s">
        <v>50</v>
      </c>
      <c r="U181" s="80" t="s">
        <v>69</v>
      </c>
    </row>
    <row r="182" spans="1:21" ht="13">
      <c r="A182" s="76" t="s">
        <v>46</v>
      </c>
      <c r="B182" s="90"/>
      <c r="C182" s="81">
        <v>1</v>
      </c>
      <c r="D182" s="81">
        <v>2</v>
      </c>
      <c r="E182" s="90"/>
      <c r="F182" s="79">
        <f t="shared" ref="F182:F186" si="20">SUM(B182:E182)</f>
        <v>3</v>
      </c>
      <c r="G182" s="90"/>
      <c r="H182" s="81">
        <v>170000</v>
      </c>
      <c r="I182" s="81">
        <v>215000</v>
      </c>
      <c r="J182" s="90"/>
      <c r="L182" s="76" t="s">
        <v>46</v>
      </c>
      <c r="M182" s="90"/>
      <c r="N182" s="83"/>
      <c r="O182" s="81">
        <v>1</v>
      </c>
      <c r="P182" s="90"/>
      <c r="Q182" s="79">
        <f t="shared" ref="Q182:Q184" si="21">SUM(M182:P182)</f>
        <v>1</v>
      </c>
      <c r="R182" s="90"/>
      <c r="S182" s="83"/>
      <c r="T182" s="81">
        <v>225000</v>
      </c>
      <c r="U182" s="90"/>
    </row>
    <row r="183" spans="1:21" ht="13">
      <c r="A183" s="76" t="s">
        <v>67</v>
      </c>
      <c r="B183" s="90"/>
      <c r="C183" s="81">
        <v>1</v>
      </c>
      <c r="D183" s="83"/>
      <c r="E183" s="90"/>
      <c r="F183" s="79">
        <f t="shared" si="20"/>
        <v>1</v>
      </c>
      <c r="G183" s="90"/>
      <c r="H183" s="81">
        <v>150000</v>
      </c>
      <c r="I183" s="83"/>
      <c r="J183" s="90"/>
      <c r="L183" s="76" t="s">
        <v>101</v>
      </c>
      <c r="M183" s="90"/>
      <c r="N183" s="83"/>
      <c r="O183" s="81">
        <v>1</v>
      </c>
      <c r="P183" s="90"/>
      <c r="Q183" s="79">
        <f t="shared" si="21"/>
        <v>1</v>
      </c>
      <c r="R183" s="90"/>
      <c r="S183" s="83"/>
      <c r="T183" s="81">
        <v>140000</v>
      </c>
      <c r="U183" s="90"/>
    </row>
    <row r="184" spans="1:21" ht="13">
      <c r="A184" s="76" t="s">
        <v>47</v>
      </c>
      <c r="B184" s="90"/>
      <c r="C184" s="81">
        <v>1</v>
      </c>
      <c r="D184" s="83"/>
      <c r="E184" s="90"/>
      <c r="F184" s="79">
        <f t="shared" si="20"/>
        <v>1</v>
      </c>
      <c r="G184" s="90"/>
      <c r="H184" s="81">
        <v>170000</v>
      </c>
      <c r="I184" s="83"/>
      <c r="J184" s="90"/>
      <c r="L184" s="76" t="s">
        <v>367</v>
      </c>
      <c r="M184" s="90"/>
      <c r="N184" s="81">
        <v>1</v>
      </c>
      <c r="O184" s="83"/>
      <c r="P184" s="90"/>
      <c r="Q184" s="79">
        <f t="shared" si="21"/>
        <v>1</v>
      </c>
      <c r="R184" s="90"/>
      <c r="S184" s="81">
        <v>200000</v>
      </c>
      <c r="T184" s="83"/>
      <c r="U184" s="90"/>
    </row>
    <row r="185" spans="1:21" ht="13">
      <c r="A185" s="76" t="s">
        <v>101</v>
      </c>
      <c r="B185" s="90"/>
      <c r="C185" s="83"/>
      <c r="D185" s="81">
        <v>1</v>
      </c>
      <c r="E185" s="90"/>
      <c r="F185" s="79">
        <f t="shared" si="20"/>
        <v>1</v>
      </c>
      <c r="G185" s="90"/>
      <c r="H185" s="83"/>
      <c r="I185" s="81">
        <v>100000</v>
      </c>
      <c r="J185" s="90"/>
    </row>
    <row r="186" spans="1:21" ht="13">
      <c r="A186" s="76" t="s">
        <v>367</v>
      </c>
      <c r="B186" s="90"/>
      <c r="C186" s="81">
        <v>1</v>
      </c>
      <c r="D186" s="83"/>
      <c r="E186" s="90"/>
      <c r="F186" s="79">
        <f t="shared" si="20"/>
        <v>1</v>
      </c>
      <c r="G186" s="90"/>
      <c r="H186" s="81">
        <v>150000</v>
      </c>
      <c r="I186" s="83"/>
      <c r="J186" s="90"/>
    </row>
    <row r="188" spans="1:21" ht="13">
      <c r="A188" s="86" t="s">
        <v>2202</v>
      </c>
      <c r="B188" s="87">
        <f t="shared" ref="B188:F188" si="22">SUM(B182:B186)</f>
        <v>0</v>
      </c>
      <c r="C188" s="87">
        <f t="shared" si="22"/>
        <v>4</v>
      </c>
      <c r="D188" s="87">
        <f t="shared" si="22"/>
        <v>3</v>
      </c>
      <c r="E188" s="87">
        <f t="shared" si="22"/>
        <v>0</v>
      </c>
      <c r="F188" s="87">
        <f t="shared" si="22"/>
        <v>7</v>
      </c>
      <c r="G188" s="88" t="str">
        <f ca="1">IFERROR(__xludf.DUMMYFUNCTION("AVERAGE.WEIGHTED(G182:G186,B182:B186)"),"#DIV/0!")</f>
        <v>#DIV/0!</v>
      </c>
      <c r="H188" s="88">
        <f ca="1">IFERROR(__xludf.DUMMYFUNCTION("AVERAGE.WEIGHTED(H182:H186,C182:C186)"),160000)</f>
        <v>160000</v>
      </c>
      <c r="I188" s="88">
        <f ca="1">IFERROR(__xludf.DUMMYFUNCTION("AVERAGE.WEIGHTED(I182:I186,D182:D186)"),176666.666666666)</f>
        <v>176666.66666666599</v>
      </c>
      <c r="J188" s="88" t="str">
        <f ca="1">IFERROR(__xludf.DUMMYFUNCTION("AVERAGE.WEIGHTED(J182:J186,E182:E186)"),"#DIV/0!")</f>
        <v>#DIV/0!</v>
      </c>
      <c r="L188" s="86" t="s">
        <v>2202</v>
      </c>
      <c r="M188" s="87">
        <f t="shared" ref="M188:Q188" si="23">SUM(M182:M186)</f>
        <v>0</v>
      </c>
      <c r="N188" s="87">
        <f t="shared" si="23"/>
        <v>1</v>
      </c>
      <c r="O188" s="87">
        <f t="shared" si="23"/>
        <v>2</v>
      </c>
      <c r="P188" s="87">
        <f t="shared" si="23"/>
        <v>0</v>
      </c>
      <c r="Q188" s="87">
        <f t="shared" si="23"/>
        <v>3</v>
      </c>
      <c r="R188" s="88" t="str">
        <f ca="1">IFERROR(__xludf.DUMMYFUNCTION("AVERAGE.WEIGHTED(R182:R186,M182:M186)"),"#DIV/0!")</f>
        <v>#DIV/0!</v>
      </c>
      <c r="S188" s="88">
        <f ca="1">IFERROR(__xludf.DUMMYFUNCTION("AVERAGE.WEIGHTED(S182:S186,N182:N186)"),200000)</f>
        <v>200000</v>
      </c>
      <c r="T188" s="88">
        <f ca="1">IFERROR(__xludf.DUMMYFUNCTION("AVERAGE.WEIGHTED(T182:T186,O182:O186)"),182500)</f>
        <v>182500</v>
      </c>
      <c r="U188" s="88" t="str">
        <f ca="1">IFERROR(__xludf.DUMMYFUNCTION("AVERAGE.WEIGHTED(U182:U186,P182:P186)"),"#DIV/0!")</f>
        <v>#DIV/0!</v>
      </c>
    </row>
    <row r="190" spans="1:21" ht="13">
      <c r="A190" s="67" t="s">
        <v>35</v>
      </c>
    </row>
    <row r="191" spans="1:21" ht="13">
      <c r="A191" s="68"/>
      <c r="B191" s="69" t="s">
        <v>2197</v>
      </c>
      <c r="C191" s="70"/>
      <c r="D191" s="70"/>
      <c r="E191" s="70"/>
      <c r="F191" s="70"/>
      <c r="G191" s="69" t="s">
        <v>2198</v>
      </c>
      <c r="H191" s="70"/>
      <c r="I191" s="70"/>
      <c r="J191" s="70"/>
      <c r="L191" s="68"/>
      <c r="M191" s="69" t="s">
        <v>2199</v>
      </c>
      <c r="N191" s="70"/>
      <c r="O191" s="70"/>
      <c r="P191" s="70"/>
      <c r="Q191" s="70"/>
      <c r="R191" s="69" t="s">
        <v>2198</v>
      </c>
      <c r="S191" s="70"/>
      <c r="T191" s="70"/>
      <c r="U191" s="70"/>
    </row>
    <row r="192" spans="1:21" ht="13">
      <c r="A192" s="71" t="s">
        <v>2200</v>
      </c>
      <c r="B192" s="72" t="s">
        <v>64</v>
      </c>
      <c r="C192" s="72" t="s">
        <v>49</v>
      </c>
      <c r="D192" s="73" t="s">
        <v>50</v>
      </c>
      <c r="E192" s="73" t="s">
        <v>69</v>
      </c>
      <c r="F192" s="74" t="s">
        <v>2201</v>
      </c>
      <c r="G192" s="75" t="s">
        <v>64</v>
      </c>
      <c r="H192" s="75" t="s">
        <v>49</v>
      </c>
      <c r="I192" s="75" t="s">
        <v>50</v>
      </c>
      <c r="J192" s="75" t="s">
        <v>69</v>
      </c>
      <c r="L192" s="76" t="s">
        <v>2200</v>
      </c>
      <c r="M192" s="77" t="s">
        <v>64</v>
      </c>
      <c r="N192" s="77" t="s">
        <v>49</v>
      </c>
      <c r="O192" s="78" t="s">
        <v>50</v>
      </c>
      <c r="P192" s="78" t="s">
        <v>69</v>
      </c>
      <c r="Q192" s="89" t="s">
        <v>2201</v>
      </c>
      <c r="R192" s="80" t="s">
        <v>64</v>
      </c>
      <c r="S192" s="80" t="s">
        <v>49</v>
      </c>
      <c r="T192" s="80" t="s">
        <v>50</v>
      </c>
      <c r="U192" s="80" t="s">
        <v>69</v>
      </c>
    </row>
    <row r="193" spans="1:21" ht="13">
      <c r="A193" s="76" t="s">
        <v>46</v>
      </c>
      <c r="B193" s="81">
        <v>1</v>
      </c>
      <c r="C193" s="81">
        <v>3</v>
      </c>
      <c r="D193" s="81">
        <v>9</v>
      </c>
      <c r="E193" s="90"/>
      <c r="F193" s="79">
        <f t="shared" ref="F193:F200" si="24">SUM(B193:E193)</f>
        <v>13</v>
      </c>
      <c r="G193" s="81">
        <v>130000</v>
      </c>
      <c r="H193" s="81">
        <v>130000</v>
      </c>
      <c r="I193" s="81">
        <v>180000</v>
      </c>
      <c r="J193" s="90"/>
      <c r="L193" s="76" t="s">
        <v>46</v>
      </c>
      <c r="M193" s="81">
        <v>1</v>
      </c>
      <c r="N193" s="81">
        <v>2</v>
      </c>
      <c r="O193" s="81">
        <v>7</v>
      </c>
      <c r="P193" s="90"/>
      <c r="Q193" s="79">
        <f t="shared" ref="Q193:Q198" si="25">SUM(M193:P193)</f>
        <v>10</v>
      </c>
      <c r="R193" s="81">
        <v>165000</v>
      </c>
      <c r="S193" s="81">
        <v>165000</v>
      </c>
      <c r="T193" s="81">
        <v>225000</v>
      </c>
      <c r="U193" s="90"/>
    </row>
    <row r="194" spans="1:21" ht="13">
      <c r="A194" s="76" t="s">
        <v>47</v>
      </c>
      <c r="B194" s="83"/>
      <c r="C194" s="83"/>
      <c r="D194" s="81">
        <v>5</v>
      </c>
      <c r="E194" s="90"/>
      <c r="F194" s="79">
        <f t="shared" si="24"/>
        <v>5</v>
      </c>
      <c r="G194" s="83"/>
      <c r="H194" s="83"/>
      <c r="I194" s="81">
        <v>250000</v>
      </c>
      <c r="J194" s="90"/>
      <c r="L194" s="76" t="s">
        <v>47</v>
      </c>
      <c r="M194" s="83"/>
      <c r="N194" s="83"/>
      <c r="O194" s="81">
        <v>2</v>
      </c>
      <c r="P194" s="90"/>
      <c r="Q194" s="79">
        <f t="shared" si="25"/>
        <v>2</v>
      </c>
      <c r="R194" s="83"/>
      <c r="S194" s="83"/>
      <c r="T194" s="81">
        <v>232500</v>
      </c>
      <c r="U194" s="90"/>
    </row>
    <row r="195" spans="1:21" ht="13">
      <c r="A195" s="76" t="s">
        <v>87</v>
      </c>
      <c r="B195" s="83"/>
      <c r="C195" s="81">
        <v>2</v>
      </c>
      <c r="D195" s="83"/>
      <c r="E195" s="90"/>
      <c r="F195" s="79">
        <f t="shared" si="24"/>
        <v>2</v>
      </c>
      <c r="G195" s="83"/>
      <c r="H195" s="81">
        <v>50000</v>
      </c>
      <c r="I195" s="83"/>
      <c r="J195" s="90"/>
      <c r="L195" s="76" t="s">
        <v>279</v>
      </c>
      <c r="M195" s="83"/>
      <c r="N195" s="81">
        <v>1</v>
      </c>
      <c r="O195" s="83"/>
      <c r="P195" s="90"/>
      <c r="Q195" s="79">
        <f t="shared" si="25"/>
        <v>1</v>
      </c>
      <c r="R195" s="83"/>
      <c r="S195" s="81">
        <v>37500</v>
      </c>
      <c r="T195" s="83"/>
      <c r="U195" s="90"/>
    </row>
    <row r="196" spans="1:21" ht="13">
      <c r="A196" s="76" t="s">
        <v>303</v>
      </c>
      <c r="B196" s="81">
        <v>1</v>
      </c>
      <c r="C196" s="83"/>
      <c r="D196" s="83"/>
      <c r="E196" s="90"/>
      <c r="F196" s="79">
        <f t="shared" si="24"/>
        <v>1</v>
      </c>
      <c r="G196" s="81">
        <v>107000</v>
      </c>
      <c r="H196" s="83"/>
      <c r="I196" s="83"/>
      <c r="J196" s="90"/>
      <c r="L196" s="76" t="s">
        <v>87</v>
      </c>
      <c r="M196" s="83"/>
      <c r="N196" s="81">
        <v>1</v>
      </c>
      <c r="O196" s="83"/>
      <c r="P196" s="90"/>
      <c r="Q196" s="79">
        <f t="shared" si="25"/>
        <v>1</v>
      </c>
      <c r="R196" s="83"/>
      <c r="S196" s="81">
        <v>85000</v>
      </c>
      <c r="T196" s="83"/>
      <c r="U196" s="90"/>
    </row>
    <row r="197" spans="1:21" ht="13" collapsed="1">
      <c r="A197" s="76" t="s">
        <v>279</v>
      </c>
      <c r="B197" s="83"/>
      <c r="C197" s="81">
        <v>1</v>
      </c>
      <c r="D197" s="83"/>
      <c r="E197" s="90"/>
      <c r="F197" s="79">
        <f t="shared" si="24"/>
        <v>1</v>
      </c>
      <c r="G197" s="83"/>
      <c r="H197" s="81">
        <v>25000</v>
      </c>
      <c r="I197" s="83"/>
      <c r="J197" s="90"/>
      <c r="L197" s="76" t="s">
        <v>101</v>
      </c>
      <c r="M197" s="83"/>
      <c r="N197" s="83"/>
      <c r="O197" s="81">
        <v>1</v>
      </c>
      <c r="P197" s="90"/>
      <c r="Q197" s="79">
        <f t="shared" si="25"/>
        <v>1</v>
      </c>
      <c r="R197" s="83"/>
      <c r="S197" s="83"/>
      <c r="T197" s="81">
        <v>140000</v>
      </c>
      <c r="U197" s="90"/>
    </row>
    <row r="198" spans="1:21" ht="13" hidden="1" outlineLevel="1">
      <c r="A198" s="76" t="s">
        <v>67</v>
      </c>
      <c r="B198" s="83"/>
      <c r="C198" s="83"/>
      <c r="D198" s="81">
        <v>1</v>
      </c>
      <c r="E198" s="90"/>
      <c r="F198" s="79">
        <f t="shared" si="24"/>
        <v>1</v>
      </c>
      <c r="G198" s="83"/>
      <c r="H198" s="83"/>
      <c r="I198" s="81">
        <v>220000</v>
      </c>
      <c r="J198" s="90"/>
      <c r="L198" s="76" t="s">
        <v>367</v>
      </c>
      <c r="M198" s="83"/>
      <c r="N198" s="81">
        <v>1</v>
      </c>
      <c r="O198" s="83"/>
      <c r="P198" s="90"/>
      <c r="Q198" s="79">
        <f t="shared" si="25"/>
        <v>1</v>
      </c>
      <c r="R198" s="83"/>
      <c r="S198" s="81">
        <v>200000</v>
      </c>
      <c r="T198" s="83"/>
      <c r="U198" s="90"/>
    </row>
    <row r="199" spans="1:21" ht="13" hidden="1" outlineLevel="1">
      <c r="A199" s="76" t="s">
        <v>101</v>
      </c>
      <c r="B199" s="83"/>
      <c r="C199" s="83"/>
      <c r="D199" s="81">
        <v>1</v>
      </c>
      <c r="E199" s="90"/>
      <c r="F199" s="79">
        <f t="shared" si="24"/>
        <v>1</v>
      </c>
      <c r="G199" s="83"/>
      <c r="H199" s="83"/>
      <c r="I199" s="81">
        <v>100000</v>
      </c>
      <c r="J199" s="90"/>
    </row>
    <row r="200" spans="1:21" ht="13" hidden="1" outlineLevel="1">
      <c r="A200" s="76" t="s">
        <v>367</v>
      </c>
      <c r="B200" s="83"/>
      <c r="C200" s="81">
        <v>1</v>
      </c>
      <c r="D200" s="83"/>
      <c r="E200" s="90"/>
      <c r="F200" s="79">
        <f t="shared" si="24"/>
        <v>1</v>
      </c>
      <c r="G200" s="83"/>
      <c r="H200" s="81">
        <v>150000</v>
      </c>
      <c r="I200" s="83"/>
      <c r="J200" s="90"/>
    </row>
    <row r="202" spans="1:21" ht="13">
      <c r="A202" s="86" t="s">
        <v>2202</v>
      </c>
      <c r="B202" s="87">
        <f t="shared" ref="B202:F202" si="26">SUM(B192:B200)</f>
        <v>2</v>
      </c>
      <c r="C202" s="87">
        <f t="shared" si="26"/>
        <v>7</v>
      </c>
      <c r="D202" s="87">
        <f t="shared" si="26"/>
        <v>16</v>
      </c>
      <c r="E202" s="87">
        <f t="shared" si="26"/>
        <v>0</v>
      </c>
      <c r="F202" s="87">
        <f t="shared" si="26"/>
        <v>25</v>
      </c>
      <c r="G202" s="88">
        <f ca="1">IFERROR(__xludf.DUMMYFUNCTION("AVERAGE.WEIGHTED(G192:G200,B192:B200)"),118500)</f>
        <v>118500</v>
      </c>
      <c r="H202" s="88">
        <f ca="1">IFERROR(__xludf.DUMMYFUNCTION("AVERAGE.WEIGHTED(H192:H200,C192:C200)"),95000)</f>
        <v>95000</v>
      </c>
      <c r="I202" s="88">
        <f ca="1">IFERROR(__xludf.DUMMYFUNCTION("AVERAGE.WEIGHTED(I192:I200,D192:D200)"),199375)</f>
        <v>199375</v>
      </c>
      <c r="J202" s="88" t="str">
        <f ca="1">IFERROR(__xludf.DUMMYFUNCTION("AVERAGE.WEIGHTED(J192:J200,E192:E200)"),"#DIV/0!")</f>
        <v>#DIV/0!</v>
      </c>
      <c r="L202" s="86" t="s">
        <v>2202</v>
      </c>
      <c r="M202" s="87">
        <f t="shared" ref="M202:Q202" si="27">SUM(M192:M200)</f>
        <v>1</v>
      </c>
      <c r="N202" s="87">
        <f t="shared" si="27"/>
        <v>5</v>
      </c>
      <c r="O202" s="87">
        <f t="shared" si="27"/>
        <v>10</v>
      </c>
      <c r="P202" s="87">
        <f t="shared" si="27"/>
        <v>0</v>
      </c>
      <c r="Q202" s="87">
        <f t="shared" si="27"/>
        <v>16</v>
      </c>
      <c r="R202" s="88">
        <f ca="1">IFERROR(__xludf.DUMMYFUNCTION("AVERAGE.WEIGHTED(R192:R200,M192:M200)"),165000)</f>
        <v>165000</v>
      </c>
      <c r="S202" s="88">
        <f ca="1">IFERROR(__xludf.DUMMYFUNCTION("AVERAGE.WEIGHTED(S192:S200,N192:N200)"),130500)</f>
        <v>130500</v>
      </c>
      <c r="T202" s="88">
        <f ca="1">IFERROR(__xludf.DUMMYFUNCTION("AVERAGE.WEIGHTED(T192:T200,O192:O200)"),218000)</f>
        <v>218000</v>
      </c>
      <c r="U202" s="88" t="str">
        <f ca="1">IFERROR(__xludf.DUMMYFUNCTION("AVERAGE.WEIGHTED(U192:U200,P192:P200)"),"#DIV/0!")</f>
        <v>#DIV/0!</v>
      </c>
    </row>
    <row r="204" spans="1:21" ht="13">
      <c r="A204" s="67" t="s">
        <v>37</v>
      </c>
    </row>
    <row r="205" spans="1:21" ht="13">
      <c r="A205" s="68"/>
      <c r="B205" s="69" t="s">
        <v>2197</v>
      </c>
      <c r="C205" s="70"/>
      <c r="D205" s="70"/>
      <c r="E205" s="70"/>
      <c r="F205" s="70"/>
      <c r="G205" s="69" t="s">
        <v>2198</v>
      </c>
      <c r="H205" s="70"/>
      <c r="I205" s="70"/>
      <c r="J205" s="70"/>
      <c r="L205" s="68"/>
      <c r="M205" s="69" t="s">
        <v>2199</v>
      </c>
      <c r="N205" s="70"/>
      <c r="O205" s="70"/>
      <c r="P205" s="70"/>
      <c r="Q205" s="70"/>
      <c r="R205" s="69" t="s">
        <v>2198</v>
      </c>
      <c r="S205" s="70"/>
      <c r="T205" s="70"/>
      <c r="U205" s="70"/>
    </row>
    <row r="206" spans="1:21" ht="13">
      <c r="A206" s="71" t="s">
        <v>2200</v>
      </c>
      <c r="B206" s="72" t="s">
        <v>64</v>
      </c>
      <c r="C206" s="72" t="s">
        <v>49</v>
      </c>
      <c r="D206" s="73" t="s">
        <v>50</v>
      </c>
      <c r="E206" s="73" t="s">
        <v>69</v>
      </c>
      <c r="F206" s="74" t="s">
        <v>2201</v>
      </c>
      <c r="G206" s="75" t="s">
        <v>64</v>
      </c>
      <c r="H206" s="75" t="s">
        <v>49</v>
      </c>
      <c r="I206" s="75" t="s">
        <v>50</v>
      </c>
      <c r="J206" s="75" t="s">
        <v>69</v>
      </c>
      <c r="L206" s="76" t="s">
        <v>2200</v>
      </c>
      <c r="M206" s="77" t="s">
        <v>64</v>
      </c>
      <c r="N206" s="77" t="s">
        <v>49</v>
      </c>
      <c r="O206" s="78" t="s">
        <v>50</v>
      </c>
      <c r="P206" s="78" t="s">
        <v>69</v>
      </c>
      <c r="Q206" s="89" t="s">
        <v>2201</v>
      </c>
      <c r="R206" s="80" t="s">
        <v>64</v>
      </c>
      <c r="S206" s="80" t="s">
        <v>49</v>
      </c>
      <c r="T206" s="80" t="s">
        <v>50</v>
      </c>
      <c r="U206" s="80" t="s">
        <v>69</v>
      </c>
    </row>
    <row r="207" spans="1:21" ht="13">
      <c r="A207" s="76" t="s">
        <v>46</v>
      </c>
      <c r="B207" s="81">
        <v>6</v>
      </c>
      <c r="C207" s="81">
        <v>39</v>
      </c>
      <c r="D207" s="81">
        <v>82</v>
      </c>
      <c r="E207" s="81">
        <v>6</v>
      </c>
      <c r="F207" s="79">
        <f t="shared" ref="F207:F240" si="28">SUM(B207:E207)</f>
        <v>133</v>
      </c>
      <c r="G207" s="81">
        <v>190000</v>
      </c>
      <c r="H207" s="81">
        <v>130000</v>
      </c>
      <c r="I207" s="81">
        <v>165000</v>
      </c>
      <c r="J207" s="81">
        <v>215000</v>
      </c>
      <c r="L207" s="76" t="s">
        <v>46</v>
      </c>
      <c r="M207" s="81">
        <v>2</v>
      </c>
      <c r="N207" s="81">
        <v>21</v>
      </c>
      <c r="O207" s="81">
        <v>48</v>
      </c>
      <c r="P207" s="81">
        <v>3</v>
      </c>
      <c r="Q207" s="79">
        <f t="shared" ref="Q207:Q232" si="29">SUM(M207:P207)</f>
        <v>74</v>
      </c>
      <c r="R207" s="81">
        <v>127500</v>
      </c>
      <c r="S207" s="81">
        <v>160000</v>
      </c>
      <c r="T207" s="81">
        <v>200000</v>
      </c>
      <c r="U207" s="81">
        <v>215000</v>
      </c>
    </row>
    <row r="208" spans="1:21" ht="13">
      <c r="A208" s="76" t="s">
        <v>47</v>
      </c>
      <c r="B208" s="83"/>
      <c r="C208" s="81">
        <v>17</v>
      </c>
      <c r="D208" s="81">
        <v>34</v>
      </c>
      <c r="E208" s="83"/>
      <c r="F208" s="79">
        <f t="shared" si="28"/>
        <v>51</v>
      </c>
      <c r="G208" s="83"/>
      <c r="H208" s="81">
        <v>130000</v>
      </c>
      <c r="I208" s="81">
        <v>180000</v>
      </c>
      <c r="J208" s="83"/>
      <c r="L208" s="76" t="s">
        <v>47</v>
      </c>
      <c r="M208" s="83"/>
      <c r="N208" s="81">
        <v>8</v>
      </c>
      <c r="O208" s="81">
        <v>17</v>
      </c>
      <c r="P208" s="83"/>
      <c r="Q208" s="79">
        <f t="shared" si="29"/>
        <v>25</v>
      </c>
      <c r="R208" s="83"/>
      <c r="S208" s="81">
        <v>142500</v>
      </c>
      <c r="T208" s="81">
        <v>200000</v>
      </c>
      <c r="U208" s="83"/>
    </row>
    <row r="209" spans="1:21" ht="13">
      <c r="A209" s="76" t="s">
        <v>67</v>
      </c>
      <c r="B209" s="81">
        <v>2</v>
      </c>
      <c r="C209" s="81">
        <v>8</v>
      </c>
      <c r="D209" s="81">
        <v>24</v>
      </c>
      <c r="E209" s="83"/>
      <c r="F209" s="79">
        <f t="shared" si="28"/>
        <v>34</v>
      </c>
      <c r="G209" s="81">
        <v>105000</v>
      </c>
      <c r="H209" s="81">
        <v>90000</v>
      </c>
      <c r="I209" s="81">
        <v>150000</v>
      </c>
      <c r="J209" s="83"/>
      <c r="L209" s="76" t="s">
        <v>67</v>
      </c>
      <c r="M209" s="81">
        <v>2</v>
      </c>
      <c r="N209" s="81">
        <v>4</v>
      </c>
      <c r="O209" s="81">
        <v>11</v>
      </c>
      <c r="P209" s="83"/>
      <c r="Q209" s="79">
        <f t="shared" si="29"/>
        <v>17</v>
      </c>
      <c r="R209" s="81">
        <v>125000</v>
      </c>
      <c r="S209" s="81">
        <v>87500</v>
      </c>
      <c r="T209" s="81">
        <v>200000</v>
      </c>
      <c r="U209" s="83"/>
    </row>
    <row r="210" spans="1:21" ht="13">
      <c r="A210" s="76" t="s">
        <v>76</v>
      </c>
      <c r="B210" s="81">
        <v>1</v>
      </c>
      <c r="C210" s="81">
        <v>4</v>
      </c>
      <c r="D210" s="81">
        <v>5</v>
      </c>
      <c r="E210" s="83"/>
      <c r="F210" s="79">
        <f t="shared" si="28"/>
        <v>10</v>
      </c>
      <c r="G210" s="81">
        <v>120000</v>
      </c>
      <c r="H210" s="81">
        <v>120000</v>
      </c>
      <c r="I210" s="81">
        <v>150000</v>
      </c>
      <c r="J210" s="83"/>
      <c r="L210" s="76" t="s">
        <v>74</v>
      </c>
      <c r="M210" s="83"/>
      <c r="N210" s="81">
        <v>3</v>
      </c>
      <c r="O210" s="81">
        <v>3</v>
      </c>
      <c r="P210" s="83"/>
      <c r="Q210" s="79">
        <f t="shared" si="29"/>
        <v>6</v>
      </c>
      <c r="R210" s="83"/>
      <c r="S210" s="81">
        <v>90000</v>
      </c>
      <c r="T210" s="81">
        <v>140000</v>
      </c>
      <c r="U210" s="83"/>
    </row>
    <row r="211" spans="1:21" ht="13" collapsed="1">
      <c r="A211" s="76" t="s">
        <v>279</v>
      </c>
      <c r="B211" s="83"/>
      <c r="C211" s="81">
        <v>3</v>
      </c>
      <c r="D211" s="81">
        <v>3</v>
      </c>
      <c r="E211" s="83"/>
      <c r="F211" s="79">
        <f t="shared" si="28"/>
        <v>6</v>
      </c>
      <c r="G211" s="83"/>
      <c r="H211" s="81">
        <v>110000</v>
      </c>
      <c r="I211" s="81">
        <v>150000</v>
      </c>
      <c r="J211" s="83"/>
      <c r="L211" s="76" t="s">
        <v>279</v>
      </c>
      <c r="M211" s="83"/>
      <c r="N211" s="81">
        <v>2</v>
      </c>
      <c r="O211" s="81">
        <v>3</v>
      </c>
      <c r="P211" s="83"/>
      <c r="Q211" s="79">
        <f t="shared" si="29"/>
        <v>5</v>
      </c>
      <c r="R211" s="83"/>
      <c r="S211" s="81">
        <v>137500</v>
      </c>
      <c r="T211" s="81">
        <v>200000</v>
      </c>
      <c r="U211" s="83"/>
    </row>
    <row r="212" spans="1:21" ht="13" hidden="1" outlineLevel="1">
      <c r="A212" s="76" t="s">
        <v>74</v>
      </c>
      <c r="B212" s="83"/>
      <c r="C212" s="81">
        <v>3</v>
      </c>
      <c r="D212" s="81">
        <v>3</v>
      </c>
      <c r="E212" s="83"/>
      <c r="F212" s="79">
        <f t="shared" si="28"/>
        <v>6</v>
      </c>
      <c r="G212" s="83"/>
      <c r="H212" s="81">
        <v>50000</v>
      </c>
      <c r="I212" s="81">
        <v>100000</v>
      </c>
      <c r="J212" s="83"/>
      <c r="L212" s="76" t="s">
        <v>76</v>
      </c>
      <c r="M212" s="83"/>
      <c r="N212" s="81">
        <v>1</v>
      </c>
      <c r="O212" s="81">
        <v>4</v>
      </c>
      <c r="P212" s="83"/>
      <c r="Q212" s="79">
        <f t="shared" si="29"/>
        <v>5</v>
      </c>
      <c r="R212" s="83"/>
      <c r="S212" s="81">
        <v>100000</v>
      </c>
      <c r="T212" s="81">
        <v>157500</v>
      </c>
      <c r="U212" s="83"/>
    </row>
    <row r="213" spans="1:21" ht="13" hidden="1" outlineLevel="1">
      <c r="A213" s="76" t="s">
        <v>99</v>
      </c>
      <c r="B213" s="83"/>
      <c r="C213" s="81">
        <v>3</v>
      </c>
      <c r="D213" s="81">
        <v>2</v>
      </c>
      <c r="E213" s="83"/>
      <c r="F213" s="79">
        <f t="shared" si="28"/>
        <v>5</v>
      </c>
      <c r="G213" s="83"/>
      <c r="H213" s="81">
        <v>100000</v>
      </c>
      <c r="I213" s="81">
        <v>140000</v>
      </c>
      <c r="J213" s="83"/>
      <c r="L213" s="76" t="s">
        <v>371</v>
      </c>
      <c r="M213" s="81">
        <v>1</v>
      </c>
      <c r="N213" s="81">
        <v>3</v>
      </c>
      <c r="O213" s="81">
        <v>1</v>
      </c>
      <c r="P213" s="83"/>
      <c r="Q213" s="79">
        <f t="shared" si="29"/>
        <v>5</v>
      </c>
      <c r="R213" s="81">
        <v>100000</v>
      </c>
      <c r="S213" s="81">
        <v>80000</v>
      </c>
      <c r="T213" s="81">
        <v>120000</v>
      </c>
      <c r="U213" s="83"/>
    </row>
    <row r="214" spans="1:21" ht="13" hidden="1" outlineLevel="1">
      <c r="A214" s="76" t="s">
        <v>79</v>
      </c>
      <c r="B214" s="83"/>
      <c r="C214" s="81">
        <v>2</v>
      </c>
      <c r="D214" s="81">
        <v>3</v>
      </c>
      <c r="E214" s="83"/>
      <c r="F214" s="79">
        <f t="shared" si="28"/>
        <v>5</v>
      </c>
      <c r="G214" s="83"/>
      <c r="H214" s="81">
        <v>130000</v>
      </c>
      <c r="I214" s="81">
        <v>180000</v>
      </c>
      <c r="J214" s="83"/>
      <c r="L214" s="76" t="s">
        <v>99</v>
      </c>
      <c r="M214" s="83"/>
      <c r="N214" s="81">
        <v>2</v>
      </c>
      <c r="O214" s="81">
        <v>2</v>
      </c>
      <c r="P214" s="83"/>
      <c r="Q214" s="79">
        <f t="shared" si="29"/>
        <v>4</v>
      </c>
      <c r="R214" s="83"/>
      <c r="S214" s="81">
        <v>183750</v>
      </c>
      <c r="T214" s="81">
        <v>185000</v>
      </c>
      <c r="U214" s="83"/>
    </row>
    <row r="215" spans="1:21" ht="13" hidden="1" outlineLevel="1">
      <c r="A215" s="76" t="s">
        <v>114</v>
      </c>
      <c r="B215" s="83"/>
      <c r="C215" s="81">
        <v>3</v>
      </c>
      <c r="D215" s="81">
        <v>2</v>
      </c>
      <c r="E215" s="83"/>
      <c r="F215" s="79">
        <f t="shared" si="28"/>
        <v>5</v>
      </c>
      <c r="G215" s="83"/>
      <c r="H215" s="81">
        <v>100000</v>
      </c>
      <c r="I215" s="81">
        <v>115000</v>
      </c>
      <c r="J215" s="83"/>
      <c r="L215" s="76" t="s">
        <v>79</v>
      </c>
      <c r="M215" s="83"/>
      <c r="N215" s="81">
        <v>2</v>
      </c>
      <c r="O215" s="81">
        <v>2</v>
      </c>
      <c r="P215" s="83"/>
      <c r="Q215" s="79">
        <f t="shared" si="29"/>
        <v>4</v>
      </c>
      <c r="R215" s="83"/>
      <c r="S215" s="81">
        <v>172500</v>
      </c>
      <c r="T215" s="81">
        <v>185000</v>
      </c>
      <c r="U215" s="83"/>
    </row>
    <row r="216" spans="1:21" ht="13" hidden="1" outlineLevel="1">
      <c r="A216" s="76" t="s">
        <v>371</v>
      </c>
      <c r="B216" s="81">
        <v>1</v>
      </c>
      <c r="C216" s="81">
        <v>3</v>
      </c>
      <c r="D216" s="81">
        <v>1</v>
      </c>
      <c r="E216" s="83"/>
      <c r="F216" s="79">
        <f t="shared" si="28"/>
        <v>5</v>
      </c>
      <c r="G216" s="81">
        <v>80000</v>
      </c>
      <c r="H216" s="81">
        <v>60000</v>
      </c>
      <c r="I216" s="81">
        <v>100000</v>
      </c>
      <c r="J216" s="83"/>
      <c r="L216" s="76" t="s">
        <v>70</v>
      </c>
      <c r="M216" s="83"/>
      <c r="N216" s="81">
        <v>1</v>
      </c>
      <c r="O216" s="81">
        <v>2</v>
      </c>
      <c r="P216" s="83"/>
      <c r="Q216" s="79">
        <f t="shared" si="29"/>
        <v>3</v>
      </c>
      <c r="R216" s="83"/>
      <c r="S216" s="81">
        <v>215000</v>
      </c>
      <c r="T216" s="81">
        <v>142500</v>
      </c>
      <c r="U216" s="83"/>
    </row>
    <row r="217" spans="1:21" ht="13" hidden="1" outlineLevel="1">
      <c r="A217" s="76" t="s">
        <v>70</v>
      </c>
      <c r="B217" s="83"/>
      <c r="C217" s="81">
        <v>2</v>
      </c>
      <c r="D217" s="81">
        <v>2</v>
      </c>
      <c r="E217" s="83"/>
      <c r="F217" s="79">
        <f t="shared" si="28"/>
        <v>4</v>
      </c>
      <c r="G217" s="83"/>
      <c r="H217" s="81">
        <v>140000</v>
      </c>
      <c r="I217" s="81">
        <v>115000</v>
      </c>
      <c r="J217" s="83"/>
      <c r="L217" s="76" t="s">
        <v>89</v>
      </c>
      <c r="M217" s="83"/>
      <c r="N217" s="81">
        <v>1</v>
      </c>
      <c r="O217" s="81">
        <v>2</v>
      </c>
      <c r="P217" s="83"/>
      <c r="Q217" s="79">
        <f t="shared" si="29"/>
        <v>3</v>
      </c>
      <c r="R217" s="83"/>
      <c r="S217" s="81">
        <v>90000</v>
      </c>
      <c r="T217" s="81">
        <v>180000</v>
      </c>
      <c r="U217" s="83"/>
    </row>
    <row r="218" spans="1:21" ht="13" hidden="1" outlineLevel="1">
      <c r="A218" s="76" t="s">
        <v>89</v>
      </c>
      <c r="B218" s="83"/>
      <c r="C218" s="81">
        <v>1</v>
      </c>
      <c r="D218" s="81">
        <v>2</v>
      </c>
      <c r="E218" s="81">
        <v>1</v>
      </c>
      <c r="F218" s="79">
        <f t="shared" si="28"/>
        <v>4</v>
      </c>
      <c r="G218" s="83"/>
      <c r="H218" s="81">
        <v>60000</v>
      </c>
      <c r="I218" s="81">
        <v>140000</v>
      </c>
      <c r="J218" s="81">
        <v>170000</v>
      </c>
      <c r="L218" s="76" t="s">
        <v>114</v>
      </c>
      <c r="M218" s="83"/>
      <c r="N218" s="81">
        <v>1</v>
      </c>
      <c r="O218" s="81">
        <v>2</v>
      </c>
      <c r="P218" s="83"/>
      <c r="Q218" s="79">
        <f t="shared" si="29"/>
        <v>3</v>
      </c>
      <c r="R218" s="83"/>
      <c r="S218" s="81">
        <v>37500</v>
      </c>
      <c r="T218" s="81">
        <v>147500</v>
      </c>
      <c r="U218" s="83"/>
    </row>
    <row r="219" spans="1:21" ht="13" hidden="1" outlineLevel="1">
      <c r="A219" s="76" t="s">
        <v>391</v>
      </c>
      <c r="B219" s="83"/>
      <c r="C219" s="81">
        <v>2</v>
      </c>
      <c r="D219" s="81">
        <v>1</v>
      </c>
      <c r="E219" s="83"/>
      <c r="F219" s="79">
        <f t="shared" si="28"/>
        <v>3</v>
      </c>
      <c r="G219" s="83"/>
      <c r="H219" s="81">
        <v>62500</v>
      </c>
      <c r="I219" s="81">
        <v>100000</v>
      </c>
      <c r="J219" s="83"/>
      <c r="L219" s="76" t="s">
        <v>101</v>
      </c>
      <c r="M219" s="83"/>
      <c r="N219" s="81">
        <v>1</v>
      </c>
      <c r="O219" s="81">
        <v>2</v>
      </c>
      <c r="P219" s="83"/>
      <c r="Q219" s="79">
        <f t="shared" si="29"/>
        <v>3</v>
      </c>
      <c r="R219" s="83"/>
      <c r="S219" s="81">
        <v>110000</v>
      </c>
      <c r="T219" s="81">
        <v>185000</v>
      </c>
      <c r="U219" s="83"/>
    </row>
    <row r="220" spans="1:21" ht="13" hidden="1" outlineLevel="1">
      <c r="A220" s="76" t="s">
        <v>91</v>
      </c>
      <c r="B220" s="83"/>
      <c r="C220" s="81">
        <v>2</v>
      </c>
      <c r="D220" s="81">
        <v>1</v>
      </c>
      <c r="E220" s="83"/>
      <c r="F220" s="79">
        <f t="shared" si="28"/>
        <v>3</v>
      </c>
      <c r="G220" s="83"/>
      <c r="H220" s="81">
        <v>120000</v>
      </c>
      <c r="I220" s="81">
        <v>100000</v>
      </c>
      <c r="J220" s="83"/>
      <c r="L220" s="76" t="s">
        <v>93</v>
      </c>
      <c r="M220" s="83"/>
      <c r="N220" s="81">
        <v>2</v>
      </c>
      <c r="O220" s="81">
        <v>1</v>
      </c>
      <c r="P220" s="83"/>
      <c r="Q220" s="79">
        <f t="shared" si="29"/>
        <v>3</v>
      </c>
      <c r="R220" s="83"/>
      <c r="S220" s="81">
        <v>77500</v>
      </c>
      <c r="T220" s="81">
        <v>170000</v>
      </c>
      <c r="U220" s="83"/>
    </row>
    <row r="221" spans="1:21" ht="13" hidden="1" outlineLevel="1">
      <c r="A221" s="76" t="s">
        <v>101</v>
      </c>
      <c r="B221" s="83"/>
      <c r="C221" s="81">
        <v>1</v>
      </c>
      <c r="D221" s="81">
        <v>2</v>
      </c>
      <c r="E221" s="83"/>
      <c r="F221" s="79">
        <f t="shared" si="28"/>
        <v>3</v>
      </c>
      <c r="G221" s="83"/>
      <c r="H221" s="81">
        <v>90000</v>
      </c>
      <c r="I221" s="81">
        <v>140000</v>
      </c>
      <c r="J221" s="83"/>
      <c r="L221" s="76" t="s">
        <v>83</v>
      </c>
      <c r="M221" s="83"/>
      <c r="N221" s="81">
        <v>1</v>
      </c>
      <c r="O221" s="81">
        <v>1</v>
      </c>
      <c r="P221" s="83"/>
      <c r="Q221" s="79">
        <f t="shared" si="29"/>
        <v>2</v>
      </c>
      <c r="R221" s="83"/>
      <c r="S221" s="81">
        <v>65000</v>
      </c>
      <c r="T221" s="81">
        <v>165000</v>
      </c>
      <c r="U221" s="83"/>
    </row>
    <row r="222" spans="1:21" ht="13" hidden="1" outlineLevel="1">
      <c r="A222" s="76" t="s">
        <v>93</v>
      </c>
      <c r="B222" s="83"/>
      <c r="C222" s="81">
        <v>2</v>
      </c>
      <c r="D222" s="81">
        <v>1</v>
      </c>
      <c r="E222" s="83"/>
      <c r="F222" s="79">
        <f t="shared" si="28"/>
        <v>3</v>
      </c>
      <c r="G222" s="83"/>
      <c r="H222" s="81">
        <v>55000</v>
      </c>
      <c r="I222" s="81">
        <v>150000</v>
      </c>
      <c r="J222" s="83"/>
      <c r="L222" s="76" t="s">
        <v>936</v>
      </c>
      <c r="M222" s="83"/>
      <c r="N222" s="81">
        <v>2</v>
      </c>
      <c r="O222" s="83"/>
      <c r="P222" s="83"/>
      <c r="Q222" s="79">
        <f t="shared" si="29"/>
        <v>2</v>
      </c>
      <c r="R222" s="83"/>
      <c r="S222" s="81">
        <v>160000</v>
      </c>
      <c r="T222" s="83"/>
      <c r="U222" s="83"/>
    </row>
    <row r="223" spans="1:21" ht="13" hidden="1" outlineLevel="1">
      <c r="A223" s="76" t="s">
        <v>118</v>
      </c>
      <c r="B223" s="83"/>
      <c r="C223" s="83"/>
      <c r="D223" s="81">
        <v>2</v>
      </c>
      <c r="E223" s="81">
        <v>1</v>
      </c>
      <c r="F223" s="79">
        <f t="shared" si="28"/>
        <v>3</v>
      </c>
      <c r="G223" s="83"/>
      <c r="H223" s="83"/>
      <c r="I223" s="81">
        <v>75000</v>
      </c>
      <c r="J223" s="81">
        <v>200000</v>
      </c>
      <c r="L223" s="76" t="s">
        <v>56</v>
      </c>
      <c r="M223" s="83"/>
      <c r="N223" s="83"/>
      <c r="O223" s="81">
        <v>1</v>
      </c>
      <c r="P223" s="81">
        <v>1</v>
      </c>
      <c r="Q223" s="79">
        <f t="shared" si="29"/>
        <v>2</v>
      </c>
      <c r="R223" s="83"/>
      <c r="S223" s="83"/>
      <c r="T223" s="81">
        <v>125075</v>
      </c>
      <c r="U223" s="81">
        <v>200000</v>
      </c>
    </row>
    <row r="224" spans="1:21" ht="13" hidden="1" outlineLevel="1">
      <c r="A224" s="76" t="s">
        <v>83</v>
      </c>
      <c r="B224" s="83"/>
      <c r="C224" s="81">
        <v>1</v>
      </c>
      <c r="D224" s="81">
        <v>1</v>
      </c>
      <c r="E224" s="83"/>
      <c r="F224" s="79">
        <f t="shared" si="28"/>
        <v>2</v>
      </c>
      <c r="G224" s="83"/>
      <c r="H224" s="81">
        <v>50000</v>
      </c>
      <c r="I224" s="81">
        <v>140000</v>
      </c>
      <c r="J224" s="83"/>
      <c r="L224" s="76" t="s">
        <v>91</v>
      </c>
      <c r="M224" s="83"/>
      <c r="N224" s="81">
        <v>1</v>
      </c>
      <c r="O224" s="81">
        <v>1</v>
      </c>
      <c r="P224" s="83"/>
      <c r="Q224" s="79">
        <f t="shared" si="29"/>
        <v>2</v>
      </c>
      <c r="R224" s="83"/>
      <c r="S224" s="81">
        <v>150000</v>
      </c>
      <c r="T224" s="81">
        <v>140000</v>
      </c>
      <c r="U224" s="83"/>
    </row>
    <row r="225" spans="1:21" ht="13" hidden="1" outlineLevel="1">
      <c r="A225" s="76" t="s">
        <v>87</v>
      </c>
      <c r="B225" s="83"/>
      <c r="C225" s="81">
        <v>2</v>
      </c>
      <c r="D225" s="83"/>
      <c r="E225" s="83"/>
      <c r="F225" s="79">
        <f t="shared" si="28"/>
        <v>2</v>
      </c>
      <c r="G225" s="83"/>
      <c r="H225" s="81">
        <v>90000</v>
      </c>
      <c r="I225" s="83"/>
      <c r="J225" s="83"/>
      <c r="L225" s="76" t="s">
        <v>925</v>
      </c>
      <c r="M225" s="83"/>
      <c r="N225" s="81">
        <v>1</v>
      </c>
      <c r="O225" s="81">
        <v>1</v>
      </c>
      <c r="P225" s="83"/>
      <c r="Q225" s="79">
        <f t="shared" si="29"/>
        <v>2</v>
      </c>
      <c r="R225" s="83"/>
      <c r="S225" s="81">
        <v>67500</v>
      </c>
      <c r="T225" s="81">
        <v>115000</v>
      </c>
      <c r="U225" s="83"/>
    </row>
    <row r="226" spans="1:21" ht="13" hidden="1" outlineLevel="1">
      <c r="A226" s="76" t="s">
        <v>936</v>
      </c>
      <c r="B226" s="83"/>
      <c r="C226" s="81">
        <v>2</v>
      </c>
      <c r="D226" s="83"/>
      <c r="E226" s="83"/>
      <c r="F226" s="79">
        <f t="shared" si="28"/>
        <v>2</v>
      </c>
      <c r="G226" s="83"/>
      <c r="H226" s="81">
        <v>115000</v>
      </c>
      <c r="I226" s="83"/>
      <c r="J226" s="83"/>
      <c r="L226" s="76" t="s">
        <v>118</v>
      </c>
      <c r="M226" s="83"/>
      <c r="N226" s="83"/>
      <c r="O226" s="81">
        <v>1</v>
      </c>
      <c r="P226" s="81">
        <v>1</v>
      </c>
      <c r="Q226" s="79">
        <f t="shared" si="29"/>
        <v>2</v>
      </c>
      <c r="R226" s="83"/>
      <c r="S226" s="83"/>
      <c r="T226" s="81">
        <v>110000</v>
      </c>
      <c r="U226" s="81">
        <v>225000</v>
      </c>
    </row>
    <row r="227" spans="1:21" ht="13" hidden="1" outlineLevel="1">
      <c r="A227" s="76" t="s">
        <v>56</v>
      </c>
      <c r="B227" s="83"/>
      <c r="C227" s="83"/>
      <c r="D227" s="81">
        <v>1</v>
      </c>
      <c r="E227" s="81">
        <v>1</v>
      </c>
      <c r="F227" s="79">
        <f t="shared" si="28"/>
        <v>2</v>
      </c>
      <c r="G227" s="83"/>
      <c r="H227" s="83"/>
      <c r="I227" s="81">
        <v>150</v>
      </c>
      <c r="J227" s="81">
        <v>150000</v>
      </c>
      <c r="L227" s="76" t="s">
        <v>944</v>
      </c>
      <c r="M227" s="83"/>
      <c r="N227" s="81">
        <v>1</v>
      </c>
      <c r="O227" s="83"/>
      <c r="P227" s="83"/>
      <c r="Q227" s="79">
        <f t="shared" si="29"/>
        <v>1</v>
      </c>
      <c r="R227" s="83"/>
      <c r="S227" s="81">
        <v>130000</v>
      </c>
      <c r="T227" s="83"/>
      <c r="U227" s="83"/>
    </row>
    <row r="228" spans="1:21" ht="13" hidden="1" outlineLevel="1">
      <c r="A228" s="76" t="s">
        <v>128</v>
      </c>
      <c r="B228" s="83"/>
      <c r="C228" s="83"/>
      <c r="D228" s="81">
        <v>2</v>
      </c>
      <c r="E228" s="83"/>
      <c r="F228" s="79">
        <f t="shared" si="28"/>
        <v>2</v>
      </c>
      <c r="G228" s="83"/>
      <c r="H228" s="83"/>
      <c r="I228" s="81">
        <v>200000</v>
      </c>
      <c r="J228" s="83"/>
      <c r="L228" s="76" t="s">
        <v>87</v>
      </c>
      <c r="M228" s="83"/>
      <c r="N228" s="81">
        <v>1</v>
      </c>
      <c r="O228" s="83"/>
      <c r="P228" s="83"/>
      <c r="Q228" s="79">
        <f t="shared" si="29"/>
        <v>1</v>
      </c>
      <c r="R228" s="83"/>
      <c r="S228" s="81">
        <v>100000</v>
      </c>
      <c r="T228" s="83"/>
      <c r="U228" s="83"/>
    </row>
    <row r="229" spans="1:21" ht="13" hidden="1" outlineLevel="1">
      <c r="A229" s="76" t="s">
        <v>925</v>
      </c>
      <c r="B229" s="83"/>
      <c r="C229" s="81">
        <v>1</v>
      </c>
      <c r="D229" s="81">
        <v>1</v>
      </c>
      <c r="E229" s="83"/>
      <c r="F229" s="79">
        <f t="shared" si="28"/>
        <v>2</v>
      </c>
      <c r="G229" s="83"/>
      <c r="H229" s="81">
        <v>45000</v>
      </c>
      <c r="I229" s="81">
        <v>80000</v>
      </c>
      <c r="J229" s="83"/>
      <c r="L229" s="76" t="s">
        <v>148</v>
      </c>
      <c r="M229" s="83"/>
      <c r="N229" s="81">
        <v>1</v>
      </c>
      <c r="O229" s="83"/>
      <c r="P229" s="83"/>
      <c r="Q229" s="79">
        <f t="shared" si="29"/>
        <v>1</v>
      </c>
      <c r="R229" s="83"/>
      <c r="S229" s="81">
        <v>150000</v>
      </c>
      <c r="T229" s="83"/>
      <c r="U229" s="83"/>
    </row>
    <row r="230" spans="1:21" ht="13" hidden="1" outlineLevel="1">
      <c r="A230" s="76" t="s">
        <v>944</v>
      </c>
      <c r="B230" s="83"/>
      <c r="C230" s="81">
        <v>1</v>
      </c>
      <c r="D230" s="83"/>
      <c r="E230" s="83"/>
      <c r="F230" s="79">
        <f t="shared" si="28"/>
        <v>1</v>
      </c>
      <c r="G230" s="83"/>
      <c r="H230" s="81">
        <v>90000</v>
      </c>
      <c r="I230" s="83"/>
      <c r="J230" s="83"/>
      <c r="L230" s="76" t="s">
        <v>144</v>
      </c>
      <c r="M230" s="83"/>
      <c r="N230" s="83"/>
      <c r="O230" s="81">
        <v>1</v>
      </c>
      <c r="P230" s="83"/>
      <c r="Q230" s="79">
        <f t="shared" si="29"/>
        <v>1</v>
      </c>
      <c r="R230" s="83"/>
      <c r="S230" s="83"/>
      <c r="T230" s="81">
        <v>150000</v>
      </c>
      <c r="U230" s="83"/>
    </row>
    <row r="231" spans="1:21" ht="13" hidden="1" outlineLevel="1">
      <c r="A231" s="76" t="s">
        <v>148</v>
      </c>
      <c r="B231" s="83"/>
      <c r="C231" s="81">
        <v>1</v>
      </c>
      <c r="D231" s="83"/>
      <c r="E231" s="83"/>
      <c r="F231" s="79">
        <f t="shared" si="28"/>
        <v>1</v>
      </c>
      <c r="G231" s="83"/>
      <c r="H231" s="81">
        <v>100000</v>
      </c>
      <c r="I231" s="83"/>
      <c r="J231" s="83"/>
      <c r="L231" s="76" t="s">
        <v>391</v>
      </c>
      <c r="M231" s="83"/>
      <c r="N231" s="81">
        <v>1</v>
      </c>
      <c r="O231" s="83"/>
      <c r="P231" s="83"/>
      <c r="Q231" s="79">
        <f t="shared" si="29"/>
        <v>1</v>
      </c>
      <c r="R231" s="83"/>
      <c r="S231" s="81">
        <v>42500</v>
      </c>
      <c r="T231" s="83"/>
      <c r="U231" s="83"/>
    </row>
    <row r="232" spans="1:21" ht="13" hidden="1" outlineLevel="1">
      <c r="A232" s="76" t="s">
        <v>146</v>
      </c>
      <c r="B232" s="81">
        <v>1</v>
      </c>
      <c r="C232" s="83"/>
      <c r="D232" s="83"/>
      <c r="E232" s="83"/>
      <c r="F232" s="79">
        <f t="shared" si="28"/>
        <v>1</v>
      </c>
      <c r="G232" s="81">
        <v>80000</v>
      </c>
      <c r="H232" s="83"/>
      <c r="I232" s="83"/>
      <c r="J232" s="83"/>
      <c r="L232" s="76" t="s">
        <v>367</v>
      </c>
      <c r="M232" s="83"/>
      <c r="N232" s="81">
        <v>1</v>
      </c>
      <c r="O232" s="83"/>
      <c r="P232" s="83"/>
      <c r="Q232" s="79">
        <f t="shared" si="29"/>
        <v>1</v>
      </c>
      <c r="R232" s="83"/>
      <c r="S232" s="81">
        <v>75000</v>
      </c>
      <c r="T232" s="83"/>
      <c r="U232" s="83"/>
    </row>
    <row r="233" spans="1:21" ht="13" hidden="1" outlineLevel="1">
      <c r="A233" s="76" t="s">
        <v>144</v>
      </c>
      <c r="B233" s="83"/>
      <c r="C233" s="83"/>
      <c r="D233" s="81">
        <v>1</v>
      </c>
      <c r="E233" s="83"/>
      <c r="F233" s="79">
        <f t="shared" si="28"/>
        <v>1</v>
      </c>
      <c r="G233" s="83"/>
      <c r="H233" s="83"/>
      <c r="I233" s="81">
        <v>110000</v>
      </c>
      <c r="J233" s="83"/>
    </row>
    <row r="234" spans="1:21" ht="13" hidden="1" outlineLevel="1">
      <c r="A234" s="76" t="s">
        <v>668</v>
      </c>
      <c r="B234" s="81">
        <v>1</v>
      </c>
      <c r="C234" s="83"/>
      <c r="D234" s="83"/>
      <c r="E234" s="83"/>
      <c r="F234" s="79">
        <f t="shared" si="28"/>
        <v>1</v>
      </c>
      <c r="G234" s="81">
        <v>30000</v>
      </c>
      <c r="H234" s="83"/>
      <c r="I234" s="83"/>
      <c r="J234" s="83"/>
    </row>
    <row r="235" spans="1:21" ht="13" hidden="1" outlineLevel="1">
      <c r="A235" s="76" t="s">
        <v>108</v>
      </c>
      <c r="B235" s="83"/>
      <c r="C235" s="81">
        <v>1</v>
      </c>
      <c r="D235" s="83"/>
      <c r="E235" s="83"/>
      <c r="F235" s="79">
        <f t="shared" si="28"/>
        <v>1</v>
      </c>
      <c r="G235" s="83"/>
      <c r="H235" s="81">
        <v>60000</v>
      </c>
      <c r="I235" s="83"/>
      <c r="J235" s="83"/>
    </row>
    <row r="236" spans="1:21" ht="13" hidden="1" outlineLevel="1">
      <c r="A236" s="76" t="s">
        <v>943</v>
      </c>
      <c r="B236" s="83"/>
      <c r="C236" s="83"/>
      <c r="D236" s="81">
        <v>1</v>
      </c>
      <c r="E236" s="83"/>
      <c r="F236" s="79">
        <f t="shared" si="28"/>
        <v>1</v>
      </c>
      <c r="G236" s="83"/>
      <c r="H236" s="83"/>
      <c r="I236" s="81">
        <v>62000</v>
      </c>
      <c r="J236" s="83"/>
    </row>
    <row r="237" spans="1:21" ht="13" hidden="1" outlineLevel="1">
      <c r="A237" s="76" t="s">
        <v>950</v>
      </c>
      <c r="B237" s="83"/>
      <c r="C237" s="83"/>
      <c r="D237" s="81">
        <v>1</v>
      </c>
      <c r="E237" s="83"/>
      <c r="F237" s="79">
        <f t="shared" si="28"/>
        <v>1</v>
      </c>
      <c r="G237" s="83"/>
      <c r="H237" s="83"/>
      <c r="I237" s="81">
        <v>100000</v>
      </c>
      <c r="J237" s="83"/>
    </row>
    <row r="238" spans="1:21" ht="13" hidden="1" outlineLevel="1">
      <c r="A238" s="76" t="s">
        <v>95</v>
      </c>
      <c r="B238" s="83"/>
      <c r="C238" s="83"/>
      <c r="D238" s="83"/>
      <c r="E238" s="81">
        <v>1</v>
      </c>
      <c r="F238" s="79">
        <f t="shared" si="28"/>
        <v>1</v>
      </c>
      <c r="G238" s="83"/>
      <c r="H238" s="83"/>
      <c r="I238" s="83"/>
      <c r="J238" s="81">
        <v>150000</v>
      </c>
    </row>
    <row r="239" spans="1:21" ht="13" hidden="1" outlineLevel="1">
      <c r="A239" s="76" t="s">
        <v>384</v>
      </c>
      <c r="B239" s="83"/>
      <c r="C239" s="83"/>
      <c r="D239" s="81">
        <v>1</v>
      </c>
      <c r="E239" s="83"/>
      <c r="F239" s="79">
        <f t="shared" si="28"/>
        <v>1</v>
      </c>
      <c r="G239" s="83"/>
      <c r="H239" s="83"/>
      <c r="I239" s="81">
        <v>130000</v>
      </c>
      <c r="J239" s="83"/>
    </row>
    <row r="240" spans="1:21" ht="13" hidden="1" outlineLevel="1">
      <c r="A240" s="76" t="s">
        <v>367</v>
      </c>
      <c r="B240" s="83"/>
      <c r="C240" s="81">
        <v>1</v>
      </c>
      <c r="D240" s="83"/>
      <c r="E240" s="83"/>
      <c r="F240" s="79">
        <f t="shared" si="28"/>
        <v>1</v>
      </c>
      <c r="G240" s="83"/>
      <c r="H240" s="81">
        <v>50000</v>
      </c>
      <c r="I240" s="83"/>
      <c r="J240" s="83"/>
    </row>
    <row r="242" spans="1:21" ht="13">
      <c r="A242" s="86" t="s">
        <v>2202</v>
      </c>
      <c r="B242" s="87">
        <f t="shared" ref="B242:F242" si="30">SUM(B207:B240)</f>
        <v>12</v>
      </c>
      <c r="C242" s="87">
        <f t="shared" si="30"/>
        <v>105</v>
      </c>
      <c r="D242" s="87">
        <f t="shared" si="30"/>
        <v>179</v>
      </c>
      <c r="E242" s="87">
        <f t="shared" si="30"/>
        <v>10</v>
      </c>
      <c r="F242" s="87">
        <f t="shared" si="30"/>
        <v>306</v>
      </c>
      <c r="G242" s="88">
        <f ca="1">IFERROR(__xludf.DUMMYFUNCTION("AVERAGE.WEIGHTED(G207:G240,B207:B240)"),138333.333333333)</f>
        <v>138333.33333333299</v>
      </c>
      <c r="H242" s="88">
        <f ca="1">IFERROR(__xludf.DUMMYFUNCTION("AVERAGE.WEIGHTED(H207:H240,C207:C240)"),111523.809523809)</f>
        <v>111523.809523809</v>
      </c>
      <c r="I242" s="88">
        <f ca="1">IFERROR(__xludf.DUMMYFUNCTION("AVERAGE.WEIGHTED(I207:I240,D207:D240)"),157609.776536312)</f>
        <v>157609.77653631201</v>
      </c>
      <c r="J242" s="88">
        <f ca="1">IFERROR(__xludf.DUMMYFUNCTION("AVERAGE.WEIGHTED(J207:J240,E207:E240)"),196000)</f>
        <v>196000</v>
      </c>
      <c r="L242" s="86" t="s">
        <v>2202</v>
      </c>
      <c r="M242" s="87">
        <f t="shared" ref="M242:Q242" si="31">SUM(M207:M240)</f>
        <v>5</v>
      </c>
      <c r="N242" s="87">
        <f t="shared" si="31"/>
        <v>62</v>
      </c>
      <c r="O242" s="87">
        <f t="shared" si="31"/>
        <v>106</v>
      </c>
      <c r="P242" s="87">
        <f t="shared" si="31"/>
        <v>5</v>
      </c>
      <c r="Q242" s="87">
        <f t="shared" si="31"/>
        <v>178</v>
      </c>
      <c r="R242" s="88">
        <f ca="1">IFERROR(__xludf.DUMMYFUNCTION("AVERAGE.WEIGHTED(R207:R240,M207:M240)"),121000)</f>
        <v>121000</v>
      </c>
      <c r="S242" s="88">
        <f ca="1">IFERROR(__xludf.DUMMYFUNCTION("AVERAGE.WEIGHTED(S207:S240,N207:N240)"),131532.258064516)</f>
        <v>131532.25806451601</v>
      </c>
      <c r="T242" s="88">
        <f ca="1">IFERROR(__xludf.DUMMYFUNCTION("AVERAGE.WEIGHTED(T207:T240,O207:O240)"),188632.783018867)</f>
        <v>188632.78301886699</v>
      </c>
      <c r="U242" s="88">
        <f ca="1">IFERROR(__xludf.DUMMYFUNCTION("AVERAGE.WEIGHTED(U207:U240,P207:P240)"),214000)</f>
        <v>214000</v>
      </c>
    </row>
    <row r="244" spans="1:21" ht="13">
      <c r="A244" s="67" t="s">
        <v>39</v>
      </c>
    </row>
    <row r="245" spans="1:21" ht="13">
      <c r="A245" s="68"/>
      <c r="B245" s="69" t="s">
        <v>2197</v>
      </c>
      <c r="C245" s="70"/>
      <c r="D245" s="70"/>
      <c r="E245" s="70"/>
      <c r="F245" s="70"/>
      <c r="G245" s="69" t="s">
        <v>2198</v>
      </c>
      <c r="H245" s="70"/>
      <c r="I245" s="70"/>
      <c r="J245" s="70"/>
      <c r="L245" s="68"/>
      <c r="M245" s="69" t="s">
        <v>2199</v>
      </c>
      <c r="N245" s="70"/>
      <c r="O245" s="70"/>
      <c r="P245" s="70"/>
      <c r="Q245" s="70"/>
      <c r="R245" s="69" t="s">
        <v>2198</v>
      </c>
      <c r="S245" s="70"/>
      <c r="T245" s="70"/>
      <c r="U245" s="70"/>
    </row>
    <row r="246" spans="1:21" ht="13">
      <c r="A246" s="71" t="s">
        <v>2200</v>
      </c>
      <c r="B246" s="72" t="s">
        <v>64</v>
      </c>
      <c r="C246" s="72" t="s">
        <v>49</v>
      </c>
      <c r="D246" s="73" t="s">
        <v>50</v>
      </c>
      <c r="E246" s="73" t="s">
        <v>69</v>
      </c>
      <c r="F246" s="74" t="s">
        <v>2201</v>
      </c>
      <c r="G246" s="75" t="s">
        <v>64</v>
      </c>
      <c r="H246" s="75" t="s">
        <v>49</v>
      </c>
      <c r="I246" s="75" t="s">
        <v>50</v>
      </c>
      <c r="J246" s="75" t="s">
        <v>69</v>
      </c>
      <c r="L246" s="76" t="s">
        <v>2200</v>
      </c>
      <c r="M246" s="77" t="s">
        <v>64</v>
      </c>
      <c r="N246" s="77" t="s">
        <v>49</v>
      </c>
      <c r="O246" s="78" t="s">
        <v>50</v>
      </c>
      <c r="P246" s="78" t="s">
        <v>69</v>
      </c>
      <c r="Q246" s="89" t="s">
        <v>2201</v>
      </c>
      <c r="R246" s="80" t="s">
        <v>64</v>
      </c>
      <c r="S246" s="80" t="s">
        <v>49</v>
      </c>
      <c r="T246" s="80" t="s">
        <v>50</v>
      </c>
      <c r="U246" s="80" t="s">
        <v>69</v>
      </c>
    </row>
    <row r="247" spans="1:21" ht="13">
      <c r="A247" s="76" t="s">
        <v>46</v>
      </c>
      <c r="B247" s="81">
        <v>16</v>
      </c>
      <c r="C247" s="81">
        <v>81</v>
      </c>
      <c r="D247" s="81">
        <v>101</v>
      </c>
      <c r="E247" s="81">
        <v>10</v>
      </c>
      <c r="F247" s="79">
        <f t="shared" ref="F247:F332" si="32">SUM(B247:E247)</f>
        <v>208</v>
      </c>
      <c r="G247" s="81">
        <v>52500</v>
      </c>
      <c r="H247" s="81">
        <v>100000</v>
      </c>
      <c r="I247" s="81">
        <v>140000</v>
      </c>
      <c r="J247" s="81">
        <v>190000</v>
      </c>
      <c r="L247" s="76" t="s">
        <v>46</v>
      </c>
      <c r="M247" s="81">
        <v>8</v>
      </c>
      <c r="N247" s="81">
        <v>52</v>
      </c>
      <c r="O247" s="81">
        <v>59</v>
      </c>
      <c r="P247" s="81">
        <v>6</v>
      </c>
      <c r="Q247" s="79">
        <f t="shared" ref="Q247:Q305" si="33">SUM(M247:P247)</f>
        <v>125</v>
      </c>
      <c r="R247" s="81">
        <v>63750</v>
      </c>
      <c r="S247" s="81">
        <v>130000</v>
      </c>
      <c r="T247" s="81">
        <v>160000</v>
      </c>
      <c r="U247" s="81">
        <v>230500</v>
      </c>
    </row>
    <row r="248" spans="1:21" ht="13">
      <c r="A248" s="76" t="s">
        <v>47</v>
      </c>
      <c r="B248" s="81">
        <v>3</v>
      </c>
      <c r="C248" s="81">
        <v>44</v>
      </c>
      <c r="D248" s="81">
        <v>34</v>
      </c>
      <c r="E248" s="81">
        <v>9</v>
      </c>
      <c r="F248" s="79">
        <f t="shared" si="32"/>
        <v>90</v>
      </c>
      <c r="G248" s="81">
        <v>40000</v>
      </c>
      <c r="H248" s="81">
        <v>80000</v>
      </c>
      <c r="I248" s="81">
        <v>120000</v>
      </c>
      <c r="J248" s="81">
        <v>160000</v>
      </c>
      <c r="L248" s="76" t="s">
        <v>47</v>
      </c>
      <c r="M248" s="81">
        <v>2</v>
      </c>
      <c r="N248" s="81">
        <v>29</v>
      </c>
      <c r="O248" s="81">
        <v>21</v>
      </c>
      <c r="P248" s="81">
        <v>5</v>
      </c>
      <c r="Q248" s="79">
        <f t="shared" si="33"/>
        <v>57</v>
      </c>
      <c r="R248" s="81">
        <v>56250</v>
      </c>
      <c r="S248" s="81">
        <v>100000</v>
      </c>
      <c r="T248" s="81">
        <v>165000</v>
      </c>
      <c r="U248" s="81">
        <v>175000</v>
      </c>
    </row>
    <row r="249" spans="1:21" ht="13">
      <c r="A249" s="76" t="s">
        <v>67</v>
      </c>
      <c r="B249" s="81">
        <v>5</v>
      </c>
      <c r="C249" s="81">
        <v>14</v>
      </c>
      <c r="D249" s="81">
        <v>9</v>
      </c>
      <c r="E249" s="81">
        <v>1</v>
      </c>
      <c r="F249" s="79">
        <f t="shared" si="32"/>
        <v>29</v>
      </c>
      <c r="G249" s="81">
        <v>40000</v>
      </c>
      <c r="H249" s="81">
        <v>80000</v>
      </c>
      <c r="I249" s="81">
        <v>100000</v>
      </c>
      <c r="J249" s="81">
        <v>200000</v>
      </c>
      <c r="L249" s="76" t="s">
        <v>279</v>
      </c>
      <c r="M249" s="81">
        <v>4</v>
      </c>
      <c r="N249" s="81">
        <v>10</v>
      </c>
      <c r="O249" s="81">
        <v>5</v>
      </c>
      <c r="P249" s="81">
        <v>2</v>
      </c>
      <c r="Q249" s="79">
        <f t="shared" si="33"/>
        <v>21</v>
      </c>
      <c r="R249" s="81">
        <v>90000</v>
      </c>
      <c r="S249" s="81">
        <v>107500</v>
      </c>
      <c r="T249" s="81">
        <v>140000</v>
      </c>
      <c r="U249" s="81">
        <v>132500</v>
      </c>
    </row>
    <row r="250" spans="1:21" ht="13">
      <c r="A250" s="76" t="s">
        <v>279</v>
      </c>
      <c r="B250" s="81">
        <v>4</v>
      </c>
      <c r="C250" s="81">
        <v>15</v>
      </c>
      <c r="D250" s="81">
        <v>7</v>
      </c>
      <c r="E250" s="81">
        <v>2</v>
      </c>
      <c r="F250" s="79">
        <f t="shared" si="32"/>
        <v>28</v>
      </c>
      <c r="G250" s="81">
        <v>50000</v>
      </c>
      <c r="H250" s="81">
        <v>80000</v>
      </c>
      <c r="I250" s="81">
        <v>80000</v>
      </c>
      <c r="J250" s="81">
        <v>125000</v>
      </c>
      <c r="L250" s="76" t="s">
        <v>67</v>
      </c>
      <c r="M250" s="81">
        <v>4</v>
      </c>
      <c r="N250" s="81">
        <v>11</v>
      </c>
      <c r="O250" s="81">
        <v>5</v>
      </c>
      <c r="P250" s="81">
        <v>1</v>
      </c>
      <c r="Q250" s="79">
        <f t="shared" si="33"/>
        <v>21</v>
      </c>
      <c r="R250" s="81">
        <v>53750</v>
      </c>
      <c r="S250" s="81">
        <v>100000</v>
      </c>
      <c r="T250" s="81">
        <v>125000</v>
      </c>
      <c r="U250" s="81">
        <v>200000</v>
      </c>
    </row>
    <row r="251" spans="1:21" ht="13" collapsed="1">
      <c r="A251" s="76" t="s">
        <v>70</v>
      </c>
      <c r="B251" s="81">
        <v>1</v>
      </c>
      <c r="C251" s="81">
        <v>13</v>
      </c>
      <c r="D251" s="81">
        <v>12</v>
      </c>
      <c r="E251" s="81">
        <v>1</v>
      </c>
      <c r="F251" s="79">
        <f t="shared" si="32"/>
        <v>27</v>
      </c>
      <c r="G251" s="81">
        <v>110000</v>
      </c>
      <c r="H251" s="81">
        <v>60000</v>
      </c>
      <c r="I251" s="81">
        <v>112500</v>
      </c>
      <c r="J251" s="81">
        <v>180000</v>
      </c>
      <c r="L251" s="76" t="s">
        <v>70</v>
      </c>
      <c r="M251" s="81">
        <v>1</v>
      </c>
      <c r="N251" s="81">
        <v>8</v>
      </c>
      <c r="O251" s="81">
        <v>7</v>
      </c>
      <c r="P251" s="83"/>
      <c r="Q251" s="79">
        <f t="shared" si="33"/>
        <v>16</v>
      </c>
      <c r="R251" s="81">
        <v>115000</v>
      </c>
      <c r="S251" s="81">
        <v>79500</v>
      </c>
      <c r="T251" s="81">
        <v>130000</v>
      </c>
      <c r="U251" s="83"/>
    </row>
    <row r="252" spans="1:21" ht="13" hidden="1" outlineLevel="1">
      <c r="A252" s="76" t="s">
        <v>76</v>
      </c>
      <c r="B252" s="81">
        <v>2</v>
      </c>
      <c r="C252" s="81">
        <v>12</v>
      </c>
      <c r="D252" s="81">
        <v>6</v>
      </c>
      <c r="E252" s="81">
        <v>1</v>
      </c>
      <c r="F252" s="79">
        <f t="shared" si="32"/>
        <v>21</v>
      </c>
      <c r="G252" s="81">
        <v>70000</v>
      </c>
      <c r="H252" s="81">
        <v>82500</v>
      </c>
      <c r="I252" s="81">
        <v>122471.5</v>
      </c>
      <c r="J252" s="81">
        <v>180000</v>
      </c>
      <c r="L252" s="76" t="s">
        <v>99</v>
      </c>
      <c r="M252" s="83"/>
      <c r="N252" s="81">
        <v>6</v>
      </c>
      <c r="O252" s="81">
        <v>9</v>
      </c>
      <c r="P252" s="83"/>
      <c r="Q252" s="79">
        <f t="shared" si="33"/>
        <v>15</v>
      </c>
      <c r="R252" s="83"/>
      <c r="S252" s="81">
        <v>77000</v>
      </c>
      <c r="T252" s="81">
        <v>190000</v>
      </c>
      <c r="U252" s="83"/>
    </row>
    <row r="253" spans="1:21" ht="13" hidden="1" outlineLevel="1">
      <c r="A253" s="76" t="s">
        <v>99</v>
      </c>
      <c r="B253" s="83"/>
      <c r="C253" s="81">
        <v>10</v>
      </c>
      <c r="D253" s="81">
        <v>10</v>
      </c>
      <c r="E253" s="83"/>
      <c r="F253" s="79">
        <f t="shared" si="32"/>
        <v>20</v>
      </c>
      <c r="G253" s="83"/>
      <c r="H253" s="81">
        <v>57500</v>
      </c>
      <c r="I253" s="81">
        <v>135000</v>
      </c>
      <c r="J253" s="83"/>
      <c r="L253" s="76" t="s">
        <v>76</v>
      </c>
      <c r="M253" s="81">
        <v>2</v>
      </c>
      <c r="N253" s="81">
        <v>6</v>
      </c>
      <c r="O253" s="81">
        <v>5</v>
      </c>
      <c r="P253" s="83"/>
      <c r="Q253" s="79">
        <f t="shared" si="33"/>
        <v>13</v>
      </c>
      <c r="R253" s="81">
        <v>97500</v>
      </c>
      <c r="S253" s="81">
        <v>115000</v>
      </c>
      <c r="T253" s="81">
        <v>172414</v>
      </c>
      <c r="U253" s="83"/>
    </row>
    <row r="254" spans="1:21" ht="13" hidden="1" outlineLevel="1">
      <c r="A254" s="76" t="s">
        <v>89</v>
      </c>
      <c r="B254" s="81">
        <v>1</v>
      </c>
      <c r="C254" s="81">
        <v>7</v>
      </c>
      <c r="D254" s="81">
        <v>6</v>
      </c>
      <c r="E254" s="83"/>
      <c r="F254" s="79">
        <f t="shared" si="32"/>
        <v>14</v>
      </c>
      <c r="G254" s="81">
        <v>80000</v>
      </c>
      <c r="H254" s="81">
        <v>80000</v>
      </c>
      <c r="I254" s="81">
        <v>80000</v>
      </c>
      <c r="J254" s="83"/>
      <c r="L254" s="76" t="s">
        <v>97</v>
      </c>
      <c r="M254" s="81">
        <v>1</v>
      </c>
      <c r="N254" s="81">
        <v>7</v>
      </c>
      <c r="O254" s="81">
        <v>3</v>
      </c>
      <c r="P254" s="83"/>
      <c r="Q254" s="79">
        <f t="shared" si="33"/>
        <v>11</v>
      </c>
      <c r="R254" s="81">
        <v>30000</v>
      </c>
      <c r="S254" s="81">
        <v>58500</v>
      </c>
      <c r="T254" s="81">
        <v>115000</v>
      </c>
      <c r="U254" s="83"/>
    </row>
    <row r="255" spans="1:21" ht="13" hidden="1" outlineLevel="1">
      <c r="A255" s="76" t="s">
        <v>166</v>
      </c>
      <c r="B255" s="81">
        <v>1</v>
      </c>
      <c r="C255" s="81">
        <v>8</v>
      </c>
      <c r="D255" s="81">
        <v>5</v>
      </c>
      <c r="E255" s="83"/>
      <c r="F255" s="79">
        <f t="shared" si="32"/>
        <v>14</v>
      </c>
      <c r="G255" s="81">
        <v>30000</v>
      </c>
      <c r="H255" s="81">
        <v>80000</v>
      </c>
      <c r="I255" s="81">
        <v>100000</v>
      </c>
      <c r="J255" s="83"/>
      <c r="L255" s="76" t="s">
        <v>89</v>
      </c>
      <c r="M255" s="81">
        <v>1</v>
      </c>
      <c r="N255" s="81">
        <v>4</v>
      </c>
      <c r="O255" s="81">
        <v>4</v>
      </c>
      <c r="P255" s="83"/>
      <c r="Q255" s="79">
        <f t="shared" si="33"/>
        <v>9</v>
      </c>
      <c r="R255" s="81">
        <v>115000</v>
      </c>
      <c r="S255" s="81">
        <v>97500</v>
      </c>
      <c r="T255" s="81">
        <v>110000</v>
      </c>
      <c r="U255" s="83"/>
    </row>
    <row r="256" spans="1:21" ht="13" hidden="1" outlineLevel="1">
      <c r="A256" s="76" t="s">
        <v>97</v>
      </c>
      <c r="B256" s="81">
        <v>1</v>
      </c>
      <c r="C256" s="81">
        <v>8</v>
      </c>
      <c r="D256" s="81">
        <v>4</v>
      </c>
      <c r="E256" s="83"/>
      <c r="F256" s="79">
        <f t="shared" si="32"/>
        <v>13</v>
      </c>
      <c r="G256" s="81">
        <v>20000</v>
      </c>
      <c r="H256" s="81">
        <v>47500</v>
      </c>
      <c r="I256" s="81">
        <v>90000</v>
      </c>
      <c r="J256" s="83"/>
      <c r="L256" s="76" t="s">
        <v>74</v>
      </c>
      <c r="M256" s="81">
        <v>1</v>
      </c>
      <c r="N256" s="81">
        <v>4</v>
      </c>
      <c r="O256" s="81">
        <v>3</v>
      </c>
      <c r="P256" s="83"/>
      <c r="Q256" s="79">
        <f t="shared" si="33"/>
        <v>8</v>
      </c>
      <c r="R256" s="81">
        <v>75000</v>
      </c>
      <c r="S256" s="81">
        <v>99500</v>
      </c>
      <c r="T256" s="81">
        <v>140000</v>
      </c>
      <c r="U256" s="83"/>
    </row>
    <row r="257" spans="1:21" ht="13" hidden="1" outlineLevel="1">
      <c r="A257" s="76" t="s">
        <v>118</v>
      </c>
      <c r="B257" s="81">
        <v>4</v>
      </c>
      <c r="C257" s="81">
        <v>8</v>
      </c>
      <c r="D257" s="81">
        <v>1</v>
      </c>
      <c r="E257" s="83"/>
      <c r="F257" s="79">
        <f t="shared" si="32"/>
        <v>13</v>
      </c>
      <c r="G257" s="81">
        <v>40000</v>
      </c>
      <c r="H257" s="81">
        <v>80000</v>
      </c>
      <c r="I257" s="81">
        <v>160000</v>
      </c>
      <c r="J257" s="83"/>
      <c r="L257" s="76" t="s">
        <v>101</v>
      </c>
      <c r="M257" s="81">
        <v>1</v>
      </c>
      <c r="N257" s="81">
        <v>5</v>
      </c>
      <c r="O257" s="81">
        <v>2</v>
      </c>
      <c r="P257" s="83"/>
      <c r="Q257" s="79">
        <f t="shared" si="33"/>
        <v>8</v>
      </c>
      <c r="R257" s="81">
        <v>50000</v>
      </c>
      <c r="S257" s="81">
        <v>90000</v>
      </c>
      <c r="T257" s="81">
        <v>115000</v>
      </c>
      <c r="U257" s="83"/>
    </row>
    <row r="258" spans="1:21" ht="13" hidden="1" outlineLevel="1">
      <c r="A258" s="76" t="s">
        <v>101</v>
      </c>
      <c r="B258" s="81">
        <v>1</v>
      </c>
      <c r="C258" s="81">
        <v>8</v>
      </c>
      <c r="D258" s="81">
        <v>3</v>
      </c>
      <c r="E258" s="83"/>
      <c r="F258" s="79">
        <f t="shared" si="32"/>
        <v>12</v>
      </c>
      <c r="G258" s="81">
        <v>40000</v>
      </c>
      <c r="H258" s="81">
        <v>80000</v>
      </c>
      <c r="I258" s="81">
        <v>80000</v>
      </c>
      <c r="J258" s="83"/>
      <c r="L258" s="76" t="s">
        <v>110</v>
      </c>
      <c r="M258" s="83"/>
      <c r="N258" s="81">
        <v>4</v>
      </c>
      <c r="O258" s="81">
        <v>3</v>
      </c>
      <c r="P258" s="83"/>
      <c r="Q258" s="79">
        <f t="shared" si="33"/>
        <v>7</v>
      </c>
      <c r="R258" s="83"/>
      <c r="S258" s="81">
        <v>80000</v>
      </c>
      <c r="T258" s="81">
        <v>140000</v>
      </c>
      <c r="U258" s="83"/>
    </row>
    <row r="259" spans="1:21" ht="13" hidden="1" outlineLevel="1">
      <c r="A259" s="76" t="s">
        <v>79</v>
      </c>
      <c r="B259" s="81">
        <v>1</v>
      </c>
      <c r="C259" s="81">
        <v>5</v>
      </c>
      <c r="D259" s="81">
        <v>4</v>
      </c>
      <c r="E259" s="81">
        <v>1</v>
      </c>
      <c r="F259" s="79">
        <f t="shared" si="32"/>
        <v>11</v>
      </c>
      <c r="G259" s="81">
        <v>80000</v>
      </c>
      <c r="H259" s="81">
        <v>85000</v>
      </c>
      <c r="I259" s="81">
        <v>100000</v>
      </c>
      <c r="J259" s="81">
        <v>200000</v>
      </c>
      <c r="L259" s="76" t="s">
        <v>79</v>
      </c>
      <c r="M259" s="81">
        <v>1</v>
      </c>
      <c r="N259" s="81">
        <v>2</v>
      </c>
      <c r="O259" s="81">
        <v>3</v>
      </c>
      <c r="P259" s="81">
        <v>1</v>
      </c>
      <c r="Q259" s="79">
        <f t="shared" si="33"/>
        <v>7</v>
      </c>
      <c r="R259" s="81">
        <v>115000</v>
      </c>
      <c r="S259" s="81">
        <v>76250</v>
      </c>
      <c r="T259" s="81">
        <v>140000</v>
      </c>
      <c r="U259" s="81">
        <v>200000</v>
      </c>
    </row>
    <row r="260" spans="1:21" ht="13" hidden="1" outlineLevel="1">
      <c r="A260" s="76" t="s">
        <v>74</v>
      </c>
      <c r="B260" s="81">
        <v>1</v>
      </c>
      <c r="C260" s="81">
        <v>7</v>
      </c>
      <c r="D260" s="81">
        <v>3</v>
      </c>
      <c r="E260" s="83"/>
      <c r="F260" s="79">
        <f t="shared" si="32"/>
        <v>11</v>
      </c>
      <c r="G260" s="81">
        <v>30000</v>
      </c>
      <c r="H260" s="81">
        <v>80000</v>
      </c>
      <c r="I260" s="81">
        <v>100000</v>
      </c>
      <c r="J260" s="83"/>
      <c r="L260" s="76" t="s">
        <v>371</v>
      </c>
      <c r="M260" s="83"/>
      <c r="N260" s="81">
        <v>5</v>
      </c>
      <c r="O260" s="81">
        <v>2</v>
      </c>
      <c r="P260" s="83"/>
      <c r="Q260" s="79">
        <f t="shared" si="33"/>
        <v>7</v>
      </c>
      <c r="R260" s="83"/>
      <c r="S260" s="81">
        <v>97500</v>
      </c>
      <c r="T260" s="81">
        <v>86000</v>
      </c>
      <c r="U260" s="83"/>
    </row>
    <row r="261" spans="1:21" ht="13" hidden="1" outlineLevel="1">
      <c r="A261" s="76" t="s">
        <v>371</v>
      </c>
      <c r="B261" s="81">
        <v>1</v>
      </c>
      <c r="C261" s="81">
        <v>7</v>
      </c>
      <c r="D261" s="81">
        <v>3</v>
      </c>
      <c r="E261" s="83"/>
      <c r="F261" s="79">
        <f t="shared" si="32"/>
        <v>11</v>
      </c>
      <c r="G261" s="81">
        <v>35000</v>
      </c>
      <c r="H261" s="81">
        <v>70000</v>
      </c>
      <c r="I261" s="81">
        <v>102000</v>
      </c>
      <c r="J261" s="83"/>
      <c r="L261" s="76" t="s">
        <v>162</v>
      </c>
      <c r="M261" s="81">
        <v>1</v>
      </c>
      <c r="N261" s="81">
        <v>3</v>
      </c>
      <c r="O261" s="81">
        <v>1</v>
      </c>
      <c r="P261" s="83"/>
      <c r="Q261" s="79">
        <f t="shared" si="33"/>
        <v>5</v>
      </c>
      <c r="R261" s="81">
        <v>30000</v>
      </c>
      <c r="S261" s="81">
        <v>45000</v>
      </c>
      <c r="T261" s="81">
        <v>47500</v>
      </c>
      <c r="U261" s="83"/>
    </row>
    <row r="262" spans="1:21" ht="13" hidden="1" outlineLevel="1">
      <c r="A262" s="76" t="s">
        <v>110</v>
      </c>
      <c r="B262" s="83"/>
      <c r="C262" s="81">
        <v>5</v>
      </c>
      <c r="D262" s="81">
        <v>4</v>
      </c>
      <c r="E262" s="83"/>
      <c r="F262" s="79">
        <f t="shared" si="32"/>
        <v>9</v>
      </c>
      <c r="G262" s="83"/>
      <c r="H262" s="81">
        <v>60000</v>
      </c>
      <c r="I262" s="81">
        <v>110000</v>
      </c>
      <c r="J262" s="83"/>
      <c r="L262" s="76" t="s">
        <v>91</v>
      </c>
      <c r="M262" s="81">
        <v>1</v>
      </c>
      <c r="N262" s="81">
        <v>2</v>
      </c>
      <c r="O262" s="81">
        <v>2</v>
      </c>
      <c r="P262" s="83"/>
      <c r="Q262" s="79">
        <f t="shared" si="33"/>
        <v>5</v>
      </c>
      <c r="R262" s="81">
        <v>45000</v>
      </c>
      <c r="S262" s="81">
        <v>76250</v>
      </c>
      <c r="T262" s="81">
        <v>165000</v>
      </c>
      <c r="U262" s="83"/>
    </row>
    <row r="263" spans="1:21" ht="13" hidden="1" outlineLevel="1">
      <c r="A263" s="76" t="s">
        <v>108</v>
      </c>
      <c r="B263" s="83"/>
      <c r="C263" s="81">
        <v>5</v>
      </c>
      <c r="D263" s="81">
        <v>3</v>
      </c>
      <c r="E263" s="83"/>
      <c r="F263" s="79">
        <f t="shared" si="32"/>
        <v>8</v>
      </c>
      <c r="G263" s="83"/>
      <c r="H263" s="81">
        <v>85000</v>
      </c>
      <c r="I263" s="81">
        <v>80000</v>
      </c>
      <c r="J263" s="83"/>
      <c r="L263" s="76" t="s">
        <v>108</v>
      </c>
      <c r="M263" s="83"/>
      <c r="N263" s="81">
        <v>2</v>
      </c>
      <c r="O263" s="81">
        <v>2</v>
      </c>
      <c r="P263" s="83"/>
      <c r="Q263" s="79">
        <f t="shared" si="33"/>
        <v>4</v>
      </c>
      <c r="R263" s="83"/>
      <c r="S263" s="81">
        <v>85000</v>
      </c>
      <c r="T263" s="81">
        <v>150000</v>
      </c>
      <c r="U263" s="83"/>
    </row>
    <row r="264" spans="1:21" ht="13" hidden="1" outlineLevel="1">
      <c r="A264" s="76" t="s">
        <v>91</v>
      </c>
      <c r="B264" s="81">
        <v>1</v>
      </c>
      <c r="C264" s="81">
        <v>5</v>
      </c>
      <c r="D264" s="81">
        <v>2</v>
      </c>
      <c r="E264" s="83"/>
      <c r="F264" s="79">
        <f t="shared" si="32"/>
        <v>8</v>
      </c>
      <c r="G264" s="81">
        <v>30000</v>
      </c>
      <c r="H264" s="81">
        <v>60000</v>
      </c>
      <c r="I264" s="81">
        <v>130000</v>
      </c>
      <c r="J264" s="83"/>
      <c r="L264" s="76" t="s">
        <v>118</v>
      </c>
      <c r="M264" s="81">
        <v>1</v>
      </c>
      <c r="N264" s="81">
        <v>2</v>
      </c>
      <c r="O264" s="81">
        <v>1</v>
      </c>
      <c r="P264" s="83"/>
      <c r="Q264" s="79">
        <f t="shared" si="33"/>
        <v>4</v>
      </c>
      <c r="R264" s="81">
        <v>55000</v>
      </c>
      <c r="S264" s="81">
        <v>97500</v>
      </c>
      <c r="T264" s="81">
        <v>190000</v>
      </c>
      <c r="U264" s="83"/>
    </row>
    <row r="265" spans="1:21" ht="13" hidden="1" outlineLevel="1">
      <c r="A265" s="76" t="s">
        <v>162</v>
      </c>
      <c r="B265" s="81">
        <v>1</v>
      </c>
      <c r="C265" s="81">
        <v>4</v>
      </c>
      <c r="D265" s="81">
        <v>2</v>
      </c>
      <c r="E265" s="83"/>
      <c r="F265" s="79">
        <f t="shared" si="32"/>
        <v>7</v>
      </c>
      <c r="G265" s="81">
        <v>25000</v>
      </c>
      <c r="H265" s="81">
        <v>37500</v>
      </c>
      <c r="I265" s="81">
        <v>82500</v>
      </c>
      <c r="J265" s="83"/>
      <c r="L265" s="76" t="s">
        <v>166</v>
      </c>
      <c r="M265" s="83"/>
      <c r="N265" s="81">
        <v>2</v>
      </c>
      <c r="O265" s="81">
        <v>2</v>
      </c>
      <c r="P265" s="83"/>
      <c r="Q265" s="79">
        <f t="shared" si="33"/>
        <v>4</v>
      </c>
      <c r="R265" s="83"/>
      <c r="S265" s="81">
        <v>122500</v>
      </c>
      <c r="T265" s="81">
        <v>150000</v>
      </c>
      <c r="U265" s="83"/>
    </row>
    <row r="266" spans="1:21" ht="13" hidden="1" outlineLevel="1">
      <c r="A266" s="76" t="s">
        <v>144</v>
      </c>
      <c r="B266" s="83"/>
      <c r="C266" s="81">
        <v>4</v>
      </c>
      <c r="D266" s="81">
        <v>2</v>
      </c>
      <c r="E266" s="83"/>
      <c r="F266" s="79">
        <f t="shared" si="32"/>
        <v>6</v>
      </c>
      <c r="G266" s="83"/>
      <c r="H266" s="81">
        <v>82500</v>
      </c>
      <c r="I266" s="81">
        <v>140000</v>
      </c>
      <c r="J266" s="83"/>
      <c r="L266" s="76" t="s">
        <v>106</v>
      </c>
      <c r="M266" s="83"/>
      <c r="N266" s="81">
        <v>3</v>
      </c>
      <c r="O266" s="83"/>
      <c r="P266" s="83"/>
      <c r="Q266" s="79">
        <f t="shared" si="33"/>
        <v>3</v>
      </c>
      <c r="R266" s="83"/>
      <c r="S266" s="81">
        <v>125000</v>
      </c>
      <c r="T266" s="83"/>
      <c r="U266" s="83"/>
    </row>
    <row r="267" spans="1:21" ht="13" hidden="1" outlineLevel="1">
      <c r="A267" s="76" t="s">
        <v>114</v>
      </c>
      <c r="B267" s="81">
        <v>2</v>
      </c>
      <c r="C267" s="81">
        <v>3</v>
      </c>
      <c r="D267" s="81">
        <v>1</v>
      </c>
      <c r="E267" s="83"/>
      <c r="F267" s="79">
        <f t="shared" si="32"/>
        <v>6</v>
      </c>
      <c r="G267" s="81">
        <v>57500</v>
      </c>
      <c r="H267" s="81">
        <v>80000</v>
      </c>
      <c r="I267" s="81">
        <v>80000</v>
      </c>
      <c r="J267" s="83"/>
      <c r="L267" s="76" t="s">
        <v>414</v>
      </c>
      <c r="M267" s="81">
        <v>3</v>
      </c>
      <c r="N267" s="83"/>
      <c r="O267" s="83"/>
      <c r="P267" s="83"/>
      <c r="Q267" s="79">
        <f t="shared" si="33"/>
        <v>3</v>
      </c>
      <c r="R267" s="81">
        <v>55000</v>
      </c>
      <c r="S267" s="83"/>
      <c r="T267" s="83"/>
      <c r="U267" s="83"/>
    </row>
    <row r="268" spans="1:21" ht="13" hidden="1" outlineLevel="1">
      <c r="A268" s="76" t="s">
        <v>116</v>
      </c>
      <c r="B268" s="83"/>
      <c r="C268" s="81">
        <v>5</v>
      </c>
      <c r="D268" s="81">
        <v>1</v>
      </c>
      <c r="E268" s="83"/>
      <c r="F268" s="79">
        <f t="shared" si="32"/>
        <v>6</v>
      </c>
      <c r="G268" s="83"/>
      <c r="H268" s="81">
        <v>40000</v>
      </c>
      <c r="I268" s="81">
        <v>120000</v>
      </c>
      <c r="J268" s="83"/>
      <c r="L268" s="76" t="s">
        <v>116</v>
      </c>
      <c r="M268" s="83"/>
      <c r="N268" s="81">
        <v>3</v>
      </c>
      <c r="O268" s="83"/>
      <c r="P268" s="83"/>
      <c r="Q268" s="79">
        <f t="shared" si="33"/>
        <v>3</v>
      </c>
      <c r="R268" s="83"/>
      <c r="S268" s="81">
        <v>70000</v>
      </c>
      <c r="T268" s="83"/>
      <c r="U268" s="83"/>
    </row>
    <row r="269" spans="1:21" ht="13" hidden="1" outlineLevel="1">
      <c r="A269" s="76" t="s">
        <v>95</v>
      </c>
      <c r="B269" s="81">
        <v>2</v>
      </c>
      <c r="C269" s="81">
        <v>3</v>
      </c>
      <c r="D269" s="81">
        <v>1</v>
      </c>
      <c r="E269" s="83"/>
      <c r="F269" s="79">
        <f t="shared" si="32"/>
        <v>6</v>
      </c>
      <c r="G269" s="81">
        <v>30000</v>
      </c>
      <c r="H269" s="81">
        <v>100000</v>
      </c>
      <c r="I269" s="81">
        <v>80000</v>
      </c>
      <c r="J269" s="83"/>
      <c r="L269" s="76" t="s">
        <v>81</v>
      </c>
      <c r="M269" s="83"/>
      <c r="N269" s="81">
        <v>2</v>
      </c>
      <c r="O269" s="83"/>
      <c r="P269" s="83"/>
      <c r="Q269" s="79">
        <f t="shared" si="33"/>
        <v>2</v>
      </c>
      <c r="R269" s="83"/>
      <c r="S269" s="81">
        <v>63750</v>
      </c>
      <c r="T269" s="83"/>
      <c r="U269" s="83"/>
    </row>
    <row r="270" spans="1:21" ht="13" hidden="1" outlineLevel="1">
      <c r="A270" s="76" t="s">
        <v>160</v>
      </c>
      <c r="B270" s="81">
        <v>1</v>
      </c>
      <c r="C270" s="81">
        <v>3</v>
      </c>
      <c r="D270" s="81">
        <v>1</v>
      </c>
      <c r="E270" s="83"/>
      <c r="F270" s="79">
        <f t="shared" si="32"/>
        <v>5</v>
      </c>
      <c r="G270" s="81">
        <v>20000</v>
      </c>
      <c r="H270" s="81">
        <v>80000</v>
      </c>
      <c r="I270" s="81">
        <v>120000</v>
      </c>
      <c r="J270" s="83"/>
      <c r="L270" s="76" t="s">
        <v>103</v>
      </c>
      <c r="M270" s="83"/>
      <c r="N270" s="81">
        <v>1</v>
      </c>
      <c r="O270" s="81">
        <v>1</v>
      </c>
      <c r="P270" s="83"/>
      <c r="Q270" s="79">
        <f t="shared" si="33"/>
        <v>2</v>
      </c>
      <c r="R270" s="83"/>
      <c r="S270" s="81">
        <v>80000</v>
      </c>
      <c r="T270" s="81">
        <v>52500</v>
      </c>
      <c r="U270" s="83"/>
    </row>
    <row r="271" spans="1:21" ht="13" hidden="1" outlineLevel="1">
      <c r="A271" s="76" t="s">
        <v>83</v>
      </c>
      <c r="B271" s="81">
        <v>1</v>
      </c>
      <c r="C271" s="81">
        <v>3</v>
      </c>
      <c r="D271" s="81">
        <v>1</v>
      </c>
      <c r="E271" s="83"/>
      <c r="F271" s="79">
        <f t="shared" si="32"/>
        <v>5</v>
      </c>
      <c r="G271" s="81">
        <v>80000</v>
      </c>
      <c r="H271" s="81">
        <v>45000</v>
      </c>
      <c r="I271" s="81">
        <v>120000</v>
      </c>
      <c r="J271" s="83"/>
      <c r="L271" s="76" t="s">
        <v>83</v>
      </c>
      <c r="M271" s="81">
        <v>1</v>
      </c>
      <c r="N271" s="81">
        <v>1</v>
      </c>
      <c r="O271" s="83"/>
      <c r="P271" s="83"/>
      <c r="Q271" s="79">
        <f t="shared" si="33"/>
        <v>2</v>
      </c>
      <c r="R271" s="81">
        <v>115000</v>
      </c>
      <c r="S271" s="81">
        <v>65000</v>
      </c>
      <c r="T271" s="83"/>
      <c r="U271" s="83"/>
    </row>
    <row r="272" spans="1:21" ht="13" hidden="1" outlineLevel="1">
      <c r="A272" s="76" t="s">
        <v>87</v>
      </c>
      <c r="B272" s="81">
        <v>1</v>
      </c>
      <c r="C272" s="81">
        <v>4</v>
      </c>
      <c r="D272" s="83"/>
      <c r="E272" s="83"/>
      <c r="F272" s="79">
        <f t="shared" si="32"/>
        <v>5</v>
      </c>
      <c r="G272" s="81">
        <v>40000</v>
      </c>
      <c r="H272" s="81">
        <v>90000</v>
      </c>
      <c r="I272" s="83"/>
      <c r="J272" s="83"/>
      <c r="L272" s="76" t="s">
        <v>87</v>
      </c>
      <c r="M272" s="83"/>
      <c r="N272" s="81">
        <v>2</v>
      </c>
      <c r="O272" s="83"/>
      <c r="P272" s="83"/>
      <c r="Q272" s="79">
        <f t="shared" si="33"/>
        <v>2</v>
      </c>
      <c r="R272" s="83"/>
      <c r="S272" s="81">
        <v>120000</v>
      </c>
      <c r="T272" s="83"/>
      <c r="U272" s="83"/>
    </row>
    <row r="273" spans="1:21" ht="13" hidden="1" outlineLevel="1">
      <c r="A273" s="76" t="s">
        <v>106</v>
      </c>
      <c r="B273" s="83"/>
      <c r="C273" s="81">
        <v>4</v>
      </c>
      <c r="D273" s="81">
        <v>1</v>
      </c>
      <c r="E273" s="83"/>
      <c r="F273" s="79">
        <f t="shared" si="32"/>
        <v>5</v>
      </c>
      <c r="G273" s="83"/>
      <c r="H273" s="81">
        <v>92500</v>
      </c>
      <c r="I273" s="81">
        <v>120000</v>
      </c>
      <c r="J273" s="83"/>
      <c r="L273" s="76" t="s">
        <v>146</v>
      </c>
      <c r="M273" s="83"/>
      <c r="N273" s="81">
        <v>2</v>
      </c>
      <c r="O273" s="83"/>
      <c r="P273" s="83"/>
      <c r="Q273" s="79">
        <f t="shared" si="33"/>
        <v>2</v>
      </c>
      <c r="R273" s="83"/>
      <c r="S273" s="81">
        <v>77500</v>
      </c>
      <c r="T273" s="83"/>
      <c r="U273" s="83"/>
    </row>
    <row r="274" spans="1:21" ht="13" hidden="1" outlineLevel="1">
      <c r="A274" s="76" t="s">
        <v>668</v>
      </c>
      <c r="B274" s="83"/>
      <c r="C274" s="81">
        <v>2</v>
      </c>
      <c r="D274" s="81">
        <v>3</v>
      </c>
      <c r="E274" s="83"/>
      <c r="F274" s="79">
        <f t="shared" si="32"/>
        <v>5</v>
      </c>
      <c r="G274" s="83"/>
      <c r="H274" s="81">
        <v>57500</v>
      </c>
      <c r="I274" s="81">
        <v>80000</v>
      </c>
      <c r="J274" s="83"/>
      <c r="L274" s="76" t="s">
        <v>936</v>
      </c>
      <c r="M274" s="83"/>
      <c r="N274" s="81">
        <v>1</v>
      </c>
      <c r="O274" s="83"/>
      <c r="P274" s="81">
        <v>1</v>
      </c>
      <c r="Q274" s="79">
        <f t="shared" si="33"/>
        <v>2</v>
      </c>
      <c r="R274" s="83"/>
      <c r="S274" s="81">
        <v>150000</v>
      </c>
      <c r="T274" s="83"/>
      <c r="U274" s="81">
        <v>180000</v>
      </c>
    </row>
    <row r="275" spans="1:21" ht="13" hidden="1" outlineLevel="1">
      <c r="A275" s="76" t="s">
        <v>373</v>
      </c>
      <c r="B275" s="83"/>
      <c r="C275" s="81">
        <v>2</v>
      </c>
      <c r="D275" s="81">
        <v>3</v>
      </c>
      <c r="E275" s="83"/>
      <c r="F275" s="79">
        <f t="shared" si="32"/>
        <v>5</v>
      </c>
      <c r="G275" s="83"/>
      <c r="H275" s="81">
        <v>80000</v>
      </c>
      <c r="I275" s="81">
        <v>120000</v>
      </c>
      <c r="J275" s="83"/>
      <c r="L275" s="76" t="s">
        <v>144</v>
      </c>
      <c r="M275" s="83"/>
      <c r="N275" s="81">
        <v>2</v>
      </c>
      <c r="O275" s="83"/>
      <c r="P275" s="83"/>
      <c r="Q275" s="79">
        <f t="shared" si="33"/>
        <v>2</v>
      </c>
      <c r="R275" s="83"/>
      <c r="S275" s="81">
        <v>110000</v>
      </c>
      <c r="T275" s="83"/>
      <c r="U275" s="83"/>
    </row>
    <row r="276" spans="1:21" ht="13" hidden="1" outlineLevel="1">
      <c r="A276" s="76" t="s">
        <v>1437</v>
      </c>
      <c r="B276" s="83"/>
      <c r="C276" s="81">
        <v>2</v>
      </c>
      <c r="D276" s="81">
        <v>3</v>
      </c>
      <c r="E276" s="83"/>
      <c r="F276" s="79">
        <f t="shared" si="32"/>
        <v>5</v>
      </c>
      <c r="G276" s="83"/>
      <c r="H276" s="81">
        <v>55000</v>
      </c>
      <c r="I276" s="81">
        <v>80000</v>
      </c>
      <c r="J276" s="83"/>
      <c r="L276" s="76" t="s">
        <v>668</v>
      </c>
      <c r="M276" s="83"/>
      <c r="N276" s="81">
        <v>1</v>
      </c>
      <c r="O276" s="81">
        <v>1</v>
      </c>
      <c r="P276" s="83"/>
      <c r="Q276" s="79">
        <f t="shared" si="33"/>
        <v>2</v>
      </c>
      <c r="R276" s="83"/>
      <c r="S276" s="81">
        <v>45000</v>
      </c>
      <c r="T276" s="81">
        <v>130000</v>
      </c>
      <c r="U276" s="83"/>
    </row>
    <row r="277" spans="1:21" ht="13" hidden="1" outlineLevel="1">
      <c r="A277" s="76" t="s">
        <v>146</v>
      </c>
      <c r="B277" s="83"/>
      <c r="C277" s="81">
        <v>3</v>
      </c>
      <c r="D277" s="81">
        <v>1</v>
      </c>
      <c r="E277" s="83"/>
      <c r="F277" s="79">
        <f t="shared" si="32"/>
        <v>4</v>
      </c>
      <c r="G277" s="83"/>
      <c r="H277" s="81">
        <v>80000</v>
      </c>
      <c r="I277" s="81">
        <v>130000</v>
      </c>
      <c r="J277" s="83"/>
      <c r="L277" s="76" t="s">
        <v>56</v>
      </c>
      <c r="M277" s="81">
        <v>1</v>
      </c>
      <c r="N277" s="83"/>
      <c r="O277" s="83"/>
      <c r="P277" s="81">
        <v>1</v>
      </c>
      <c r="Q277" s="79">
        <f t="shared" si="33"/>
        <v>2</v>
      </c>
      <c r="R277" s="81">
        <v>65000</v>
      </c>
      <c r="S277" s="83"/>
      <c r="T277" s="83"/>
      <c r="U277" s="81">
        <v>147500</v>
      </c>
    </row>
    <row r="278" spans="1:21" ht="13" hidden="1" outlineLevel="1">
      <c r="A278" s="76" t="s">
        <v>388</v>
      </c>
      <c r="B278" s="81">
        <v>1</v>
      </c>
      <c r="C278" s="81">
        <v>2</v>
      </c>
      <c r="D278" s="81">
        <v>1</v>
      </c>
      <c r="E278" s="83"/>
      <c r="F278" s="79">
        <f t="shared" si="32"/>
        <v>4</v>
      </c>
      <c r="G278" s="81">
        <v>30000</v>
      </c>
      <c r="H278" s="81">
        <v>102500</v>
      </c>
      <c r="I278" s="81">
        <v>80000</v>
      </c>
      <c r="J278" s="83"/>
      <c r="L278" s="76" t="s">
        <v>1459</v>
      </c>
      <c r="M278" s="83"/>
      <c r="N278" s="81">
        <v>2</v>
      </c>
      <c r="O278" s="83"/>
      <c r="P278" s="83"/>
      <c r="Q278" s="79">
        <f t="shared" si="33"/>
        <v>2</v>
      </c>
      <c r="R278" s="83"/>
      <c r="S278" s="81">
        <v>100000</v>
      </c>
      <c r="T278" s="83"/>
      <c r="U278" s="83"/>
    </row>
    <row r="279" spans="1:21" ht="13" hidden="1" outlineLevel="1">
      <c r="A279" s="76" t="s">
        <v>414</v>
      </c>
      <c r="B279" s="81">
        <v>3</v>
      </c>
      <c r="C279" s="83"/>
      <c r="D279" s="81">
        <v>1</v>
      </c>
      <c r="E279" s="83"/>
      <c r="F279" s="79">
        <f t="shared" si="32"/>
        <v>4</v>
      </c>
      <c r="G279" s="81">
        <v>40000</v>
      </c>
      <c r="H279" s="83"/>
      <c r="I279" s="81">
        <v>120000</v>
      </c>
      <c r="J279" s="83"/>
      <c r="L279" s="76" t="s">
        <v>1450</v>
      </c>
      <c r="M279" s="83"/>
      <c r="N279" s="83"/>
      <c r="O279" s="81">
        <v>2</v>
      </c>
      <c r="P279" s="83"/>
      <c r="Q279" s="79">
        <f t="shared" si="33"/>
        <v>2</v>
      </c>
      <c r="R279" s="83"/>
      <c r="S279" s="83"/>
      <c r="T279" s="81">
        <v>140000</v>
      </c>
      <c r="U279" s="83"/>
    </row>
    <row r="280" spans="1:21" ht="13" hidden="1" outlineLevel="1">
      <c r="A280" s="76" t="s">
        <v>112</v>
      </c>
      <c r="B280" s="83"/>
      <c r="C280" s="81">
        <v>4</v>
      </c>
      <c r="D280" s="83"/>
      <c r="E280" s="83"/>
      <c r="F280" s="79">
        <f t="shared" si="32"/>
        <v>4</v>
      </c>
      <c r="G280" s="83"/>
      <c r="H280" s="81">
        <v>60000</v>
      </c>
      <c r="I280" s="83"/>
      <c r="J280" s="83"/>
      <c r="L280" s="76" t="s">
        <v>114</v>
      </c>
      <c r="M280" s="81">
        <v>1</v>
      </c>
      <c r="N280" s="81">
        <v>1</v>
      </c>
      <c r="O280" s="83"/>
      <c r="P280" s="83"/>
      <c r="Q280" s="79">
        <f t="shared" si="33"/>
        <v>2</v>
      </c>
      <c r="R280" s="81">
        <v>115000</v>
      </c>
      <c r="S280" s="81">
        <v>115000</v>
      </c>
      <c r="T280" s="83"/>
      <c r="U280" s="83"/>
    </row>
    <row r="281" spans="1:21" ht="13" hidden="1" outlineLevel="1">
      <c r="A281" s="76" t="s">
        <v>391</v>
      </c>
      <c r="B281" s="81">
        <v>1</v>
      </c>
      <c r="C281" s="81">
        <v>3</v>
      </c>
      <c r="D281" s="83"/>
      <c r="E281" s="83"/>
      <c r="F281" s="79">
        <f t="shared" si="32"/>
        <v>4</v>
      </c>
      <c r="G281" s="81">
        <v>40000</v>
      </c>
      <c r="H281" s="81">
        <v>80000</v>
      </c>
      <c r="I281" s="83"/>
      <c r="J281" s="83"/>
      <c r="L281" s="76" t="s">
        <v>373</v>
      </c>
      <c r="M281" s="83"/>
      <c r="N281" s="81">
        <v>1</v>
      </c>
      <c r="O281" s="81">
        <v>1</v>
      </c>
      <c r="P281" s="83"/>
      <c r="Q281" s="79">
        <f t="shared" si="33"/>
        <v>2</v>
      </c>
      <c r="R281" s="83"/>
      <c r="S281" s="81">
        <v>115000</v>
      </c>
      <c r="T281" s="81">
        <v>140000</v>
      </c>
      <c r="U281" s="83"/>
    </row>
    <row r="282" spans="1:21" ht="13" hidden="1" outlineLevel="1">
      <c r="A282" s="76" t="s">
        <v>294</v>
      </c>
      <c r="B282" s="83"/>
      <c r="C282" s="81">
        <v>2</v>
      </c>
      <c r="D282" s="81">
        <v>2</v>
      </c>
      <c r="E282" s="83"/>
      <c r="F282" s="79">
        <f t="shared" si="32"/>
        <v>4</v>
      </c>
      <c r="G282" s="83"/>
      <c r="H282" s="81">
        <v>55000</v>
      </c>
      <c r="I282" s="81">
        <v>85000</v>
      </c>
      <c r="J282" s="83"/>
      <c r="L282" s="76" t="s">
        <v>1457</v>
      </c>
      <c r="M282" s="83"/>
      <c r="N282" s="81">
        <v>1</v>
      </c>
      <c r="O282" s="81">
        <v>1</v>
      </c>
      <c r="P282" s="83"/>
      <c r="Q282" s="79">
        <f t="shared" si="33"/>
        <v>2</v>
      </c>
      <c r="R282" s="83"/>
      <c r="S282" s="81">
        <v>105000</v>
      </c>
      <c r="T282" s="81">
        <v>130000</v>
      </c>
      <c r="U282" s="83"/>
    </row>
    <row r="283" spans="1:21" ht="13" hidden="1" outlineLevel="1">
      <c r="A283" s="76" t="s">
        <v>126</v>
      </c>
      <c r="B283" s="83"/>
      <c r="C283" s="81">
        <v>4</v>
      </c>
      <c r="D283" s="83"/>
      <c r="E283" s="83"/>
      <c r="F283" s="79">
        <f t="shared" si="32"/>
        <v>4</v>
      </c>
      <c r="G283" s="83"/>
      <c r="H283" s="81">
        <v>90000</v>
      </c>
      <c r="I283" s="83"/>
      <c r="J283" s="83"/>
      <c r="L283" s="76" t="s">
        <v>289</v>
      </c>
      <c r="M283" s="83"/>
      <c r="N283" s="81">
        <v>2</v>
      </c>
      <c r="O283" s="83"/>
      <c r="P283" s="83"/>
      <c r="Q283" s="79">
        <f t="shared" si="33"/>
        <v>2</v>
      </c>
      <c r="R283" s="83"/>
      <c r="S283" s="81">
        <v>72500</v>
      </c>
      <c r="T283" s="83"/>
      <c r="U283" s="83"/>
    </row>
    <row r="284" spans="1:21" ht="13" hidden="1" outlineLevel="1">
      <c r="A284" s="76" t="s">
        <v>367</v>
      </c>
      <c r="B284" s="81">
        <v>1</v>
      </c>
      <c r="C284" s="81">
        <v>2</v>
      </c>
      <c r="D284" s="81">
        <v>1</v>
      </c>
      <c r="E284" s="83"/>
      <c r="F284" s="79">
        <f t="shared" si="32"/>
        <v>4</v>
      </c>
      <c r="G284" s="81">
        <v>60000</v>
      </c>
      <c r="H284" s="81">
        <v>67500</v>
      </c>
      <c r="I284" s="81">
        <v>120000</v>
      </c>
      <c r="J284" s="83"/>
      <c r="L284" s="76" t="s">
        <v>1437</v>
      </c>
      <c r="M284" s="83"/>
      <c r="N284" s="83"/>
      <c r="O284" s="81">
        <v>2</v>
      </c>
      <c r="P284" s="83"/>
      <c r="Q284" s="79">
        <f t="shared" si="33"/>
        <v>2</v>
      </c>
      <c r="R284" s="83"/>
      <c r="S284" s="83"/>
      <c r="T284" s="81">
        <v>110000</v>
      </c>
      <c r="U284" s="83"/>
    </row>
    <row r="285" spans="1:21" ht="13" hidden="1" outlineLevel="1">
      <c r="A285" s="76" t="s">
        <v>81</v>
      </c>
      <c r="B285" s="83"/>
      <c r="C285" s="81">
        <v>3</v>
      </c>
      <c r="D285" s="83"/>
      <c r="E285" s="83"/>
      <c r="F285" s="79">
        <f t="shared" si="32"/>
        <v>3</v>
      </c>
      <c r="G285" s="83"/>
      <c r="H285" s="81">
        <v>55000</v>
      </c>
      <c r="I285" s="83"/>
      <c r="J285" s="83"/>
      <c r="L285" s="76" t="s">
        <v>95</v>
      </c>
      <c r="M285" s="83"/>
      <c r="N285" s="81">
        <v>1</v>
      </c>
      <c r="O285" s="81">
        <v>1</v>
      </c>
      <c r="P285" s="83"/>
      <c r="Q285" s="79">
        <f t="shared" si="33"/>
        <v>2</v>
      </c>
      <c r="R285" s="83"/>
      <c r="S285" s="81">
        <v>100000</v>
      </c>
      <c r="T285" s="81">
        <v>105000</v>
      </c>
      <c r="U285" s="83"/>
    </row>
    <row r="286" spans="1:21" ht="13" hidden="1" outlineLevel="1">
      <c r="A286" s="76" t="s">
        <v>103</v>
      </c>
      <c r="B286" s="83"/>
      <c r="C286" s="81">
        <v>1</v>
      </c>
      <c r="D286" s="81">
        <v>2</v>
      </c>
      <c r="E286" s="83"/>
      <c r="F286" s="79">
        <f t="shared" si="32"/>
        <v>3</v>
      </c>
      <c r="G286" s="83"/>
      <c r="H286" s="81">
        <v>60000</v>
      </c>
      <c r="I286" s="81">
        <v>77500</v>
      </c>
      <c r="J286" s="83"/>
      <c r="L286" s="76" t="s">
        <v>294</v>
      </c>
      <c r="M286" s="83"/>
      <c r="N286" s="81">
        <v>1</v>
      </c>
      <c r="O286" s="81">
        <v>1</v>
      </c>
      <c r="P286" s="83"/>
      <c r="Q286" s="79">
        <f t="shared" si="33"/>
        <v>2</v>
      </c>
      <c r="R286" s="83"/>
      <c r="S286" s="81">
        <v>90000</v>
      </c>
      <c r="T286" s="81">
        <v>107500</v>
      </c>
      <c r="U286" s="83"/>
    </row>
    <row r="287" spans="1:21" ht="13" hidden="1" outlineLevel="1">
      <c r="A287" s="76" t="s">
        <v>150</v>
      </c>
      <c r="B287" s="83"/>
      <c r="C287" s="81">
        <v>2</v>
      </c>
      <c r="D287" s="81">
        <v>1</v>
      </c>
      <c r="E287" s="83"/>
      <c r="F287" s="79">
        <f t="shared" si="32"/>
        <v>3</v>
      </c>
      <c r="G287" s="83"/>
      <c r="H287" s="81">
        <v>75000</v>
      </c>
      <c r="I287" s="81">
        <v>130000</v>
      </c>
      <c r="J287" s="83"/>
      <c r="L287" s="76" t="s">
        <v>126</v>
      </c>
      <c r="M287" s="83"/>
      <c r="N287" s="81">
        <v>2</v>
      </c>
      <c r="O287" s="83"/>
      <c r="P287" s="83"/>
      <c r="Q287" s="79">
        <f t="shared" si="33"/>
        <v>2</v>
      </c>
      <c r="R287" s="83"/>
      <c r="S287" s="81">
        <v>85000</v>
      </c>
      <c r="T287" s="83"/>
      <c r="U287" s="83"/>
    </row>
    <row r="288" spans="1:21" ht="13" hidden="1" outlineLevel="1">
      <c r="A288" s="76" t="s">
        <v>936</v>
      </c>
      <c r="B288" s="83"/>
      <c r="C288" s="81">
        <v>2</v>
      </c>
      <c r="D288" s="83"/>
      <c r="E288" s="81">
        <v>1</v>
      </c>
      <c r="F288" s="79">
        <f t="shared" si="32"/>
        <v>3</v>
      </c>
      <c r="G288" s="83"/>
      <c r="H288" s="81">
        <v>110000</v>
      </c>
      <c r="I288" s="83"/>
      <c r="J288" s="81">
        <v>120000</v>
      </c>
      <c r="L288" s="76" t="s">
        <v>367</v>
      </c>
      <c r="M288" s="81">
        <v>1</v>
      </c>
      <c r="N288" s="81">
        <v>1</v>
      </c>
      <c r="O288" s="83"/>
      <c r="P288" s="83"/>
      <c r="Q288" s="79">
        <f t="shared" si="33"/>
        <v>2</v>
      </c>
      <c r="R288" s="81">
        <v>70000</v>
      </c>
      <c r="S288" s="81">
        <v>75000</v>
      </c>
      <c r="T288" s="83"/>
      <c r="U288" s="83"/>
    </row>
    <row r="289" spans="1:21" ht="13" hidden="1" outlineLevel="1">
      <c r="A289" s="76" t="s">
        <v>120</v>
      </c>
      <c r="B289" s="83"/>
      <c r="C289" s="81">
        <v>3</v>
      </c>
      <c r="D289" s="83"/>
      <c r="E289" s="83"/>
      <c r="F289" s="79">
        <f t="shared" si="32"/>
        <v>3</v>
      </c>
      <c r="G289" s="83"/>
      <c r="H289" s="81">
        <v>75000</v>
      </c>
      <c r="I289" s="83"/>
      <c r="J289" s="83"/>
      <c r="L289" s="76" t="s">
        <v>926</v>
      </c>
      <c r="M289" s="83"/>
      <c r="N289" s="81">
        <v>1</v>
      </c>
      <c r="O289" s="83"/>
      <c r="P289" s="83"/>
      <c r="Q289" s="79">
        <f t="shared" si="33"/>
        <v>1</v>
      </c>
      <c r="R289" s="83"/>
      <c r="S289" s="81">
        <v>37500</v>
      </c>
      <c r="T289" s="83"/>
      <c r="U289" s="83"/>
    </row>
    <row r="290" spans="1:21" ht="13" hidden="1" outlineLevel="1">
      <c r="A290" s="76" t="s">
        <v>1450</v>
      </c>
      <c r="B290" s="83"/>
      <c r="C290" s="81">
        <v>1</v>
      </c>
      <c r="D290" s="81">
        <v>2</v>
      </c>
      <c r="E290" s="83"/>
      <c r="F290" s="79">
        <f t="shared" si="32"/>
        <v>3</v>
      </c>
      <c r="G290" s="83"/>
      <c r="H290" s="81">
        <v>70000</v>
      </c>
      <c r="I290" s="81">
        <v>100000</v>
      </c>
      <c r="J290" s="83"/>
      <c r="L290" s="76" t="s">
        <v>1549</v>
      </c>
      <c r="M290" s="83"/>
      <c r="N290" s="81">
        <v>1</v>
      </c>
      <c r="O290" s="83"/>
      <c r="P290" s="83"/>
      <c r="Q290" s="79">
        <f t="shared" si="33"/>
        <v>1</v>
      </c>
      <c r="R290" s="83"/>
      <c r="S290" s="81">
        <v>75000</v>
      </c>
      <c r="T290" s="83"/>
      <c r="U290" s="83"/>
    </row>
    <row r="291" spans="1:21" ht="13" hidden="1" outlineLevel="1">
      <c r="A291" s="76" t="s">
        <v>128</v>
      </c>
      <c r="B291" s="83"/>
      <c r="C291" s="81">
        <v>1</v>
      </c>
      <c r="D291" s="81">
        <v>2</v>
      </c>
      <c r="E291" s="83"/>
      <c r="F291" s="79">
        <f t="shared" si="32"/>
        <v>3</v>
      </c>
      <c r="G291" s="83"/>
      <c r="H291" s="81">
        <v>80000</v>
      </c>
      <c r="I291" s="81">
        <v>100000</v>
      </c>
      <c r="J291" s="83"/>
      <c r="L291" s="76" t="s">
        <v>1535</v>
      </c>
      <c r="M291" s="83"/>
      <c r="N291" s="81">
        <v>1</v>
      </c>
      <c r="O291" s="83"/>
      <c r="P291" s="83"/>
      <c r="Q291" s="79">
        <f t="shared" si="33"/>
        <v>1</v>
      </c>
      <c r="R291" s="83"/>
      <c r="S291" s="81">
        <v>115000</v>
      </c>
      <c r="T291" s="83"/>
      <c r="U291" s="83"/>
    </row>
    <row r="292" spans="1:21" ht="13" hidden="1" outlineLevel="1">
      <c r="A292" s="76" t="s">
        <v>289</v>
      </c>
      <c r="B292" s="83"/>
      <c r="C292" s="81">
        <v>2</v>
      </c>
      <c r="D292" s="81">
        <v>1</v>
      </c>
      <c r="E292" s="83"/>
      <c r="F292" s="79">
        <f t="shared" si="32"/>
        <v>3</v>
      </c>
      <c r="G292" s="83"/>
      <c r="H292" s="81">
        <v>55000</v>
      </c>
      <c r="I292" s="81">
        <v>80000</v>
      </c>
      <c r="J292" s="83"/>
      <c r="L292" s="76" t="s">
        <v>150</v>
      </c>
      <c r="M292" s="83"/>
      <c r="N292" s="81">
        <v>1</v>
      </c>
      <c r="O292" s="83"/>
      <c r="P292" s="83"/>
      <c r="Q292" s="79">
        <f t="shared" si="33"/>
        <v>1</v>
      </c>
      <c r="R292" s="83"/>
      <c r="S292" s="81">
        <v>70000</v>
      </c>
      <c r="T292" s="83"/>
      <c r="U292" s="83"/>
    </row>
    <row r="293" spans="1:21" ht="13" hidden="1" outlineLevel="1">
      <c r="A293" s="76" t="s">
        <v>925</v>
      </c>
      <c r="B293" s="81">
        <v>1</v>
      </c>
      <c r="C293" s="81">
        <v>2</v>
      </c>
      <c r="D293" s="83"/>
      <c r="E293" s="83"/>
      <c r="F293" s="79">
        <f t="shared" si="32"/>
        <v>3</v>
      </c>
      <c r="G293" s="81">
        <v>30000</v>
      </c>
      <c r="H293" s="81">
        <v>102500</v>
      </c>
      <c r="I293" s="83"/>
      <c r="J293" s="83"/>
      <c r="L293" s="76" t="s">
        <v>388</v>
      </c>
      <c r="M293" s="83"/>
      <c r="N293" s="83"/>
      <c r="O293" s="81">
        <v>1</v>
      </c>
      <c r="P293" s="83"/>
      <c r="Q293" s="79">
        <f t="shared" si="33"/>
        <v>1</v>
      </c>
      <c r="R293" s="83"/>
      <c r="S293" s="83"/>
      <c r="T293" s="81">
        <v>115000</v>
      </c>
      <c r="U293" s="83"/>
    </row>
    <row r="294" spans="1:21" ht="13" hidden="1" outlineLevel="1">
      <c r="A294" s="76" t="s">
        <v>1461</v>
      </c>
      <c r="B294" s="83"/>
      <c r="C294" s="81">
        <v>1</v>
      </c>
      <c r="D294" s="81">
        <v>1</v>
      </c>
      <c r="E294" s="83"/>
      <c r="F294" s="79">
        <f t="shared" si="32"/>
        <v>2</v>
      </c>
      <c r="G294" s="83"/>
      <c r="H294" s="81">
        <v>80000</v>
      </c>
      <c r="I294" s="81">
        <v>130000</v>
      </c>
      <c r="J294" s="83"/>
      <c r="L294" s="76" t="s">
        <v>1483</v>
      </c>
      <c r="M294" s="83"/>
      <c r="N294" s="83"/>
      <c r="O294" s="83"/>
      <c r="P294" s="81">
        <v>1</v>
      </c>
      <c r="Q294" s="79">
        <f t="shared" si="33"/>
        <v>1</v>
      </c>
      <c r="R294" s="83"/>
      <c r="S294" s="83"/>
      <c r="T294" s="83"/>
      <c r="U294" s="81">
        <v>72500</v>
      </c>
    </row>
    <row r="295" spans="1:21" ht="13" hidden="1" outlineLevel="1">
      <c r="A295" s="76" t="s">
        <v>1469</v>
      </c>
      <c r="B295" s="83"/>
      <c r="C295" s="81">
        <v>2</v>
      </c>
      <c r="D295" s="83"/>
      <c r="E295" s="83"/>
      <c r="F295" s="79">
        <f t="shared" si="32"/>
        <v>2</v>
      </c>
      <c r="G295" s="83"/>
      <c r="H295" s="81">
        <v>150000</v>
      </c>
      <c r="I295" s="83"/>
      <c r="J295" s="83"/>
      <c r="L295" s="76" t="s">
        <v>1481</v>
      </c>
      <c r="M295" s="83"/>
      <c r="N295" s="83"/>
      <c r="O295" s="81">
        <v>1</v>
      </c>
      <c r="P295" s="83"/>
      <c r="Q295" s="79">
        <f t="shared" si="33"/>
        <v>1</v>
      </c>
      <c r="R295" s="83"/>
      <c r="S295" s="83"/>
      <c r="T295" s="81">
        <v>130000</v>
      </c>
      <c r="U295" s="83"/>
    </row>
    <row r="296" spans="1:21" ht="13" hidden="1" outlineLevel="1">
      <c r="A296" s="76" t="s">
        <v>1468</v>
      </c>
      <c r="B296" s="83"/>
      <c r="C296" s="81">
        <v>1</v>
      </c>
      <c r="D296" s="81">
        <v>1</v>
      </c>
      <c r="E296" s="83"/>
      <c r="F296" s="79">
        <f t="shared" si="32"/>
        <v>2</v>
      </c>
      <c r="G296" s="83"/>
      <c r="H296" s="81">
        <v>80000</v>
      </c>
      <c r="I296" s="81">
        <v>130000</v>
      </c>
      <c r="J296" s="83"/>
      <c r="L296" s="76" t="s">
        <v>409</v>
      </c>
      <c r="M296" s="83"/>
      <c r="N296" s="81">
        <v>1</v>
      </c>
      <c r="O296" s="83"/>
      <c r="P296" s="83"/>
      <c r="Q296" s="79">
        <f t="shared" si="33"/>
        <v>1</v>
      </c>
      <c r="R296" s="83"/>
      <c r="S296" s="81">
        <v>115000</v>
      </c>
      <c r="T296" s="83"/>
      <c r="U296" s="83"/>
    </row>
    <row r="297" spans="1:21" ht="13" hidden="1" outlineLevel="1">
      <c r="A297" s="76" t="s">
        <v>85</v>
      </c>
      <c r="B297" s="83"/>
      <c r="C297" s="81">
        <v>2</v>
      </c>
      <c r="D297" s="83"/>
      <c r="E297" s="83"/>
      <c r="F297" s="79">
        <f t="shared" si="32"/>
        <v>2</v>
      </c>
      <c r="G297" s="83"/>
      <c r="H297" s="81">
        <v>100000</v>
      </c>
      <c r="I297" s="83"/>
      <c r="J297" s="83"/>
      <c r="L297" s="76" t="s">
        <v>120</v>
      </c>
      <c r="M297" s="83"/>
      <c r="N297" s="81">
        <v>1</v>
      </c>
      <c r="O297" s="83"/>
      <c r="P297" s="83"/>
      <c r="Q297" s="79">
        <f t="shared" si="33"/>
        <v>1</v>
      </c>
      <c r="R297" s="83"/>
      <c r="S297" s="81">
        <v>69500</v>
      </c>
      <c r="T297" s="83"/>
      <c r="U297" s="83"/>
    </row>
    <row r="298" spans="1:21" ht="13" hidden="1" outlineLevel="1">
      <c r="A298" s="76" t="s">
        <v>1477</v>
      </c>
      <c r="B298" s="83"/>
      <c r="C298" s="81">
        <v>2</v>
      </c>
      <c r="D298" s="83"/>
      <c r="E298" s="83"/>
      <c r="F298" s="79">
        <f t="shared" si="32"/>
        <v>2</v>
      </c>
      <c r="G298" s="83"/>
      <c r="H298" s="81">
        <v>125000</v>
      </c>
      <c r="I298" s="83"/>
      <c r="J298" s="83"/>
      <c r="L298" s="76" t="s">
        <v>112</v>
      </c>
      <c r="M298" s="83"/>
      <c r="N298" s="81">
        <v>1</v>
      </c>
      <c r="O298" s="83"/>
      <c r="P298" s="83"/>
      <c r="Q298" s="79">
        <f t="shared" si="33"/>
        <v>1</v>
      </c>
      <c r="R298" s="83"/>
      <c r="S298" s="81">
        <v>70000</v>
      </c>
      <c r="T298" s="83"/>
      <c r="U298" s="83"/>
    </row>
    <row r="299" spans="1:21" ht="13" hidden="1" outlineLevel="1">
      <c r="A299" s="76" t="s">
        <v>1453</v>
      </c>
      <c r="B299" s="83"/>
      <c r="C299" s="81">
        <v>1</v>
      </c>
      <c r="D299" s="81">
        <v>1</v>
      </c>
      <c r="E299" s="83"/>
      <c r="F299" s="79">
        <f t="shared" si="32"/>
        <v>2</v>
      </c>
      <c r="G299" s="83"/>
      <c r="H299" s="81">
        <v>50000</v>
      </c>
      <c r="I299" s="81">
        <v>80000</v>
      </c>
      <c r="J299" s="83"/>
      <c r="L299" s="76" t="s">
        <v>1534</v>
      </c>
      <c r="M299" s="83"/>
      <c r="N299" s="83"/>
      <c r="O299" s="81">
        <v>1</v>
      </c>
      <c r="P299" s="83"/>
      <c r="Q299" s="79">
        <f t="shared" si="33"/>
        <v>1</v>
      </c>
      <c r="R299" s="83"/>
      <c r="S299" s="83"/>
      <c r="T299" s="81">
        <v>40000</v>
      </c>
      <c r="U299" s="83"/>
    </row>
    <row r="300" spans="1:21" ht="13" hidden="1" outlineLevel="1">
      <c r="A300" s="76" t="s">
        <v>1481</v>
      </c>
      <c r="B300" s="83"/>
      <c r="C300" s="81">
        <v>1</v>
      </c>
      <c r="D300" s="81">
        <v>1</v>
      </c>
      <c r="E300" s="83"/>
      <c r="F300" s="79">
        <f t="shared" si="32"/>
        <v>2</v>
      </c>
      <c r="G300" s="83"/>
      <c r="H300" s="81">
        <v>80000</v>
      </c>
      <c r="I300" s="81">
        <v>80000</v>
      </c>
      <c r="J300" s="83"/>
      <c r="L300" s="76" t="s">
        <v>128</v>
      </c>
      <c r="M300" s="83"/>
      <c r="N300" s="83"/>
      <c r="O300" s="81">
        <v>1</v>
      </c>
      <c r="P300" s="83"/>
      <c r="Q300" s="79">
        <f t="shared" si="33"/>
        <v>1</v>
      </c>
      <c r="R300" s="83"/>
      <c r="S300" s="83"/>
      <c r="T300" s="81">
        <v>110000</v>
      </c>
      <c r="U300" s="83"/>
    </row>
    <row r="301" spans="1:21" ht="13" hidden="1" outlineLevel="1">
      <c r="A301" s="76" t="s">
        <v>56</v>
      </c>
      <c r="B301" s="81">
        <v>1</v>
      </c>
      <c r="C301" s="83"/>
      <c r="D301" s="83"/>
      <c r="E301" s="81">
        <v>1</v>
      </c>
      <c r="F301" s="79">
        <f t="shared" si="32"/>
        <v>2</v>
      </c>
      <c r="G301" s="81">
        <v>50000</v>
      </c>
      <c r="H301" s="83"/>
      <c r="I301" s="83"/>
      <c r="J301" s="81">
        <v>120000</v>
      </c>
      <c r="L301" s="76" t="s">
        <v>72</v>
      </c>
      <c r="M301" s="83"/>
      <c r="N301" s="83"/>
      <c r="O301" s="81">
        <v>1</v>
      </c>
      <c r="P301" s="83"/>
      <c r="Q301" s="79">
        <f t="shared" si="33"/>
        <v>1</v>
      </c>
      <c r="R301" s="83"/>
      <c r="S301" s="83"/>
      <c r="T301" s="81">
        <v>150000</v>
      </c>
      <c r="U301" s="83"/>
    </row>
    <row r="302" spans="1:21" ht="13" hidden="1" outlineLevel="1">
      <c r="A302" s="76" t="s">
        <v>1459</v>
      </c>
      <c r="B302" s="83"/>
      <c r="C302" s="81">
        <v>2</v>
      </c>
      <c r="D302" s="83"/>
      <c r="E302" s="83"/>
      <c r="F302" s="79">
        <f t="shared" si="32"/>
        <v>2</v>
      </c>
      <c r="G302" s="83"/>
      <c r="H302" s="81">
        <v>50000</v>
      </c>
      <c r="I302" s="83"/>
      <c r="J302" s="83"/>
      <c r="L302" s="76" t="s">
        <v>124</v>
      </c>
      <c r="M302" s="83"/>
      <c r="N302" s="81">
        <v>1</v>
      </c>
      <c r="O302" s="83"/>
      <c r="P302" s="83"/>
      <c r="Q302" s="79">
        <f t="shared" si="33"/>
        <v>1</v>
      </c>
      <c r="R302" s="83"/>
      <c r="S302" s="81">
        <v>105000</v>
      </c>
      <c r="T302" s="83"/>
      <c r="U302" s="83"/>
    </row>
    <row r="303" spans="1:21" ht="13" hidden="1" outlineLevel="1">
      <c r="A303" s="76" t="s">
        <v>950</v>
      </c>
      <c r="B303" s="83"/>
      <c r="C303" s="81">
        <v>1</v>
      </c>
      <c r="D303" s="81">
        <v>1</v>
      </c>
      <c r="E303" s="83"/>
      <c r="F303" s="79">
        <f t="shared" si="32"/>
        <v>2</v>
      </c>
      <c r="G303" s="83"/>
      <c r="H303" s="81">
        <v>120000</v>
      </c>
      <c r="I303" s="81">
        <v>180000</v>
      </c>
      <c r="J303" s="83"/>
      <c r="L303" s="76" t="s">
        <v>416</v>
      </c>
      <c r="M303" s="83"/>
      <c r="N303" s="81">
        <v>1</v>
      </c>
      <c r="O303" s="83"/>
      <c r="P303" s="83"/>
      <c r="Q303" s="79">
        <f t="shared" si="33"/>
        <v>1</v>
      </c>
      <c r="R303" s="83"/>
      <c r="S303" s="81">
        <v>40000</v>
      </c>
      <c r="T303" s="83"/>
      <c r="U303" s="83"/>
    </row>
    <row r="304" spans="1:21" ht="13" hidden="1" outlineLevel="1">
      <c r="A304" s="76" t="s">
        <v>72</v>
      </c>
      <c r="B304" s="83"/>
      <c r="C304" s="81">
        <v>1</v>
      </c>
      <c r="D304" s="81">
        <v>1</v>
      </c>
      <c r="E304" s="83"/>
      <c r="F304" s="79">
        <f t="shared" si="32"/>
        <v>2</v>
      </c>
      <c r="G304" s="83"/>
      <c r="H304" s="81">
        <v>70000</v>
      </c>
      <c r="I304" s="81">
        <v>100000</v>
      </c>
      <c r="J304" s="83"/>
      <c r="L304" s="76" t="s">
        <v>925</v>
      </c>
      <c r="M304" s="81">
        <v>1</v>
      </c>
      <c r="N304" s="83"/>
      <c r="O304" s="83"/>
      <c r="P304" s="83"/>
      <c r="Q304" s="79">
        <f t="shared" si="33"/>
        <v>1</v>
      </c>
      <c r="R304" s="81">
        <v>55000</v>
      </c>
      <c r="S304" s="83"/>
      <c r="T304" s="83"/>
      <c r="U304" s="83"/>
    </row>
    <row r="305" spans="1:21" ht="13" hidden="1" outlineLevel="1">
      <c r="A305" s="76" t="s">
        <v>286</v>
      </c>
      <c r="B305" s="83"/>
      <c r="C305" s="81">
        <v>1</v>
      </c>
      <c r="D305" s="81">
        <v>1</v>
      </c>
      <c r="E305" s="83"/>
      <c r="F305" s="79">
        <f t="shared" si="32"/>
        <v>2</v>
      </c>
      <c r="G305" s="83"/>
      <c r="H305" s="81">
        <v>80000</v>
      </c>
      <c r="I305" s="81">
        <v>120000</v>
      </c>
      <c r="J305" s="83"/>
      <c r="L305" s="76" t="s">
        <v>93</v>
      </c>
      <c r="M305" s="83"/>
      <c r="N305" s="81">
        <v>1</v>
      </c>
      <c r="O305" s="83"/>
      <c r="P305" s="83"/>
      <c r="Q305" s="79">
        <f t="shared" si="33"/>
        <v>1</v>
      </c>
      <c r="R305" s="83"/>
      <c r="S305" s="81">
        <v>55000</v>
      </c>
      <c r="T305" s="83"/>
      <c r="U305" s="83"/>
    </row>
    <row r="306" spans="1:21" ht="13" hidden="1" outlineLevel="1">
      <c r="A306" s="76" t="s">
        <v>1457</v>
      </c>
      <c r="B306" s="83"/>
      <c r="C306" s="81">
        <v>1</v>
      </c>
      <c r="D306" s="81">
        <v>1</v>
      </c>
      <c r="E306" s="83"/>
      <c r="F306" s="79">
        <f t="shared" si="32"/>
        <v>2</v>
      </c>
      <c r="G306" s="83"/>
      <c r="H306" s="81">
        <v>60000</v>
      </c>
      <c r="I306" s="81">
        <v>80000</v>
      </c>
      <c r="J306" s="83"/>
    </row>
    <row r="307" spans="1:21" ht="13" hidden="1" outlineLevel="1">
      <c r="A307" s="76" t="s">
        <v>1473</v>
      </c>
      <c r="B307" s="83"/>
      <c r="C307" s="81">
        <v>1</v>
      </c>
      <c r="D307" s="83"/>
      <c r="E307" s="83"/>
      <c r="F307" s="79">
        <f t="shared" si="32"/>
        <v>1</v>
      </c>
      <c r="G307" s="83"/>
      <c r="H307" s="81">
        <v>50000</v>
      </c>
      <c r="I307" s="83"/>
      <c r="J307" s="83"/>
    </row>
    <row r="308" spans="1:21" ht="13" hidden="1" outlineLevel="1">
      <c r="A308" s="76" t="s">
        <v>319</v>
      </c>
      <c r="B308" s="83"/>
      <c r="C308" s="81">
        <v>1</v>
      </c>
      <c r="D308" s="83"/>
      <c r="E308" s="83"/>
      <c r="F308" s="79">
        <f t="shared" si="32"/>
        <v>1</v>
      </c>
      <c r="G308" s="83"/>
      <c r="H308" s="81">
        <v>80000</v>
      </c>
      <c r="I308" s="83"/>
      <c r="J308" s="83"/>
    </row>
    <row r="309" spans="1:21" ht="13" hidden="1" outlineLevel="1">
      <c r="A309" s="76" t="s">
        <v>926</v>
      </c>
      <c r="B309" s="83"/>
      <c r="C309" s="81">
        <v>1</v>
      </c>
      <c r="D309" s="83"/>
      <c r="E309" s="83"/>
      <c r="F309" s="79">
        <f t="shared" si="32"/>
        <v>1</v>
      </c>
      <c r="G309" s="83"/>
      <c r="H309" s="81">
        <v>25000</v>
      </c>
      <c r="I309" s="83"/>
      <c r="J309" s="83"/>
    </row>
    <row r="310" spans="1:21" ht="13" hidden="1" outlineLevel="1">
      <c r="A310" s="76" t="s">
        <v>1549</v>
      </c>
      <c r="B310" s="83"/>
      <c r="C310" s="81">
        <v>1</v>
      </c>
      <c r="D310" s="83"/>
      <c r="E310" s="83"/>
      <c r="F310" s="79">
        <f t="shared" si="32"/>
        <v>1</v>
      </c>
      <c r="G310" s="83"/>
      <c r="H310" s="81">
        <v>75000</v>
      </c>
      <c r="I310" s="83"/>
      <c r="J310" s="83"/>
    </row>
    <row r="311" spans="1:21" ht="13" hidden="1" outlineLevel="1">
      <c r="A311" s="76" t="s">
        <v>1535</v>
      </c>
      <c r="B311" s="83"/>
      <c r="C311" s="81">
        <v>1</v>
      </c>
      <c r="D311" s="83"/>
      <c r="E311" s="83"/>
      <c r="F311" s="79">
        <f t="shared" si="32"/>
        <v>1</v>
      </c>
      <c r="G311" s="83"/>
      <c r="H311" s="81">
        <v>80000</v>
      </c>
      <c r="I311" s="83"/>
      <c r="J311" s="83"/>
    </row>
    <row r="312" spans="1:21" ht="13" hidden="1" outlineLevel="1">
      <c r="A312" s="76" t="s">
        <v>1528</v>
      </c>
      <c r="B312" s="83"/>
      <c r="C312" s="81">
        <v>1</v>
      </c>
      <c r="D312" s="83"/>
      <c r="E312" s="83"/>
      <c r="F312" s="79">
        <f t="shared" si="32"/>
        <v>1</v>
      </c>
      <c r="G312" s="83"/>
      <c r="H312" s="81">
        <v>150000</v>
      </c>
      <c r="I312" s="83"/>
      <c r="J312" s="83"/>
    </row>
    <row r="313" spans="1:21" ht="13" hidden="1" outlineLevel="1">
      <c r="A313" s="76" t="s">
        <v>309</v>
      </c>
      <c r="B313" s="83"/>
      <c r="C313" s="83"/>
      <c r="D313" s="81">
        <v>1</v>
      </c>
      <c r="E313" s="83"/>
      <c r="F313" s="79">
        <f t="shared" si="32"/>
        <v>1</v>
      </c>
      <c r="G313" s="83"/>
      <c r="H313" s="83"/>
      <c r="I313" s="81">
        <v>120000</v>
      </c>
      <c r="J313" s="83"/>
    </row>
    <row r="314" spans="1:21" ht="13" hidden="1" outlineLevel="1">
      <c r="A314" s="76" t="s">
        <v>142</v>
      </c>
      <c r="B314" s="83"/>
      <c r="C314" s="83"/>
      <c r="D314" s="81">
        <v>1</v>
      </c>
      <c r="E314" s="83"/>
      <c r="F314" s="79">
        <f t="shared" si="32"/>
        <v>1</v>
      </c>
      <c r="G314" s="83"/>
      <c r="H314" s="83"/>
      <c r="I314" s="81">
        <v>120000</v>
      </c>
      <c r="J314" s="83"/>
    </row>
    <row r="315" spans="1:21" ht="13" hidden="1" outlineLevel="1">
      <c r="A315" s="76" t="s">
        <v>140</v>
      </c>
      <c r="B315" s="83"/>
      <c r="C315" s="83"/>
      <c r="D315" s="81">
        <v>1</v>
      </c>
      <c r="E315" s="83"/>
      <c r="F315" s="79">
        <f t="shared" si="32"/>
        <v>1</v>
      </c>
      <c r="G315" s="83"/>
      <c r="H315" s="83"/>
      <c r="I315" s="81">
        <v>120000</v>
      </c>
      <c r="J315" s="83"/>
    </row>
    <row r="316" spans="1:21" ht="13" hidden="1" outlineLevel="1">
      <c r="A316" s="76" t="s">
        <v>1500</v>
      </c>
      <c r="B316" s="83"/>
      <c r="C316" s="81">
        <v>1</v>
      </c>
      <c r="D316" s="83"/>
      <c r="E316" s="83"/>
      <c r="F316" s="79">
        <f t="shared" si="32"/>
        <v>1</v>
      </c>
      <c r="G316" s="83"/>
      <c r="H316" s="81">
        <v>150000</v>
      </c>
      <c r="I316" s="83"/>
      <c r="J316" s="83"/>
    </row>
    <row r="317" spans="1:21" ht="13" hidden="1" outlineLevel="1">
      <c r="A317" s="76" t="s">
        <v>1483</v>
      </c>
      <c r="B317" s="83"/>
      <c r="C317" s="83"/>
      <c r="D317" s="83"/>
      <c r="E317" s="81">
        <v>1</v>
      </c>
      <c r="F317" s="79">
        <f t="shared" si="32"/>
        <v>1</v>
      </c>
      <c r="G317" s="83"/>
      <c r="H317" s="83"/>
      <c r="I317" s="83"/>
      <c r="J317" s="81">
        <v>60000</v>
      </c>
    </row>
    <row r="318" spans="1:21" ht="13" hidden="1" outlineLevel="1">
      <c r="A318" s="76" t="s">
        <v>1479</v>
      </c>
      <c r="B318" s="83"/>
      <c r="C318" s="83"/>
      <c r="D318" s="81">
        <v>1</v>
      </c>
      <c r="E318" s="83"/>
      <c r="F318" s="79">
        <f t="shared" si="32"/>
        <v>1</v>
      </c>
      <c r="G318" s="83"/>
      <c r="H318" s="83"/>
      <c r="I318" s="81">
        <v>80000</v>
      </c>
      <c r="J318" s="83"/>
    </row>
    <row r="319" spans="1:21" ht="13" hidden="1" outlineLevel="1">
      <c r="A319" s="76" t="s">
        <v>409</v>
      </c>
      <c r="B319" s="83"/>
      <c r="C319" s="81">
        <v>1</v>
      </c>
      <c r="D319" s="83"/>
      <c r="E319" s="83"/>
      <c r="F319" s="79">
        <f t="shared" si="32"/>
        <v>1</v>
      </c>
      <c r="G319" s="83"/>
      <c r="H319" s="81">
        <v>80000</v>
      </c>
      <c r="I319" s="83"/>
      <c r="J319" s="83"/>
    </row>
    <row r="320" spans="1:21" ht="13" hidden="1" outlineLevel="1">
      <c r="A320" s="76" t="s">
        <v>953</v>
      </c>
      <c r="B320" s="83"/>
      <c r="C320" s="81">
        <v>1</v>
      </c>
      <c r="D320" s="83"/>
      <c r="E320" s="83"/>
      <c r="F320" s="79">
        <f t="shared" si="32"/>
        <v>1</v>
      </c>
      <c r="G320" s="83"/>
      <c r="H320" s="81">
        <v>120000</v>
      </c>
      <c r="I320" s="83"/>
      <c r="J320" s="83"/>
    </row>
    <row r="321" spans="1:21" ht="13" hidden="1" outlineLevel="1">
      <c r="A321" s="76" t="s">
        <v>1536</v>
      </c>
      <c r="B321" s="83"/>
      <c r="C321" s="81">
        <v>1</v>
      </c>
      <c r="D321" s="83"/>
      <c r="E321" s="83"/>
      <c r="F321" s="79">
        <f t="shared" si="32"/>
        <v>1</v>
      </c>
      <c r="G321" s="83"/>
      <c r="H321" s="81">
        <v>50000</v>
      </c>
      <c r="I321" s="83"/>
      <c r="J321" s="83"/>
    </row>
    <row r="322" spans="1:21" ht="13" hidden="1" outlineLevel="1">
      <c r="A322" s="76" t="s">
        <v>1530</v>
      </c>
      <c r="B322" s="83"/>
      <c r="C322" s="81">
        <v>1</v>
      </c>
      <c r="D322" s="83"/>
      <c r="E322" s="83"/>
      <c r="F322" s="79">
        <f t="shared" si="32"/>
        <v>1</v>
      </c>
      <c r="G322" s="83"/>
      <c r="H322" s="81">
        <v>150000</v>
      </c>
      <c r="I322" s="83"/>
      <c r="J322" s="83"/>
    </row>
    <row r="323" spans="1:21" ht="13" hidden="1" outlineLevel="1">
      <c r="A323" s="76" t="s">
        <v>1526</v>
      </c>
      <c r="B323" s="83"/>
      <c r="C323" s="81">
        <v>1</v>
      </c>
      <c r="D323" s="83"/>
      <c r="E323" s="83"/>
      <c r="F323" s="79">
        <f t="shared" si="32"/>
        <v>1</v>
      </c>
      <c r="G323" s="83"/>
      <c r="H323" s="81">
        <v>70000</v>
      </c>
      <c r="I323" s="83"/>
      <c r="J323" s="83"/>
    </row>
    <row r="324" spans="1:21" ht="13" hidden="1" outlineLevel="1">
      <c r="A324" s="76" t="s">
        <v>138</v>
      </c>
      <c r="B324" s="83"/>
      <c r="C324" s="83"/>
      <c r="D324" s="81">
        <v>1</v>
      </c>
      <c r="E324" s="83"/>
      <c r="F324" s="79">
        <f t="shared" si="32"/>
        <v>1</v>
      </c>
      <c r="G324" s="83"/>
      <c r="H324" s="83"/>
      <c r="I324" s="81">
        <v>120000</v>
      </c>
      <c r="J324" s="83"/>
    </row>
    <row r="325" spans="1:21" ht="13" hidden="1" outlineLevel="1">
      <c r="A325" s="76" t="s">
        <v>1534</v>
      </c>
      <c r="B325" s="83"/>
      <c r="C325" s="83"/>
      <c r="D325" s="81">
        <v>1</v>
      </c>
      <c r="E325" s="83"/>
      <c r="F325" s="79">
        <f t="shared" si="32"/>
        <v>1</v>
      </c>
      <c r="G325" s="83"/>
      <c r="H325" s="83"/>
      <c r="I325" s="81">
        <v>30000</v>
      </c>
      <c r="J325" s="83"/>
    </row>
    <row r="326" spans="1:21" ht="13" hidden="1" outlineLevel="1">
      <c r="A326" s="76" t="s">
        <v>1543</v>
      </c>
      <c r="B326" s="83"/>
      <c r="C326" s="81">
        <v>1</v>
      </c>
      <c r="D326" s="83"/>
      <c r="E326" s="83"/>
      <c r="F326" s="79">
        <f t="shared" si="32"/>
        <v>1</v>
      </c>
      <c r="G326" s="83"/>
      <c r="H326" s="81">
        <v>100000</v>
      </c>
      <c r="I326" s="83"/>
      <c r="J326" s="83"/>
    </row>
    <row r="327" spans="1:21" ht="13" hidden="1" outlineLevel="1">
      <c r="A327" s="76" t="s">
        <v>124</v>
      </c>
      <c r="B327" s="83"/>
      <c r="C327" s="81">
        <v>1</v>
      </c>
      <c r="D327" s="83"/>
      <c r="E327" s="83"/>
      <c r="F327" s="79">
        <f t="shared" si="32"/>
        <v>1</v>
      </c>
      <c r="G327" s="83"/>
      <c r="H327" s="81">
        <v>60000</v>
      </c>
      <c r="I327" s="83"/>
      <c r="J327" s="83"/>
    </row>
    <row r="328" spans="1:21" ht="13" hidden="1" outlineLevel="1">
      <c r="A328" s="76" t="s">
        <v>416</v>
      </c>
      <c r="B328" s="83"/>
      <c r="C328" s="81">
        <v>1</v>
      </c>
      <c r="D328" s="83"/>
      <c r="E328" s="83"/>
      <c r="F328" s="79">
        <f t="shared" si="32"/>
        <v>1</v>
      </c>
      <c r="G328" s="83"/>
      <c r="H328" s="81">
        <v>20000</v>
      </c>
      <c r="I328" s="83"/>
      <c r="J328" s="83"/>
    </row>
    <row r="329" spans="1:21" ht="13" hidden="1" outlineLevel="1">
      <c r="A329" s="76" t="s">
        <v>93</v>
      </c>
      <c r="B329" s="83"/>
      <c r="C329" s="81">
        <v>1</v>
      </c>
      <c r="D329" s="83"/>
      <c r="E329" s="83"/>
      <c r="F329" s="79">
        <f t="shared" si="32"/>
        <v>1</v>
      </c>
      <c r="G329" s="83"/>
      <c r="H329" s="81">
        <v>40000</v>
      </c>
      <c r="I329" s="83"/>
      <c r="J329" s="83"/>
    </row>
    <row r="330" spans="1:21" ht="13" hidden="1" outlineLevel="1">
      <c r="A330" s="76" t="s">
        <v>1464</v>
      </c>
      <c r="B330" s="81">
        <v>1</v>
      </c>
      <c r="C330" s="83"/>
      <c r="D330" s="83"/>
      <c r="E330" s="83"/>
      <c r="F330" s="79">
        <f t="shared" si="32"/>
        <v>1</v>
      </c>
      <c r="G330" s="81">
        <v>25000</v>
      </c>
      <c r="H330" s="83"/>
      <c r="I330" s="83"/>
      <c r="J330" s="83"/>
    </row>
    <row r="331" spans="1:21" ht="13" hidden="1" outlineLevel="1">
      <c r="A331" s="76" t="s">
        <v>1509</v>
      </c>
      <c r="B331" s="83"/>
      <c r="C331" s="83"/>
      <c r="D331" s="81">
        <v>1</v>
      </c>
      <c r="E331" s="83"/>
      <c r="F331" s="79">
        <f t="shared" si="32"/>
        <v>1</v>
      </c>
      <c r="G331" s="83"/>
      <c r="H331" s="83"/>
      <c r="I331" s="81">
        <v>120000</v>
      </c>
      <c r="J331" s="83"/>
    </row>
    <row r="332" spans="1:21" ht="13" hidden="1" outlineLevel="1">
      <c r="A332" s="76" t="s">
        <v>1513</v>
      </c>
      <c r="B332" s="83"/>
      <c r="C332" s="81">
        <v>1</v>
      </c>
      <c r="D332" s="83"/>
      <c r="E332" s="83"/>
      <c r="F332" s="79">
        <f t="shared" si="32"/>
        <v>1</v>
      </c>
      <c r="G332" s="83"/>
      <c r="H332" s="81">
        <v>150000</v>
      </c>
      <c r="I332" s="83"/>
      <c r="J332" s="83"/>
    </row>
    <row r="334" spans="1:21" ht="13">
      <c r="A334" s="86" t="s">
        <v>2202</v>
      </c>
      <c r="B334" s="87">
        <f t="shared" ref="B334:F334" si="34">SUM(B247:B332)</f>
        <v>60</v>
      </c>
      <c r="C334" s="87">
        <f t="shared" si="34"/>
        <v>371</v>
      </c>
      <c r="D334" s="87">
        <f t="shared" si="34"/>
        <v>265</v>
      </c>
      <c r="E334" s="87">
        <f t="shared" si="34"/>
        <v>28</v>
      </c>
      <c r="F334" s="87">
        <f t="shared" si="34"/>
        <v>724</v>
      </c>
      <c r="G334" s="88">
        <f ca="1">IFERROR(__xludf.DUMMYFUNCTION("AVERAGE.WEIGHTED(G247:G332,B247:B332)"),46833.3333333333)</f>
        <v>46833.333333333299</v>
      </c>
      <c r="H334" s="88">
        <f ca="1">IFERROR(__xludf.DUMMYFUNCTION("AVERAGE.WEIGHTED(H247:H332,C247:C332)"),81105.1212938005)</f>
        <v>81105.121293800505</v>
      </c>
      <c r="I334" s="88">
        <f ca="1">IFERROR(__xludf.DUMMYFUNCTION("AVERAGE.WEIGHTED(I247:I332,D247:D332)"),119701.241509433)</f>
        <v>119701.24150943301</v>
      </c>
      <c r="J334" s="88">
        <f ca="1">IFERROR(__xludf.DUMMYFUNCTION("AVERAGE.WEIGHTED(J247:J332,E247:E332)"),166071.428571428)</f>
        <v>166071.428571428</v>
      </c>
      <c r="L334" s="86" t="s">
        <v>2202</v>
      </c>
      <c r="M334" s="87">
        <f t="shared" ref="M334:Q334" si="35">SUM(M247:M332)</f>
        <v>37</v>
      </c>
      <c r="N334" s="87">
        <f t="shared" si="35"/>
        <v>204</v>
      </c>
      <c r="O334" s="87">
        <f t="shared" si="35"/>
        <v>154</v>
      </c>
      <c r="P334" s="87">
        <f t="shared" si="35"/>
        <v>18</v>
      </c>
      <c r="Q334" s="87">
        <f t="shared" si="35"/>
        <v>413</v>
      </c>
      <c r="R334" s="88">
        <f ca="1">IFERROR(__xludf.DUMMYFUNCTION("AVERAGE.WEIGHTED(R247:R332,M247:M332)"),70472.9729729729)</f>
        <v>70472.972972972901</v>
      </c>
      <c r="S334" s="88">
        <f ca="1">IFERROR(__xludf.DUMMYFUNCTION("AVERAGE.WEIGHTED(S247:S332,N247:N332)"),101286.764705882)</f>
        <v>101286.764705882</v>
      </c>
      <c r="T334" s="88">
        <f ca="1">IFERROR(__xludf.DUMMYFUNCTION("AVERAGE.WEIGHTED(T247:T332,O247:O332)"),149588.116883116)</f>
        <v>149588.11688311599</v>
      </c>
      <c r="U334" s="88">
        <f ca="1">IFERROR(__xludf.DUMMYFUNCTION("AVERAGE.WEIGHTED(U247:U332,P247:P332)"),184611.111111111)</f>
        <v>184611.11111111101</v>
      </c>
    </row>
  </sheetData>
  <conditionalFormatting sqref="G4:J48">
    <cfRule type="colorScale" priority="1">
      <colorScale>
        <cfvo type="min"/>
        <cfvo type="max"/>
        <color rgb="FFFFFFFF"/>
        <color rgb="FFE67C73"/>
      </colorScale>
    </cfRule>
  </conditionalFormatting>
  <conditionalFormatting sqref="L4:P25 R4:U25">
    <cfRule type="colorScale" priority="2">
      <colorScale>
        <cfvo type="min"/>
        <cfvo type="max"/>
        <color rgb="FFFFFFFF"/>
        <color rgb="FFFFD666"/>
      </colorScale>
    </cfRule>
  </conditionalFormatting>
  <conditionalFormatting sqref="G55:J71">
    <cfRule type="colorScale" priority="3">
      <colorScale>
        <cfvo type="min"/>
        <cfvo type="max"/>
        <color rgb="FFFFFFFF"/>
        <color rgb="FFE67C73"/>
      </colorScale>
    </cfRule>
  </conditionalFormatting>
  <conditionalFormatting sqref="R55:U66">
    <cfRule type="colorScale" priority="4">
      <colorScale>
        <cfvo type="min"/>
        <cfvo type="max"/>
        <color rgb="FFFFFFFF"/>
        <color rgb="FFFFD666"/>
      </colorScale>
    </cfRule>
  </conditionalFormatting>
  <conditionalFormatting sqref="G78:J118">
    <cfRule type="colorScale" priority="5">
      <colorScale>
        <cfvo type="min"/>
        <cfvo type="max"/>
        <color rgb="FFFFFFFF"/>
        <color rgb="FFE67C73"/>
      </colorScale>
    </cfRule>
  </conditionalFormatting>
  <conditionalFormatting sqref="R78:U105">
    <cfRule type="colorScale" priority="6">
      <colorScale>
        <cfvo type="min"/>
        <cfvo type="max"/>
        <color rgb="FFFFFFFF"/>
        <color rgb="FFFFD666"/>
      </colorScale>
    </cfRule>
  </conditionalFormatting>
  <conditionalFormatting sqref="G125:J128">
    <cfRule type="colorScale" priority="7">
      <colorScale>
        <cfvo type="min"/>
        <cfvo type="max"/>
        <color rgb="FFFFFFFF"/>
        <color rgb="FFE67C73"/>
      </colorScale>
    </cfRule>
  </conditionalFormatting>
  <conditionalFormatting sqref="R125:U127">
    <cfRule type="colorScale" priority="8">
      <colorScale>
        <cfvo type="min"/>
        <cfvo type="max"/>
        <color rgb="FFFFFFFF"/>
        <color rgb="FFFFD666"/>
      </colorScale>
    </cfRule>
  </conditionalFormatting>
  <conditionalFormatting sqref="G135:J175">
    <cfRule type="colorScale" priority="9">
      <colorScale>
        <cfvo type="min"/>
        <cfvo type="max"/>
        <color rgb="FFFFFFFF"/>
        <color rgb="FFE67C73"/>
      </colorScale>
    </cfRule>
  </conditionalFormatting>
  <conditionalFormatting sqref="R135:U164">
    <cfRule type="colorScale" priority="10">
      <colorScale>
        <cfvo type="min"/>
        <cfvo type="max"/>
        <color rgb="FFFFFFFF"/>
        <color rgb="FFFFD666"/>
      </colorScale>
    </cfRule>
  </conditionalFormatting>
  <conditionalFormatting sqref="G182:J186">
    <cfRule type="colorScale" priority="11">
      <colorScale>
        <cfvo type="min"/>
        <cfvo type="max"/>
        <color rgb="FFFFFFFF"/>
        <color rgb="FFE67C73"/>
      </colorScale>
    </cfRule>
  </conditionalFormatting>
  <conditionalFormatting sqref="R182:U184">
    <cfRule type="colorScale" priority="12">
      <colorScale>
        <cfvo type="min"/>
        <cfvo type="max"/>
        <color rgb="FFFFFFFF"/>
        <color rgb="FFFFD666"/>
      </colorScale>
    </cfRule>
  </conditionalFormatting>
  <conditionalFormatting sqref="R193:U198">
    <cfRule type="colorScale" priority="13">
      <colorScale>
        <cfvo type="min"/>
        <cfvo type="max"/>
        <color rgb="FFFFFFFF"/>
        <color rgb="FFFFD666"/>
      </colorScale>
    </cfRule>
  </conditionalFormatting>
  <conditionalFormatting sqref="G193:J200">
    <cfRule type="colorScale" priority="14">
      <colorScale>
        <cfvo type="min"/>
        <cfvo type="max"/>
        <color rgb="FFFFFFFF"/>
        <color rgb="FFE67C73"/>
      </colorScale>
    </cfRule>
  </conditionalFormatting>
  <conditionalFormatting sqref="G207:J240">
    <cfRule type="colorScale" priority="15">
      <colorScale>
        <cfvo type="min"/>
        <cfvo type="max"/>
        <color rgb="FFFFFFFF"/>
        <color rgb="FFE67C73"/>
      </colorScale>
    </cfRule>
  </conditionalFormatting>
  <conditionalFormatting sqref="R207:U232">
    <cfRule type="colorScale" priority="16">
      <colorScale>
        <cfvo type="min"/>
        <cfvo type="max"/>
        <color rgb="FFFFFFFF"/>
        <color rgb="FFFFD666"/>
      </colorScale>
    </cfRule>
  </conditionalFormatting>
  <conditionalFormatting sqref="R247:U305">
    <cfRule type="colorScale" priority="17">
      <colorScale>
        <cfvo type="min"/>
        <cfvo type="max"/>
        <color rgb="FFFFFFFF"/>
        <color rgb="FFFFD666"/>
      </colorScale>
    </cfRule>
  </conditionalFormatting>
  <conditionalFormatting sqref="G247:J332">
    <cfRule type="colorScale" priority="18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607"/>
  <sheetViews>
    <sheetView workbookViewId="0"/>
  </sheetViews>
  <sheetFormatPr baseColWidth="10" defaultColWidth="14.5" defaultRowHeight="15.75" customHeight="1" outlineLevelRow="1"/>
  <sheetData>
    <row r="1" spans="1:10" ht="13">
      <c r="A1" s="67" t="s">
        <v>20</v>
      </c>
      <c r="F1" s="92"/>
    </row>
    <row r="2" spans="1:10" ht="13">
      <c r="A2" s="68"/>
      <c r="B2" s="69" t="s">
        <v>2204</v>
      </c>
      <c r="C2" s="70"/>
      <c r="D2" s="70"/>
      <c r="E2" s="70"/>
      <c r="F2" s="70"/>
      <c r="G2" s="69" t="s">
        <v>2198</v>
      </c>
      <c r="H2" s="70"/>
      <c r="I2" s="70"/>
      <c r="J2" s="70"/>
    </row>
    <row r="3" spans="1:10" ht="13">
      <c r="A3" s="76" t="s">
        <v>2200</v>
      </c>
      <c r="B3" s="77" t="s">
        <v>64</v>
      </c>
      <c r="C3" s="77" t="s">
        <v>49</v>
      </c>
      <c r="D3" s="78" t="s">
        <v>50</v>
      </c>
      <c r="E3" s="78" t="s">
        <v>69</v>
      </c>
      <c r="F3" s="89" t="s">
        <v>2201</v>
      </c>
      <c r="G3" s="80" t="s">
        <v>64</v>
      </c>
      <c r="H3" s="80" t="s">
        <v>49</v>
      </c>
      <c r="I3" s="80" t="s">
        <v>50</v>
      </c>
      <c r="J3" s="80" t="s">
        <v>69</v>
      </c>
    </row>
    <row r="4" spans="1:10" ht="13">
      <c r="A4" s="93" t="s">
        <v>80</v>
      </c>
      <c r="B4" s="83"/>
      <c r="C4" s="81">
        <v>2</v>
      </c>
      <c r="D4" s="81">
        <v>1</v>
      </c>
      <c r="E4" s="83"/>
      <c r="F4" s="79">
        <f t="shared" ref="F4:F51" si="0">SUM(B4:E4)</f>
        <v>3</v>
      </c>
      <c r="G4" s="83"/>
      <c r="H4" s="81">
        <v>50000</v>
      </c>
      <c r="I4" s="81">
        <v>80000</v>
      </c>
      <c r="J4" s="83"/>
    </row>
    <row r="5" spans="1:10" ht="13">
      <c r="A5" s="93" t="s">
        <v>77</v>
      </c>
      <c r="B5" s="81">
        <v>3</v>
      </c>
      <c r="C5" s="83"/>
      <c r="D5" s="83"/>
      <c r="E5" s="83"/>
      <c r="F5" s="79">
        <f t="shared" si="0"/>
        <v>3</v>
      </c>
      <c r="G5" s="81">
        <v>32500</v>
      </c>
      <c r="H5" s="83"/>
      <c r="I5" s="83"/>
      <c r="J5" s="83"/>
    </row>
    <row r="6" spans="1:10" ht="13">
      <c r="A6" s="93" t="s">
        <v>84</v>
      </c>
      <c r="B6" s="83"/>
      <c r="C6" s="81">
        <v>2</v>
      </c>
      <c r="D6" s="83"/>
      <c r="E6" s="83"/>
      <c r="F6" s="79">
        <f t="shared" si="0"/>
        <v>2</v>
      </c>
      <c r="G6" s="83"/>
      <c r="H6" s="81">
        <v>72500</v>
      </c>
      <c r="I6" s="83"/>
      <c r="J6" s="83"/>
    </row>
    <row r="7" spans="1:10" ht="13">
      <c r="A7" s="93" t="s">
        <v>88</v>
      </c>
      <c r="B7" s="83"/>
      <c r="C7" s="81">
        <v>2</v>
      </c>
      <c r="D7" s="83"/>
      <c r="E7" s="83"/>
      <c r="F7" s="79">
        <f t="shared" si="0"/>
        <v>2</v>
      </c>
      <c r="G7" s="83"/>
      <c r="H7" s="81">
        <v>87500</v>
      </c>
      <c r="I7" s="83"/>
      <c r="J7" s="83"/>
    </row>
    <row r="8" spans="1:10" ht="13" collapsed="1">
      <c r="A8" s="93" t="s">
        <v>86</v>
      </c>
      <c r="B8" s="81">
        <v>1</v>
      </c>
      <c r="C8" s="81">
        <v>1</v>
      </c>
      <c r="D8" s="83"/>
      <c r="E8" s="83"/>
      <c r="F8" s="79">
        <f t="shared" si="0"/>
        <v>2</v>
      </c>
      <c r="G8" s="81">
        <v>37500</v>
      </c>
      <c r="H8" s="81">
        <v>70000</v>
      </c>
      <c r="I8" s="83"/>
      <c r="J8" s="83"/>
    </row>
    <row r="9" spans="1:10" ht="13" hidden="1" outlineLevel="1">
      <c r="A9" s="93" t="s">
        <v>221</v>
      </c>
      <c r="B9" s="83"/>
      <c r="C9" s="82"/>
      <c r="D9" s="81">
        <v>1</v>
      </c>
      <c r="E9" s="83"/>
      <c r="F9" s="79">
        <f t="shared" si="0"/>
        <v>1</v>
      </c>
      <c r="G9" s="83"/>
      <c r="H9" s="82"/>
      <c r="I9" s="81">
        <v>150000</v>
      </c>
      <c r="J9" s="83"/>
    </row>
    <row r="10" spans="1:10" ht="13" hidden="1" outlineLevel="1">
      <c r="A10" s="93" t="s">
        <v>222</v>
      </c>
      <c r="B10" s="83"/>
      <c r="C10" s="81">
        <v>1</v>
      </c>
      <c r="D10" s="82"/>
      <c r="E10" s="83"/>
      <c r="F10" s="79">
        <f t="shared" si="0"/>
        <v>1</v>
      </c>
      <c r="G10" s="83"/>
      <c r="H10" s="81">
        <v>90000</v>
      </c>
      <c r="I10" s="83"/>
      <c r="J10" s="83"/>
    </row>
    <row r="11" spans="1:10" ht="13" hidden="1" outlineLevel="1">
      <c r="A11" s="93" t="s">
        <v>223</v>
      </c>
      <c r="B11" s="83"/>
      <c r="C11" s="83"/>
      <c r="D11" s="81">
        <v>1</v>
      </c>
      <c r="E11" s="83"/>
      <c r="F11" s="79">
        <f t="shared" si="0"/>
        <v>1</v>
      </c>
      <c r="G11" s="83"/>
      <c r="H11" s="83"/>
      <c r="I11" s="81">
        <v>100000</v>
      </c>
      <c r="J11" s="83"/>
    </row>
    <row r="12" spans="1:10" ht="13" hidden="1" outlineLevel="1">
      <c r="A12" s="93" t="s">
        <v>228</v>
      </c>
      <c r="B12" s="83"/>
      <c r="C12" s="81">
        <v>1</v>
      </c>
      <c r="D12" s="83"/>
      <c r="E12" s="83"/>
      <c r="F12" s="79">
        <f t="shared" si="0"/>
        <v>1</v>
      </c>
      <c r="G12" s="83"/>
      <c r="H12" s="81">
        <v>55000</v>
      </c>
      <c r="I12" s="83"/>
      <c r="J12" s="83"/>
    </row>
    <row r="13" spans="1:10" ht="13" hidden="1" outlineLevel="1">
      <c r="A13" s="93" t="s">
        <v>225</v>
      </c>
      <c r="B13" s="83"/>
      <c r="C13" s="83"/>
      <c r="D13" s="81">
        <v>1</v>
      </c>
      <c r="E13" s="83"/>
      <c r="F13" s="79">
        <f t="shared" si="0"/>
        <v>1</v>
      </c>
      <c r="G13" s="83"/>
      <c r="H13" s="83"/>
      <c r="I13" s="81">
        <v>95000</v>
      </c>
      <c r="J13" s="83"/>
    </row>
    <row r="14" spans="1:10" ht="13" hidden="1" outlineLevel="1">
      <c r="A14" s="93" t="s">
        <v>202</v>
      </c>
      <c r="B14" s="83"/>
      <c r="C14" s="83"/>
      <c r="D14" s="81">
        <v>1</v>
      </c>
      <c r="E14" s="83"/>
      <c r="F14" s="79">
        <f t="shared" si="0"/>
        <v>1</v>
      </c>
      <c r="G14" s="83"/>
      <c r="H14" s="83"/>
      <c r="I14" s="81">
        <v>60000</v>
      </c>
      <c r="J14" s="83"/>
    </row>
    <row r="15" spans="1:10" ht="13" hidden="1" outlineLevel="1">
      <c r="A15" s="93" t="s">
        <v>205</v>
      </c>
      <c r="B15" s="83"/>
      <c r="C15" s="83"/>
      <c r="D15" s="81">
        <v>1</v>
      </c>
      <c r="E15" s="83"/>
      <c r="F15" s="79">
        <f t="shared" si="0"/>
        <v>1</v>
      </c>
      <c r="G15" s="83"/>
      <c r="H15" s="83"/>
      <c r="I15" s="81">
        <v>115000</v>
      </c>
      <c r="J15" s="83"/>
    </row>
    <row r="16" spans="1:10" ht="13" hidden="1" outlineLevel="1">
      <c r="A16" s="93" t="s">
        <v>208</v>
      </c>
      <c r="B16" s="83"/>
      <c r="C16" s="83"/>
      <c r="D16" s="81">
        <v>1</v>
      </c>
      <c r="E16" s="83"/>
      <c r="F16" s="79">
        <f t="shared" si="0"/>
        <v>1</v>
      </c>
      <c r="G16" s="83"/>
      <c r="H16" s="83"/>
      <c r="I16" s="81">
        <v>145000</v>
      </c>
      <c r="J16" s="83"/>
    </row>
    <row r="17" spans="1:10" ht="13" hidden="1" outlineLevel="1">
      <c r="A17" s="93" t="s">
        <v>212</v>
      </c>
      <c r="B17" s="83"/>
      <c r="C17" s="81">
        <v>1</v>
      </c>
      <c r="D17" s="83"/>
      <c r="E17" s="83"/>
      <c r="F17" s="79">
        <f t="shared" si="0"/>
        <v>1</v>
      </c>
      <c r="G17" s="83"/>
      <c r="H17" s="81">
        <v>115000</v>
      </c>
      <c r="I17" s="83"/>
      <c r="J17" s="83"/>
    </row>
    <row r="18" spans="1:10" ht="13" hidden="1" outlineLevel="1">
      <c r="A18" s="93" t="s">
        <v>232</v>
      </c>
      <c r="B18" s="83"/>
      <c r="C18" s="81">
        <v>1</v>
      </c>
      <c r="D18" s="83"/>
      <c r="E18" s="83"/>
      <c r="F18" s="79">
        <f t="shared" si="0"/>
        <v>1</v>
      </c>
      <c r="G18" s="83"/>
      <c r="H18" s="81">
        <v>60000</v>
      </c>
      <c r="I18" s="83"/>
      <c r="J18" s="83"/>
    </row>
    <row r="19" spans="1:10" ht="13" hidden="1" outlineLevel="1">
      <c r="A19" s="93" t="s">
        <v>234</v>
      </c>
      <c r="B19" s="83"/>
      <c r="C19" s="83"/>
      <c r="D19" s="81">
        <v>1</v>
      </c>
      <c r="E19" s="83"/>
      <c r="F19" s="79">
        <f t="shared" si="0"/>
        <v>1</v>
      </c>
      <c r="G19" s="83"/>
      <c r="H19" s="83"/>
      <c r="I19" s="81">
        <v>85000</v>
      </c>
      <c r="J19" s="83"/>
    </row>
    <row r="20" spans="1:10" ht="13" hidden="1" outlineLevel="1">
      <c r="A20" s="93" t="s">
        <v>260</v>
      </c>
      <c r="B20" s="83"/>
      <c r="C20" s="81">
        <v>1</v>
      </c>
      <c r="D20" s="83"/>
      <c r="E20" s="83"/>
      <c r="F20" s="79">
        <f t="shared" si="0"/>
        <v>1</v>
      </c>
      <c r="G20" s="83"/>
      <c r="H20" s="81">
        <v>55000</v>
      </c>
      <c r="I20" s="83"/>
      <c r="J20" s="83"/>
    </row>
    <row r="21" spans="1:10" ht="13" hidden="1" outlineLevel="1">
      <c r="A21" s="93" t="s">
        <v>264</v>
      </c>
      <c r="B21" s="83"/>
      <c r="C21" s="81">
        <v>1</v>
      </c>
      <c r="D21" s="83"/>
      <c r="E21" s="83"/>
      <c r="F21" s="79">
        <f t="shared" si="0"/>
        <v>1</v>
      </c>
      <c r="G21" s="83"/>
      <c r="H21" s="81">
        <v>55000</v>
      </c>
      <c r="I21" s="83"/>
      <c r="J21" s="83"/>
    </row>
    <row r="22" spans="1:10" ht="13" hidden="1" outlineLevel="1">
      <c r="A22" s="93" t="s">
        <v>243</v>
      </c>
      <c r="B22" s="83"/>
      <c r="C22" s="83"/>
      <c r="D22" s="81">
        <v>1</v>
      </c>
      <c r="E22" s="83"/>
      <c r="F22" s="79">
        <f t="shared" si="0"/>
        <v>1</v>
      </c>
      <c r="G22" s="83"/>
      <c r="H22" s="83"/>
      <c r="I22" s="81">
        <v>115000</v>
      </c>
      <c r="J22" s="83"/>
    </row>
    <row r="23" spans="1:10" ht="13" hidden="1" outlineLevel="1">
      <c r="A23" s="93" t="s">
        <v>239</v>
      </c>
      <c r="B23" s="83"/>
      <c r="C23" s="81">
        <v>1</v>
      </c>
      <c r="D23" s="83"/>
      <c r="E23" s="83"/>
      <c r="F23" s="79">
        <f t="shared" si="0"/>
        <v>1</v>
      </c>
      <c r="G23" s="83"/>
      <c r="H23" s="81">
        <v>50000</v>
      </c>
      <c r="I23" s="83"/>
      <c r="J23" s="83"/>
    </row>
    <row r="24" spans="1:10" ht="13" hidden="1" outlineLevel="1">
      <c r="A24" s="93" t="s">
        <v>244</v>
      </c>
      <c r="B24" s="83"/>
      <c r="C24" s="81">
        <v>1</v>
      </c>
      <c r="D24" s="83"/>
      <c r="E24" s="83"/>
      <c r="F24" s="79">
        <f t="shared" si="0"/>
        <v>1</v>
      </c>
      <c r="G24" s="83"/>
      <c r="H24" s="81">
        <v>70000</v>
      </c>
      <c r="I24" s="83"/>
      <c r="J24" s="83"/>
    </row>
    <row r="25" spans="1:10" ht="13" hidden="1" outlineLevel="1">
      <c r="A25" s="93" t="s">
        <v>196</v>
      </c>
      <c r="B25" s="83"/>
      <c r="C25" s="81">
        <v>1</v>
      </c>
      <c r="D25" s="83"/>
      <c r="E25" s="83"/>
      <c r="F25" s="79">
        <f t="shared" si="0"/>
        <v>1</v>
      </c>
      <c r="G25" s="83"/>
      <c r="H25" s="81">
        <v>75000</v>
      </c>
      <c r="I25" s="83"/>
      <c r="J25" s="83"/>
    </row>
    <row r="26" spans="1:10" ht="13" hidden="1" outlineLevel="1">
      <c r="A26" s="93" t="s">
        <v>198</v>
      </c>
      <c r="B26" s="83"/>
      <c r="C26" s="81">
        <v>1</v>
      </c>
      <c r="D26" s="83"/>
      <c r="E26" s="83"/>
      <c r="F26" s="79">
        <f t="shared" si="0"/>
        <v>1</v>
      </c>
      <c r="G26" s="83"/>
      <c r="H26" s="81">
        <v>52500</v>
      </c>
      <c r="I26" s="83"/>
      <c r="J26" s="83"/>
    </row>
    <row r="27" spans="1:10" ht="13" hidden="1" outlineLevel="1">
      <c r="A27" s="93" t="s">
        <v>197</v>
      </c>
      <c r="B27" s="83"/>
      <c r="C27" s="81">
        <v>1</v>
      </c>
      <c r="D27" s="83"/>
      <c r="E27" s="83"/>
      <c r="F27" s="79">
        <f t="shared" si="0"/>
        <v>1</v>
      </c>
      <c r="G27" s="83"/>
      <c r="H27" s="81">
        <v>52500</v>
      </c>
      <c r="I27" s="83"/>
      <c r="J27" s="83"/>
    </row>
    <row r="28" spans="1:10" ht="13" hidden="1" outlineLevel="1">
      <c r="A28" s="93" t="s">
        <v>157</v>
      </c>
      <c r="B28" s="83"/>
      <c r="C28" s="81">
        <v>1</v>
      </c>
      <c r="D28" s="83"/>
      <c r="E28" s="83"/>
      <c r="F28" s="79">
        <f t="shared" si="0"/>
        <v>1</v>
      </c>
      <c r="G28" s="83"/>
      <c r="H28" s="81">
        <v>75000</v>
      </c>
      <c r="I28" s="83"/>
      <c r="J28" s="83"/>
    </row>
    <row r="29" spans="1:10" ht="13" hidden="1" outlineLevel="1">
      <c r="A29" s="93" t="s">
        <v>151</v>
      </c>
      <c r="B29" s="83"/>
      <c r="C29" s="81">
        <v>1</v>
      </c>
      <c r="D29" s="83"/>
      <c r="E29" s="83"/>
      <c r="F29" s="79">
        <f t="shared" si="0"/>
        <v>1</v>
      </c>
      <c r="G29" s="83"/>
      <c r="H29" s="81">
        <v>75000</v>
      </c>
      <c r="I29" s="83"/>
      <c r="J29" s="83"/>
    </row>
    <row r="30" spans="1:10" ht="13" hidden="1" outlineLevel="1">
      <c r="A30" s="93" t="s">
        <v>73</v>
      </c>
      <c r="B30" s="83"/>
      <c r="C30" s="83"/>
      <c r="D30" s="81">
        <v>1</v>
      </c>
      <c r="E30" s="83"/>
      <c r="F30" s="79">
        <f t="shared" si="0"/>
        <v>1</v>
      </c>
      <c r="G30" s="83"/>
      <c r="H30" s="83"/>
      <c r="I30" s="81">
        <v>120000</v>
      </c>
      <c r="J30" s="83"/>
    </row>
    <row r="31" spans="1:10" ht="13" hidden="1" outlineLevel="1">
      <c r="A31" s="93" t="s">
        <v>123</v>
      </c>
      <c r="B31" s="83"/>
      <c r="C31" s="81">
        <v>1</v>
      </c>
      <c r="D31" s="83"/>
      <c r="E31" s="83"/>
      <c r="F31" s="79">
        <f t="shared" si="0"/>
        <v>1</v>
      </c>
      <c r="G31" s="83"/>
      <c r="H31" s="81">
        <v>50000</v>
      </c>
      <c r="I31" s="83"/>
      <c r="J31" s="83"/>
    </row>
    <row r="32" spans="1:10" ht="13" hidden="1" outlineLevel="1">
      <c r="A32" s="93" t="s">
        <v>78</v>
      </c>
      <c r="B32" s="83"/>
      <c r="C32" s="81">
        <v>1</v>
      </c>
      <c r="D32" s="83"/>
      <c r="E32" s="83"/>
      <c r="F32" s="79">
        <f t="shared" si="0"/>
        <v>1</v>
      </c>
      <c r="G32" s="83"/>
      <c r="H32" s="81">
        <v>67500</v>
      </c>
      <c r="I32" s="83"/>
      <c r="J32" s="83"/>
    </row>
    <row r="33" spans="1:10" ht="13" hidden="1" outlineLevel="1">
      <c r="A33" s="93" t="s">
        <v>163</v>
      </c>
      <c r="B33" s="83"/>
      <c r="C33" s="81">
        <v>1</v>
      </c>
      <c r="D33" s="83"/>
      <c r="E33" s="83"/>
      <c r="F33" s="79">
        <f t="shared" si="0"/>
        <v>1</v>
      </c>
      <c r="G33" s="83"/>
      <c r="H33" s="81">
        <v>60000</v>
      </c>
      <c r="I33" s="83"/>
      <c r="J33" s="83"/>
    </row>
    <row r="34" spans="1:10" ht="13" hidden="1" outlineLevel="1">
      <c r="A34" s="93" t="s">
        <v>194</v>
      </c>
      <c r="B34" s="83"/>
      <c r="C34" s="81">
        <v>1</v>
      </c>
      <c r="D34" s="83"/>
      <c r="E34" s="83"/>
      <c r="F34" s="79">
        <f t="shared" si="0"/>
        <v>1</v>
      </c>
      <c r="G34" s="83"/>
      <c r="H34" s="81">
        <v>85000</v>
      </c>
      <c r="I34" s="83"/>
      <c r="J34" s="83"/>
    </row>
    <row r="35" spans="1:10" ht="13" hidden="1" outlineLevel="1">
      <c r="A35" s="93" t="s">
        <v>193</v>
      </c>
      <c r="B35" s="83"/>
      <c r="C35" s="83"/>
      <c r="D35" s="81">
        <v>1</v>
      </c>
      <c r="E35" s="83"/>
      <c r="F35" s="79">
        <f t="shared" si="0"/>
        <v>1</v>
      </c>
      <c r="G35" s="83"/>
      <c r="H35" s="83"/>
      <c r="I35" s="81">
        <v>145000</v>
      </c>
      <c r="J35" s="83"/>
    </row>
    <row r="36" spans="1:10" ht="13" hidden="1" outlineLevel="1">
      <c r="A36" s="93" t="s">
        <v>192</v>
      </c>
      <c r="B36" s="83"/>
      <c r="C36" s="83"/>
      <c r="D36" s="81">
        <v>1</v>
      </c>
      <c r="E36" s="83"/>
      <c r="F36" s="79">
        <f t="shared" si="0"/>
        <v>1</v>
      </c>
      <c r="G36" s="83"/>
      <c r="H36" s="83"/>
      <c r="I36" s="81">
        <v>100000</v>
      </c>
      <c r="J36" s="83"/>
    </row>
    <row r="37" spans="1:10" ht="13" hidden="1" outlineLevel="1">
      <c r="A37" s="93" t="s">
        <v>191</v>
      </c>
      <c r="B37" s="83"/>
      <c r="C37" s="83"/>
      <c r="D37" s="81">
        <v>1</v>
      </c>
      <c r="E37" s="83"/>
      <c r="F37" s="79">
        <f t="shared" si="0"/>
        <v>1</v>
      </c>
      <c r="G37" s="83"/>
      <c r="H37" s="83"/>
      <c r="I37" s="81">
        <v>150000</v>
      </c>
      <c r="J37" s="83"/>
    </row>
    <row r="38" spans="1:10" ht="13" hidden="1" outlineLevel="1">
      <c r="A38" s="93" t="s">
        <v>175</v>
      </c>
      <c r="B38" s="83"/>
      <c r="C38" s="81">
        <v>1</v>
      </c>
      <c r="D38" s="83"/>
      <c r="E38" s="83"/>
      <c r="F38" s="79">
        <f t="shared" si="0"/>
        <v>1</v>
      </c>
      <c r="G38" s="83"/>
      <c r="H38" s="81">
        <v>50000</v>
      </c>
      <c r="I38" s="83"/>
      <c r="J38" s="83"/>
    </row>
    <row r="39" spans="1:10" ht="13" hidden="1" outlineLevel="1">
      <c r="A39" s="93" t="s">
        <v>171</v>
      </c>
      <c r="B39" s="83"/>
      <c r="C39" s="81">
        <v>1</v>
      </c>
      <c r="D39" s="83"/>
      <c r="E39" s="83"/>
      <c r="F39" s="79">
        <f t="shared" si="0"/>
        <v>1</v>
      </c>
      <c r="G39" s="83"/>
      <c r="H39" s="81">
        <v>125000</v>
      </c>
      <c r="I39" s="83"/>
      <c r="J39" s="83"/>
    </row>
    <row r="40" spans="1:10" ht="13" hidden="1" outlineLevel="1">
      <c r="A40" s="93" t="s">
        <v>169</v>
      </c>
      <c r="B40" s="83"/>
      <c r="C40" s="83"/>
      <c r="D40" s="83"/>
      <c r="E40" s="81">
        <v>1</v>
      </c>
      <c r="F40" s="79">
        <f t="shared" si="0"/>
        <v>1</v>
      </c>
      <c r="G40" s="83"/>
      <c r="H40" s="83"/>
      <c r="I40" s="83"/>
      <c r="J40" s="81">
        <v>185000</v>
      </c>
    </row>
    <row r="41" spans="1:10" ht="13" hidden="1" outlineLevel="1">
      <c r="A41" s="93" t="s">
        <v>174</v>
      </c>
      <c r="B41" s="83"/>
      <c r="C41" s="81">
        <v>1</v>
      </c>
      <c r="D41" s="83"/>
      <c r="E41" s="83"/>
      <c r="F41" s="79">
        <f t="shared" si="0"/>
        <v>1</v>
      </c>
      <c r="G41" s="83"/>
      <c r="H41" s="81">
        <v>70000</v>
      </c>
      <c r="I41" s="83"/>
      <c r="J41" s="83"/>
    </row>
    <row r="42" spans="1:10" ht="13" hidden="1" outlineLevel="1">
      <c r="A42" s="93" t="s">
        <v>111</v>
      </c>
      <c r="B42" s="83"/>
      <c r="C42" s="83"/>
      <c r="D42" s="81">
        <v>1</v>
      </c>
      <c r="E42" s="83"/>
      <c r="F42" s="79">
        <f t="shared" si="0"/>
        <v>1</v>
      </c>
      <c r="G42" s="83"/>
      <c r="H42" s="83"/>
      <c r="I42" s="81">
        <v>135000</v>
      </c>
      <c r="J42" s="83"/>
    </row>
    <row r="43" spans="1:10" ht="13" hidden="1" outlineLevel="1">
      <c r="A43" s="93" t="s">
        <v>127</v>
      </c>
      <c r="B43" s="83"/>
      <c r="C43" s="83"/>
      <c r="D43" s="81">
        <v>1</v>
      </c>
      <c r="E43" s="83"/>
      <c r="F43" s="79">
        <f t="shared" si="0"/>
        <v>1</v>
      </c>
      <c r="G43" s="83"/>
      <c r="H43" s="83"/>
      <c r="I43" s="81">
        <v>115000</v>
      </c>
      <c r="J43" s="83"/>
    </row>
    <row r="44" spans="1:10" ht="13" hidden="1" outlineLevel="1">
      <c r="A44" s="93" t="s">
        <v>131</v>
      </c>
      <c r="B44" s="83"/>
      <c r="C44" s="81">
        <v>1</v>
      </c>
      <c r="D44" s="83"/>
      <c r="E44" s="83"/>
      <c r="F44" s="79">
        <f t="shared" si="0"/>
        <v>1</v>
      </c>
      <c r="G44" s="83"/>
      <c r="H44" s="81">
        <v>60000</v>
      </c>
      <c r="I44" s="83"/>
      <c r="J44" s="83"/>
    </row>
    <row r="45" spans="1:10" ht="13" hidden="1" outlineLevel="1">
      <c r="A45" s="93" t="s">
        <v>109</v>
      </c>
      <c r="B45" s="83"/>
      <c r="C45" s="81">
        <v>1</v>
      </c>
      <c r="D45" s="83"/>
      <c r="E45" s="83"/>
      <c r="F45" s="79">
        <f t="shared" si="0"/>
        <v>1</v>
      </c>
      <c r="G45" s="83"/>
      <c r="H45" s="81">
        <v>95000</v>
      </c>
      <c r="I45" s="83"/>
      <c r="J45" s="83"/>
    </row>
    <row r="46" spans="1:10" ht="13" hidden="1" outlineLevel="1">
      <c r="A46" s="93" t="s">
        <v>137</v>
      </c>
      <c r="B46" s="83"/>
      <c r="C46" s="83"/>
      <c r="D46" s="81">
        <v>1</v>
      </c>
      <c r="E46" s="83"/>
      <c r="F46" s="79">
        <f t="shared" si="0"/>
        <v>1</v>
      </c>
      <c r="G46" s="83"/>
      <c r="H46" s="83"/>
      <c r="I46" s="81">
        <v>125000</v>
      </c>
      <c r="J46" s="83"/>
    </row>
    <row r="47" spans="1:10" ht="13" hidden="1" outlineLevel="1">
      <c r="A47" s="93" t="s">
        <v>201</v>
      </c>
      <c r="B47" s="81">
        <v>1</v>
      </c>
      <c r="C47" s="83"/>
      <c r="D47" s="83"/>
      <c r="E47" s="83"/>
      <c r="F47" s="79">
        <f t="shared" si="0"/>
        <v>1</v>
      </c>
      <c r="G47" s="81">
        <v>70000</v>
      </c>
      <c r="H47" s="83"/>
      <c r="I47" s="83"/>
      <c r="J47" s="83"/>
    </row>
    <row r="48" spans="1:10" ht="13" hidden="1" outlineLevel="1">
      <c r="A48" s="93" t="s">
        <v>71</v>
      </c>
      <c r="B48" s="81">
        <v>1</v>
      </c>
      <c r="C48" s="83"/>
      <c r="D48" s="83"/>
      <c r="E48" s="83"/>
      <c r="F48" s="79">
        <f t="shared" si="0"/>
        <v>1</v>
      </c>
      <c r="G48" s="81">
        <v>57500</v>
      </c>
      <c r="H48" s="83"/>
      <c r="I48" s="83"/>
      <c r="J48" s="83"/>
    </row>
    <row r="49" spans="1:10" ht="13" hidden="1" outlineLevel="1">
      <c r="A49" s="93" t="s">
        <v>177</v>
      </c>
      <c r="B49" s="81">
        <v>1</v>
      </c>
      <c r="C49" s="83"/>
      <c r="D49" s="83"/>
      <c r="E49" s="83"/>
      <c r="F49" s="79">
        <f t="shared" si="0"/>
        <v>1</v>
      </c>
      <c r="G49" s="81">
        <v>45000</v>
      </c>
      <c r="H49" s="83"/>
      <c r="I49" s="83"/>
      <c r="J49" s="83"/>
    </row>
    <row r="50" spans="1:10" ht="13" hidden="1" outlineLevel="1">
      <c r="A50" s="93" t="s">
        <v>170</v>
      </c>
      <c r="B50" s="81">
        <v>1</v>
      </c>
      <c r="C50" s="83"/>
      <c r="D50" s="83"/>
      <c r="E50" s="83"/>
      <c r="F50" s="79">
        <f t="shared" si="0"/>
        <v>1</v>
      </c>
      <c r="G50" s="81">
        <v>185000</v>
      </c>
      <c r="H50" s="83"/>
      <c r="I50" s="83"/>
      <c r="J50" s="83"/>
    </row>
    <row r="51" spans="1:10" ht="13" hidden="1" outlineLevel="1">
      <c r="A51" s="93" t="s">
        <v>188</v>
      </c>
      <c r="B51" s="81">
        <v>1</v>
      </c>
      <c r="C51" s="83"/>
      <c r="D51" s="83"/>
      <c r="E51" s="83"/>
      <c r="F51" s="79">
        <f t="shared" si="0"/>
        <v>1</v>
      </c>
      <c r="G51" s="81">
        <v>50000</v>
      </c>
      <c r="H51" s="83"/>
      <c r="I51" s="83"/>
      <c r="J51" s="83"/>
    </row>
    <row r="52" spans="1:10" ht="13">
      <c r="F52" s="92"/>
    </row>
    <row r="53" spans="1:10" ht="13">
      <c r="A53" s="67" t="s">
        <v>24</v>
      </c>
      <c r="F53" s="92"/>
    </row>
    <row r="54" spans="1:10" ht="13">
      <c r="A54" s="68"/>
      <c r="B54" s="69" t="s">
        <v>2204</v>
      </c>
      <c r="C54" s="70"/>
      <c r="D54" s="70"/>
      <c r="E54" s="70"/>
      <c r="F54" s="70"/>
      <c r="G54" s="69" t="s">
        <v>2198</v>
      </c>
      <c r="H54" s="70"/>
      <c r="I54" s="70"/>
      <c r="J54" s="70"/>
    </row>
    <row r="55" spans="1:10" ht="13">
      <c r="A55" s="76" t="s">
        <v>2200</v>
      </c>
      <c r="B55" s="77" t="s">
        <v>64</v>
      </c>
      <c r="C55" s="77" t="s">
        <v>49</v>
      </c>
      <c r="D55" s="78" t="s">
        <v>50</v>
      </c>
      <c r="E55" s="78" t="s">
        <v>69</v>
      </c>
      <c r="F55" s="89" t="s">
        <v>2201</v>
      </c>
      <c r="G55" s="80" t="s">
        <v>64</v>
      </c>
      <c r="H55" s="80" t="s">
        <v>49</v>
      </c>
      <c r="I55" s="80" t="s">
        <v>50</v>
      </c>
      <c r="J55" s="80" t="s">
        <v>69</v>
      </c>
    </row>
    <row r="56" spans="1:10" ht="13">
      <c r="A56" s="76" t="s">
        <v>272</v>
      </c>
      <c r="B56" s="83"/>
      <c r="C56" s="81">
        <v>3</v>
      </c>
      <c r="D56" s="90"/>
      <c r="E56" s="90"/>
      <c r="F56" s="79">
        <f t="shared" ref="F56:F69" si="1">SUM(B56:E56)</f>
        <v>3</v>
      </c>
      <c r="G56" s="83"/>
      <c r="H56" s="81">
        <v>105000</v>
      </c>
      <c r="I56" s="90"/>
      <c r="J56" s="90"/>
    </row>
    <row r="57" spans="1:10" ht="13">
      <c r="A57" s="76" t="s">
        <v>273</v>
      </c>
      <c r="B57" s="81">
        <v>2</v>
      </c>
      <c r="C57" s="83"/>
      <c r="D57" s="90"/>
      <c r="E57" s="90"/>
      <c r="F57" s="79">
        <f t="shared" si="1"/>
        <v>2</v>
      </c>
      <c r="G57" s="81">
        <v>57500</v>
      </c>
      <c r="H57" s="83"/>
      <c r="I57" s="90"/>
      <c r="J57" s="90"/>
    </row>
    <row r="58" spans="1:10" ht="13">
      <c r="A58" s="76" t="s">
        <v>339</v>
      </c>
      <c r="B58" s="81">
        <v>1</v>
      </c>
      <c r="C58" s="83"/>
      <c r="D58" s="90"/>
      <c r="E58" s="90"/>
      <c r="F58" s="79">
        <f t="shared" si="1"/>
        <v>1</v>
      </c>
      <c r="G58" s="81">
        <v>60000</v>
      </c>
      <c r="H58" s="83"/>
      <c r="I58" s="90"/>
      <c r="J58" s="90"/>
    </row>
    <row r="59" spans="1:10" ht="13">
      <c r="A59" s="76" t="s">
        <v>342</v>
      </c>
      <c r="B59" s="83"/>
      <c r="C59" s="81">
        <v>1</v>
      </c>
      <c r="D59" s="90"/>
      <c r="E59" s="90"/>
      <c r="F59" s="79">
        <f t="shared" si="1"/>
        <v>1</v>
      </c>
      <c r="G59" s="83"/>
      <c r="H59" s="81">
        <v>75000</v>
      </c>
      <c r="I59" s="90"/>
      <c r="J59" s="90"/>
    </row>
    <row r="60" spans="1:10" ht="13" collapsed="1">
      <c r="A60" s="76" t="s">
        <v>346</v>
      </c>
      <c r="B60" s="81">
        <v>1</v>
      </c>
      <c r="C60" s="83"/>
      <c r="D60" s="90"/>
      <c r="E60" s="90"/>
      <c r="F60" s="79">
        <f t="shared" si="1"/>
        <v>1</v>
      </c>
      <c r="G60" s="81">
        <v>165000</v>
      </c>
      <c r="H60" s="83"/>
      <c r="I60" s="90"/>
      <c r="J60" s="90"/>
    </row>
    <row r="61" spans="1:10" ht="13" hidden="1" outlineLevel="1">
      <c r="A61" s="76" t="s">
        <v>322</v>
      </c>
      <c r="B61" s="81">
        <v>1</v>
      </c>
      <c r="C61" s="83"/>
      <c r="D61" s="90"/>
      <c r="E61" s="90"/>
      <c r="F61" s="79">
        <f t="shared" si="1"/>
        <v>1</v>
      </c>
      <c r="G61" s="81">
        <v>37500</v>
      </c>
      <c r="H61" s="83"/>
      <c r="I61" s="90"/>
      <c r="J61" s="90"/>
    </row>
    <row r="62" spans="1:10" ht="13" hidden="1" outlineLevel="1">
      <c r="A62" s="76" t="s">
        <v>282</v>
      </c>
      <c r="B62" s="81">
        <v>1</v>
      </c>
      <c r="C62" s="83"/>
      <c r="D62" s="90"/>
      <c r="E62" s="90"/>
      <c r="F62" s="79">
        <f t="shared" si="1"/>
        <v>1</v>
      </c>
      <c r="G62" s="81">
        <v>45000</v>
      </c>
      <c r="H62" s="83"/>
      <c r="I62" s="90"/>
      <c r="J62" s="90"/>
    </row>
    <row r="63" spans="1:10" ht="13" hidden="1" outlineLevel="1">
      <c r="A63" s="76" t="s">
        <v>287</v>
      </c>
      <c r="B63" s="81">
        <v>1</v>
      </c>
      <c r="C63" s="83"/>
      <c r="D63" s="90"/>
      <c r="E63" s="90"/>
      <c r="F63" s="79">
        <f t="shared" si="1"/>
        <v>1</v>
      </c>
      <c r="G63" s="81">
        <v>27500</v>
      </c>
      <c r="H63" s="83"/>
      <c r="I63" s="90"/>
      <c r="J63" s="90"/>
    </row>
    <row r="64" spans="1:10" ht="13" hidden="1" outlineLevel="1">
      <c r="A64" s="76" t="s">
        <v>292</v>
      </c>
      <c r="B64" s="81">
        <v>1</v>
      </c>
      <c r="C64" s="83"/>
      <c r="D64" s="90"/>
      <c r="E64" s="90"/>
      <c r="F64" s="79">
        <f t="shared" si="1"/>
        <v>1</v>
      </c>
      <c r="G64" s="81">
        <v>55000</v>
      </c>
      <c r="H64" s="83"/>
      <c r="I64" s="90"/>
      <c r="J64" s="90"/>
    </row>
    <row r="65" spans="1:10" ht="13" hidden="1" outlineLevel="1">
      <c r="A65" s="76" t="s">
        <v>80</v>
      </c>
      <c r="B65" s="81">
        <v>1</v>
      </c>
      <c r="C65" s="83"/>
      <c r="D65" s="90"/>
      <c r="E65" s="90"/>
      <c r="F65" s="79">
        <f t="shared" si="1"/>
        <v>1</v>
      </c>
      <c r="G65" s="81">
        <v>40000</v>
      </c>
      <c r="H65" s="83"/>
      <c r="I65" s="90"/>
      <c r="J65" s="90"/>
    </row>
    <row r="66" spans="1:10" ht="13" hidden="1" outlineLevel="1">
      <c r="A66" s="76" t="s">
        <v>296</v>
      </c>
      <c r="B66" s="81">
        <v>1</v>
      </c>
      <c r="C66" s="83"/>
      <c r="D66" s="90"/>
      <c r="E66" s="90"/>
      <c r="F66" s="79">
        <f t="shared" si="1"/>
        <v>1</v>
      </c>
      <c r="G66" s="81">
        <v>40000</v>
      </c>
      <c r="H66" s="83"/>
      <c r="I66" s="90"/>
      <c r="J66" s="90"/>
    </row>
    <row r="67" spans="1:10" ht="13" hidden="1" outlineLevel="1">
      <c r="A67" s="76" t="s">
        <v>308</v>
      </c>
      <c r="B67" s="81">
        <v>1</v>
      </c>
      <c r="C67" s="83"/>
      <c r="D67" s="90"/>
      <c r="E67" s="90"/>
      <c r="F67" s="79">
        <f t="shared" si="1"/>
        <v>1</v>
      </c>
      <c r="G67" s="81">
        <v>20000</v>
      </c>
      <c r="H67" s="83"/>
      <c r="I67" s="90"/>
      <c r="J67" s="90"/>
    </row>
    <row r="68" spans="1:10" ht="13" hidden="1" outlineLevel="1">
      <c r="A68" s="76" t="s">
        <v>312</v>
      </c>
      <c r="B68" s="81">
        <v>1</v>
      </c>
      <c r="C68" s="83"/>
      <c r="D68" s="90"/>
      <c r="E68" s="90"/>
      <c r="F68" s="79">
        <f t="shared" si="1"/>
        <v>1</v>
      </c>
      <c r="G68" s="81">
        <v>105000</v>
      </c>
      <c r="H68" s="83"/>
      <c r="I68" s="90"/>
      <c r="J68" s="90"/>
    </row>
    <row r="69" spans="1:10" ht="13" hidden="1" outlineLevel="1">
      <c r="A69" s="76" t="s">
        <v>314</v>
      </c>
      <c r="B69" s="81">
        <v>1</v>
      </c>
      <c r="C69" s="83"/>
      <c r="D69" s="90"/>
      <c r="E69" s="90"/>
      <c r="F69" s="79">
        <f t="shared" si="1"/>
        <v>1</v>
      </c>
      <c r="G69" s="81">
        <v>11500</v>
      </c>
      <c r="H69" s="83"/>
      <c r="I69" s="90"/>
      <c r="J69" s="90"/>
    </row>
    <row r="70" spans="1:10" ht="13">
      <c r="F70" s="92"/>
    </row>
    <row r="71" spans="1:10" ht="13">
      <c r="A71" s="67" t="s">
        <v>2203</v>
      </c>
      <c r="F71" s="92"/>
    </row>
    <row r="72" spans="1:10" ht="13">
      <c r="A72" s="68"/>
      <c r="B72" s="69" t="s">
        <v>2204</v>
      </c>
      <c r="C72" s="70"/>
      <c r="D72" s="70"/>
      <c r="E72" s="70"/>
      <c r="F72" s="70"/>
      <c r="G72" s="69" t="s">
        <v>2198</v>
      </c>
      <c r="H72" s="70"/>
      <c r="I72" s="70"/>
      <c r="J72" s="70"/>
    </row>
    <row r="73" spans="1:10" ht="13">
      <c r="A73" s="76" t="s">
        <v>2200</v>
      </c>
      <c r="B73" s="77" t="s">
        <v>64</v>
      </c>
      <c r="C73" s="77" t="s">
        <v>49</v>
      </c>
      <c r="D73" s="78" t="s">
        <v>50</v>
      </c>
      <c r="E73" s="78" t="s">
        <v>69</v>
      </c>
      <c r="F73" s="89" t="s">
        <v>2201</v>
      </c>
      <c r="G73" s="80" t="s">
        <v>64</v>
      </c>
      <c r="H73" s="80" t="s">
        <v>49</v>
      </c>
      <c r="I73" s="80" t="s">
        <v>50</v>
      </c>
      <c r="J73" s="80" t="s">
        <v>69</v>
      </c>
    </row>
    <row r="74" spans="1:10" ht="13">
      <c r="A74" s="76" t="s">
        <v>351</v>
      </c>
      <c r="B74" s="83"/>
      <c r="C74" s="83"/>
      <c r="D74" s="81">
        <v>16</v>
      </c>
      <c r="E74" s="83"/>
      <c r="F74" s="79">
        <f t="shared" ref="F74:F131" si="2">SUM(B74:E74)</f>
        <v>16</v>
      </c>
      <c r="G74" s="83"/>
      <c r="H74" s="83"/>
      <c r="I74" s="81">
        <v>230000</v>
      </c>
      <c r="J74" s="83"/>
    </row>
    <row r="75" spans="1:10" ht="13">
      <c r="A75" s="76" t="s">
        <v>355</v>
      </c>
      <c r="B75" s="83"/>
      <c r="C75" s="81">
        <v>6</v>
      </c>
      <c r="D75" s="83"/>
      <c r="E75" s="83"/>
      <c r="F75" s="79">
        <f t="shared" si="2"/>
        <v>6</v>
      </c>
      <c r="G75" s="83"/>
      <c r="H75" s="81">
        <v>120000</v>
      </c>
      <c r="I75" s="83"/>
      <c r="J75" s="83"/>
    </row>
    <row r="76" spans="1:10" ht="13">
      <c r="A76" s="76" t="s">
        <v>353</v>
      </c>
      <c r="B76" s="83"/>
      <c r="C76" s="81">
        <v>1</v>
      </c>
      <c r="D76" s="81">
        <v>3</v>
      </c>
      <c r="E76" s="83"/>
      <c r="F76" s="79">
        <f t="shared" si="2"/>
        <v>4</v>
      </c>
      <c r="G76" s="83"/>
      <c r="H76" s="81">
        <v>215000</v>
      </c>
      <c r="I76" s="81">
        <v>225000</v>
      </c>
      <c r="J76" s="83"/>
    </row>
    <row r="77" spans="1:10" ht="13">
      <c r="A77" s="76" t="s">
        <v>273</v>
      </c>
      <c r="B77" s="81">
        <v>2</v>
      </c>
      <c r="C77" s="83"/>
      <c r="D77" s="81">
        <v>1</v>
      </c>
      <c r="E77" s="83"/>
      <c r="F77" s="79">
        <f t="shared" si="2"/>
        <v>3</v>
      </c>
      <c r="G77" s="81">
        <v>57500</v>
      </c>
      <c r="H77" s="83"/>
      <c r="I77" s="81">
        <v>285000</v>
      </c>
      <c r="J77" s="83"/>
    </row>
    <row r="78" spans="1:10" ht="13" collapsed="1">
      <c r="A78" s="76" t="s">
        <v>359</v>
      </c>
      <c r="B78" s="83"/>
      <c r="C78" s="83"/>
      <c r="D78" s="81">
        <v>2</v>
      </c>
      <c r="E78" s="81">
        <v>1</v>
      </c>
      <c r="F78" s="79">
        <f t="shared" si="2"/>
        <v>3</v>
      </c>
      <c r="G78" s="83"/>
      <c r="H78" s="83"/>
      <c r="I78" s="81">
        <v>200000</v>
      </c>
      <c r="J78" s="81">
        <v>200000</v>
      </c>
    </row>
    <row r="79" spans="1:10" ht="13" hidden="1" outlineLevel="1">
      <c r="A79" s="76" t="s">
        <v>272</v>
      </c>
      <c r="B79" s="83"/>
      <c r="C79" s="81">
        <v>3</v>
      </c>
      <c r="D79" s="83"/>
      <c r="E79" s="83"/>
      <c r="F79" s="79">
        <f t="shared" si="2"/>
        <v>3</v>
      </c>
      <c r="G79" s="83"/>
      <c r="H79" s="81">
        <v>105000</v>
      </c>
      <c r="I79" s="83"/>
      <c r="J79" s="83"/>
    </row>
    <row r="80" spans="1:10" ht="13" hidden="1" outlineLevel="1">
      <c r="A80" s="76" t="s">
        <v>80</v>
      </c>
      <c r="B80" s="81">
        <v>1</v>
      </c>
      <c r="C80" s="81">
        <v>1</v>
      </c>
      <c r="D80" s="81">
        <v>1</v>
      </c>
      <c r="E80" s="83"/>
      <c r="F80" s="79">
        <f t="shared" si="2"/>
        <v>3</v>
      </c>
      <c r="G80" s="81">
        <v>40000</v>
      </c>
      <c r="H80" s="81">
        <v>62500</v>
      </c>
      <c r="I80" s="81">
        <v>85000</v>
      </c>
      <c r="J80" s="83"/>
    </row>
    <row r="81" spans="1:10" ht="13" hidden="1" outlineLevel="1">
      <c r="A81" s="76" t="s">
        <v>431</v>
      </c>
      <c r="B81" s="83"/>
      <c r="C81" s="81">
        <v>1</v>
      </c>
      <c r="D81" s="81">
        <v>1</v>
      </c>
      <c r="E81" s="83"/>
      <c r="F81" s="79">
        <f t="shared" si="2"/>
        <v>2</v>
      </c>
      <c r="G81" s="83"/>
      <c r="H81" s="81">
        <v>50000</v>
      </c>
      <c r="I81" s="81">
        <v>80000</v>
      </c>
      <c r="J81" s="83"/>
    </row>
    <row r="82" spans="1:10" ht="13" hidden="1" outlineLevel="1">
      <c r="A82" s="76" t="s">
        <v>430</v>
      </c>
      <c r="B82" s="83"/>
      <c r="C82" s="81">
        <v>1</v>
      </c>
      <c r="D82" s="81">
        <v>1</v>
      </c>
      <c r="E82" s="83"/>
      <c r="F82" s="79">
        <f t="shared" si="2"/>
        <v>2</v>
      </c>
      <c r="G82" s="83"/>
      <c r="H82" s="81">
        <v>55000</v>
      </c>
      <c r="I82" s="81">
        <v>140000</v>
      </c>
      <c r="J82" s="83"/>
    </row>
    <row r="83" spans="1:10" ht="13" hidden="1" outlineLevel="1">
      <c r="A83" s="76" t="s">
        <v>392</v>
      </c>
      <c r="B83" s="83"/>
      <c r="C83" s="83"/>
      <c r="D83" s="81">
        <v>2</v>
      </c>
      <c r="E83" s="83"/>
      <c r="F83" s="79">
        <f t="shared" si="2"/>
        <v>2</v>
      </c>
      <c r="G83" s="83"/>
      <c r="H83" s="83"/>
      <c r="I83" s="81">
        <v>152500</v>
      </c>
      <c r="J83" s="83"/>
    </row>
    <row r="84" spans="1:10" ht="13" hidden="1" outlineLevel="1">
      <c r="A84" s="76" t="s">
        <v>420</v>
      </c>
      <c r="B84" s="83"/>
      <c r="C84" s="81">
        <v>2</v>
      </c>
      <c r="D84" s="83"/>
      <c r="E84" s="83"/>
      <c r="F84" s="79">
        <f t="shared" si="2"/>
        <v>2</v>
      </c>
      <c r="G84" s="83"/>
      <c r="H84" s="81">
        <v>75000</v>
      </c>
      <c r="I84" s="83"/>
      <c r="J84" s="83"/>
    </row>
    <row r="85" spans="1:10" ht="13" hidden="1" outlineLevel="1">
      <c r="A85" s="76" t="s">
        <v>322</v>
      </c>
      <c r="B85" s="81">
        <v>1</v>
      </c>
      <c r="C85" s="83"/>
      <c r="D85" s="81">
        <v>1</v>
      </c>
      <c r="E85" s="83"/>
      <c r="F85" s="79">
        <f t="shared" si="2"/>
        <v>2</v>
      </c>
      <c r="G85" s="81">
        <v>37500</v>
      </c>
      <c r="H85" s="83"/>
      <c r="I85" s="81">
        <v>125000</v>
      </c>
      <c r="J85" s="83"/>
    </row>
    <row r="86" spans="1:10" ht="13" hidden="1" outlineLevel="1">
      <c r="A86" s="76" t="s">
        <v>408</v>
      </c>
      <c r="B86" s="83"/>
      <c r="C86" s="81">
        <v>2</v>
      </c>
      <c r="D86" s="83"/>
      <c r="E86" s="83"/>
      <c r="F86" s="79">
        <f t="shared" si="2"/>
        <v>2</v>
      </c>
      <c r="G86" s="83"/>
      <c r="H86" s="81">
        <v>232500</v>
      </c>
      <c r="I86" s="83"/>
      <c r="J86" s="83"/>
    </row>
    <row r="87" spans="1:10" ht="13" hidden="1" outlineLevel="1">
      <c r="A87" s="76" t="s">
        <v>393</v>
      </c>
      <c r="B87" s="83"/>
      <c r="C87" s="81">
        <v>1</v>
      </c>
      <c r="D87" s="81">
        <v>1</v>
      </c>
      <c r="E87" s="83"/>
      <c r="F87" s="79">
        <f t="shared" si="2"/>
        <v>2</v>
      </c>
      <c r="G87" s="83"/>
      <c r="H87" s="81">
        <v>140000</v>
      </c>
      <c r="I87" s="81">
        <v>210000</v>
      </c>
      <c r="J87" s="83"/>
    </row>
    <row r="88" spans="1:10" ht="13" hidden="1" outlineLevel="1">
      <c r="A88" s="76" t="s">
        <v>368</v>
      </c>
      <c r="B88" s="83"/>
      <c r="C88" s="81">
        <v>1</v>
      </c>
      <c r="D88" s="83"/>
      <c r="E88" s="83"/>
      <c r="F88" s="79">
        <f t="shared" si="2"/>
        <v>1</v>
      </c>
      <c r="G88" s="83"/>
      <c r="H88" s="81">
        <v>108500</v>
      </c>
      <c r="I88" s="83"/>
      <c r="J88" s="83"/>
    </row>
    <row r="89" spans="1:10" ht="13" hidden="1" outlineLevel="1">
      <c r="A89" s="76" t="s">
        <v>447</v>
      </c>
      <c r="B89" s="83"/>
      <c r="C89" s="83"/>
      <c r="D89" s="81">
        <v>1</v>
      </c>
      <c r="E89" s="83"/>
      <c r="F89" s="79">
        <f t="shared" si="2"/>
        <v>1</v>
      </c>
      <c r="G89" s="83"/>
      <c r="H89" s="83"/>
      <c r="I89" s="81">
        <v>155000</v>
      </c>
      <c r="J89" s="83"/>
    </row>
    <row r="90" spans="1:10" ht="13" hidden="1" outlineLevel="1">
      <c r="A90" s="76" t="s">
        <v>631</v>
      </c>
      <c r="B90" s="83"/>
      <c r="C90" s="81">
        <v>1</v>
      </c>
      <c r="D90" s="83"/>
      <c r="E90" s="83"/>
      <c r="F90" s="79">
        <f t="shared" si="2"/>
        <v>1</v>
      </c>
      <c r="G90" s="83"/>
      <c r="H90" s="81">
        <v>150000</v>
      </c>
      <c r="I90" s="83"/>
      <c r="J90" s="83"/>
    </row>
    <row r="91" spans="1:10" ht="13" hidden="1" outlineLevel="1">
      <c r="A91" s="76" t="s">
        <v>630</v>
      </c>
      <c r="B91" s="83"/>
      <c r="C91" s="83"/>
      <c r="D91" s="81">
        <v>1</v>
      </c>
      <c r="E91" s="83"/>
      <c r="F91" s="79">
        <f t="shared" si="2"/>
        <v>1</v>
      </c>
      <c r="G91" s="83"/>
      <c r="H91" s="83"/>
      <c r="I91" s="81">
        <v>230000</v>
      </c>
      <c r="J91" s="83"/>
    </row>
    <row r="92" spans="1:10" ht="13" hidden="1" outlineLevel="1">
      <c r="A92" s="76" t="s">
        <v>583</v>
      </c>
      <c r="B92" s="83"/>
      <c r="C92" s="83"/>
      <c r="D92" s="83"/>
      <c r="E92" s="81">
        <v>1</v>
      </c>
      <c r="F92" s="79">
        <f t="shared" si="2"/>
        <v>1</v>
      </c>
      <c r="G92" s="83"/>
      <c r="H92" s="83"/>
      <c r="I92" s="83"/>
      <c r="J92" s="81">
        <v>175000</v>
      </c>
    </row>
    <row r="93" spans="1:10" ht="13" hidden="1" outlineLevel="1">
      <c r="A93" s="76" t="s">
        <v>374</v>
      </c>
      <c r="B93" s="83"/>
      <c r="C93" s="83"/>
      <c r="D93" s="83"/>
      <c r="E93" s="81">
        <v>1</v>
      </c>
      <c r="F93" s="79">
        <f t="shared" si="2"/>
        <v>1</v>
      </c>
      <c r="G93" s="83"/>
      <c r="H93" s="83"/>
      <c r="I93" s="83"/>
      <c r="J93" s="81">
        <v>240000</v>
      </c>
    </row>
    <row r="94" spans="1:10" ht="13" hidden="1" outlineLevel="1">
      <c r="A94" s="76" t="s">
        <v>572</v>
      </c>
      <c r="B94" s="83"/>
      <c r="C94" s="81">
        <v>1</v>
      </c>
      <c r="D94" s="83"/>
      <c r="E94" s="83"/>
      <c r="F94" s="79">
        <f t="shared" si="2"/>
        <v>1</v>
      </c>
      <c r="G94" s="83"/>
      <c r="H94" s="81">
        <v>100000</v>
      </c>
      <c r="I94" s="83"/>
      <c r="J94" s="83"/>
    </row>
    <row r="95" spans="1:10" ht="13" hidden="1" outlineLevel="1">
      <c r="A95" s="76" t="s">
        <v>577</v>
      </c>
      <c r="B95" s="83"/>
      <c r="C95" s="83"/>
      <c r="D95" s="81">
        <v>1</v>
      </c>
      <c r="E95" s="83"/>
      <c r="F95" s="79">
        <f t="shared" si="2"/>
        <v>1</v>
      </c>
      <c r="G95" s="83"/>
      <c r="H95" s="83"/>
      <c r="I95" s="81">
        <v>115000</v>
      </c>
      <c r="J95" s="83"/>
    </row>
    <row r="96" spans="1:10" ht="13" hidden="1" outlineLevel="1">
      <c r="A96" s="76" t="s">
        <v>535</v>
      </c>
      <c r="B96" s="83"/>
      <c r="C96" s="81">
        <v>1</v>
      </c>
      <c r="D96" s="83"/>
      <c r="E96" s="83"/>
      <c r="F96" s="79">
        <f t="shared" si="2"/>
        <v>1</v>
      </c>
      <c r="G96" s="83"/>
      <c r="H96" s="81">
        <v>137500</v>
      </c>
      <c r="I96" s="83"/>
      <c r="J96" s="83"/>
    </row>
    <row r="97" spans="1:10" ht="13" hidden="1" outlineLevel="1">
      <c r="A97" s="76" t="s">
        <v>536</v>
      </c>
      <c r="B97" s="83"/>
      <c r="C97" s="83"/>
      <c r="D97" s="81">
        <v>1</v>
      </c>
      <c r="E97" s="83"/>
      <c r="F97" s="79">
        <f t="shared" si="2"/>
        <v>1</v>
      </c>
      <c r="G97" s="83"/>
      <c r="H97" s="83"/>
      <c r="I97" s="81">
        <v>90000</v>
      </c>
      <c r="J97" s="83"/>
    </row>
    <row r="98" spans="1:10" ht="13" hidden="1" outlineLevel="1">
      <c r="A98" s="76" t="s">
        <v>541</v>
      </c>
      <c r="B98" s="83"/>
      <c r="C98" s="83"/>
      <c r="D98" s="81">
        <v>1</v>
      </c>
      <c r="E98" s="83"/>
      <c r="F98" s="79">
        <f t="shared" si="2"/>
        <v>1</v>
      </c>
      <c r="G98" s="83"/>
      <c r="H98" s="83"/>
      <c r="I98" s="81">
        <v>125000</v>
      </c>
      <c r="J98" s="83"/>
    </row>
    <row r="99" spans="1:10" ht="13" hidden="1" outlineLevel="1">
      <c r="A99" s="76" t="s">
        <v>548</v>
      </c>
      <c r="B99" s="83"/>
      <c r="C99" s="83"/>
      <c r="D99" s="81">
        <v>1</v>
      </c>
      <c r="E99" s="83"/>
      <c r="F99" s="79">
        <f t="shared" si="2"/>
        <v>1</v>
      </c>
      <c r="G99" s="83"/>
      <c r="H99" s="83"/>
      <c r="I99" s="81">
        <v>170000</v>
      </c>
      <c r="J99" s="83"/>
    </row>
    <row r="100" spans="1:10" ht="13" hidden="1" outlineLevel="1">
      <c r="A100" s="76" t="s">
        <v>342</v>
      </c>
      <c r="B100" s="83"/>
      <c r="C100" s="81">
        <v>1</v>
      </c>
      <c r="D100" s="83"/>
      <c r="E100" s="83"/>
      <c r="F100" s="79">
        <f t="shared" si="2"/>
        <v>1</v>
      </c>
      <c r="G100" s="83"/>
      <c r="H100" s="81">
        <v>75000</v>
      </c>
      <c r="I100" s="83"/>
      <c r="J100" s="83"/>
    </row>
    <row r="101" spans="1:10" ht="13" hidden="1" outlineLevel="1">
      <c r="A101" s="76" t="s">
        <v>613</v>
      </c>
      <c r="B101" s="83"/>
      <c r="C101" s="81">
        <v>1</v>
      </c>
      <c r="D101" s="83"/>
      <c r="E101" s="83"/>
      <c r="F101" s="79">
        <f t="shared" si="2"/>
        <v>1</v>
      </c>
      <c r="G101" s="83"/>
      <c r="H101" s="81">
        <v>135000</v>
      </c>
      <c r="I101" s="83"/>
      <c r="J101" s="83"/>
    </row>
    <row r="102" spans="1:10" ht="13" hidden="1" outlineLevel="1">
      <c r="A102" s="76" t="s">
        <v>418</v>
      </c>
      <c r="B102" s="83"/>
      <c r="C102" s="81">
        <v>1</v>
      </c>
      <c r="D102" s="83"/>
      <c r="E102" s="83"/>
      <c r="F102" s="79">
        <f t="shared" si="2"/>
        <v>1</v>
      </c>
      <c r="G102" s="83"/>
      <c r="H102" s="81">
        <v>190000</v>
      </c>
      <c r="I102" s="83"/>
      <c r="J102" s="83"/>
    </row>
    <row r="103" spans="1:10" ht="13" hidden="1" outlineLevel="1">
      <c r="A103" s="76" t="s">
        <v>346</v>
      </c>
      <c r="B103" s="81">
        <v>1</v>
      </c>
      <c r="C103" s="83"/>
      <c r="D103" s="83"/>
      <c r="E103" s="83"/>
      <c r="F103" s="79">
        <f t="shared" si="2"/>
        <v>1</v>
      </c>
      <c r="G103" s="81">
        <v>165000</v>
      </c>
      <c r="H103" s="83"/>
      <c r="I103" s="83"/>
      <c r="J103" s="83"/>
    </row>
    <row r="104" spans="1:10" ht="13" hidden="1" outlineLevel="1">
      <c r="A104" s="76" t="s">
        <v>624</v>
      </c>
      <c r="B104" s="83"/>
      <c r="C104" s="81">
        <v>1</v>
      </c>
      <c r="D104" s="83"/>
      <c r="E104" s="83"/>
      <c r="F104" s="79">
        <f t="shared" si="2"/>
        <v>1</v>
      </c>
      <c r="G104" s="83"/>
      <c r="H104" s="81">
        <v>45000</v>
      </c>
      <c r="I104" s="83"/>
      <c r="J104" s="83"/>
    </row>
    <row r="105" spans="1:10" ht="13" hidden="1" outlineLevel="1">
      <c r="A105" s="76" t="s">
        <v>606</v>
      </c>
      <c r="B105" s="83"/>
      <c r="C105" s="83"/>
      <c r="D105" s="81">
        <v>1</v>
      </c>
      <c r="E105" s="83"/>
      <c r="F105" s="79">
        <f t="shared" si="2"/>
        <v>1</v>
      </c>
      <c r="G105" s="83"/>
      <c r="H105" s="83"/>
      <c r="I105" s="81">
        <v>175000</v>
      </c>
      <c r="J105" s="83"/>
    </row>
    <row r="106" spans="1:10" ht="13" hidden="1" outlineLevel="1">
      <c r="A106" s="76" t="s">
        <v>247</v>
      </c>
      <c r="B106" s="83"/>
      <c r="C106" s="81">
        <v>1</v>
      </c>
      <c r="D106" s="83"/>
      <c r="E106" s="83"/>
      <c r="F106" s="79">
        <f t="shared" si="2"/>
        <v>1</v>
      </c>
      <c r="G106" s="83"/>
      <c r="H106" s="81">
        <v>46500</v>
      </c>
      <c r="I106" s="83"/>
      <c r="J106" s="83"/>
    </row>
    <row r="107" spans="1:10" ht="13" hidden="1" outlineLevel="1">
      <c r="A107" s="76" t="s">
        <v>593</v>
      </c>
      <c r="B107" s="83"/>
      <c r="C107" s="83"/>
      <c r="D107" s="81">
        <v>1</v>
      </c>
      <c r="E107" s="83"/>
      <c r="F107" s="79">
        <f t="shared" si="2"/>
        <v>1</v>
      </c>
      <c r="G107" s="83"/>
      <c r="H107" s="83"/>
      <c r="I107" s="81">
        <v>160000</v>
      </c>
      <c r="J107" s="83"/>
    </row>
    <row r="108" spans="1:10" ht="13" hidden="1" outlineLevel="1">
      <c r="A108" s="76" t="s">
        <v>598</v>
      </c>
      <c r="B108" s="83"/>
      <c r="C108" s="81">
        <v>1</v>
      </c>
      <c r="D108" s="83"/>
      <c r="E108" s="83"/>
      <c r="F108" s="79">
        <f t="shared" si="2"/>
        <v>1</v>
      </c>
      <c r="G108" s="83"/>
      <c r="H108" s="81">
        <v>90000</v>
      </c>
      <c r="I108" s="83"/>
      <c r="J108" s="83"/>
    </row>
    <row r="109" spans="1:10" ht="13" hidden="1" outlineLevel="1">
      <c r="A109" s="76" t="s">
        <v>458</v>
      </c>
      <c r="B109" s="83"/>
      <c r="C109" s="83"/>
      <c r="D109" s="81">
        <v>1</v>
      </c>
      <c r="E109" s="83"/>
      <c r="F109" s="79">
        <f t="shared" si="2"/>
        <v>1</v>
      </c>
      <c r="G109" s="83"/>
      <c r="H109" s="83"/>
      <c r="I109" s="81">
        <v>160000</v>
      </c>
      <c r="J109" s="83"/>
    </row>
    <row r="110" spans="1:10" ht="13" hidden="1" outlineLevel="1">
      <c r="A110" s="76" t="s">
        <v>465</v>
      </c>
      <c r="B110" s="83"/>
      <c r="C110" s="81">
        <v>1</v>
      </c>
      <c r="D110" s="83"/>
      <c r="E110" s="83"/>
      <c r="F110" s="79">
        <f t="shared" si="2"/>
        <v>1</v>
      </c>
      <c r="G110" s="83"/>
      <c r="H110" s="81">
        <v>53000</v>
      </c>
      <c r="I110" s="83"/>
      <c r="J110" s="83"/>
    </row>
    <row r="111" spans="1:10" ht="13" hidden="1" outlineLevel="1">
      <c r="A111" s="76" t="s">
        <v>287</v>
      </c>
      <c r="B111" s="81">
        <v>1</v>
      </c>
      <c r="C111" s="83"/>
      <c r="D111" s="83"/>
      <c r="E111" s="83"/>
      <c r="F111" s="79">
        <f t="shared" si="2"/>
        <v>1</v>
      </c>
      <c r="G111" s="81">
        <v>27500</v>
      </c>
      <c r="H111" s="83"/>
      <c r="I111" s="83"/>
      <c r="J111" s="83"/>
    </row>
    <row r="112" spans="1:10" ht="13" hidden="1" outlineLevel="1">
      <c r="A112" s="76" t="s">
        <v>466</v>
      </c>
      <c r="B112" s="83"/>
      <c r="C112" s="83"/>
      <c r="D112" s="83"/>
      <c r="E112" s="81">
        <v>1</v>
      </c>
      <c r="F112" s="79">
        <f t="shared" si="2"/>
        <v>1</v>
      </c>
      <c r="G112" s="83"/>
      <c r="H112" s="83"/>
      <c r="I112" s="83"/>
      <c r="J112" s="81">
        <v>225000</v>
      </c>
    </row>
    <row r="113" spans="1:10" ht="13" hidden="1" outlineLevel="1">
      <c r="A113" s="76" t="s">
        <v>292</v>
      </c>
      <c r="B113" s="83"/>
      <c r="C113" s="81">
        <v>1</v>
      </c>
      <c r="D113" s="83"/>
      <c r="E113" s="83"/>
      <c r="F113" s="79">
        <f t="shared" si="2"/>
        <v>1</v>
      </c>
      <c r="G113" s="83"/>
      <c r="H113" s="81">
        <v>90000</v>
      </c>
      <c r="I113" s="83"/>
      <c r="J113" s="83"/>
    </row>
    <row r="114" spans="1:10" ht="13" hidden="1" outlineLevel="1">
      <c r="A114" s="76" t="s">
        <v>472</v>
      </c>
      <c r="B114" s="83"/>
      <c r="C114" s="81">
        <v>1</v>
      </c>
      <c r="D114" s="83"/>
      <c r="E114" s="83"/>
      <c r="F114" s="79">
        <f t="shared" si="2"/>
        <v>1</v>
      </c>
      <c r="G114" s="83"/>
      <c r="H114" s="81">
        <v>55000</v>
      </c>
      <c r="I114" s="83"/>
      <c r="J114" s="83"/>
    </row>
    <row r="115" spans="1:10" ht="13" hidden="1" outlineLevel="1">
      <c r="A115" s="76" t="s">
        <v>455</v>
      </c>
      <c r="B115" s="83"/>
      <c r="C115" s="81">
        <v>1</v>
      </c>
      <c r="D115" s="83"/>
      <c r="E115" s="83"/>
      <c r="F115" s="79">
        <f t="shared" si="2"/>
        <v>1</v>
      </c>
      <c r="G115" s="83"/>
      <c r="H115" s="81">
        <v>132500</v>
      </c>
      <c r="I115" s="83"/>
      <c r="J115" s="83"/>
    </row>
    <row r="116" spans="1:10" ht="13" hidden="1" outlineLevel="1">
      <c r="A116" s="76" t="s">
        <v>449</v>
      </c>
      <c r="B116" s="83"/>
      <c r="C116" s="83"/>
      <c r="D116" s="81">
        <v>1</v>
      </c>
      <c r="E116" s="83"/>
      <c r="F116" s="79">
        <f t="shared" si="2"/>
        <v>1</v>
      </c>
      <c r="G116" s="83"/>
      <c r="H116" s="83"/>
      <c r="I116" s="81">
        <v>120000</v>
      </c>
      <c r="J116" s="83"/>
    </row>
    <row r="117" spans="1:10" ht="13" hidden="1" outlineLevel="1">
      <c r="A117" s="76" t="s">
        <v>450</v>
      </c>
      <c r="B117" s="83"/>
      <c r="C117" s="83"/>
      <c r="D117" s="81">
        <v>1</v>
      </c>
      <c r="E117" s="83"/>
      <c r="F117" s="79">
        <f t="shared" si="2"/>
        <v>1</v>
      </c>
      <c r="G117" s="83"/>
      <c r="H117" s="83"/>
      <c r="I117" s="81">
        <v>175000</v>
      </c>
      <c r="J117" s="83"/>
    </row>
    <row r="118" spans="1:10" ht="13" hidden="1" outlineLevel="1">
      <c r="A118" s="76" t="s">
        <v>452</v>
      </c>
      <c r="B118" s="83"/>
      <c r="C118" s="81">
        <v>1</v>
      </c>
      <c r="D118" s="83"/>
      <c r="E118" s="83"/>
      <c r="F118" s="79">
        <f t="shared" si="2"/>
        <v>1</v>
      </c>
      <c r="G118" s="83"/>
      <c r="H118" s="81">
        <v>95000</v>
      </c>
      <c r="I118" s="83"/>
      <c r="J118" s="83"/>
    </row>
    <row r="119" spans="1:10" ht="13" hidden="1" outlineLevel="1">
      <c r="A119" s="76" t="s">
        <v>439</v>
      </c>
      <c r="B119" s="83"/>
      <c r="C119" s="81">
        <v>1</v>
      </c>
      <c r="D119" s="83"/>
      <c r="E119" s="83"/>
      <c r="F119" s="79">
        <f t="shared" si="2"/>
        <v>1</v>
      </c>
      <c r="G119" s="83"/>
      <c r="H119" s="81">
        <v>80000</v>
      </c>
      <c r="I119" s="83"/>
      <c r="J119" s="83"/>
    </row>
    <row r="120" spans="1:10" ht="13" hidden="1" outlineLevel="1">
      <c r="A120" s="76" t="s">
        <v>475</v>
      </c>
      <c r="B120" s="83"/>
      <c r="C120" s="81">
        <v>1</v>
      </c>
      <c r="D120" s="83"/>
      <c r="E120" s="83"/>
      <c r="F120" s="79">
        <f t="shared" si="2"/>
        <v>1</v>
      </c>
      <c r="G120" s="83"/>
      <c r="H120" s="81">
        <v>150000</v>
      </c>
      <c r="I120" s="83"/>
      <c r="J120" s="83"/>
    </row>
    <row r="121" spans="1:10" ht="13" hidden="1" outlineLevel="1">
      <c r="A121" s="76" t="s">
        <v>474</v>
      </c>
      <c r="B121" s="83"/>
      <c r="C121" s="81">
        <v>1</v>
      </c>
      <c r="D121" s="83"/>
      <c r="E121" s="83"/>
      <c r="F121" s="79">
        <f t="shared" si="2"/>
        <v>1</v>
      </c>
      <c r="G121" s="83"/>
      <c r="H121" s="81">
        <v>50000</v>
      </c>
      <c r="I121" s="83"/>
      <c r="J121" s="83"/>
    </row>
    <row r="122" spans="1:10" ht="13" hidden="1" outlineLevel="1">
      <c r="A122" s="76" t="s">
        <v>507</v>
      </c>
      <c r="B122" s="83"/>
      <c r="C122" s="83"/>
      <c r="D122" s="83"/>
      <c r="E122" s="81">
        <v>1</v>
      </c>
      <c r="F122" s="79">
        <f t="shared" si="2"/>
        <v>1</v>
      </c>
      <c r="G122" s="83"/>
      <c r="H122" s="83"/>
      <c r="I122" s="83"/>
      <c r="J122" s="81">
        <v>125000</v>
      </c>
    </row>
    <row r="123" spans="1:10" ht="13" hidden="1" outlineLevel="1">
      <c r="A123" s="76" t="s">
        <v>511</v>
      </c>
      <c r="B123" s="83"/>
      <c r="C123" s="83"/>
      <c r="D123" s="81">
        <v>1</v>
      </c>
      <c r="E123" s="83"/>
      <c r="F123" s="79">
        <f t="shared" si="2"/>
        <v>1</v>
      </c>
      <c r="G123" s="83"/>
      <c r="H123" s="83"/>
      <c r="I123" s="81">
        <v>120000</v>
      </c>
      <c r="J123" s="83"/>
    </row>
    <row r="124" spans="1:10" ht="13" hidden="1" outlineLevel="1">
      <c r="A124" s="76" t="s">
        <v>350</v>
      </c>
      <c r="B124" s="83"/>
      <c r="C124" s="83"/>
      <c r="D124" s="81">
        <v>1</v>
      </c>
      <c r="E124" s="83"/>
      <c r="F124" s="79">
        <f t="shared" si="2"/>
        <v>1</v>
      </c>
      <c r="G124" s="83"/>
      <c r="H124" s="83"/>
      <c r="I124" s="81">
        <v>90000</v>
      </c>
      <c r="J124" s="83"/>
    </row>
    <row r="125" spans="1:10" ht="13" hidden="1" outlineLevel="1">
      <c r="A125" s="76" t="s">
        <v>382</v>
      </c>
      <c r="B125" s="83"/>
      <c r="C125" s="81">
        <v>1</v>
      </c>
      <c r="D125" s="83"/>
      <c r="E125" s="83"/>
      <c r="F125" s="79">
        <f t="shared" si="2"/>
        <v>1</v>
      </c>
      <c r="G125" s="83"/>
      <c r="H125" s="81">
        <v>95000</v>
      </c>
      <c r="I125" s="83"/>
      <c r="J125" s="83"/>
    </row>
    <row r="126" spans="1:10" ht="13" hidden="1" outlineLevel="1">
      <c r="A126" s="76" t="s">
        <v>483</v>
      </c>
      <c r="B126" s="83"/>
      <c r="C126" s="81">
        <v>1</v>
      </c>
      <c r="D126" s="83"/>
      <c r="E126" s="83"/>
      <c r="F126" s="79">
        <f t="shared" si="2"/>
        <v>1</v>
      </c>
      <c r="G126" s="83"/>
      <c r="H126" s="81">
        <v>160000</v>
      </c>
      <c r="I126" s="83"/>
      <c r="J126" s="83"/>
    </row>
    <row r="127" spans="1:10" ht="13" hidden="1" outlineLevel="1">
      <c r="A127" s="76" t="s">
        <v>484</v>
      </c>
      <c r="B127" s="83"/>
      <c r="C127" s="83"/>
      <c r="D127" s="81">
        <v>1</v>
      </c>
      <c r="E127" s="83"/>
      <c r="F127" s="79">
        <f t="shared" si="2"/>
        <v>1</v>
      </c>
      <c r="G127" s="83"/>
      <c r="H127" s="83"/>
      <c r="I127" s="81">
        <v>170000</v>
      </c>
      <c r="J127" s="83"/>
    </row>
    <row r="128" spans="1:10" ht="13" hidden="1" outlineLevel="1">
      <c r="A128" s="76" t="s">
        <v>312</v>
      </c>
      <c r="B128" s="81">
        <v>1</v>
      </c>
      <c r="C128" s="83"/>
      <c r="D128" s="83"/>
      <c r="E128" s="83"/>
      <c r="F128" s="79">
        <f t="shared" si="2"/>
        <v>1</v>
      </c>
      <c r="G128" s="81">
        <v>105000</v>
      </c>
      <c r="H128" s="83"/>
      <c r="I128" s="83"/>
      <c r="J128" s="83"/>
    </row>
    <row r="129" spans="1:10" ht="13" hidden="1" outlineLevel="1">
      <c r="A129" s="76" t="s">
        <v>314</v>
      </c>
      <c r="B129" s="81">
        <v>1</v>
      </c>
      <c r="C129" s="83"/>
      <c r="D129" s="83"/>
      <c r="E129" s="83"/>
      <c r="F129" s="79">
        <f t="shared" si="2"/>
        <v>1</v>
      </c>
      <c r="G129" s="81">
        <v>11500</v>
      </c>
      <c r="H129" s="83"/>
      <c r="I129" s="83"/>
      <c r="J129" s="83"/>
    </row>
    <row r="130" spans="1:10" ht="13" hidden="1" outlineLevel="1">
      <c r="A130" s="76" t="s">
        <v>490</v>
      </c>
      <c r="B130" s="83"/>
      <c r="C130" s="81">
        <v>1</v>
      </c>
      <c r="D130" s="83"/>
      <c r="E130" s="83"/>
      <c r="F130" s="79">
        <f t="shared" si="2"/>
        <v>1</v>
      </c>
      <c r="G130" s="83"/>
      <c r="H130" s="81">
        <v>130000</v>
      </c>
      <c r="I130" s="83"/>
      <c r="J130" s="83"/>
    </row>
    <row r="131" spans="1:10" ht="13" hidden="1" outlineLevel="1">
      <c r="A131" s="76" t="s">
        <v>491</v>
      </c>
      <c r="B131" s="83"/>
      <c r="C131" s="83"/>
      <c r="D131" s="81">
        <v>1</v>
      </c>
      <c r="E131" s="83"/>
      <c r="F131" s="79">
        <f t="shared" si="2"/>
        <v>1</v>
      </c>
      <c r="G131" s="83"/>
      <c r="H131" s="83"/>
      <c r="I131" s="81">
        <v>250000</v>
      </c>
      <c r="J131" s="83"/>
    </row>
    <row r="132" spans="1:10" ht="13">
      <c r="F132" s="92"/>
    </row>
    <row r="133" spans="1:10" ht="13">
      <c r="A133" s="67" t="s">
        <v>29</v>
      </c>
      <c r="F133" s="92"/>
    </row>
    <row r="134" spans="1:10" ht="13">
      <c r="A134" s="68"/>
      <c r="B134" s="69" t="s">
        <v>2204</v>
      </c>
      <c r="C134" s="70"/>
      <c r="D134" s="70"/>
      <c r="E134" s="70"/>
      <c r="F134" s="70"/>
      <c r="G134" s="69" t="s">
        <v>2198</v>
      </c>
      <c r="H134" s="70"/>
      <c r="I134" s="70"/>
      <c r="J134" s="70"/>
    </row>
    <row r="135" spans="1:10" ht="13">
      <c r="A135" s="76" t="s">
        <v>2200</v>
      </c>
      <c r="B135" s="77" t="s">
        <v>64</v>
      </c>
      <c r="C135" s="77" t="s">
        <v>49</v>
      </c>
      <c r="D135" s="78" t="s">
        <v>50</v>
      </c>
      <c r="E135" s="78" t="s">
        <v>69</v>
      </c>
      <c r="F135" s="89" t="s">
        <v>2201</v>
      </c>
      <c r="G135" s="80" t="s">
        <v>64</v>
      </c>
      <c r="H135" s="80" t="s">
        <v>49</v>
      </c>
      <c r="I135" s="80" t="s">
        <v>50</v>
      </c>
      <c r="J135" s="80" t="s">
        <v>69</v>
      </c>
    </row>
    <row r="136" spans="1:10" ht="13">
      <c r="A136" s="76" t="s">
        <v>638</v>
      </c>
      <c r="B136" s="90"/>
      <c r="C136" s="81">
        <v>1</v>
      </c>
      <c r="D136" s="81"/>
      <c r="E136" s="90"/>
      <c r="F136" s="79">
        <f t="shared" ref="F136:F137" si="3">SUM(B136:E136)</f>
        <v>1</v>
      </c>
      <c r="G136" s="90"/>
      <c r="H136" s="81">
        <v>37500</v>
      </c>
      <c r="I136" s="83"/>
      <c r="J136" s="90"/>
    </row>
    <row r="137" spans="1:10" ht="13">
      <c r="A137" s="76" t="s">
        <v>394</v>
      </c>
      <c r="B137" s="90"/>
      <c r="C137" s="81"/>
      <c r="D137" s="81">
        <v>2</v>
      </c>
      <c r="E137" s="90"/>
      <c r="F137" s="79">
        <f t="shared" si="3"/>
        <v>2</v>
      </c>
      <c r="G137" s="90"/>
      <c r="H137" s="83"/>
      <c r="I137" s="81">
        <v>215000</v>
      </c>
      <c r="J137" s="90"/>
    </row>
    <row r="138" spans="1:10" ht="13">
      <c r="F138" s="92"/>
    </row>
    <row r="139" spans="1:10" ht="13">
      <c r="A139" s="67" t="s">
        <v>31</v>
      </c>
      <c r="F139" s="92"/>
    </row>
    <row r="140" spans="1:10" ht="13">
      <c r="A140" s="68"/>
      <c r="B140" s="69" t="s">
        <v>2204</v>
      </c>
      <c r="C140" s="70"/>
      <c r="D140" s="70"/>
      <c r="E140" s="70"/>
      <c r="F140" s="70"/>
      <c r="G140" s="69" t="s">
        <v>2198</v>
      </c>
      <c r="H140" s="70"/>
      <c r="I140" s="70"/>
      <c r="J140" s="70"/>
    </row>
    <row r="141" spans="1:10" ht="13">
      <c r="A141" s="76" t="s">
        <v>2200</v>
      </c>
      <c r="B141" s="77" t="s">
        <v>64</v>
      </c>
      <c r="C141" s="77" t="s">
        <v>49</v>
      </c>
      <c r="D141" s="78" t="s">
        <v>50</v>
      </c>
      <c r="E141" s="78" t="s">
        <v>69</v>
      </c>
      <c r="F141" s="89" t="s">
        <v>2201</v>
      </c>
      <c r="G141" s="80" t="s">
        <v>64</v>
      </c>
      <c r="H141" s="80" t="s">
        <v>49</v>
      </c>
      <c r="I141" s="80" t="s">
        <v>50</v>
      </c>
      <c r="J141" s="80" t="s">
        <v>69</v>
      </c>
    </row>
    <row r="142" spans="1:10" ht="13">
      <c r="A142" s="76" t="s">
        <v>647</v>
      </c>
      <c r="B142" s="83"/>
      <c r="C142" s="81">
        <v>7</v>
      </c>
      <c r="D142" s="81">
        <v>3</v>
      </c>
      <c r="E142" s="83"/>
      <c r="F142" s="79">
        <f t="shared" ref="F142:F194" si="4">SUM(B142:E142)</f>
        <v>10</v>
      </c>
      <c r="G142" s="83"/>
      <c r="H142" s="81">
        <v>160000</v>
      </c>
      <c r="I142" s="81">
        <v>160000</v>
      </c>
      <c r="J142" s="83"/>
    </row>
    <row r="143" spans="1:10" ht="13">
      <c r="A143" s="76" t="s">
        <v>648</v>
      </c>
      <c r="B143" s="83"/>
      <c r="C143" s="81">
        <v>7</v>
      </c>
      <c r="D143" s="83"/>
      <c r="E143" s="83"/>
      <c r="F143" s="79">
        <f t="shared" si="4"/>
        <v>7</v>
      </c>
      <c r="G143" s="83"/>
      <c r="H143" s="81">
        <v>70000</v>
      </c>
      <c r="I143" s="82"/>
      <c r="J143" s="83"/>
    </row>
    <row r="144" spans="1:10" ht="13">
      <c r="A144" s="76" t="s">
        <v>651</v>
      </c>
      <c r="B144" s="82"/>
      <c r="C144" s="81">
        <v>6</v>
      </c>
      <c r="D144" s="82"/>
      <c r="E144" s="83"/>
      <c r="F144" s="79">
        <f t="shared" si="4"/>
        <v>6</v>
      </c>
      <c r="G144" s="83"/>
      <c r="H144" s="81">
        <v>97500</v>
      </c>
      <c r="I144" s="83"/>
      <c r="J144" s="82"/>
    </row>
    <row r="145" spans="1:10" ht="13">
      <c r="A145" s="76" t="s">
        <v>653</v>
      </c>
      <c r="B145" s="83"/>
      <c r="C145" s="82"/>
      <c r="D145" s="81">
        <v>5</v>
      </c>
      <c r="E145" s="83"/>
      <c r="F145" s="79">
        <f t="shared" si="4"/>
        <v>5</v>
      </c>
      <c r="G145" s="83"/>
      <c r="H145" s="83"/>
      <c r="I145" s="81">
        <v>115000.5</v>
      </c>
      <c r="J145" s="83"/>
    </row>
    <row r="146" spans="1:10" ht="13" collapsed="1">
      <c r="A146" s="76" t="s">
        <v>658</v>
      </c>
      <c r="B146" s="83"/>
      <c r="C146" s="81">
        <v>4</v>
      </c>
      <c r="D146" s="82"/>
      <c r="E146" s="83"/>
      <c r="F146" s="79">
        <f t="shared" si="4"/>
        <v>4</v>
      </c>
      <c r="G146" s="83"/>
      <c r="H146" s="81">
        <v>142500</v>
      </c>
      <c r="I146" s="82"/>
      <c r="J146" s="82"/>
    </row>
    <row r="147" spans="1:10" ht="13" hidden="1" outlineLevel="1">
      <c r="A147" s="76" t="s">
        <v>660</v>
      </c>
      <c r="B147" s="83"/>
      <c r="C147" s="81">
        <v>4</v>
      </c>
      <c r="D147" s="83"/>
      <c r="E147" s="83"/>
      <c r="F147" s="79">
        <f t="shared" si="4"/>
        <v>4</v>
      </c>
      <c r="G147" s="83"/>
      <c r="H147" s="81">
        <v>85000</v>
      </c>
      <c r="I147" s="82"/>
      <c r="J147" s="83"/>
    </row>
    <row r="148" spans="1:10" ht="13" hidden="1" outlineLevel="1">
      <c r="A148" s="76" t="s">
        <v>642</v>
      </c>
      <c r="B148" s="81">
        <v>1</v>
      </c>
      <c r="C148" s="83"/>
      <c r="D148" s="81">
        <v>2</v>
      </c>
      <c r="E148" s="83"/>
      <c r="F148" s="79">
        <f t="shared" si="4"/>
        <v>3</v>
      </c>
      <c r="G148" s="81">
        <v>55000</v>
      </c>
      <c r="H148" s="82"/>
      <c r="I148" s="81">
        <v>107500</v>
      </c>
      <c r="J148" s="83"/>
    </row>
    <row r="149" spans="1:10" ht="13" hidden="1" outlineLevel="1">
      <c r="A149" s="76" t="s">
        <v>80</v>
      </c>
      <c r="B149" s="81">
        <v>1</v>
      </c>
      <c r="C149" s="81">
        <v>1</v>
      </c>
      <c r="D149" s="81">
        <v>1</v>
      </c>
      <c r="E149" s="83"/>
      <c r="F149" s="79">
        <f t="shared" si="4"/>
        <v>3</v>
      </c>
      <c r="G149" s="81">
        <v>40000</v>
      </c>
      <c r="H149" s="81">
        <v>62500</v>
      </c>
      <c r="I149" s="81">
        <v>85000</v>
      </c>
      <c r="J149" s="82"/>
    </row>
    <row r="150" spans="1:10" ht="13" hidden="1" outlineLevel="1">
      <c r="A150" s="76" t="s">
        <v>708</v>
      </c>
      <c r="B150" s="82"/>
      <c r="C150" s="81">
        <v>1</v>
      </c>
      <c r="D150" s="81">
        <v>1</v>
      </c>
      <c r="E150" s="82"/>
      <c r="F150" s="79">
        <f t="shared" si="4"/>
        <v>2</v>
      </c>
      <c r="G150" s="83"/>
      <c r="H150" s="81">
        <v>100000</v>
      </c>
      <c r="I150" s="81">
        <v>100000</v>
      </c>
      <c r="J150" s="82"/>
    </row>
    <row r="151" spans="1:10" ht="13" hidden="1" outlineLevel="1">
      <c r="A151" s="76" t="s">
        <v>394</v>
      </c>
      <c r="B151" s="83"/>
      <c r="C151" s="82"/>
      <c r="D151" s="81">
        <v>2</v>
      </c>
      <c r="E151" s="83"/>
      <c r="F151" s="79">
        <f t="shared" si="4"/>
        <v>2</v>
      </c>
      <c r="G151" s="83"/>
      <c r="H151" s="83"/>
      <c r="I151" s="81">
        <v>215000</v>
      </c>
      <c r="J151" s="82"/>
    </row>
    <row r="152" spans="1:10" ht="13" hidden="1" outlineLevel="1">
      <c r="A152" s="76" t="s">
        <v>541</v>
      </c>
      <c r="B152" s="83"/>
      <c r="C152" s="82"/>
      <c r="D152" s="81">
        <v>1</v>
      </c>
      <c r="E152" s="81">
        <v>1</v>
      </c>
      <c r="F152" s="79">
        <f t="shared" si="4"/>
        <v>2</v>
      </c>
      <c r="G152" s="83"/>
      <c r="H152" s="83"/>
      <c r="I152" s="81">
        <v>125000</v>
      </c>
      <c r="J152" s="81">
        <v>180000</v>
      </c>
    </row>
    <row r="153" spans="1:10" ht="13" hidden="1" outlineLevel="1">
      <c r="A153" s="76" t="s">
        <v>322</v>
      </c>
      <c r="B153" s="81">
        <v>1</v>
      </c>
      <c r="C153" s="82"/>
      <c r="D153" s="81">
        <v>1</v>
      </c>
      <c r="E153" s="83"/>
      <c r="F153" s="79">
        <f t="shared" si="4"/>
        <v>2</v>
      </c>
      <c r="G153" s="81">
        <v>37500</v>
      </c>
      <c r="H153" s="83"/>
      <c r="I153" s="81">
        <v>125000</v>
      </c>
      <c r="J153" s="83"/>
    </row>
    <row r="154" spans="1:10" ht="13" hidden="1" outlineLevel="1">
      <c r="A154" s="76" t="s">
        <v>680</v>
      </c>
      <c r="B154" s="83"/>
      <c r="C154" s="81">
        <v>2</v>
      </c>
      <c r="D154" s="83"/>
      <c r="E154" s="83"/>
      <c r="F154" s="79">
        <f t="shared" si="4"/>
        <v>2</v>
      </c>
      <c r="G154" s="83"/>
      <c r="H154" s="81">
        <v>97500</v>
      </c>
      <c r="I154" s="82"/>
      <c r="J154" s="83"/>
    </row>
    <row r="155" spans="1:10" ht="13" hidden="1" outlineLevel="1">
      <c r="A155" s="76" t="s">
        <v>638</v>
      </c>
      <c r="B155" s="82"/>
      <c r="C155" s="81">
        <v>1</v>
      </c>
      <c r="D155" s="82"/>
      <c r="E155" s="83"/>
      <c r="F155" s="79">
        <f t="shared" si="4"/>
        <v>1</v>
      </c>
      <c r="G155" s="83"/>
      <c r="H155" s="81">
        <v>37500</v>
      </c>
      <c r="I155" s="82"/>
      <c r="J155" s="82"/>
    </row>
    <row r="156" spans="1:10" ht="13" hidden="1" outlineLevel="1">
      <c r="A156" s="76" t="s">
        <v>706</v>
      </c>
      <c r="B156" s="81">
        <v>1</v>
      </c>
      <c r="C156" s="82"/>
      <c r="D156" s="82"/>
      <c r="E156" s="83"/>
      <c r="F156" s="79">
        <f t="shared" si="4"/>
        <v>1</v>
      </c>
      <c r="G156" s="81">
        <v>40000</v>
      </c>
      <c r="H156" s="82"/>
      <c r="I156" s="82"/>
      <c r="J156" s="82"/>
    </row>
    <row r="157" spans="1:10" ht="13" hidden="1" outlineLevel="1">
      <c r="A157" s="76" t="s">
        <v>786</v>
      </c>
      <c r="B157" s="83"/>
      <c r="C157" s="82"/>
      <c r="D157" s="81">
        <v>1</v>
      </c>
      <c r="E157" s="83"/>
      <c r="F157" s="79">
        <f t="shared" si="4"/>
        <v>1</v>
      </c>
      <c r="G157" s="83"/>
      <c r="H157" s="83"/>
      <c r="I157" s="81">
        <v>95000</v>
      </c>
      <c r="J157" s="82"/>
    </row>
    <row r="158" spans="1:10" ht="13" hidden="1" outlineLevel="1">
      <c r="A158" s="76" t="s">
        <v>796</v>
      </c>
      <c r="B158" s="81">
        <v>1</v>
      </c>
      <c r="C158" s="82"/>
      <c r="D158" s="82"/>
      <c r="E158" s="83"/>
      <c r="F158" s="79">
        <f t="shared" si="4"/>
        <v>1</v>
      </c>
      <c r="G158" s="81">
        <v>175000</v>
      </c>
      <c r="H158" s="83"/>
      <c r="I158" s="82"/>
      <c r="J158" s="82"/>
    </row>
    <row r="159" spans="1:10" ht="13" hidden="1" outlineLevel="1">
      <c r="A159" s="76" t="s">
        <v>831</v>
      </c>
      <c r="B159" s="82"/>
      <c r="C159" s="82"/>
      <c r="D159" s="81">
        <v>1</v>
      </c>
      <c r="E159" s="83"/>
      <c r="F159" s="79">
        <f t="shared" si="4"/>
        <v>1</v>
      </c>
      <c r="G159" s="83"/>
      <c r="H159" s="82"/>
      <c r="I159" s="81">
        <v>185000</v>
      </c>
      <c r="J159" s="82"/>
    </row>
    <row r="160" spans="1:10" ht="13" hidden="1" outlineLevel="1">
      <c r="A160" s="76" t="s">
        <v>803</v>
      </c>
      <c r="B160" s="83"/>
      <c r="C160" s="81">
        <v>1</v>
      </c>
      <c r="D160" s="82"/>
      <c r="E160" s="83"/>
      <c r="F160" s="79">
        <f t="shared" si="4"/>
        <v>1</v>
      </c>
      <c r="G160" s="83"/>
      <c r="H160" s="81">
        <v>57000</v>
      </c>
      <c r="I160" s="82"/>
      <c r="J160" s="82"/>
    </row>
    <row r="161" spans="1:10" ht="13" hidden="1" outlineLevel="1">
      <c r="A161" s="76" t="s">
        <v>804</v>
      </c>
      <c r="B161" s="83"/>
      <c r="C161" s="82"/>
      <c r="D161" s="81">
        <v>1</v>
      </c>
      <c r="E161" s="83"/>
      <c r="F161" s="79">
        <f t="shared" si="4"/>
        <v>1</v>
      </c>
      <c r="G161" s="83"/>
      <c r="H161" s="83"/>
      <c r="I161" s="81">
        <v>180000</v>
      </c>
      <c r="J161" s="83"/>
    </row>
    <row r="162" spans="1:10" ht="13" hidden="1" outlineLevel="1">
      <c r="A162" s="76" t="s">
        <v>805</v>
      </c>
      <c r="B162" s="82"/>
      <c r="C162" s="81">
        <v>1</v>
      </c>
      <c r="D162" s="82"/>
      <c r="E162" s="83"/>
      <c r="F162" s="79">
        <f t="shared" si="4"/>
        <v>1</v>
      </c>
      <c r="G162" s="83"/>
      <c r="H162" s="81">
        <v>40000</v>
      </c>
      <c r="I162" s="83"/>
      <c r="J162" s="82"/>
    </row>
    <row r="163" spans="1:10" ht="13" hidden="1" outlineLevel="1">
      <c r="A163" s="76" t="s">
        <v>806</v>
      </c>
      <c r="B163" s="82"/>
      <c r="C163" s="82"/>
      <c r="D163" s="81">
        <v>1</v>
      </c>
      <c r="E163" s="83"/>
      <c r="F163" s="79">
        <f t="shared" si="4"/>
        <v>1</v>
      </c>
      <c r="G163" s="83"/>
      <c r="H163" s="82"/>
      <c r="I163" s="81">
        <v>90000</v>
      </c>
      <c r="J163" s="83"/>
    </row>
    <row r="164" spans="1:10" ht="13" hidden="1" outlineLevel="1">
      <c r="A164" s="76" t="s">
        <v>810</v>
      </c>
      <c r="B164" s="82"/>
      <c r="C164" s="81">
        <v>1</v>
      </c>
      <c r="D164" s="83"/>
      <c r="E164" s="83"/>
      <c r="F164" s="79">
        <f t="shared" si="4"/>
        <v>1</v>
      </c>
      <c r="G164" s="83"/>
      <c r="H164" s="81">
        <v>107500</v>
      </c>
      <c r="I164" s="83"/>
      <c r="J164" s="83"/>
    </row>
    <row r="165" spans="1:10" ht="13" hidden="1" outlineLevel="1">
      <c r="A165" s="76" t="s">
        <v>624</v>
      </c>
      <c r="B165" s="82"/>
      <c r="C165" s="81">
        <v>1</v>
      </c>
      <c r="D165" s="83"/>
      <c r="E165" s="83"/>
      <c r="F165" s="79">
        <f t="shared" si="4"/>
        <v>1</v>
      </c>
      <c r="G165" s="83"/>
      <c r="H165" s="81">
        <v>45000</v>
      </c>
      <c r="I165" s="82"/>
      <c r="J165" s="83"/>
    </row>
    <row r="166" spans="1:10" ht="13" hidden="1" outlineLevel="1">
      <c r="A166" s="76" t="s">
        <v>795</v>
      </c>
      <c r="B166" s="83"/>
      <c r="C166" s="82"/>
      <c r="D166" s="81">
        <v>1</v>
      </c>
      <c r="E166" s="83"/>
      <c r="F166" s="79">
        <f t="shared" si="4"/>
        <v>1</v>
      </c>
      <c r="G166" s="83"/>
      <c r="H166" s="83"/>
      <c r="I166" s="81">
        <v>135000</v>
      </c>
      <c r="J166" s="83"/>
    </row>
    <row r="167" spans="1:10" ht="13" hidden="1" outlineLevel="1">
      <c r="A167" s="76" t="s">
        <v>781</v>
      </c>
      <c r="B167" s="83"/>
      <c r="C167" s="81">
        <v>1</v>
      </c>
      <c r="D167" s="82"/>
      <c r="E167" s="83"/>
      <c r="F167" s="79">
        <f t="shared" si="4"/>
        <v>1</v>
      </c>
      <c r="G167" s="83"/>
      <c r="H167" s="81">
        <v>70000</v>
      </c>
      <c r="I167" s="83"/>
      <c r="J167" s="82"/>
    </row>
    <row r="168" spans="1:10" ht="13" hidden="1" outlineLevel="1">
      <c r="A168" s="76" t="s">
        <v>784</v>
      </c>
      <c r="B168" s="81">
        <v>1</v>
      </c>
      <c r="C168" s="82"/>
      <c r="D168" s="83"/>
      <c r="E168" s="83"/>
      <c r="F168" s="79">
        <f t="shared" si="4"/>
        <v>1</v>
      </c>
      <c r="G168" s="81">
        <v>110000</v>
      </c>
      <c r="H168" s="83"/>
      <c r="I168" s="82"/>
      <c r="J168" s="83"/>
    </row>
    <row r="169" spans="1:10" ht="13" hidden="1" outlineLevel="1">
      <c r="A169" s="76" t="s">
        <v>318</v>
      </c>
      <c r="B169" s="83"/>
      <c r="C169" s="81">
        <v>1</v>
      </c>
      <c r="D169" s="82"/>
      <c r="E169" s="83"/>
      <c r="F169" s="79">
        <f t="shared" si="4"/>
        <v>1</v>
      </c>
      <c r="G169" s="83"/>
      <c r="H169" s="81">
        <v>90000</v>
      </c>
      <c r="I169" s="82"/>
      <c r="J169" s="82"/>
    </row>
    <row r="170" spans="1:10" ht="13" hidden="1" outlineLevel="1">
      <c r="A170" s="76" t="s">
        <v>815</v>
      </c>
      <c r="B170" s="83"/>
      <c r="C170" s="82"/>
      <c r="D170" s="81">
        <v>1</v>
      </c>
      <c r="E170" s="83"/>
      <c r="F170" s="79">
        <f t="shared" si="4"/>
        <v>1</v>
      </c>
      <c r="G170" s="83"/>
      <c r="H170" s="83"/>
      <c r="I170" s="81">
        <v>160000</v>
      </c>
      <c r="J170" s="82"/>
    </row>
    <row r="171" spans="1:10" ht="13" hidden="1" outlineLevel="1">
      <c r="A171" s="76" t="s">
        <v>818</v>
      </c>
      <c r="B171" s="83"/>
      <c r="C171" s="83"/>
      <c r="D171" s="81">
        <v>1</v>
      </c>
      <c r="E171" s="83"/>
      <c r="F171" s="79">
        <f t="shared" si="4"/>
        <v>1</v>
      </c>
      <c r="G171" s="83"/>
      <c r="H171" s="83"/>
      <c r="I171" s="81">
        <v>100000</v>
      </c>
      <c r="J171" s="82"/>
    </row>
    <row r="172" spans="1:10" ht="13" hidden="1" outlineLevel="1">
      <c r="A172" s="76" t="s">
        <v>838</v>
      </c>
      <c r="B172" s="83"/>
      <c r="C172" s="82"/>
      <c r="D172" s="81">
        <v>1</v>
      </c>
      <c r="E172" s="83"/>
      <c r="F172" s="79">
        <f t="shared" si="4"/>
        <v>1</v>
      </c>
      <c r="G172" s="83"/>
      <c r="H172" s="83"/>
      <c r="I172" s="81">
        <v>85000</v>
      </c>
      <c r="J172" s="83"/>
    </row>
    <row r="173" spans="1:10" ht="13" hidden="1" outlineLevel="1">
      <c r="A173" s="76" t="s">
        <v>665</v>
      </c>
      <c r="B173" s="83"/>
      <c r="C173" s="81">
        <v>1</v>
      </c>
      <c r="D173" s="82"/>
      <c r="E173" s="83"/>
      <c r="F173" s="79">
        <f t="shared" si="4"/>
        <v>1</v>
      </c>
      <c r="G173" s="83"/>
      <c r="H173" s="81">
        <v>125000</v>
      </c>
      <c r="I173" s="83"/>
      <c r="J173" s="82"/>
    </row>
    <row r="174" spans="1:10" ht="13" hidden="1" outlineLevel="1">
      <c r="A174" s="76" t="s">
        <v>844</v>
      </c>
      <c r="B174" s="81">
        <v>1</v>
      </c>
      <c r="C174" s="83"/>
      <c r="D174" s="83"/>
      <c r="E174" s="83"/>
      <c r="F174" s="79">
        <f t="shared" si="4"/>
        <v>1</v>
      </c>
      <c r="G174" s="81">
        <v>80000</v>
      </c>
      <c r="H174" s="82"/>
      <c r="I174" s="83"/>
      <c r="J174" s="83"/>
    </row>
    <row r="175" spans="1:10" ht="13" hidden="1" outlineLevel="1">
      <c r="A175" s="76" t="s">
        <v>678</v>
      </c>
      <c r="B175" s="81">
        <v>1</v>
      </c>
      <c r="C175" s="83"/>
      <c r="D175" s="82"/>
      <c r="E175" s="83"/>
      <c r="F175" s="79">
        <f t="shared" si="4"/>
        <v>1</v>
      </c>
      <c r="G175" s="81">
        <v>115000</v>
      </c>
      <c r="H175" s="83"/>
      <c r="I175" s="83"/>
      <c r="J175" s="82"/>
    </row>
    <row r="176" spans="1:10" ht="13" hidden="1" outlineLevel="1">
      <c r="A176" s="76" t="s">
        <v>849</v>
      </c>
      <c r="B176" s="82"/>
      <c r="C176" s="81">
        <v>1</v>
      </c>
      <c r="D176" s="83"/>
      <c r="E176" s="83"/>
      <c r="F176" s="79">
        <f t="shared" si="4"/>
        <v>1</v>
      </c>
      <c r="G176" s="83"/>
      <c r="H176" s="81">
        <v>105000</v>
      </c>
      <c r="I176" s="83"/>
      <c r="J176" s="83"/>
    </row>
    <row r="177" spans="1:10" ht="13" hidden="1" outlineLevel="1">
      <c r="A177" s="76" t="s">
        <v>820</v>
      </c>
      <c r="B177" s="83"/>
      <c r="C177" s="82"/>
      <c r="D177" s="81">
        <v>1</v>
      </c>
      <c r="E177" s="83"/>
      <c r="F177" s="79">
        <f t="shared" si="4"/>
        <v>1</v>
      </c>
      <c r="G177" s="83"/>
      <c r="H177" s="83"/>
      <c r="I177" s="81">
        <v>100000</v>
      </c>
      <c r="J177" s="83"/>
    </row>
    <row r="178" spans="1:10" ht="13" hidden="1" outlineLevel="1">
      <c r="A178" s="76" t="s">
        <v>824</v>
      </c>
      <c r="B178" s="81">
        <v>1</v>
      </c>
      <c r="C178" s="82"/>
      <c r="D178" s="83"/>
      <c r="E178" s="83"/>
      <c r="F178" s="79">
        <f t="shared" si="4"/>
        <v>1</v>
      </c>
      <c r="G178" s="81">
        <v>35000</v>
      </c>
      <c r="H178" s="83"/>
      <c r="I178" s="82"/>
      <c r="J178" s="83"/>
    </row>
    <row r="179" spans="1:10" ht="13" hidden="1" outlineLevel="1">
      <c r="A179" s="76" t="s">
        <v>830</v>
      </c>
      <c r="B179" s="83"/>
      <c r="C179" s="82"/>
      <c r="D179" s="81">
        <v>1</v>
      </c>
      <c r="E179" s="83"/>
      <c r="F179" s="79">
        <f t="shared" si="4"/>
        <v>1</v>
      </c>
      <c r="G179" s="83"/>
      <c r="H179" s="83"/>
      <c r="I179" s="81">
        <v>115000</v>
      </c>
      <c r="J179" s="83"/>
    </row>
    <row r="180" spans="1:10" ht="13" hidden="1" outlineLevel="1">
      <c r="A180" s="76" t="s">
        <v>777</v>
      </c>
      <c r="B180" s="83"/>
      <c r="C180" s="82"/>
      <c r="D180" s="81">
        <v>1</v>
      </c>
      <c r="E180" s="83"/>
      <c r="F180" s="79">
        <f t="shared" si="4"/>
        <v>1</v>
      </c>
      <c r="G180" s="83"/>
      <c r="H180" s="83"/>
      <c r="I180" s="81">
        <v>80000</v>
      </c>
      <c r="J180" s="83"/>
    </row>
    <row r="181" spans="1:10" ht="13" hidden="1" outlineLevel="1">
      <c r="A181" s="76" t="s">
        <v>292</v>
      </c>
      <c r="B181" s="82"/>
      <c r="C181" s="81">
        <v>1</v>
      </c>
      <c r="D181" s="83"/>
      <c r="E181" s="83"/>
      <c r="F181" s="79">
        <f t="shared" si="4"/>
        <v>1</v>
      </c>
      <c r="G181" s="83"/>
      <c r="H181" s="81">
        <v>55000</v>
      </c>
      <c r="I181" s="83"/>
      <c r="J181" s="83"/>
    </row>
    <row r="182" spans="1:10" ht="13" hidden="1" outlineLevel="1">
      <c r="A182" s="76" t="s">
        <v>472</v>
      </c>
      <c r="B182" s="83"/>
      <c r="C182" s="81">
        <v>1</v>
      </c>
      <c r="D182" s="83"/>
      <c r="E182" s="83"/>
      <c r="F182" s="79">
        <f t="shared" si="4"/>
        <v>1</v>
      </c>
      <c r="G182" s="83"/>
      <c r="H182" s="81">
        <v>55000</v>
      </c>
      <c r="I182" s="82"/>
      <c r="J182" s="83"/>
    </row>
    <row r="183" spans="1:10" ht="13" hidden="1" outlineLevel="1">
      <c r="A183" s="76" t="s">
        <v>296</v>
      </c>
      <c r="B183" s="81">
        <v>1</v>
      </c>
      <c r="C183" s="82"/>
      <c r="D183" s="83"/>
      <c r="E183" s="83"/>
      <c r="F183" s="79">
        <f t="shared" si="4"/>
        <v>1</v>
      </c>
      <c r="G183" s="81">
        <v>40000</v>
      </c>
      <c r="H183" s="83"/>
      <c r="I183" s="82"/>
      <c r="J183" s="83"/>
    </row>
    <row r="184" spans="1:10" ht="13" hidden="1" outlineLevel="1">
      <c r="A184" s="76" t="s">
        <v>439</v>
      </c>
      <c r="B184" s="83"/>
      <c r="C184" s="81">
        <v>1</v>
      </c>
      <c r="D184" s="83"/>
      <c r="E184" s="83"/>
      <c r="F184" s="79">
        <f t="shared" si="4"/>
        <v>1</v>
      </c>
      <c r="G184" s="83"/>
      <c r="H184" s="81">
        <v>80000</v>
      </c>
      <c r="I184" s="83"/>
      <c r="J184" s="83"/>
    </row>
    <row r="185" spans="1:10" ht="13" hidden="1" outlineLevel="1">
      <c r="A185" s="76" t="s">
        <v>475</v>
      </c>
      <c r="B185" s="83"/>
      <c r="C185" s="81">
        <v>1</v>
      </c>
      <c r="D185" s="83"/>
      <c r="E185" s="83"/>
      <c r="F185" s="79">
        <f t="shared" si="4"/>
        <v>1</v>
      </c>
      <c r="G185" s="83"/>
      <c r="H185" s="81">
        <v>150000</v>
      </c>
      <c r="I185" s="83"/>
      <c r="J185" s="83"/>
    </row>
    <row r="186" spans="1:10" ht="13" hidden="1" outlineLevel="1">
      <c r="A186" s="76" t="s">
        <v>474</v>
      </c>
      <c r="B186" s="83"/>
      <c r="C186" s="81">
        <v>1</v>
      </c>
      <c r="D186" s="83"/>
      <c r="E186" s="83"/>
      <c r="F186" s="79">
        <f t="shared" si="4"/>
        <v>1</v>
      </c>
      <c r="G186" s="83"/>
      <c r="H186" s="81">
        <v>50000</v>
      </c>
      <c r="I186" s="83"/>
      <c r="J186" s="83"/>
    </row>
    <row r="187" spans="1:10" ht="13" hidden="1" outlineLevel="1">
      <c r="A187" s="76" t="s">
        <v>713</v>
      </c>
      <c r="B187" s="83"/>
      <c r="C187" s="83"/>
      <c r="D187" s="81">
        <v>1</v>
      </c>
      <c r="E187" s="83"/>
      <c r="F187" s="79">
        <f t="shared" si="4"/>
        <v>1</v>
      </c>
      <c r="G187" s="83"/>
      <c r="H187" s="83"/>
      <c r="I187" s="81">
        <v>215000</v>
      </c>
      <c r="J187" s="83"/>
    </row>
    <row r="188" spans="1:10" ht="13" hidden="1" outlineLevel="1">
      <c r="A188" s="76" t="s">
        <v>715</v>
      </c>
      <c r="B188" s="81">
        <v>1</v>
      </c>
      <c r="C188" s="83"/>
      <c r="D188" s="83"/>
      <c r="E188" s="83"/>
      <c r="F188" s="79">
        <f t="shared" si="4"/>
        <v>1</v>
      </c>
      <c r="G188" s="81">
        <v>45000</v>
      </c>
      <c r="H188" s="83"/>
      <c r="I188" s="83"/>
      <c r="J188" s="83"/>
    </row>
    <row r="189" spans="1:10" ht="13" hidden="1" outlineLevel="1">
      <c r="A189" s="76" t="s">
        <v>716</v>
      </c>
      <c r="B189" s="83"/>
      <c r="C189" s="83"/>
      <c r="D189" s="81">
        <v>1</v>
      </c>
      <c r="E189" s="83"/>
      <c r="F189" s="79">
        <f t="shared" si="4"/>
        <v>1</v>
      </c>
      <c r="G189" s="83"/>
      <c r="H189" s="83"/>
      <c r="I189" s="81">
        <v>125000</v>
      </c>
      <c r="J189" s="83"/>
    </row>
    <row r="190" spans="1:10" ht="13" hidden="1" outlineLevel="1">
      <c r="A190" s="76" t="s">
        <v>767</v>
      </c>
      <c r="B190" s="83"/>
      <c r="C190" s="81">
        <v>1</v>
      </c>
      <c r="D190" s="83"/>
      <c r="E190" s="83"/>
      <c r="F190" s="79">
        <f t="shared" si="4"/>
        <v>1</v>
      </c>
      <c r="G190" s="83"/>
      <c r="H190" s="81">
        <v>52500</v>
      </c>
      <c r="I190" s="83"/>
      <c r="J190" s="83"/>
    </row>
    <row r="191" spans="1:10" ht="13" hidden="1" outlineLevel="1">
      <c r="A191" s="76" t="s">
        <v>771</v>
      </c>
      <c r="B191" s="81">
        <v>1</v>
      </c>
      <c r="C191" s="83"/>
      <c r="D191" s="83"/>
      <c r="E191" s="83"/>
      <c r="F191" s="79">
        <f t="shared" si="4"/>
        <v>1</v>
      </c>
      <c r="G191" s="81">
        <v>30000</v>
      </c>
      <c r="H191" s="83"/>
      <c r="I191" s="83"/>
      <c r="J191" s="83"/>
    </row>
    <row r="192" spans="1:10" ht="13" hidden="1" outlineLevel="1">
      <c r="A192" s="76" t="s">
        <v>490</v>
      </c>
      <c r="B192" s="83"/>
      <c r="C192" s="81">
        <v>1</v>
      </c>
      <c r="D192" s="83"/>
      <c r="E192" s="83"/>
      <c r="F192" s="79">
        <f t="shared" si="4"/>
        <v>1</v>
      </c>
      <c r="G192" s="83"/>
      <c r="H192" s="81">
        <v>130000</v>
      </c>
      <c r="I192" s="83"/>
      <c r="J192" s="83"/>
    </row>
    <row r="193" spans="1:10" ht="13" hidden="1" outlineLevel="1">
      <c r="A193" s="76" t="s">
        <v>744</v>
      </c>
      <c r="B193" s="81">
        <v>1</v>
      </c>
      <c r="C193" s="83"/>
      <c r="D193" s="83"/>
      <c r="E193" s="83"/>
      <c r="F193" s="79">
        <f t="shared" si="4"/>
        <v>1</v>
      </c>
      <c r="G193" s="81">
        <v>40000</v>
      </c>
      <c r="H193" s="83"/>
      <c r="I193" s="83"/>
      <c r="J193" s="83"/>
    </row>
    <row r="194" spans="1:10" ht="13" hidden="1" outlineLevel="1">
      <c r="A194" s="76" t="s">
        <v>115</v>
      </c>
      <c r="B194" s="83"/>
      <c r="C194" s="83"/>
      <c r="D194" s="81">
        <v>1</v>
      </c>
      <c r="E194" s="83"/>
      <c r="F194" s="79">
        <f t="shared" si="4"/>
        <v>1</v>
      </c>
      <c r="G194" s="83"/>
      <c r="H194" s="83"/>
      <c r="I194" s="81">
        <v>115000</v>
      </c>
      <c r="J194" s="83"/>
    </row>
    <row r="195" spans="1:10" ht="13">
      <c r="G195" s="92"/>
    </row>
    <row r="196" spans="1:10" ht="13">
      <c r="A196" s="67" t="s">
        <v>33</v>
      </c>
      <c r="G196" s="92"/>
    </row>
    <row r="197" spans="1:10" ht="13">
      <c r="A197" s="68"/>
      <c r="B197" s="69" t="s">
        <v>2204</v>
      </c>
      <c r="C197" s="70"/>
      <c r="D197" s="70"/>
      <c r="E197" s="70"/>
      <c r="F197" s="70"/>
      <c r="G197" s="69" t="s">
        <v>2198</v>
      </c>
      <c r="H197" s="70"/>
      <c r="I197" s="70"/>
      <c r="J197" s="70"/>
    </row>
    <row r="198" spans="1:10" ht="13">
      <c r="A198" s="76" t="s">
        <v>2200</v>
      </c>
      <c r="B198" s="77" t="s">
        <v>64</v>
      </c>
      <c r="C198" s="77" t="s">
        <v>49</v>
      </c>
      <c r="D198" s="78" t="s">
        <v>50</v>
      </c>
      <c r="E198" s="78" t="s">
        <v>69</v>
      </c>
      <c r="F198" s="89" t="s">
        <v>2201</v>
      </c>
      <c r="G198" s="80" t="s">
        <v>64</v>
      </c>
      <c r="H198" s="80" t="s">
        <v>49</v>
      </c>
      <c r="I198" s="80" t="s">
        <v>50</v>
      </c>
      <c r="J198" s="80" t="s">
        <v>69</v>
      </c>
    </row>
    <row r="199" spans="1:10" ht="13">
      <c r="A199" s="76" t="s">
        <v>447</v>
      </c>
      <c r="B199" s="90"/>
      <c r="C199" s="83"/>
      <c r="D199" s="81">
        <v>1</v>
      </c>
      <c r="E199" s="90"/>
      <c r="F199" s="79">
        <f t="shared" ref="F199:F201" si="5">SUM(B199:E199)</f>
        <v>1</v>
      </c>
      <c r="G199" s="90"/>
      <c r="H199" s="83"/>
      <c r="I199" s="81">
        <v>225000</v>
      </c>
      <c r="J199" s="90"/>
    </row>
    <row r="200" spans="1:10" ht="13">
      <c r="A200" s="76" t="s">
        <v>864</v>
      </c>
      <c r="B200" s="90"/>
      <c r="C200" s="83"/>
      <c r="D200" s="81">
        <v>1</v>
      </c>
      <c r="E200" s="90"/>
      <c r="F200" s="79">
        <f t="shared" si="5"/>
        <v>1</v>
      </c>
      <c r="G200" s="90"/>
      <c r="H200" s="83"/>
      <c r="I200" s="81">
        <v>140000</v>
      </c>
      <c r="J200" s="90"/>
    </row>
    <row r="201" spans="1:10" ht="13">
      <c r="A201" s="76" t="s">
        <v>859</v>
      </c>
      <c r="B201" s="90"/>
      <c r="C201" s="81">
        <v>1</v>
      </c>
      <c r="D201" s="83"/>
      <c r="E201" s="90"/>
      <c r="F201" s="79">
        <f t="shared" si="5"/>
        <v>1</v>
      </c>
      <c r="G201" s="90"/>
      <c r="H201" s="81">
        <v>200000</v>
      </c>
      <c r="I201" s="83"/>
      <c r="J201" s="90"/>
    </row>
    <row r="202" spans="1:10" ht="13">
      <c r="F202" s="92"/>
    </row>
    <row r="203" spans="1:10" ht="13">
      <c r="A203" s="67" t="s">
        <v>35</v>
      </c>
      <c r="F203" s="92"/>
    </row>
    <row r="204" spans="1:10" ht="13">
      <c r="A204" s="68"/>
      <c r="B204" s="69" t="s">
        <v>2204</v>
      </c>
      <c r="C204" s="70"/>
      <c r="D204" s="70"/>
      <c r="E204" s="70"/>
      <c r="F204" s="70"/>
      <c r="G204" s="69" t="s">
        <v>2198</v>
      </c>
      <c r="H204" s="70"/>
      <c r="I204" s="70"/>
      <c r="J204" s="70"/>
    </row>
    <row r="205" spans="1:10" ht="13">
      <c r="A205" s="76" t="s">
        <v>2200</v>
      </c>
      <c r="B205" s="77" t="s">
        <v>64</v>
      </c>
      <c r="C205" s="77" t="s">
        <v>49</v>
      </c>
      <c r="D205" s="78" t="s">
        <v>50</v>
      </c>
      <c r="E205" s="78" t="s">
        <v>69</v>
      </c>
      <c r="F205" s="89" t="s">
        <v>2201</v>
      </c>
      <c r="G205" s="80" t="s">
        <v>64</v>
      </c>
      <c r="H205" s="80" t="s">
        <v>49</v>
      </c>
      <c r="I205" s="80" t="s">
        <v>50</v>
      </c>
      <c r="J205" s="80" t="s">
        <v>69</v>
      </c>
    </row>
    <row r="206" spans="1:10" ht="13">
      <c r="A206" s="76" t="s">
        <v>447</v>
      </c>
      <c r="B206" s="83"/>
      <c r="C206" s="83"/>
      <c r="D206" s="81">
        <v>2</v>
      </c>
      <c r="E206" s="90"/>
      <c r="F206" s="79">
        <f t="shared" ref="F206:F219" si="6">SUM(B206:E206)</f>
        <v>2</v>
      </c>
      <c r="G206" s="83"/>
      <c r="H206" s="83"/>
      <c r="I206" s="81">
        <v>232500</v>
      </c>
      <c r="J206" s="90"/>
    </row>
    <row r="207" spans="1:10" ht="13">
      <c r="A207" s="76" t="s">
        <v>873</v>
      </c>
      <c r="B207" s="83"/>
      <c r="C207" s="83"/>
      <c r="D207" s="81">
        <v>2</v>
      </c>
      <c r="E207" s="90"/>
      <c r="F207" s="79">
        <f t="shared" si="6"/>
        <v>2</v>
      </c>
      <c r="G207" s="83"/>
      <c r="H207" s="83"/>
      <c r="I207" s="81">
        <v>300000</v>
      </c>
      <c r="J207" s="90"/>
    </row>
    <row r="208" spans="1:10" ht="13">
      <c r="A208" s="76" t="s">
        <v>872</v>
      </c>
      <c r="B208" s="83"/>
      <c r="C208" s="81">
        <v>1</v>
      </c>
      <c r="D208" s="83"/>
      <c r="E208" s="90"/>
      <c r="F208" s="79">
        <f t="shared" si="6"/>
        <v>1</v>
      </c>
      <c r="G208" s="83"/>
      <c r="H208" s="81">
        <v>85000</v>
      </c>
      <c r="I208" s="83"/>
      <c r="J208" s="90"/>
    </row>
    <row r="209" spans="1:10" ht="13">
      <c r="A209" s="76" t="s">
        <v>890</v>
      </c>
      <c r="B209" s="81">
        <v>1</v>
      </c>
      <c r="C209" s="83"/>
      <c r="D209" s="83"/>
      <c r="E209" s="90"/>
      <c r="F209" s="79">
        <f t="shared" si="6"/>
        <v>1</v>
      </c>
      <c r="G209" s="81">
        <v>165000</v>
      </c>
      <c r="H209" s="83"/>
      <c r="I209" s="83"/>
      <c r="J209" s="90"/>
    </row>
    <row r="210" spans="1:10" ht="13" collapsed="1">
      <c r="A210" s="76" t="s">
        <v>894</v>
      </c>
      <c r="B210" s="83"/>
      <c r="C210" s="83"/>
      <c r="D210" s="81">
        <v>1</v>
      </c>
      <c r="E210" s="90"/>
      <c r="F210" s="79">
        <f t="shared" si="6"/>
        <v>1</v>
      </c>
      <c r="G210" s="83"/>
      <c r="H210" s="83"/>
      <c r="I210" s="81">
        <v>205000</v>
      </c>
      <c r="J210" s="90"/>
    </row>
    <row r="211" spans="1:10" ht="13" hidden="1" outlineLevel="1">
      <c r="A211" s="76" t="s">
        <v>638</v>
      </c>
      <c r="B211" s="83"/>
      <c r="C211" s="81">
        <v>1</v>
      </c>
      <c r="D211" s="83"/>
      <c r="E211" s="90"/>
      <c r="F211" s="79">
        <f t="shared" si="6"/>
        <v>1</v>
      </c>
      <c r="G211" s="83"/>
      <c r="H211" s="81">
        <v>37500</v>
      </c>
      <c r="I211" s="83"/>
      <c r="J211" s="90"/>
    </row>
    <row r="212" spans="1:10" ht="13" hidden="1" outlineLevel="1">
      <c r="A212" s="76" t="s">
        <v>900</v>
      </c>
      <c r="B212" s="83"/>
      <c r="C212" s="83"/>
      <c r="D212" s="81">
        <v>1</v>
      </c>
      <c r="E212" s="90"/>
      <c r="F212" s="79">
        <f t="shared" si="6"/>
        <v>1</v>
      </c>
      <c r="G212" s="83"/>
      <c r="H212" s="83"/>
      <c r="I212" s="81">
        <v>285000</v>
      </c>
      <c r="J212" s="90"/>
    </row>
    <row r="213" spans="1:10" ht="13" hidden="1" outlineLevel="1">
      <c r="A213" s="76" t="s">
        <v>864</v>
      </c>
      <c r="B213" s="83"/>
      <c r="C213" s="83"/>
      <c r="D213" s="81">
        <v>1</v>
      </c>
      <c r="E213" s="90"/>
      <c r="F213" s="79">
        <f t="shared" si="6"/>
        <v>1</v>
      </c>
      <c r="G213" s="83"/>
      <c r="H213" s="83"/>
      <c r="I213" s="81">
        <v>140000</v>
      </c>
      <c r="J213" s="90"/>
    </row>
    <row r="214" spans="1:10" ht="13" hidden="1" outlineLevel="1">
      <c r="A214" s="76" t="s">
        <v>878</v>
      </c>
      <c r="B214" s="83"/>
      <c r="C214" s="83"/>
      <c r="D214" s="81">
        <v>1</v>
      </c>
      <c r="E214" s="90"/>
      <c r="F214" s="79">
        <f t="shared" si="6"/>
        <v>1</v>
      </c>
      <c r="G214" s="83"/>
      <c r="H214" s="83"/>
      <c r="I214" s="81">
        <v>200000</v>
      </c>
      <c r="J214" s="90"/>
    </row>
    <row r="215" spans="1:10" ht="13" hidden="1" outlineLevel="1">
      <c r="A215" s="76" t="s">
        <v>879</v>
      </c>
      <c r="B215" s="83"/>
      <c r="C215" s="83"/>
      <c r="D215" s="81">
        <v>1</v>
      </c>
      <c r="E215" s="90"/>
      <c r="F215" s="79">
        <f t="shared" si="6"/>
        <v>1</v>
      </c>
      <c r="G215" s="83"/>
      <c r="H215" s="83"/>
      <c r="I215" s="81">
        <v>165000</v>
      </c>
      <c r="J215" s="90"/>
    </row>
    <row r="216" spans="1:10" ht="13" hidden="1" outlineLevel="1">
      <c r="A216" s="76" t="s">
        <v>882</v>
      </c>
      <c r="B216" s="83"/>
      <c r="C216" s="81">
        <v>1</v>
      </c>
      <c r="D216" s="83"/>
      <c r="E216" s="90"/>
      <c r="F216" s="79">
        <f t="shared" si="6"/>
        <v>1</v>
      </c>
      <c r="G216" s="83"/>
      <c r="H216" s="81">
        <v>140000</v>
      </c>
      <c r="I216" s="83"/>
      <c r="J216" s="90"/>
    </row>
    <row r="217" spans="1:10" ht="13" hidden="1" outlineLevel="1">
      <c r="A217" s="76" t="s">
        <v>883</v>
      </c>
      <c r="B217" s="83"/>
      <c r="C217" s="81">
        <v>1</v>
      </c>
      <c r="D217" s="83"/>
      <c r="E217" s="90"/>
      <c r="F217" s="79">
        <f t="shared" si="6"/>
        <v>1</v>
      </c>
      <c r="G217" s="83"/>
      <c r="H217" s="81">
        <v>190000</v>
      </c>
      <c r="I217" s="83"/>
      <c r="J217" s="90"/>
    </row>
    <row r="218" spans="1:10" ht="13" hidden="1" outlineLevel="1">
      <c r="A218" s="76" t="s">
        <v>859</v>
      </c>
      <c r="B218" s="83"/>
      <c r="C218" s="81">
        <v>1</v>
      </c>
      <c r="D218" s="83"/>
      <c r="E218" s="90"/>
      <c r="F218" s="79">
        <f t="shared" si="6"/>
        <v>1</v>
      </c>
      <c r="G218" s="83"/>
      <c r="H218" s="81">
        <v>200000</v>
      </c>
      <c r="I218" s="83"/>
      <c r="J218" s="90"/>
    </row>
    <row r="219" spans="1:10" ht="13" hidden="1" outlineLevel="1">
      <c r="A219" s="76" t="s">
        <v>903</v>
      </c>
      <c r="B219" s="83"/>
      <c r="C219" s="83"/>
      <c r="D219" s="81">
        <v>1</v>
      </c>
      <c r="E219" s="90"/>
      <c r="F219" s="79">
        <f t="shared" si="6"/>
        <v>1</v>
      </c>
      <c r="G219" s="83"/>
      <c r="H219" s="83"/>
      <c r="I219" s="81">
        <v>165000</v>
      </c>
      <c r="J219" s="90"/>
    </row>
    <row r="220" spans="1:10" ht="13">
      <c r="A220" s="94"/>
      <c r="B220" s="94"/>
      <c r="C220" s="94"/>
      <c r="D220" s="65"/>
      <c r="G220" s="94"/>
      <c r="H220" s="94"/>
      <c r="I220" s="65"/>
    </row>
    <row r="221" spans="1:10" ht="13">
      <c r="A221" s="67" t="s">
        <v>37</v>
      </c>
      <c r="B221" s="94"/>
      <c r="C221" s="94"/>
      <c r="D221" s="65"/>
      <c r="G221" s="94"/>
      <c r="H221" s="94"/>
      <c r="I221" s="65"/>
    </row>
    <row r="222" spans="1:10" ht="13">
      <c r="A222" s="68"/>
      <c r="B222" s="69" t="s">
        <v>2204</v>
      </c>
      <c r="C222" s="70"/>
      <c r="D222" s="70"/>
      <c r="E222" s="70"/>
      <c r="F222" s="70"/>
      <c r="G222" s="69" t="s">
        <v>2198</v>
      </c>
      <c r="H222" s="70"/>
      <c r="I222" s="70"/>
      <c r="J222" s="70"/>
    </row>
    <row r="223" spans="1:10" ht="13">
      <c r="A223" s="76" t="s">
        <v>2200</v>
      </c>
      <c r="B223" s="77" t="s">
        <v>64</v>
      </c>
      <c r="C223" s="77" t="s">
        <v>49</v>
      </c>
      <c r="D223" s="78" t="s">
        <v>50</v>
      </c>
      <c r="E223" s="78" t="s">
        <v>69</v>
      </c>
      <c r="F223" s="89" t="s">
        <v>2201</v>
      </c>
      <c r="G223" s="80" t="s">
        <v>64</v>
      </c>
      <c r="H223" s="80" t="s">
        <v>49</v>
      </c>
      <c r="I223" s="80" t="s">
        <v>50</v>
      </c>
      <c r="J223" s="80" t="s">
        <v>69</v>
      </c>
    </row>
    <row r="224" spans="1:10" ht="13">
      <c r="A224" s="76" t="s">
        <v>920</v>
      </c>
      <c r="B224" s="83"/>
      <c r="C224" s="83"/>
      <c r="D224" s="81">
        <v>11</v>
      </c>
      <c r="E224" s="83"/>
      <c r="F224" s="79">
        <f t="shared" ref="F224:F327" si="7">SUM(B224:E224)</f>
        <v>11</v>
      </c>
      <c r="G224" s="83"/>
      <c r="H224" s="83"/>
      <c r="I224" s="81">
        <v>140000</v>
      </c>
      <c r="J224" s="82"/>
    </row>
    <row r="225" spans="1:10" ht="13">
      <c r="A225" s="76" t="s">
        <v>351</v>
      </c>
      <c r="B225" s="83"/>
      <c r="C225" s="83"/>
      <c r="D225" s="81">
        <v>10</v>
      </c>
      <c r="E225" s="83"/>
      <c r="F225" s="79">
        <f t="shared" si="7"/>
        <v>10</v>
      </c>
      <c r="G225" s="83"/>
      <c r="H225" s="83"/>
      <c r="I225" s="81">
        <v>230000</v>
      </c>
      <c r="J225" s="82"/>
    </row>
    <row r="226" spans="1:10" ht="13">
      <c r="A226" s="76" t="s">
        <v>918</v>
      </c>
      <c r="B226" s="83"/>
      <c r="C226" s="83"/>
      <c r="D226" s="81">
        <v>10</v>
      </c>
      <c r="E226" s="83"/>
      <c r="F226" s="79">
        <f t="shared" si="7"/>
        <v>10</v>
      </c>
      <c r="G226" s="83"/>
      <c r="H226" s="83"/>
      <c r="I226" s="81">
        <v>200000</v>
      </c>
      <c r="J226" s="82"/>
    </row>
    <row r="227" spans="1:10" ht="13">
      <c r="A227" s="76" t="s">
        <v>873</v>
      </c>
      <c r="B227" s="83"/>
      <c r="C227" s="81">
        <v>5</v>
      </c>
      <c r="D227" s="81">
        <v>1</v>
      </c>
      <c r="E227" s="83"/>
      <c r="F227" s="79">
        <f t="shared" si="7"/>
        <v>6</v>
      </c>
      <c r="G227" s="83"/>
      <c r="H227" s="81">
        <v>215000</v>
      </c>
      <c r="I227" s="81">
        <v>335000</v>
      </c>
      <c r="J227" s="82"/>
    </row>
    <row r="228" spans="1:10" ht="13" collapsed="1">
      <c r="A228" s="76" t="s">
        <v>948</v>
      </c>
      <c r="B228" s="83"/>
      <c r="C228" s="81">
        <v>3</v>
      </c>
      <c r="D228" s="81">
        <v>2</v>
      </c>
      <c r="E228" s="83"/>
      <c r="F228" s="79">
        <f t="shared" si="7"/>
        <v>5</v>
      </c>
      <c r="G228" s="83"/>
      <c r="H228" s="81">
        <v>120000</v>
      </c>
      <c r="I228" s="81">
        <v>192500</v>
      </c>
      <c r="J228" s="82"/>
    </row>
    <row r="229" spans="1:10" ht="13" hidden="1" outlineLevel="1">
      <c r="A229" s="76" t="s">
        <v>959</v>
      </c>
      <c r="B229" s="83"/>
      <c r="C229" s="83"/>
      <c r="D229" s="81">
        <v>3</v>
      </c>
      <c r="E229" s="81">
        <v>1</v>
      </c>
      <c r="F229" s="79">
        <f t="shared" si="7"/>
        <v>4</v>
      </c>
      <c r="G229" s="83"/>
      <c r="H229" s="83"/>
      <c r="I229" s="81">
        <v>250000</v>
      </c>
      <c r="J229" s="81">
        <v>300000</v>
      </c>
    </row>
    <row r="230" spans="1:10" ht="13" hidden="1" outlineLevel="1">
      <c r="A230" s="76" t="s">
        <v>965</v>
      </c>
      <c r="B230" s="83"/>
      <c r="C230" s="81">
        <v>4</v>
      </c>
      <c r="D230" s="82"/>
      <c r="E230" s="83"/>
      <c r="F230" s="79">
        <f t="shared" si="7"/>
        <v>4</v>
      </c>
      <c r="G230" s="83"/>
      <c r="H230" s="81">
        <v>130000</v>
      </c>
      <c r="I230" s="83"/>
      <c r="J230" s="82"/>
    </row>
    <row r="231" spans="1:10" ht="13" hidden="1" outlineLevel="1">
      <c r="A231" s="76" t="s">
        <v>68</v>
      </c>
      <c r="B231" s="83"/>
      <c r="C231" s="83"/>
      <c r="D231" s="81">
        <v>4</v>
      </c>
      <c r="E231" s="83"/>
      <c r="F231" s="79">
        <f t="shared" si="7"/>
        <v>4</v>
      </c>
      <c r="G231" s="83"/>
      <c r="H231" s="83"/>
      <c r="I231" s="81">
        <v>130000</v>
      </c>
      <c r="J231" s="82"/>
    </row>
    <row r="232" spans="1:10" ht="13" hidden="1" outlineLevel="1">
      <c r="A232" s="76" t="s">
        <v>992</v>
      </c>
      <c r="B232" s="83"/>
      <c r="C232" s="81">
        <v>3</v>
      </c>
      <c r="D232" s="82"/>
      <c r="E232" s="83"/>
      <c r="F232" s="79">
        <f t="shared" si="7"/>
        <v>3</v>
      </c>
      <c r="G232" s="83"/>
      <c r="H232" s="81">
        <v>100000</v>
      </c>
      <c r="I232" s="83"/>
      <c r="J232" s="82"/>
    </row>
    <row r="233" spans="1:10" ht="13" hidden="1" outlineLevel="1">
      <c r="A233" s="76" t="s">
        <v>946</v>
      </c>
      <c r="B233" s="83"/>
      <c r="C233" s="81">
        <v>1</v>
      </c>
      <c r="D233" s="81">
        <v>2</v>
      </c>
      <c r="E233" s="83"/>
      <c r="F233" s="79">
        <f t="shared" si="7"/>
        <v>3</v>
      </c>
      <c r="G233" s="83"/>
      <c r="H233" s="81">
        <v>210000</v>
      </c>
      <c r="I233" s="81">
        <v>242500</v>
      </c>
      <c r="J233" s="82"/>
    </row>
    <row r="234" spans="1:10" ht="13" hidden="1" outlineLevel="1">
      <c r="A234" s="76" t="s">
        <v>2205</v>
      </c>
      <c r="B234" s="83"/>
      <c r="C234" s="83"/>
      <c r="D234" s="81">
        <v>3</v>
      </c>
      <c r="E234" s="83"/>
      <c r="F234" s="79">
        <f t="shared" si="7"/>
        <v>3</v>
      </c>
      <c r="G234" s="83"/>
      <c r="H234" s="83"/>
      <c r="I234" s="81">
        <v>125000</v>
      </c>
      <c r="J234" s="82"/>
    </row>
    <row r="235" spans="1:10" ht="13" hidden="1" outlineLevel="1">
      <c r="A235" s="76" t="s">
        <v>359</v>
      </c>
      <c r="B235" s="83"/>
      <c r="C235" s="83"/>
      <c r="D235" s="81">
        <v>2</v>
      </c>
      <c r="E235" s="81">
        <v>1</v>
      </c>
      <c r="F235" s="79">
        <f t="shared" si="7"/>
        <v>3</v>
      </c>
      <c r="G235" s="83"/>
      <c r="H235" s="83"/>
      <c r="I235" s="81">
        <v>200000</v>
      </c>
      <c r="J235" s="81">
        <v>200000</v>
      </c>
    </row>
    <row r="236" spans="1:10" ht="13" hidden="1" outlineLevel="1">
      <c r="A236" s="76" t="s">
        <v>1011</v>
      </c>
      <c r="B236" s="83"/>
      <c r="C236" s="81">
        <v>2</v>
      </c>
      <c r="D236" s="81">
        <v>1</v>
      </c>
      <c r="E236" s="83"/>
      <c r="F236" s="79">
        <f t="shared" si="7"/>
        <v>3</v>
      </c>
      <c r="G236" s="83"/>
      <c r="H236" s="81">
        <v>80000</v>
      </c>
      <c r="I236" s="81">
        <v>120000</v>
      </c>
      <c r="J236" s="82"/>
    </row>
    <row r="237" spans="1:10" ht="13" hidden="1" outlineLevel="1">
      <c r="A237" s="76" t="s">
        <v>932</v>
      </c>
      <c r="B237" s="83"/>
      <c r="C237" s="83"/>
      <c r="D237" s="81">
        <v>3</v>
      </c>
      <c r="E237" s="83"/>
      <c r="F237" s="79">
        <f t="shared" si="7"/>
        <v>3</v>
      </c>
      <c r="G237" s="83"/>
      <c r="H237" s="83"/>
      <c r="I237" s="81">
        <v>150000</v>
      </c>
      <c r="J237" s="82"/>
    </row>
    <row r="238" spans="1:10" ht="13" hidden="1" outlineLevel="1">
      <c r="A238" s="76" t="s">
        <v>1112</v>
      </c>
      <c r="B238" s="83"/>
      <c r="C238" s="81">
        <v>1</v>
      </c>
      <c r="D238" s="81">
        <v>1</v>
      </c>
      <c r="E238" s="83"/>
      <c r="F238" s="79">
        <f t="shared" si="7"/>
        <v>2</v>
      </c>
      <c r="G238" s="83"/>
      <c r="H238" s="81">
        <v>235000</v>
      </c>
      <c r="I238" s="81">
        <v>235000</v>
      </c>
      <c r="J238" s="82"/>
    </row>
    <row r="239" spans="1:10" ht="13" hidden="1" outlineLevel="1">
      <c r="A239" s="76" t="s">
        <v>1090</v>
      </c>
      <c r="B239" s="83"/>
      <c r="C239" s="83"/>
      <c r="D239" s="81">
        <v>2</v>
      </c>
      <c r="E239" s="83"/>
      <c r="F239" s="79">
        <f t="shared" si="7"/>
        <v>2</v>
      </c>
      <c r="G239" s="83"/>
      <c r="H239" s="83"/>
      <c r="I239" s="81">
        <v>180000</v>
      </c>
      <c r="J239" s="82"/>
    </row>
    <row r="240" spans="1:10" ht="13" hidden="1" outlineLevel="1">
      <c r="A240" s="76" t="s">
        <v>968</v>
      </c>
      <c r="B240" s="83"/>
      <c r="C240" s="83"/>
      <c r="D240" s="81">
        <v>2</v>
      </c>
      <c r="E240" s="83"/>
      <c r="F240" s="79">
        <f t="shared" si="7"/>
        <v>2</v>
      </c>
      <c r="G240" s="83"/>
      <c r="H240" s="83"/>
      <c r="I240" s="81">
        <v>202500</v>
      </c>
      <c r="J240" s="82"/>
    </row>
    <row r="241" spans="1:10" ht="13" hidden="1" outlineLevel="1">
      <c r="A241" s="76" t="s">
        <v>1078</v>
      </c>
      <c r="B241" s="83"/>
      <c r="C241" s="83"/>
      <c r="D241" s="81">
        <v>2</v>
      </c>
      <c r="E241" s="83"/>
      <c r="F241" s="79">
        <f t="shared" si="7"/>
        <v>2</v>
      </c>
      <c r="G241" s="83"/>
      <c r="H241" s="83"/>
      <c r="I241" s="81">
        <v>257500</v>
      </c>
      <c r="J241" s="82"/>
    </row>
    <row r="242" spans="1:10" ht="13" hidden="1" outlineLevel="1">
      <c r="A242" s="76" t="s">
        <v>1068</v>
      </c>
      <c r="B242" s="83"/>
      <c r="C242" s="81">
        <v>1</v>
      </c>
      <c r="D242" s="81">
        <v>1</v>
      </c>
      <c r="E242" s="83"/>
      <c r="F242" s="79">
        <f t="shared" si="7"/>
        <v>2</v>
      </c>
      <c r="G242" s="83"/>
      <c r="H242" s="81">
        <v>130000</v>
      </c>
      <c r="I242" s="81">
        <v>160000</v>
      </c>
      <c r="J242" s="82"/>
    </row>
    <row r="243" spans="1:10" ht="13" hidden="1" outlineLevel="1">
      <c r="A243" s="76" t="s">
        <v>1052</v>
      </c>
      <c r="B243" s="83"/>
      <c r="C243" s="83"/>
      <c r="D243" s="81">
        <v>2</v>
      </c>
      <c r="E243" s="83"/>
      <c r="F243" s="79">
        <f t="shared" si="7"/>
        <v>2</v>
      </c>
      <c r="G243" s="83"/>
      <c r="H243" s="83"/>
      <c r="I243" s="81">
        <v>90000</v>
      </c>
      <c r="J243" s="82"/>
    </row>
    <row r="244" spans="1:10" ht="13" hidden="1" outlineLevel="1">
      <c r="A244" s="76" t="s">
        <v>1053</v>
      </c>
      <c r="B244" s="83"/>
      <c r="C244" s="83"/>
      <c r="D244" s="81">
        <v>2</v>
      </c>
      <c r="E244" s="83"/>
      <c r="F244" s="79">
        <f t="shared" si="7"/>
        <v>2</v>
      </c>
      <c r="G244" s="83"/>
      <c r="H244" s="83"/>
      <c r="I244" s="81">
        <v>200000</v>
      </c>
      <c r="J244" s="82"/>
    </row>
    <row r="245" spans="1:10" ht="13" hidden="1" outlineLevel="1">
      <c r="A245" s="76" t="s">
        <v>598</v>
      </c>
      <c r="B245" s="83"/>
      <c r="C245" s="81">
        <v>2</v>
      </c>
      <c r="D245" s="82"/>
      <c r="E245" s="83"/>
      <c r="F245" s="79">
        <f t="shared" si="7"/>
        <v>2</v>
      </c>
      <c r="G245" s="83"/>
      <c r="H245" s="81">
        <v>90000</v>
      </c>
      <c r="I245" s="83"/>
      <c r="J245" s="82"/>
    </row>
    <row r="246" spans="1:10" ht="13" hidden="1" outlineLevel="1">
      <c r="A246" s="76" t="s">
        <v>1060</v>
      </c>
      <c r="B246" s="83"/>
      <c r="C246" s="81">
        <v>1</v>
      </c>
      <c r="D246" s="81">
        <v>1</v>
      </c>
      <c r="E246" s="83"/>
      <c r="F246" s="79">
        <f t="shared" si="7"/>
        <v>2</v>
      </c>
      <c r="G246" s="83"/>
      <c r="H246" s="81">
        <v>37500</v>
      </c>
      <c r="I246" s="81">
        <v>65000</v>
      </c>
      <c r="J246" s="82"/>
    </row>
    <row r="247" spans="1:10" ht="13" hidden="1" outlineLevel="1">
      <c r="A247" s="76" t="s">
        <v>1057</v>
      </c>
      <c r="B247" s="83"/>
      <c r="C247" s="81">
        <v>1</v>
      </c>
      <c r="D247" s="81">
        <v>1</v>
      </c>
      <c r="E247" s="83"/>
      <c r="F247" s="79">
        <f t="shared" si="7"/>
        <v>2</v>
      </c>
      <c r="G247" s="83"/>
      <c r="H247" s="81">
        <v>67500</v>
      </c>
      <c r="I247" s="81">
        <v>115000</v>
      </c>
      <c r="J247" s="82"/>
    </row>
    <row r="248" spans="1:10" ht="13" hidden="1" outlineLevel="1">
      <c r="A248" s="76" t="s">
        <v>1075</v>
      </c>
      <c r="B248" s="83"/>
      <c r="C248" s="83"/>
      <c r="D248" s="81">
        <v>2</v>
      </c>
      <c r="E248" s="83"/>
      <c r="F248" s="79">
        <f t="shared" si="7"/>
        <v>2</v>
      </c>
      <c r="G248" s="83"/>
      <c r="H248" s="83"/>
      <c r="I248" s="81">
        <v>180000</v>
      </c>
      <c r="J248" s="82"/>
    </row>
    <row r="249" spans="1:10" ht="13" hidden="1" outlineLevel="1">
      <c r="A249" s="76" t="s">
        <v>1072</v>
      </c>
      <c r="B249" s="83"/>
      <c r="C249" s="81">
        <v>1</v>
      </c>
      <c r="D249" s="81">
        <v>1</v>
      </c>
      <c r="E249" s="83"/>
      <c r="F249" s="79">
        <f t="shared" si="7"/>
        <v>2</v>
      </c>
      <c r="G249" s="83"/>
      <c r="H249" s="81">
        <v>80000</v>
      </c>
      <c r="I249" s="81">
        <v>125000</v>
      </c>
      <c r="J249" s="82"/>
    </row>
    <row r="250" spans="1:10" ht="13" hidden="1" outlineLevel="1">
      <c r="A250" s="76" t="s">
        <v>1045</v>
      </c>
      <c r="B250" s="83"/>
      <c r="C250" s="83"/>
      <c r="D250" s="81">
        <v>2</v>
      </c>
      <c r="E250" s="83"/>
      <c r="F250" s="79">
        <f t="shared" si="7"/>
        <v>2</v>
      </c>
      <c r="G250" s="83"/>
      <c r="H250" s="83"/>
      <c r="I250" s="81">
        <v>165000</v>
      </c>
      <c r="J250" s="82"/>
    </row>
    <row r="251" spans="1:10" ht="13" hidden="1" outlineLevel="1">
      <c r="A251" s="76" t="s">
        <v>1043</v>
      </c>
      <c r="B251" s="83"/>
      <c r="C251" s="83"/>
      <c r="D251" s="81">
        <v>2</v>
      </c>
      <c r="E251" s="83"/>
      <c r="F251" s="79">
        <f t="shared" si="7"/>
        <v>2</v>
      </c>
      <c r="G251" s="83"/>
      <c r="H251" s="83"/>
      <c r="I251" s="81">
        <v>215000</v>
      </c>
      <c r="J251" s="82"/>
    </row>
    <row r="252" spans="1:10" ht="13" hidden="1" outlineLevel="1">
      <c r="A252" s="76" t="s">
        <v>1036</v>
      </c>
      <c r="B252" s="83"/>
      <c r="C252" s="83"/>
      <c r="D252" s="82"/>
      <c r="E252" s="81">
        <v>2</v>
      </c>
      <c r="F252" s="79">
        <f t="shared" si="7"/>
        <v>2</v>
      </c>
      <c r="G252" s="83"/>
      <c r="H252" s="83"/>
      <c r="I252" s="83"/>
      <c r="J252" s="81">
        <v>210000</v>
      </c>
    </row>
    <row r="253" spans="1:10" ht="13" hidden="1" outlineLevel="1">
      <c r="A253" s="76" t="s">
        <v>1077</v>
      </c>
      <c r="B253" s="83"/>
      <c r="C253" s="81">
        <v>1</v>
      </c>
      <c r="D253" s="81">
        <v>1</v>
      </c>
      <c r="E253" s="83"/>
      <c r="F253" s="79">
        <f t="shared" si="7"/>
        <v>2</v>
      </c>
      <c r="G253" s="83"/>
      <c r="H253" s="81">
        <v>158000</v>
      </c>
      <c r="I253" s="81">
        <v>139000</v>
      </c>
      <c r="J253" s="82"/>
    </row>
    <row r="254" spans="1:10" ht="13" hidden="1" outlineLevel="1">
      <c r="A254" s="76" t="s">
        <v>1246</v>
      </c>
      <c r="B254" s="83"/>
      <c r="C254" s="83"/>
      <c r="D254" s="81">
        <v>1</v>
      </c>
      <c r="E254" s="83"/>
      <c r="F254" s="79">
        <f t="shared" si="7"/>
        <v>1</v>
      </c>
      <c r="G254" s="83"/>
      <c r="H254" s="83"/>
      <c r="I254" s="81">
        <v>225000</v>
      </c>
      <c r="J254" s="82"/>
    </row>
    <row r="255" spans="1:10" ht="13" hidden="1" outlineLevel="1">
      <c r="A255" s="76" t="s">
        <v>447</v>
      </c>
      <c r="B255" s="83"/>
      <c r="C255" s="83"/>
      <c r="D255" s="81">
        <v>1</v>
      </c>
      <c r="E255" s="83"/>
      <c r="F255" s="79">
        <f t="shared" si="7"/>
        <v>1</v>
      </c>
      <c r="G255" s="83"/>
      <c r="H255" s="83"/>
      <c r="I255" s="81">
        <v>240000</v>
      </c>
      <c r="J255" s="82"/>
    </row>
    <row r="256" spans="1:10" ht="13" hidden="1" outlineLevel="1">
      <c r="A256" s="76" t="s">
        <v>1097</v>
      </c>
      <c r="B256" s="83"/>
      <c r="C256" s="81">
        <v>1</v>
      </c>
      <c r="D256" s="82"/>
      <c r="E256" s="83"/>
      <c r="F256" s="79">
        <f t="shared" si="7"/>
        <v>1</v>
      </c>
      <c r="G256" s="83"/>
      <c r="H256" s="81">
        <v>110000</v>
      </c>
      <c r="I256" s="83"/>
      <c r="J256" s="82"/>
    </row>
    <row r="257" spans="1:10" ht="13" hidden="1" outlineLevel="1">
      <c r="A257" s="76" t="s">
        <v>724</v>
      </c>
      <c r="B257" s="83"/>
      <c r="C257" s="81">
        <v>1</v>
      </c>
      <c r="D257" s="82"/>
      <c r="E257" s="83"/>
      <c r="F257" s="79">
        <f t="shared" si="7"/>
        <v>1</v>
      </c>
      <c r="G257" s="83"/>
      <c r="H257" s="81">
        <v>150000</v>
      </c>
      <c r="I257" s="83"/>
      <c r="J257" s="82"/>
    </row>
    <row r="258" spans="1:10" ht="13" hidden="1" outlineLevel="1">
      <c r="A258" s="76" t="s">
        <v>1356</v>
      </c>
      <c r="B258" s="83"/>
      <c r="C258" s="83"/>
      <c r="D258" s="81">
        <v>1</v>
      </c>
      <c r="E258" s="83"/>
      <c r="F258" s="79">
        <f t="shared" si="7"/>
        <v>1</v>
      </c>
      <c r="G258" s="83"/>
      <c r="H258" s="83"/>
      <c r="I258" s="81">
        <v>260000</v>
      </c>
      <c r="J258" s="82"/>
    </row>
    <row r="259" spans="1:10" ht="13" hidden="1" outlineLevel="1">
      <c r="A259" s="76" t="s">
        <v>1358</v>
      </c>
      <c r="B259" s="83"/>
      <c r="C259" s="83"/>
      <c r="D259" s="81">
        <v>1</v>
      </c>
      <c r="E259" s="83"/>
      <c r="F259" s="79">
        <f t="shared" si="7"/>
        <v>1</v>
      </c>
      <c r="G259" s="83"/>
      <c r="H259" s="83"/>
      <c r="I259" s="81">
        <v>135000</v>
      </c>
      <c r="J259" s="82"/>
    </row>
    <row r="260" spans="1:10" ht="13" hidden="1" outlineLevel="1">
      <c r="A260" s="76" t="s">
        <v>1099</v>
      </c>
      <c r="B260" s="83"/>
      <c r="C260" s="83"/>
      <c r="D260" s="81">
        <v>1</v>
      </c>
      <c r="E260" s="83"/>
      <c r="F260" s="79">
        <f t="shared" si="7"/>
        <v>1</v>
      </c>
      <c r="G260" s="83"/>
      <c r="H260" s="83"/>
      <c r="I260" s="81">
        <v>175000</v>
      </c>
      <c r="J260" s="82"/>
    </row>
    <row r="261" spans="1:10" ht="13" hidden="1" outlineLevel="1">
      <c r="A261" s="76" t="s">
        <v>1397</v>
      </c>
      <c r="B261" s="83"/>
      <c r="C261" s="81">
        <v>1</v>
      </c>
      <c r="D261" s="82"/>
      <c r="E261" s="83"/>
      <c r="F261" s="79">
        <f t="shared" si="7"/>
        <v>1</v>
      </c>
      <c r="G261" s="83"/>
      <c r="H261" s="81">
        <v>190000</v>
      </c>
      <c r="I261" s="83"/>
      <c r="J261" s="82"/>
    </row>
    <row r="262" spans="1:10" ht="13" hidden="1" outlineLevel="1">
      <c r="A262" s="76" t="s">
        <v>1379</v>
      </c>
      <c r="B262" s="83"/>
      <c r="C262" s="81">
        <v>1</v>
      </c>
      <c r="D262" s="82"/>
      <c r="E262" s="83"/>
      <c r="F262" s="79">
        <f t="shared" si="7"/>
        <v>1</v>
      </c>
      <c r="G262" s="83"/>
      <c r="H262" s="81">
        <v>42500</v>
      </c>
      <c r="I262" s="83"/>
      <c r="J262" s="82"/>
    </row>
    <row r="263" spans="1:10" ht="13" hidden="1" outlineLevel="1">
      <c r="A263" s="76" t="s">
        <v>983</v>
      </c>
      <c r="B263" s="83"/>
      <c r="C263" s="81">
        <v>1</v>
      </c>
      <c r="D263" s="82"/>
      <c r="E263" s="83"/>
      <c r="F263" s="79">
        <f t="shared" si="7"/>
        <v>1</v>
      </c>
      <c r="G263" s="83"/>
      <c r="H263" s="81">
        <v>100000</v>
      </c>
      <c r="I263" s="83"/>
      <c r="J263" s="82"/>
    </row>
    <row r="264" spans="1:10" ht="13" hidden="1" outlineLevel="1">
      <c r="A264" s="76" t="s">
        <v>1382</v>
      </c>
      <c r="B264" s="81">
        <v>1</v>
      </c>
      <c r="C264" s="83"/>
      <c r="D264" s="82"/>
      <c r="E264" s="83"/>
      <c r="F264" s="79">
        <f t="shared" si="7"/>
        <v>1</v>
      </c>
      <c r="G264" s="81">
        <v>85000</v>
      </c>
      <c r="H264" s="83"/>
      <c r="I264" s="83"/>
      <c r="J264" s="82"/>
    </row>
    <row r="265" spans="1:10" ht="13" hidden="1" outlineLevel="1">
      <c r="A265" s="76" t="s">
        <v>1386</v>
      </c>
      <c r="B265" s="83"/>
      <c r="C265" s="81">
        <v>1</v>
      </c>
      <c r="D265" s="82"/>
      <c r="E265" s="83"/>
      <c r="F265" s="79">
        <f t="shared" si="7"/>
        <v>1</v>
      </c>
      <c r="G265" s="83"/>
      <c r="H265" s="81">
        <v>150000</v>
      </c>
      <c r="I265" s="83"/>
      <c r="J265" s="82"/>
    </row>
    <row r="266" spans="1:10" ht="13" hidden="1" outlineLevel="1">
      <c r="A266" s="76" t="s">
        <v>1092</v>
      </c>
      <c r="B266" s="83"/>
      <c r="C266" s="83"/>
      <c r="D266" s="81">
        <v>1</v>
      </c>
      <c r="E266" s="83"/>
      <c r="F266" s="79">
        <f t="shared" si="7"/>
        <v>1</v>
      </c>
      <c r="G266" s="83"/>
      <c r="H266" s="83"/>
      <c r="I266" s="81">
        <v>250000</v>
      </c>
      <c r="J266" s="82"/>
    </row>
    <row r="267" spans="1:10" ht="13" hidden="1" outlineLevel="1">
      <c r="A267" s="76" t="s">
        <v>706</v>
      </c>
      <c r="B267" s="83"/>
      <c r="C267" s="81">
        <v>1</v>
      </c>
      <c r="D267" s="82"/>
      <c r="E267" s="83"/>
      <c r="F267" s="79">
        <f t="shared" si="7"/>
        <v>1</v>
      </c>
      <c r="G267" s="83"/>
      <c r="H267" s="81">
        <v>50000</v>
      </c>
      <c r="I267" s="83"/>
      <c r="J267" s="82"/>
    </row>
    <row r="268" spans="1:10" ht="13" hidden="1" outlineLevel="1">
      <c r="A268" s="76" t="s">
        <v>1258</v>
      </c>
      <c r="B268" s="83"/>
      <c r="C268" s="83"/>
      <c r="D268" s="81">
        <v>1</v>
      </c>
      <c r="E268" s="83"/>
      <c r="F268" s="79">
        <f t="shared" si="7"/>
        <v>1</v>
      </c>
      <c r="G268" s="83"/>
      <c r="H268" s="83"/>
      <c r="I268" s="81">
        <v>230000</v>
      </c>
      <c r="J268" s="82"/>
    </row>
    <row r="269" spans="1:10" ht="13" hidden="1" outlineLevel="1">
      <c r="A269" s="76" t="s">
        <v>1310</v>
      </c>
      <c r="B269" s="83"/>
      <c r="C269" s="81">
        <v>1</v>
      </c>
      <c r="D269" s="82"/>
      <c r="E269" s="83"/>
      <c r="F269" s="79">
        <f t="shared" si="7"/>
        <v>1</v>
      </c>
      <c r="G269" s="83"/>
      <c r="H269" s="81">
        <v>152500</v>
      </c>
      <c r="I269" s="83"/>
      <c r="J269" s="82"/>
    </row>
    <row r="270" spans="1:10" ht="13" hidden="1" outlineLevel="1">
      <c r="A270" s="76" t="s">
        <v>1319</v>
      </c>
      <c r="B270" s="83"/>
      <c r="C270" s="81">
        <v>1</v>
      </c>
      <c r="D270" s="82"/>
      <c r="E270" s="83"/>
      <c r="F270" s="79">
        <f t="shared" si="7"/>
        <v>1</v>
      </c>
      <c r="G270" s="83"/>
      <c r="H270" s="81">
        <v>100000</v>
      </c>
      <c r="I270" s="83"/>
      <c r="J270" s="82"/>
    </row>
    <row r="271" spans="1:10" ht="13" hidden="1" outlineLevel="1">
      <c r="A271" s="76" t="s">
        <v>997</v>
      </c>
      <c r="B271" s="83"/>
      <c r="C271" s="83"/>
      <c r="D271" s="81">
        <v>1</v>
      </c>
      <c r="E271" s="83"/>
      <c r="F271" s="79">
        <f t="shared" si="7"/>
        <v>1</v>
      </c>
      <c r="G271" s="83"/>
      <c r="H271" s="83"/>
      <c r="I271" s="81">
        <v>125075</v>
      </c>
      <c r="J271" s="82"/>
    </row>
    <row r="272" spans="1:10" ht="13" hidden="1" outlineLevel="1">
      <c r="A272" s="76" t="s">
        <v>1321</v>
      </c>
      <c r="B272" s="83"/>
      <c r="C272" s="83"/>
      <c r="D272" s="81">
        <v>1</v>
      </c>
      <c r="E272" s="83"/>
      <c r="F272" s="79">
        <f t="shared" si="7"/>
        <v>1</v>
      </c>
      <c r="G272" s="83"/>
      <c r="H272" s="83"/>
      <c r="I272" s="81">
        <v>150000</v>
      </c>
      <c r="J272" s="82"/>
    </row>
    <row r="273" spans="1:10" ht="13" hidden="1" outlineLevel="1">
      <c r="A273" s="76" t="s">
        <v>1324</v>
      </c>
      <c r="B273" s="83"/>
      <c r="C273" s="81">
        <v>1</v>
      </c>
      <c r="D273" s="82"/>
      <c r="E273" s="83"/>
      <c r="F273" s="79">
        <f t="shared" si="7"/>
        <v>1</v>
      </c>
      <c r="G273" s="83"/>
      <c r="H273" s="81">
        <v>100000</v>
      </c>
      <c r="I273" s="83"/>
      <c r="J273" s="82"/>
    </row>
    <row r="274" spans="1:10" ht="13" hidden="1" outlineLevel="1">
      <c r="A274" s="76" t="s">
        <v>1293</v>
      </c>
      <c r="B274" s="83"/>
      <c r="C274" s="83"/>
      <c r="D274" s="81">
        <v>1</v>
      </c>
      <c r="E274" s="83"/>
      <c r="F274" s="79">
        <f t="shared" si="7"/>
        <v>1</v>
      </c>
      <c r="G274" s="83"/>
      <c r="H274" s="83"/>
      <c r="I274" s="81">
        <v>150000</v>
      </c>
      <c r="J274" s="82"/>
    </row>
    <row r="275" spans="1:10" ht="13" hidden="1" outlineLevel="1">
      <c r="A275" s="76" t="s">
        <v>1304</v>
      </c>
      <c r="B275" s="83"/>
      <c r="C275" s="81">
        <v>1</v>
      </c>
      <c r="D275" s="82"/>
      <c r="E275" s="83"/>
      <c r="F275" s="79">
        <f t="shared" si="7"/>
        <v>1</v>
      </c>
      <c r="G275" s="83"/>
      <c r="H275" s="81">
        <v>150000</v>
      </c>
      <c r="I275" s="83"/>
      <c r="J275" s="82"/>
    </row>
    <row r="276" spans="1:10" ht="13" hidden="1" outlineLevel="1">
      <c r="A276" s="76" t="s">
        <v>1005</v>
      </c>
      <c r="B276" s="83"/>
      <c r="C276" s="81">
        <v>1</v>
      </c>
      <c r="D276" s="82"/>
      <c r="E276" s="83"/>
      <c r="F276" s="79">
        <f t="shared" si="7"/>
        <v>1</v>
      </c>
      <c r="G276" s="83"/>
      <c r="H276" s="81">
        <v>90000</v>
      </c>
      <c r="I276" s="83"/>
      <c r="J276" s="82"/>
    </row>
    <row r="277" spans="1:10" ht="13" hidden="1" outlineLevel="1">
      <c r="A277" s="76" t="s">
        <v>1301</v>
      </c>
      <c r="B277" s="83"/>
      <c r="C277" s="83"/>
      <c r="D277" s="81">
        <v>1</v>
      </c>
      <c r="E277" s="83"/>
      <c r="F277" s="79">
        <f t="shared" si="7"/>
        <v>1</v>
      </c>
      <c r="G277" s="83"/>
      <c r="H277" s="83"/>
      <c r="I277" s="81">
        <v>170000</v>
      </c>
      <c r="J277" s="82"/>
    </row>
    <row r="278" spans="1:10" ht="13" hidden="1" outlineLevel="1">
      <c r="A278" s="95" t="s">
        <v>2206</v>
      </c>
      <c r="B278" s="83"/>
      <c r="C278" s="83"/>
      <c r="D278" s="81">
        <v>1</v>
      </c>
      <c r="E278" s="83"/>
      <c r="F278" s="79">
        <f t="shared" si="7"/>
        <v>1</v>
      </c>
      <c r="G278" s="83"/>
      <c r="H278" s="83"/>
      <c r="I278" s="81">
        <v>110000</v>
      </c>
      <c r="J278" s="82"/>
    </row>
    <row r="279" spans="1:10" ht="13" hidden="1" outlineLevel="1">
      <c r="A279" s="76" t="s">
        <v>796</v>
      </c>
      <c r="B279" s="83"/>
      <c r="C279" s="83"/>
      <c r="D279" s="82"/>
      <c r="E279" s="81">
        <v>1</v>
      </c>
      <c r="F279" s="79">
        <f t="shared" si="7"/>
        <v>1</v>
      </c>
      <c r="G279" s="83"/>
      <c r="H279" s="83"/>
      <c r="I279" s="83"/>
      <c r="J279" s="81">
        <v>225000</v>
      </c>
    </row>
    <row r="280" spans="1:10" ht="13" hidden="1" outlineLevel="1">
      <c r="A280" s="76" t="s">
        <v>1326</v>
      </c>
      <c r="B280" s="83"/>
      <c r="C280" s="83"/>
      <c r="D280" s="81">
        <v>1</v>
      </c>
      <c r="E280" s="83"/>
      <c r="F280" s="79">
        <f t="shared" si="7"/>
        <v>1</v>
      </c>
      <c r="G280" s="83"/>
      <c r="H280" s="83"/>
      <c r="I280" s="81">
        <v>225000</v>
      </c>
      <c r="J280" s="82"/>
    </row>
    <row r="281" spans="1:10" ht="13" hidden="1" outlineLevel="1">
      <c r="A281" s="76" t="s">
        <v>1019</v>
      </c>
      <c r="B281" s="83"/>
      <c r="C281" s="81">
        <v>1</v>
      </c>
      <c r="D281" s="82"/>
      <c r="E281" s="83"/>
      <c r="F281" s="79">
        <f t="shared" si="7"/>
        <v>1</v>
      </c>
      <c r="G281" s="83"/>
      <c r="H281" s="81">
        <v>165000</v>
      </c>
      <c r="I281" s="83"/>
      <c r="J281" s="82"/>
    </row>
    <row r="282" spans="1:10" ht="13" hidden="1" outlineLevel="1">
      <c r="A282" s="76" t="s">
        <v>548</v>
      </c>
      <c r="B282" s="83"/>
      <c r="C282" s="83"/>
      <c r="D282" s="81">
        <v>1</v>
      </c>
      <c r="E282" s="83"/>
      <c r="F282" s="79">
        <f t="shared" si="7"/>
        <v>1</v>
      </c>
      <c r="G282" s="83"/>
      <c r="H282" s="83"/>
      <c r="I282" s="81">
        <v>265000</v>
      </c>
      <c r="J282" s="82"/>
    </row>
    <row r="283" spans="1:10" ht="13" hidden="1" outlineLevel="1">
      <c r="A283" s="76" t="s">
        <v>1289</v>
      </c>
      <c r="B283" s="83"/>
      <c r="C283" s="81">
        <v>1</v>
      </c>
      <c r="D283" s="82"/>
      <c r="E283" s="83"/>
      <c r="F283" s="79">
        <f t="shared" si="7"/>
        <v>1</v>
      </c>
      <c r="G283" s="83"/>
      <c r="H283" s="81">
        <v>170000</v>
      </c>
      <c r="I283" s="83"/>
      <c r="J283" s="82"/>
    </row>
    <row r="284" spans="1:10" ht="13" hidden="1" outlineLevel="1">
      <c r="A284" s="76" t="s">
        <v>1261</v>
      </c>
      <c r="B284" s="83"/>
      <c r="C284" s="81">
        <v>1</v>
      </c>
      <c r="D284" s="82"/>
      <c r="E284" s="83"/>
      <c r="F284" s="79">
        <f t="shared" si="7"/>
        <v>1</v>
      </c>
      <c r="G284" s="83"/>
      <c r="H284" s="81">
        <v>185000</v>
      </c>
      <c r="I284" s="83"/>
      <c r="J284" s="82"/>
    </row>
    <row r="285" spans="1:10" ht="13" hidden="1" outlineLevel="1">
      <c r="A285" s="76" t="s">
        <v>1260</v>
      </c>
      <c r="B285" s="83"/>
      <c r="C285" s="81">
        <v>1</v>
      </c>
      <c r="D285" s="82"/>
      <c r="E285" s="83"/>
      <c r="F285" s="79">
        <f t="shared" si="7"/>
        <v>1</v>
      </c>
      <c r="G285" s="83"/>
      <c r="H285" s="81">
        <v>155000</v>
      </c>
      <c r="I285" s="83"/>
      <c r="J285" s="82"/>
    </row>
    <row r="286" spans="1:10" ht="13" hidden="1" outlineLevel="1">
      <c r="A286" s="76" t="s">
        <v>1286</v>
      </c>
      <c r="B286" s="83"/>
      <c r="C286" s="81">
        <v>1</v>
      </c>
      <c r="D286" s="82"/>
      <c r="E286" s="83"/>
      <c r="F286" s="79">
        <f t="shared" si="7"/>
        <v>1</v>
      </c>
      <c r="G286" s="83"/>
      <c r="H286" s="81">
        <v>160000</v>
      </c>
      <c r="I286" s="83"/>
      <c r="J286" s="82"/>
    </row>
    <row r="287" spans="1:10" ht="13" hidden="1" outlineLevel="1">
      <c r="A287" s="76" t="s">
        <v>346</v>
      </c>
      <c r="B287" s="81">
        <v>1</v>
      </c>
      <c r="C287" s="83"/>
      <c r="D287" s="82"/>
      <c r="E287" s="83"/>
      <c r="F287" s="79">
        <f t="shared" si="7"/>
        <v>1</v>
      </c>
      <c r="G287" s="81">
        <v>165000</v>
      </c>
      <c r="H287" s="83"/>
      <c r="I287" s="83"/>
      <c r="J287" s="82"/>
    </row>
    <row r="288" spans="1:10" ht="13" hidden="1" outlineLevel="1">
      <c r="A288" s="76" t="s">
        <v>606</v>
      </c>
      <c r="B288" s="83"/>
      <c r="C288" s="83"/>
      <c r="D288" s="81">
        <v>1</v>
      </c>
      <c r="E288" s="83"/>
      <c r="F288" s="79">
        <f t="shared" si="7"/>
        <v>1</v>
      </c>
      <c r="G288" s="83"/>
      <c r="H288" s="83"/>
      <c r="I288" s="81">
        <v>175000</v>
      </c>
      <c r="J288" s="82"/>
    </row>
    <row r="289" spans="1:10" ht="13" hidden="1" outlineLevel="1">
      <c r="A289" s="76" t="s">
        <v>1387</v>
      </c>
      <c r="B289" s="83"/>
      <c r="C289" s="83"/>
      <c r="D289" s="81">
        <v>1</v>
      </c>
      <c r="E289" s="83"/>
      <c r="F289" s="79">
        <f t="shared" si="7"/>
        <v>1</v>
      </c>
      <c r="G289" s="83"/>
      <c r="H289" s="83"/>
      <c r="I289" s="81">
        <v>165000</v>
      </c>
      <c r="J289" s="82"/>
    </row>
    <row r="290" spans="1:10" ht="13" hidden="1" outlineLevel="1">
      <c r="A290" s="76" t="s">
        <v>1380</v>
      </c>
      <c r="B290" s="83"/>
      <c r="C290" s="81">
        <v>1</v>
      </c>
      <c r="D290" s="82"/>
      <c r="E290" s="83"/>
      <c r="F290" s="79">
        <f t="shared" si="7"/>
        <v>1</v>
      </c>
      <c r="G290" s="83"/>
      <c r="H290" s="81">
        <v>200000</v>
      </c>
      <c r="I290" s="83"/>
      <c r="J290" s="82"/>
    </row>
    <row r="291" spans="1:10" ht="13" hidden="1" outlineLevel="1">
      <c r="A291" s="76" t="s">
        <v>1377</v>
      </c>
      <c r="B291" s="83"/>
      <c r="C291" s="83"/>
      <c r="D291" s="81">
        <v>1</v>
      </c>
      <c r="E291" s="83"/>
      <c r="F291" s="79">
        <f t="shared" si="7"/>
        <v>1</v>
      </c>
      <c r="G291" s="83"/>
      <c r="H291" s="83"/>
      <c r="I291" s="81">
        <v>150000</v>
      </c>
      <c r="J291" s="82"/>
    </row>
    <row r="292" spans="1:10" ht="13" hidden="1" outlineLevel="1">
      <c r="A292" s="76" t="s">
        <v>1388</v>
      </c>
      <c r="B292" s="81">
        <v>1</v>
      </c>
      <c r="C292" s="83"/>
      <c r="D292" s="82"/>
      <c r="E292" s="83"/>
      <c r="F292" s="79">
        <f t="shared" si="7"/>
        <v>1</v>
      </c>
      <c r="G292" s="81">
        <v>100000</v>
      </c>
      <c r="H292" s="83"/>
      <c r="I292" s="83"/>
      <c r="J292" s="82"/>
    </row>
    <row r="293" spans="1:10" ht="13" hidden="1" outlineLevel="1">
      <c r="A293" s="76" t="s">
        <v>1403</v>
      </c>
      <c r="B293" s="83"/>
      <c r="C293" s="83"/>
      <c r="D293" s="81">
        <v>1</v>
      </c>
      <c r="E293" s="83"/>
      <c r="F293" s="79">
        <f t="shared" si="7"/>
        <v>1</v>
      </c>
      <c r="G293" s="83"/>
      <c r="H293" s="83"/>
      <c r="I293" s="81">
        <v>240000</v>
      </c>
      <c r="J293" s="82"/>
    </row>
    <row r="294" spans="1:10" ht="13" hidden="1" outlineLevel="1">
      <c r="A294" s="76" t="s">
        <v>1401</v>
      </c>
      <c r="B294" s="83"/>
      <c r="C294" s="81">
        <v>1</v>
      </c>
      <c r="D294" s="82"/>
      <c r="E294" s="83"/>
      <c r="F294" s="79">
        <f t="shared" si="7"/>
        <v>1</v>
      </c>
      <c r="G294" s="83"/>
      <c r="H294" s="81">
        <v>115000</v>
      </c>
      <c r="I294" s="83"/>
      <c r="J294" s="82"/>
    </row>
    <row r="295" spans="1:10" ht="13" hidden="1" outlineLevel="1">
      <c r="A295" s="76" t="s">
        <v>1399</v>
      </c>
      <c r="B295" s="83"/>
      <c r="C295" s="81">
        <v>1</v>
      </c>
      <c r="D295" s="82"/>
      <c r="E295" s="83"/>
      <c r="F295" s="79">
        <f t="shared" si="7"/>
        <v>1</v>
      </c>
      <c r="G295" s="83"/>
      <c r="H295" s="81">
        <v>100000</v>
      </c>
      <c r="I295" s="83"/>
      <c r="J295" s="82"/>
    </row>
    <row r="296" spans="1:10" ht="13" hidden="1" outlineLevel="1">
      <c r="A296" s="76" t="s">
        <v>1390</v>
      </c>
      <c r="B296" s="83"/>
      <c r="C296" s="83"/>
      <c r="D296" s="81">
        <v>1</v>
      </c>
      <c r="E296" s="83"/>
      <c r="F296" s="79">
        <f t="shared" si="7"/>
        <v>1</v>
      </c>
      <c r="G296" s="83"/>
      <c r="H296" s="83"/>
      <c r="I296" s="81">
        <v>140000</v>
      </c>
      <c r="J296" s="82"/>
    </row>
    <row r="297" spans="1:10" ht="13" hidden="1" outlineLevel="1">
      <c r="A297" s="76" t="s">
        <v>1339</v>
      </c>
      <c r="B297" s="83"/>
      <c r="C297" s="81">
        <v>1</v>
      </c>
      <c r="D297" s="82"/>
      <c r="E297" s="83"/>
      <c r="F297" s="79">
        <f t="shared" si="7"/>
        <v>1</v>
      </c>
      <c r="G297" s="83"/>
      <c r="H297" s="81">
        <v>160000</v>
      </c>
      <c r="I297" s="83"/>
      <c r="J297" s="82"/>
    </row>
    <row r="298" spans="1:10" ht="13" hidden="1" outlineLevel="1">
      <c r="A298" s="76" t="s">
        <v>1338</v>
      </c>
      <c r="B298" s="83"/>
      <c r="C298" s="83"/>
      <c r="D298" s="81">
        <v>1</v>
      </c>
      <c r="E298" s="83"/>
      <c r="F298" s="79">
        <f t="shared" si="7"/>
        <v>1</v>
      </c>
      <c r="G298" s="83"/>
      <c r="H298" s="83"/>
      <c r="I298" s="81">
        <v>250000</v>
      </c>
      <c r="J298" s="82"/>
    </row>
    <row r="299" spans="1:10" ht="13" hidden="1" outlineLevel="1">
      <c r="A299" s="76" t="s">
        <v>1336</v>
      </c>
      <c r="B299" s="81">
        <v>1</v>
      </c>
      <c r="C299" s="83"/>
      <c r="D299" s="82"/>
      <c r="E299" s="83"/>
      <c r="F299" s="79">
        <f t="shared" si="7"/>
        <v>1</v>
      </c>
      <c r="G299" s="81">
        <v>155000</v>
      </c>
      <c r="H299" s="83"/>
      <c r="I299" s="83"/>
      <c r="J299" s="82"/>
    </row>
    <row r="300" spans="1:10" ht="13" hidden="1" outlineLevel="1">
      <c r="A300" s="76" t="s">
        <v>1330</v>
      </c>
      <c r="B300" s="83"/>
      <c r="C300" s="83"/>
      <c r="D300" s="81">
        <v>1</v>
      </c>
      <c r="E300" s="83"/>
      <c r="F300" s="79">
        <f t="shared" si="7"/>
        <v>1</v>
      </c>
      <c r="G300" s="83"/>
      <c r="H300" s="83"/>
      <c r="I300" s="81">
        <v>140000</v>
      </c>
      <c r="J300" s="82"/>
    </row>
    <row r="301" spans="1:10" ht="13" hidden="1" outlineLevel="1">
      <c r="A301" s="76" t="s">
        <v>1351</v>
      </c>
      <c r="B301" s="83"/>
      <c r="C301" s="83"/>
      <c r="D301" s="81">
        <v>1</v>
      </c>
      <c r="E301" s="83"/>
      <c r="F301" s="79">
        <f t="shared" si="7"/>
        <v>1</v>
      </c>
      <c r="G301" s="83"/>
      <c r="H301" s="83"/>
      <c r="I301" s="81">
        <v>200000</v>
      </c>
      <c r="J301" s="82"/>
    </row>
    <row r="302" spans="1:10" ht="13" hidden="1" outlineLevel="1">
      <c r="A302" s="76" t="s">
        <v>1252</v>
      </c>
      <c r="B302" s="83"/>
      <c r="C302" s="81">
        <v>1</v>
      </c>
      <c r="D302" s="82"/>
      <c r="E302" s="83"/>
      <c r="F302" s="79">
        <f t="shared" si="7"/>
        <v>1</v>
      </c>
      <c r="G302" s="83"/>
      <c r="H302" s="81">
        <v>140000</v>
      </c>
      <c r="I302" s="83"/>
      <c r="J302" s="82"/>
    </row>
    <row r="303" spans="1:10" ht="13" hidden="1" outlineLevel="1">
      <c r="A303" s="76" t="s">
        <v>1164</v>
      </c>
      <c r="B303" s="83"/>
      <c r="C303" s="81">
        <v>1</v>
      </c>
      <c r="D303" s="82"/>
      <c r="E303" s="83"/>
      <c r="F303" s="79">
        <f t="shared" si="7"/>
        <v>1</v>
      </c>
      <c r="G303" s="83"/>
      <c r="H303" s="81">
        <v>190000</v>
      </c>
      <c r="I303" s="83"/>
      <c r="J303" s="82"/>
    </row>
    <row r="304" spans="1:10" ht="13" hidden="1" outlineLevel="1">
      <c r="A304" s="76" t="s">
        <v>1163</v>
      </c>
      <c r="B304" s="83"/>
      <c r="C304" s="83"/>
      <c r="D304" s="81">
        <v>1</v>
      </c>
      <c r="E304" s="83"/>
      <c r="F304" s="79">
        <f t="shared" si="7"/>
        <v>1</v>
      </c>
      <c r="G304" s="83"/>
      <c r="H304" s="83"/>
      <c r="I304" s="81">
        <v>200000</v>
      </c>
      <c r="J304" s="82"/>
    </row>
    <row r="305" spans="1:10" ht="13" hidden="1" outlineLevel="1">
      <c r="A305" s="76" t="s">
        <v>1159</v>
      </c>
      <c r="B305" s="83"/>
      <c r="C305" s="81">
        <v>1</v>
      </c>
      <c r="D305" s="82"/>
      <c r="E305" s="83"/>
      <c r="F305" s="79">
        <f t="shared" si="7"/>
        <v>1</v>
      </c>
      <c r="G305" s="83"/>
      <c r="H305" s="81">
        <v>160000</v>
      </c>
      <c r="I305" s="83"/>
      <c r="J305" s="82"/>
    </row>
    <row r="306" spans="1:10" ht="13" hidden="1" outlineLevel="1">
      <c r="A306" s="76" t="s">
        <v>1156</v>
      </c>
      <c r="B306" s="83"/>
      <c r="C306" s="81">
        <v>1</v>
      </c>
      <c r="D306" s="82"/>
      <c r="E306" s="83"/>
      <c r="F306" s="79">
        <f t="shared" si="7"/>
        <v>1</v>
      </c>
      <c r="G306" s="83"/>
      <c r="H306" s="81">
        <v>130000</v>
      </c>
      <c r="I306" s="83"/>
      <c r="J306" s="82"/>
    </row>
    <row r="307" spans="1:10" ht="13" hidden="1" outlineLevel="1">
      <c r="A307" s="76" t="s">
        <v>1175</v>
      </c>
      <c r="B307" s="83"/>
      <c r="C307" s="81">
        <v>1</v>
      </c>
      <c r="D307" s="82"/>
      <c r="E307" s="83"/>
      <c r="F307" s="79">
        <f t="shared" si="7"/>
        <v>1</v>
      </c>
      <c r="G307" s="83"/>
      <c r="H307" s="81">
        <v>150000</v>
      </c>
      <c r="I307" s="83"/>
      <c r="J307" s="82"/>
    </row>
    <row r="308" spans="1:10" ht="13" hidden="1" outlineLevel="1">
      <c r="A308" s="76" t="s">
        <v>883</v>
      </c>
      <c r="B308" s="83"/>
      <c r="C308" s="81">
        <v>1</v>
      </c>
      <c r="D308" s="82"/>
      <c r="E308" s="83"/>
      <c r="F308" s="79">
        <f t="shared" si="7"/>
        <v>1</v>
      </c>
      <c r="G308" s="83"/>
      <c r="H308" s="81">
        <v>190000</v>
      </c>
      <c r="I308" s="83"/>
      <c r="J308" s="82"/>
    </row>
    <row r="309" spans="1:10" ht="13" hidden="1" outlineLevel="1">
      <c r="A309" s="76" t="s">
        <v>450</v>
      </c>
      <c r="B309" s="83"/>
      <c r="C309" s="83"/>
      <c r="D309" s="81">
        <v>1</v>
      </c>
      <c r="E309" s="83"/>
      <c r="F309" s="79">
        <f t="shared" si="7"/>
        <v>1</v>
      </c>
      <c r="G309" s="83"/>
      <c r="H309" s="83"/>
      <c r="I309" s="81">
        <v>175000</v>
      </c>
      <c r="J309" s="82"/>
    </row>
    <row r="310" spans="1:10" ht="13" hidden="1" outlineLevel="1">
      <c r="A310" s="76" t="s">
        <v>1023</v>
      </c>
      <c r="B310" s="83"/>
      <c r="C310" s="81">
        <v>1</v>
      </c>
      <c r="D310" s="82"/>
      <c r="E310" s="83"/>
      <c r="F310" s="79">
        <f t="shared" si="7"/>
        <v>1</v>
      </c>
      <c r="G310" s="83"/>
      <c r="H310" s="81">
        <v>160000</v>
      </c>
      <c r="I310" s="83"/>
      <c r="J310" s="82"/>
    </row>
    <row r="311" spans="1:10" ht="13" hidden="1" outlineLevel="1">
      <c r="A311" s="76" t="s">
        <v>1144</v>
      </c>
      <c r="B311" s="83"/>
      <c r="C311" s="81">
        <v>1</v>
      </c>
      <c r="D311" s="82"/>
      <c r="E311" s="83"/>
      <c r="F311" s="79">
        <f t="shared" si="7"/>
        <v>1</v>
      </c>
      <c r="G311" s="83"/>
      <c r="H311" s="81">
        <v>115000</v>
      </c>
      <c r="I311" s="83"/>
      <c r="J311" s="82"/>
    </row>
    <row r="312" spans="1:10" ht="13" hidden="1" outlineLevel="1">
      <c r="A312" s="76" t="s">
        <v>1139</v>
      </c>
      <c r="B312" s="83"/>
      <c r="C312" s="81">
        <v>1</v>
      </c>
      <c r="D312" s="82"/>
      <c r="E312" s="83"/>
      <c r="F312" s="79">
        <f t="shared" si="7"/>
        <v>1</v>
      </c>
      <c r="G312" s="83"/>
      <c r="H312" s="81">
        <v>65000</v>
      </c>
      <c r="I312" s="83"/>
      <c r="J312" s="82"/>
    </row>
    <row r="313" spans="1:10" ht="13" hidden="1" outlineLevel="1">
      <c r="A313" s="76" t="s">
        <v>440</v>
      </c>
      <c r="B313" s="83"/>
      <c r="C313" s="81">
        <v>1</v>
      </c>
      <c r="D313" s="82"/>
      <c r="E313" s="83"/>
      <c r="F313" s="79">
        <f t="shared" si="7"/>
        <v>1</v>
      </c>
      <c r="G313" s="83"/>
      <c r="H313" s="81">
        <v>245000</v>
      </c>
      <c r="I313" s="83"/>
      <c r="J313" s="82"/>
    </row>
    <row r="314" spans="1:10" ht="13" hidden="1" outlineLevel="1">
      <c r="A314" s="76" t="s">
        <v>2207</v>
      </c>
      <c r="B314" s="83"/>
      <c r="C314" s="81">
        <v>1</v>
      </c>
      <c r="D314" s="82"/>
      <c r="E314" s="83"/>
      <c r="F314" s="79">
        <f t="shared" si="7"/>
        <v>1</v>
      </c>
      <c r="G314" s="83"/>
      <c r="H314" s="81">
        <v>150000</v>
      </c>
      <c r="I314" s="83"/>
      <c r="J314" s="82"/>
    </row>
    <row r="315" spans="1:10" ht="13" hidden="1" outlineLevel="1">
      <c r="A315" s="76" t="s">
        <v>1225</v>
      </c>
      <c r="B315" s="83"/>
      <c r="C315" s="83"/>
      <c r="D315" s="81">
        <v>1</v>
      </c>
      <c r="E315" s="83"/>
      <c r="F315" s="79">
        <f t="shared" si="7"/>
        <v>1</v>
      </c>
      <c r="G315" s="83"/>
      <c r="H315" s="83"/>
      <c r="I315" s="81">
        <v>145000</v>
      </c>
      <c r="J315" s="82"/>
    </row>
    <row r="316" spans="1:10" ht="13" hidden="1" outlineLevel="1">
      <c r="A316" s="76" t="s">
        <v>1223</v>
      </c>
      <c r="B316" s="83"/>
      <c r="C316" s="81">
        <v>1</v>
      </c>
      <c r="D316" s="82"/>
      <c r="E316" s="83"/>
      <c r="F316" s="79">
        <f t="shared" si="7"/>
        <v>1</v>
      </c>
      <c r="G316" s="83"/>
      <c r="H316" s="81">
        <v>75000</v>
      </c>
      <c r="I316" s="83"/>
      <c r="J316" s="82"/>
    </row>
    <row r="317" spans="1:10" ht="13" hidden="1" outlineLevel="1">
      <c r="A317" s="76" t="s">
        <v>1239</v>
      </c>
      <c r="B317" s="83"/>
      <c r="C317" s="83"/>
      <c r="D317" s="81">
        <v>1</v>
      </c>
      <c r="E317" s="83"/>
      <c r="F317" s="79">
        <f t="shared" si="7"/>
        <v>1</v>
      </c>
      <c r="G317" s="83"/>
      <c r="H317" s="83"/>
      <c r="I317" s="81">
        <v>165000</v>
      </c>
      <c r="J317" s="82"/>
    </row>
    <row r="318" spans="1:10" ht="13" hidden="1" outlineLevel="1">
      <c r="A318" s="76" t="s">
        <v>1197</v>
      </c>
      <c r="B318" s="81">
        <v>1</v>
      </c>
      <c r="C318" s="83"/>
      <c r="D318" s="82"/>
      <c r="E318" s="83"/>
      <c r="F318" s="79">
        <f t="shared" si="7"/>
        <v>1</v>
      </c>
      <c r="G318" s="81">
        <v>100000</v>
      </c>
      <c r="H318" s="83"/>
      <c r="I318" s="83"/>
      <c r="J318" s="82"/>
    </row>
    <row r="319" spans="1:10" ht="13" hidden="1" outlineLevel="1">
      <c r="A319" s="76" t="s">
        <v>393</v>
      </c>
      <c r="B319" s="83"/>
      <c r="C319" s="83"/>
      <c r="D319" s="81">
        <v>1</v>
      </c>
      <c r="E319" s="83"/>
      <c r="F319" s="79">
        <f t="shared" si="7"/>
        <v>1</v>
      </c>
      <c r="G319" s="83"/>
      <c r="H319" s="83"/>
      <c r="I319" s="81">
        <v>200000</v>
      </c>
      <c r="J319" s="82"/>
    </row>
    <row r="320" spans="1:10" ht="13" hidden="1" outlineLevel="1">
      <c r="A320" s="76" t="s">
        <v>1207</v>
      </c>
      <c r="B320" s="83"/>
      <c r="C320" s="83"/>
      <c r="D320" s="81">
        <v>1</v>
      </c>
      <c r="E320" s="83"/>
      <c r="F320" s="79">
        <f t="shared" si="7"/>
        <v>1</v>
      </c>
      <c r="G320" s="83"/>
      <c r="H320" s="83"/>
      <c r="I320" s="81">
        <v>200000</v>
      </c>
      <c r="J320" s="82"/>
    </row>
    <row r="321" spans="1:10" ht="13" hidden="1" outlineLevel="1">
      <c r="A321" s="76" t="s">
        <v>389</v>
      </c>
      <c r="B321" s="83"/>
      <c r="C321" s="81">
        <v>1</v>
      </c>
      <c r="D321" s="82"/>
      <c r="E321" s="83"/>
      <c r="F321" s="79">
        <f t="shared" si="7"/>
        <v>1</v>
      </c>
      <c r="G321" s="83"/>
      <c r="H321" s="81">
        <v>95000</v>
      </c>
      <c r="I321" s="83"/>
      <c r="J321" s="82"/>
    </row>
    <row r="322" spans="1:10" ht="13" hidden="1" outlineLevel="1">
      <c r="A322" s="76" t="s">
        <v>1214</v>
      </c>
      <c r="B322" s="83"/>
      <c r="C322" s="83"/>
      <c r="D322" s="81">
        <v>1</v>
      </c>
      <c r="E322" s="83"/>
      <c r="F322" s="79">
        <f t="shared" si="7"/>
        <v>1</v>
      </c>
      <c r="G322" s="83"/>
      <c r="H322" s="83"/>
      <c r="I322" s="81">
        <v>170000</v>
      </c>
      <c r="J322" s="82"/>
    </row>
    <row r="323" spans="1:10" ht="13" hidden="1" outlineLevel="1">
      <c r="A323" s="76" t="s">
        <v>1071</v>
      </c>
      <c r="B323" s="83"/>
      <c r="C323" s="83"/>
      <c r="D323" s="81">
        <v>1</v>
      </c>
      <c r="E323" s="83"/>
      <c r="F323" s="79">
        <f t="shared" si="7"/>
        <v>1</v>
      </c>
      <c r="G323" s="83"/>
      <c r="H323" s="83"/>
      <c r="I323" s="81">
        <v>125000</v>
      </c>
      <c r="J323" s="82"/>
    </row>
    <row r="324" spans="1:10" ht="13" hidden="1" outlineLevel="1">
      <c r="A324" s="76" t="s">
        <v>1176</v>
      </c>
      <c r="B324" s="83"/>
      <c r="C324" s="81">
        <v>1</v>
      </c>
      <c r="D324" s="82"/>
      <c r="E324" s="83"/>
      <c r="F324" s="79">
        <f t="shared" si="7"/>
        <v>1</v>
      </c>
      <c r="G324" s="83"/>
      <c r="H324" s="81">
        <v>125000</v>
      </c>
      <c r="I324" s="83"/>
      <c r="J324" s="82"/>
    </row>
    <row r="325" spans="1:10" ht="13" hidden="1" outlineLevel="1">
      <c r="A325" s="76" t="s">
        <v>1177</v>
      </c>
      <c r="B325" s="83"/>
      <c r="C325" s="81">
        <v>1</v>
      </c>
      <c r="D325" s="82"/>
      <c r="E325" s="83"/>
      <c r="F325" s="79">
        <f t="shared" si="7"/>
        <v>1</v>
      </c>
      <c r="G325" s="83"/>
      <c r="H325" s="81">
        <v>55000</v>
      </c>
      <c r="I325" s="83"/>
      <c r="J325" s="82"/>
    </row>
    <row r="326" spans="1:10" ht="13" hidden="1" outlineLevel="1">
      <c r="A326" s="76" t="s">
        <v>1181</v>
      </c>
      <c r="B326" s="83"/>
      <c r="C326" s="83"/>
      <c r="D326" s="81">
        <v>1</v>
      </c>
      <c r="E326" s="83"/>
      <c r="F326" s="79">
        <f t="shared" si="7"/>
        <v>1</v>
      </c>
      <c r="G326" s="83"/>
      <c r="H326" s="83"/>
      <c r="I326" s="81">
        <v>90000</v>
      </c>
      <c r="J326" s="82"/>
    </row>
    <row r="327" spans="1:10" ht="13" hidden="1" outlineLevel="1">
      <c r="A327" s="76" t="s">
        <v>2208</v>
      </c>
      <c r="B327" s="83"/>
      <c r="C327" s="83"/>
      <c r="D327" s="81">
        <v>1</v>
      </c>
      <c r="E327" s="83"/>
      <c r="F327" s="79">
        <f t="shared" si="7"/>
        <v>1</v>
      </c>
      <c r="G327" s="83"/>
      <c r="H327" s="83"/>
      <c r="I327" s="81">
        <v>165000</v>
      </c>
      <c r="J327" s="82"/>
    </row>
    <row r="328" spans="1:10" ht="13">
      <c r="A328" s="94"/>
      <c r="B328" s="94"/>
      <c r="C328" s="94"/>
      <c r="D328" s="65"/>
      <c r="E328" s="94"/>
      <c r="F328" s="94"/>
      <c r="G328" s="94"/>
      <c r="H328" s="94"/>
      <c r="I328" s="65"/>
      <c r="J328" s="96"/>
    </row>
    <row r="329" spans="1:10" ht="13">
      <c r="A329" s="67" t="s">
        <v>39</v>
      </c>
      <c r="B329" s="94"/>
      <c r="C329" s="94"/>
      <c r="D329" s="65"/>
      <c r="E329" s="94"/>
      <c r="F329" s="94"/>
      <c r="G329" s="94"/>
      <c r="H329" s="94"/>
      <c r="I329" s="65"/>
      <c r="J329" s="96"/>
    </row>
    <row r="330" spans="1:10" ht="13">
      <c r="A330" s="68"/>
      <c r="B330" s="69" t="s">
        <v>2204</v>
      </c>
      <c r="C330" s="70"/>
      <c r="D330" s="70"/>
      <c r="E330" s="70"/>
      <c r="F330" s="70"/>
      <c r="G330" s="69" t="s">
        <v>2198</v>
      </c>
      <c r="H330" s="70"/>
      <c r="I330" s="70"/>
      <c r="J330" s="70"/>
    </row>
    <row r="331" spans="1:10" ht="13">
      <c r="A331" s="76" t="s">
        <v>2200</v>
      </c>
      <c r="B331" s="77" t="s">
        <v>64</v>
      </c>
      <c r="C331" s="77" t="s">
        <v>49</v>
      </c>
      <c r="D331" s="78" t="s">
        <v>50</v>
      </c>
      <c r="E331" s="78" t="s">
        <v>69</v>
      </c>
      <c r="F331" s="89" t="s">
        <v>2201</v>
      </c>
      <c r="G331" s="80" t="s">
        <v>64</v>
      </c>
      <c r="H331" s="80" t="s">
        <v>49</v>
      </c>
      <c r="I331" s="80" t="s">
        <v>50</v>
      </c>
      <c r="J331" s="80" t="s">
        <v>69</v>
      </c>
    </row>
    <row r="332" spans="1:10" ht="13">
      <c r="A332" s="76" t="s">
        <v>1414</v>
      </c>
      <c r="B332" s="83"/>
      <c r="C332" s="81">
        <v>3</v>
      </c>
      <c r="D332" s="81">
        <v>12</v>
      </c>
      <c r="E332" s="83"/>
      <c r="F332" s="79">
        <f t="shared" ref="F332:F607" si="8">SUM(B332:E332)</f>
        <v>15</v>
      </c>
      <c r="G332" s="83"/>
      <c r="H332" s="81">
        <v>190000</v>
      </c>
      <c r="I332" s="81">
        <v>190000</v>
      </c>
      <c r="J332" s="82"/>
    </row>
    <row r="333" spans="1:10" ht="13">
      <c r="A333" s="76" t="s">
        <v>1413</v>
      </c>
      <c r="B333" s="83"/>
      <c r="C333" s="81">
        <v>12</v>
      </c>
      <c r="D333" s="82"/>
      <c r="E333" s="83"/>
      <c r="F333" s="79">
        <f t="shared" si="8"/>
        <v>12</v>
      </c>
      <c r="G333" s="83"/>
      <c r="H333" s="81">
        <v>105000</v>
      </c>
      <c r="I333" s="83"/>
      <c r="J333" s="82"/>
    </row>
    <row r="334" spans="1:10" ht="13">
      <c r="A334" s="76" t="s">
        <v>920</v>
      </c>
      <c r="B334" s="83"/>
      <c r="C334" s="83"/>
      <c r="D334" s="81">
        <v>11</v>
      </c>
      <c r="E334" s="83"/>
      <c r="F334" s="79">
        <f t="shared" si="8"/>
        <v>11</v>
      </c>
      <c r="G334" s="83"/>
      <c r="H334" s="83"/>
      <c r="I334" s="81">
        <v>140000</v>
      </c>
      <c r="J334" s="82"/>
    </row>
    <row r="335" spans="1:10" ht="13">
      <c r="A335" s="76">
        <v>169</v>
      </c>
      <c r="B335" s="83"/>
      <c r="C335" s="83"/>
      <c r="D335" s="81">
        <v>9</v>
      </c>
      <c r="E335" s="83"/>
      <c r="F335" s="79">
        <f t="shared" si="8"/>
        <v>9</v>
      </c>
      <c r="G335" s="83"/>
      <c r="H335" s="83"/>
      <c r="I335" s="81">
        <v>110000</v>
      </c>
      <c r="J335" s="82"/>
    </row>
    <row r="336" spans="1:10" ht="13" collapsed="1">
      <c r="A336" s="76" t="s">
        <v>351</v>
      </c>
      <c r="B336" s="83"/>
      <c r="C336" s="81">
        <v>8</v>
      </c>
      <c r="D336" s="82"/>
      <c r="E336" s="83"/>
      <c r="F336" s="79">
        <f t="shared" si="8"/>
        <v>8</v>
      </c>
      <c r="G336" s="83"/>
      <c r="H336" s="81">
        <v>115000</v>
      </c>
      <c r="I336" s="83"/>
      <c r="J336" s="82"/>
    </row>
    <row r="337" spans="1:10" ht="13" hidden="1" outlineLevel="1">
      <c r="A337" s="95" t="s">
        <v>2209</v>
      </c>
      <c r="B337" s="81">
        <v>1</v>
      </c>
      <c r="C337" s="81">
        <v>7</v>
      </c>
      <c r="D337" s="82"/>
      <c r="E337" s="83"/>
      <c r="F337" s="79">
        <f t="shared" si="8"/>
        <v>8</v>
      </c>
      <c r="G337" s="81">
        <v>67500</v>
      </c>
      <c r="H337" s="81">
        <v>125000</v>
      </c>
      <c r="I337" s="83"/>
      <c r="J337" s="82"/>
    </row>
    <row r="338" spans="1:10" ht="13" hidden="1" outlineLevel="1">
      <c r="A338" s="76" t="s">
        <v>1426</v>
      </c>
      <c r="B338" s="83"/>
      <c r="C338" s="83"/>
      <c r="D338" s="81">
        <v>6</v>
      </c>
      <c r="E338" s="83"/>
      <c r="F338" s="79">
        <f t="shared" si="8"/>
        <v>6</v>
      </c>
      <c r="G338" s="83"/>
      <c r="H338" s="83"/>
      <c r="I338" s="81">
        <v>252500</v>
      </c>
      <c r="J338" s="82"/>
    </row>
    <row r="339" spans="1:10" ht="13" hidden="1" outlineLevel="1">
      <c r="A339" s="76" t="s">
        <v>1428</v>
      </c>
      <c r="B339" s="83"/>
      <c r="C339" s="81">
        <v>6</v>
      </c>
      <c r="D339" s="82"/>
      <c r="E339" s="83"/>
      <c r="F339" s="79">
        <f t="shared" si="8"/>
        <v>6</v>
      </c>
      <c r="G339" s="83"/>
      <c r="H339" s="81">
        <v>100000</v>
      </c>
      <c r="I339" s="83"/>
      <c r="J339" s="82"/>
    </row>
    <row r="340" spans="1:10" ht="13" hidden="1" outlineLevel="1">
      <c r="A340" s="76" t="s">
        <v>1431</v>
      </c>
      <c r="B340" s="83"/>
      <c r="C340" s="83"/>
      <c r="D340" s="81">
        <v>5</v>
      </c>
      <c r="E340" s="83"/>
      <c r="F340" s="79">
        <f t="shared" si="8"/>
        <v>5</v>
      </c>
      <c r="G340" s="83"/>
      <c r="H340" s="83"/>
      <c r="I340" s="81">
        <v>160000</v>
      </c>
      <c r="J340" s="82"/>
    </row>
    <row r="341" spans="1:10" ht="13" hidden="1" outlineLevel="1">
      <c r="A341" s="76" t="s">
        <v>1433</v>
      </c>
      <c r="B341" s="81">
        <v>4</v>
      </c>
      <c r="C341" s="81">
        <v>1</v>
      </c>
      <c r="D341" s="82"/>
      <c r="E341" s="83"/>
      <c r="F341" s="79">
        <f t="shared" si="8"/>
        <v>5</v>
      </c>
      <c r="G341" s="81">
        <v>115000</v>
      </c>
      <c r="H341" s="81">
        <v>100000</v>
      </c>
      <c r="I341" s="83"/>
      <c r="J341" s="82"/>
    </row>
    <row r="342" spans="1:10" ht="13" hidden="1" outlineLevel="1">
      <c r="A342" s="76" t="s">
        <v>1434</v>
      </c>
      <c r="B342" s="83"/>
      <c r="C342" s="83"/>
      <c r="D342" s="82"/>
      <c r="E342" s="81">
        <v>5</v>
      </c>
      <c r="F342" s="79">
        <f t="shared" si="8"/>
        <v>5</v>
      </c>
      <c r="G342" s="83"/>
      <c r="H342" s="83"/>
      <c r="I342" s="83"/>
      <c r="J342" s="81">
        <v>200000</v>
      </c>
    </row>
    <row r="343" spans="1:10" ht="13" hidden="1" outlineLevel="1">
      <c r="A343" s="76" t="s">
        <v>1435</v>
      </c>
      <c r="B343" s="83"/>
      <c r="C343" s="81">
        <v>5</v>
      </c>
      <c r="D343" s="82"/>
      <c r="E343" s="83"/>
      <c r="F343" s="79">
        <f t="shared" si="8"/>
        <v>5</v>
      </c>
      <c r="G343" s="83"/>
      <c r="H343" s="81">
        <v>84000</v>
      </c>
      <c r="I343" s="83"/>
      <c r="J343" s="82"/>
    </row>
    <row r="344" spans="1:10" ht="13" hidden="1" outlineLevel="1">
      <c r="A344" s="76" t="s">
        <v>196</v>
      </c>
      <c r="B344" s="81">
        <v>1</v>
      </c>
      <c r="C344" s="81">
        <v>2</v>
      </c>
      <c r="D344" s="81">
        <v>1</v>
      </c>
      <c r="E344" s="83"/>
      <c r="F344" s="79">
        <f t="shared" si="8"/>
        <v>4</v>
      </c>
      <c r="G344" s="81">
        <v>30000</v>
      </c>
      <c r="H344" s="81">
        <v>44250</v>
      </c>
      <c r="I344" s="81">
        <v>80000</v>
      </c>
      <c r="J344" s="82"/>
    </row>
    <row r="345" spans="1:10" ht="13" hidden="1" outlineLevel="1">
      <c r="A345" s="76" t="s">
        <v>1442</v>
      </c>
      <c r="B345" s="81">
        <v>1</v>
      </c>
      <c r="C345" s="81">
        <v>3</v>
      </c>
      <c r="D345" s="82"/>
      <c r="E345" s="83"/>
      <c r="F345" s="79">
        <f t="shared" si="8"/>
        <v>4</v>
      </c>
      <c r="G345" s="81">
        <v>105000</v>
      </c>
      <c r="H345" s="81">
        <v>90000</v>
      </c>
      <c r="I345" s="83"/>
      <c r="J345" s="82"/>
    </row>
    <row r="346" spans="1:10" ht="13" hidden="1" outlineLevel="1">
      <c r="A346" s="76" t="s">
        <v>1438</v>
      </c>
      <c r="B346" s="81">
        <v>1</v>
      </c>
      <c r="C346" s="81">
        <v>3</v>
      </c>
      <c r="D346" s="82"/>
      <c r="E346" s="83"/>
      <c r="F346" s="79">
        <f t="shared" si="8"/>
        <v>4</v>
      </c>
      <c r="G346" s="81">
        <v>52500</v>
      </c>
      <c r="H346" s="81">
        <v>52500</v>
      </c>
      <c r="I346" s="83"/>
      <c r="J346" s="82"/>
    </row>
    <row r="347" spans="1:10" ht="13" hidden="1" outlineLevel="1">
      <c r="A347" s="76" t="s">
        <v>1443</v>
      </c>
      <c r="B347" s="83"/>
      <c r="C347" s="81">
        <v>1</v>
      </c>
      <c r="D347" s="81">
        <v>3</v>
      </c>
      <c r="E347" s="83"/>
      <c r="F347" s="79">
        <f t="shared" si="8"/>
        <v>4</v>
      </c>
      <c r="G347" s="83"/>
      <c r="H347" s="81">
        <v>80000</v>
      </c>
      <c r="I347" s="81">
        <v>130000</v>
      </c>
      <c r="J347" s="82"/>
    </row>
    <row r="348" spans="1:10" ht="13" hidden="1" outlineLevel="1">
      <c r="A348" s="76" t="s">
        <v>219</v>
      </c>
      <c r="B348" s="83"/>
      <c r="C348" s="81">
        <v>1</v>
      </c>
      <c r="D348" s="81">
        <v>2</v>
      </c>
      <c r="E348" s="83"/>
      <c r="F348" s="79">
        <f t="shared" si="8"/>
        <v>3</v>
      </c>
      <c r="G348" s="83"/>
      <c r="H348" s="81">
        <v>190000</v>
      </c>
      <c r="I348" s="81">
        <v>172500</v>
      </c>
      <c r="J348" s="82"/>
    </row>
    <row r="349" spans="1:10" ht="13" hidden="1" outlineLevel="1">
      <c r="A349" s="76" t="s">
        <v>1501</v>
      </c>
      <c r="B349" s="83"/>
      <c r="C349" s="81">
        <v>3</v>
      </c>
      <c r="D349" s="82"/>
      <c r="E349" s="83"/>
      <c r="F349" s="79">
        <f t="shared" si="8"/>
        <v>3</v>
      </c>
      <c r="G349" s="83"/>
      <c r="H349" s="81">
        <v>90000</v>
      </c>
      <c r="I349" s="83"/>
      <c r="J349" s="82"/>
    </row>
    <row r="350" spans="1:10" ht="13" hidden="1" outlineLevel="1">
      <c r="A350" s="76" t="s">
        <v>1470</v>
      </c>
      <c r="B350" s="83"/>
      <c r="C350" s="83"/>
      <c r="D350" s="81">
        <v>3</v>
      </c>
      <c r="E350" s="83"/>
      <c r="F350" s="79">
        <f t="shared" si="8"/>
        <v>3</v>
      </c>
      <c r="G350" s="83"/>
      <c r="H350" s="83"/>
      <c r="I350" s="81">
        <v>145000</v>
      </c>
      <c r="J350" s="82"/>
    </row>
    <row r="351" spans="1:10" ht="13" hidden="1" outlineLevel="1">
      <c r="A351" s="76" t="s">
        <v>1489</v>
      </c>
      <c r="B351" s="83"/>
      <c r="C351" s="83"/>
      <c r="D351" s="81">
        <v>3</v>
      </c>
      <c r="E351" s="83"/>
      <c r="F351" s="79">
        <f t="shared" si="8"/>
        <v>3</v>
      </c>
      <c r="G351" s="83"/>
      <c r="H351" s="83"/>
      <c r="I351" s="81">
        <v>130000</v>
      </c>
      <c r="J351" s="82"/>
    </row>
    <row r="352" spans="1:10" ht="13" hidden="1" outlineLevel="1">
      <c r="A352" s="76" t="s">
        <v>1471</v>
      </c>
      <c r="B352" s="83"/>
      <c r="C352" s="83"/>
      <c r="D352" s="81">
        <v>3</v>
      </c>
      <c r="E352" s="83"/>
      <c r="F352" s="79">
        <f t="shared" si="8"/>
        <v>3</v>
      </c>
      <c r="G352" s="83"/>
      <c r="H352" s="83"/>
      <c r="I352" s="81">
        <v>200000</v>
      </c>
      <c r="J352" s="82"/>
    </row>
    <row r="353" spans="1:10" ht="13" hidden="1" outlineLevel="1">
      <c r="A353" s="76" t="s">
        <v>1432</v>
      </c>
      <c r="B353" s="83"/>
      <c r="C353" s="81">
        <v>1</v>
      </c>
      <c r="D353" s="81">
        <v>2</v>
      </c>
      <c r="E353" s="83"/>
      <c r="F353" s="79">
        <f t="shared" si="8"/>
        <v>3</v>
      </c>
      <c r="G353" s="83"/>
      <c r="H353" s="81">
        <v>65000</v>
      </c>
      <c r="I353" s="81">
        <v>170000</v>
      </c>
      <c r="J353" s="82"/>
    </row>
    <row r="354" spans="1:10" ht="13" hidden="1" outlineLevel="1">
      <c r="A354" s="76" t="s">
        <v>1458</v>
      </c>
      <c r="B354" s="81">
        <v>3</v>
      </c>
      <c r="C354" s="83"/>
      <c r="D354" s="82"/>
      <c r="E354" s="83"/>
      <c r="F354" s="79">
        <f t="shared" si="8"/>
        <v>3</v>
      </c>
      <c r="G354" s="81">
        <v>55000</v>
      </c>
      <c r="H354" s="83"/>
      <c r="I354" s="83"/>
      <c r="J354" s="82"/>
    </row>
    <row r="355" spans="1:10" ht="13" hidden="1" outlineLevel="1">
      <c r="A355" s="76" t="s">
        <v>1472</v>
      </c>
      <c r="B355" s="83"/>
      <c r="C355" s="81">
        <v>3</v>
      </c>
      <c r="D355" s="82"/>
      <c r="E355" s="83"/>
      <c r="F355" s="79">
        <f t="shared" si="8"/>
        <v>3</v>
      </c>
      <c r="G355" s="83"/>
      <c r="H355" s="81">
        <v>97500</v>
      </c>
      <c r="I355" s="83"/>
      <c r="J355" s="82"/>
    </row>
    <row r="356" spans="1:10" ht="13" hidden="1" outlineLevel="1">
      <c r="A356" s="76" t="s">
        <v>1493</v>
      </c>
      <c r="B356" s="83"/>
      <c r="C356" s="81">
        <v>2</v>
      </c>
      <c r="D356" s="82"/>
      <c r="E356" s="83"/>
      <c r="F356" s="79">
        <f t="shared" si="8"/>
        <v>2</v>
      </c>
      <c r="G356" s="83"/>
      <c r="H356" s="81">
        <v>105000</v>
      </c>
      <c r="I356" s="83"/>
      <c r="J356" s="82"/>
    </row>
    <row r="357" spans="1:10" ht="13" hidden="1" outlineLevel="1">
      <c r="A357" s="76" t="s">
        <v>1622</v>
      </c>
      <c r="B357" s="83"/>
      <c r="C357" s="83"/>
      <c r="D357" s="81">
        <v>2</v>
      </c>
      <c r="E357" s="83"/>
      <c r="F357" s="79">
        <f t="shared" si="8"/>
        <v>2</v>
      </c>
      <c r="G357" s="83"/>
      <c r="H357" s="83"/>
      <c r="I357" s="81">
        <v>190000</v>
      </c>
      <c r="J357" s="82"/>
    </row>
    <row r="358" spans="1:10" ht="13" hidden="1" outlineLevel="1">
      <c r="A358" s="76" t="s">
        <v>1617</v>
      </c>
      <c r="B358" s="83"/>
      <c r="C358" s="81">
        <v>2</v>
      </c>
      <c r="D358" s="82"/>
      <c r="E358" s="83"/>
      <c r="F358" s="79">
        <f t="shared" si="8"/>
        <v>2</v>
      </c>
      <c r="G358" s="83"/>
      <c r="H358" s="81">
        <v>100000</v>
      </c>
      <c r="I358" s="83"/>
      <c r="J358" s="82"/>
    </row>
    <row r="359" spans="1:10" ht="13" hidden="1" outlineLevel="1">
      <c r="A359" s="76" t="s">
        <v>1522</v>
      </c>
      <c r="B359" s="83"/>
      <c r="C359" s="83"/>
      <c r="D359" s="81">
        <v>1</v>
      </c>
      <c r="E359" s="81">
        <v>1</v>
      </c>
      <c r="F359" s="79">
        <f t="shared" si="8"/>
        <v>2</v>
      </c>
      <c r="G359" s="83"/>
      <c r="H359" s="83"/>
      <c r="I359" s="81">
        <v>125000</v>
      </c>
      <c r="J359" s="81">
        <v>175000</v>
      </c>
    </row>
    <row r="360" spans="1:10" ht="13" hidden="1" outlineLevel="1">
      <c r="A360" s="76" t="s">
        <v>1447</v>
      </c>
      <c r="B360" s="83"/>
      <c r="C360" s="81">
        <v>1</v>
      </c>
      <c r="D360" s="81">
        <v>1</v>
      </c>
      <c r="E360" s="83"/>
      <c r="F360" s="79">
        <f t="shared" si="8"/>
        <v>2</v>
      </c>
      <c r="G360" s="83"/>
      <c r="H360" s="81">
        <v>90000</v>
      </c>
      <c r="I360" s="81">
        <v>107500</v>
      </c>
      <c r="J360" s="82"/>
    </row>
    <row r="361" spans="1:10" ht="13" hidden="1" outlineLevel="1">
      <c r="A361" s="76" t="s">
        <v>1539</v>
      </c>
      <c r="B361" s="83"/>
      <c r="C361" s="83"/>
      <c r="D361" s="82"/>
      <c r="E361" s="81">
        <v>2</v>
      </c>
      <c r="F361" s="79">
        <f t="shared" si="8"/>
        <v>2</v>
      </c>
      <c r="G361" s="83"/>
      <c r="H361" s="83"/>
      <c r="I361" s="83"/>
      <c r="J361" s="81">
        <v>147500</v>
      </c>
    </row>
    <row r="362" spans="1:10" ht="13" hidden="1" outlineLevel="1">
      <c r="A362" s="76" t="s">
        <v>1540</v>
      </c>
      <c r="B362" s="83"/>
      <c r="C362" s="83"/>
      <c r="D362" s="81">
        <v>2</v>
      </c>
      <c r="E362" s="83"/>
      <c r="F362" s="79">
        <f t="shared" si="8"/>
        <v>2</v>
      </c>
      <c r="G362" s="83"/>
      <c r="H362" s="83"/>
      <c r="I362" s="81">
        <v>170000</v>
      </c>
      <c r="J362" s="82"/>
    </row>
    <row r="363" spans="1:10" ht="13" hidden="1" outlineLevel="1">
      <c r="A363" s="76" t="s">
        <v>1517</v>
      </c>
      <c r="B363" s="83"/>
      <c r="C363" s="83"/>
      <c r="D363" s="81">
        <v>2</v>
      </c>
      <c r="E363" s="83"/>
      <c r="F363" s="79">
        <f t="shared" si="8"/>
        <v>2</v>
      </c>
      <c r="G363" s="83"/>
      <c r="H363" s="83"/>
      <c r="I363" s="81">
        <v>170000</v>
      </c>
      <c r="J363" s="82"/>
    </row>
    <row r="364" spans="1:10" ht="13" hidden="1" outlineLevel="1">
      <c r="A364" s="76" t="s">
        <v>1485</v>
      </c>
      <c r="B364" s="83"/>
      <c r="C364" s="81">
        <v>2</v>
      </c>
      <c r="D364" s="82"/>
      <c r="E364" s="83"/>
      <c r="F364" s="79">
        <f t="shared" si="8"/>
        <v>2</v>
      </c>
      <c r="G364" s="83"/>
      <c r="H364" s="81">
        <v>60000</v>
      </c>
      <c r="I364" s="83"/>
      <c r="J364" s="82"/>
    </row>
    <row r="365" spans="1:10" ht="13" hidden="1" outlineLevel="1">
      <c r="A365" s="76" t="s">
        <v>1583</v>
      </c>
      <c r="B365" s="83"/>
      <c r="C365" s="83"/>
      <c r="D365" s="81">
        <v>2</v>
      </c>
      <c r="E365" s="83"/>
      <c r="F365" s="79">
        <f t="shared" si="8"/>
        <v>2</v>
      </c>
      <c r="G365" s="83"/>
      <c r="H365" s="83"/>
      <c r="I365" s="81">
        <v>90000</v>
      </c>
      <c r="J365" s="82"/>
    </row>
    <row r="366" spans="1:10" ht="13" hidden="1" outlineLevel="1">
      <c r="A366" s="76" t="s">
        <v>1587</v>
      </c>
      <c r="B366" s="83"/>
      <c r="C366" s="81">
        <v>2</v>
      </c>
      <c r="D366" s="82"/>
      <c r="E366" s="83"/>
      <c r="F366" s="79">
        <f t="shared" si="8"/>
        <v>2</v>
      </c>
      <c r="G366" s="83"/>
      <c r="H366" s="81">
        <v>75000</v>
      </c>
      <c r="I366" s="83"/>
      <c r="J366" s="82"/>
    </row>
    <row r="367" spans="1:10" ht="13" hidden="1" outlineLevel="1">
      <c r="A367" s="76" t="s">
        <v>1446</v>
      </c>
      <c r="B367" s="83"/>
      <c r="C367" s="81">
        <v>1</v>
      </c>
      <c r="D367" s="82"/>
      <c r="E367" s="81">
        <v>1</v>
      </c>
      <c r="F367" s="79">
        <f t="shared" si="8"/>
        <v>2</v>
      </c>
      <c r="G367" s="83"/>
      <c r="H367" s="81">
        <v>180000</v>
      </c>
      <c r="I367" s="83"/>
      <c r="J367" s="81">
        <v>256000</v>
      </c>
    </row>
    <row r="368" spans="1:10" ht="13" hidden="1" outlineLevel="1">
      <c r="A368" s="76" t="s">
        <v>2210</v>
      </c>
      <c r="B368" s="83"/>
      <c r="C368" s="81">
        <v>2</v>
      </c>
      <c r="D368" s="82"/>
      <c r="E368" s="83"/>
      <c r="F368" s="79">
        <f t="shared" si="8"/>
        <v>2</v>
      </c>
      <c r="G368" s="83"/>
      <c r="H368" s="81">
        <v>140000</v>
      </c>
      <c r="I368" s="83"/>
      <c r="J368" s="82"/>
    </row>
    <row r="369" spans="1:10" ht="13" hidden="1" outlineLevel="1">
      <c r="A369" s="76" t="s">
        <v>1598</v>
      </c>
      <c r="B369" s="83"/>
      <c r="C369" s="81">
        <v>1</v>
      </c>
      <c r="D369" s="81">
        <v>1</v>
      </c>
      <c r="E369" s="83"/>
      <c r="F369" s="79">
        <f t="shared" si="8"/>
        <v>2</v>
      </c>
      <c r="G369" s="83"/>
      <c r="H369" s="81">
        <v>65000</v>
      </c>
      <c r="I369" s="81">
        <v>115000</v>
      </c>
      <c r="J369" s="82"/>
    </row>
    <row r="370" spans="1:10" ht="13" hidden="1" outlineLevel="1">
      <c r="A370" s="76" t="s">
        <v>1600</v>
      </c>
      <c r="B370" s="83"/>
      <c r="C370" s="83"/>
      <c r="D370" s="81">
        <v>2</v>
      </c>
      <c r="E370" s="83"/>
      <c r="F370" s="79">
        <f t="shared" si="8"/>
        <v>2</v>
      </c>
      <c r="G370" s="83"/>
      <c r="H370" s="83"/>
      <c r="I370" s="81">
        <v>165000</v>
      </c>
      <c r="J370" s="82"/>
    </row>
    <row r="371" spans="1:10" ht="13" hidden="1" outlineLevel="1">
      <c r="A371" s="76" t="s">
        <v>1366</v>
      </c>
      <c r="B371" s="83"/>
      <c r="C371" s="81">
        <v>2</v>
      </c>
      <c r="D371" s="82"/>
      <c r="E371" s="83"/>
      <c r="F371" s="79">
        <f t="shared" si="8"/>
        <v>2</v>
      </c>
      <c r="G371" s="83"/>
      <c r="H371" s="81">
        <v>145000</v>
      </c>
      <c r="I371" s="83"/>
      <c r="J371" s="82"/>
    </row>
    <row r="372" spans="1:10" ht="13" hidden="1" outlineLevel="1">
      <c r="A372" s="76" t="s">
        <v>1601</v>
      </c>
      <c r="B372" s="83"/>
      <c r="C372" s="83"/>
      <c r="D372" s="82"/>
      <c r="E372" s="81">
        <v>2</v>
      </c>
      <c r="F372" s="79">
        <f t="shared" si="8"/>
        <v>2</v>
      </c>
      <c r="G372" s="83"/>
      <c r="H372" s="83"/>
      <c r="I372" s="83"/>
      <c r="J372" s="81">
        <v>300000</v>
      </c>
    </row>
    <row r="373" spans="1:10" ht="13" hidden="1" outlineLevel="1">
      <c r="A373" s="76" t="s">
        <v>1594</v>
      </c>
      <c r="B373" s="81">
        <v>1</v>
      </c>
      <c r="C373" s="81">
        <v>1</v>
      </c>
      <c r="D373" s="82"/>
      <c r="E373" s="83"/>
      <c r="F373" s="79">
        <f t="shared" si="8"/>
        <v>2</v>
      </c>
      <c r="G373" s="81">
        <v>65000</v>
      </c>
      <c r="H373" s="81">
        <v>65000</v>
      </c>
      <c r="I373" s="83"/>
      <c r="J373" s="82"/>
    </row>
    <row r="374" spans="1:10" ht="13" hidden="1" outlineLevel="1">
      <c r="A374" s="76" t="s">
        <v>1581</v>
      </c>
      <c r="B374" s="81">
        <v>1</v>
      </c>
      <c r="C374" s="83"/>
      <c r="D374" s="81">
        <v>1</v>
      </c>
      <c r="E374" s="83"/>
      <c r="F374" s="79">
        <f t="shared" si="8"/>
        <v>2</v>
      </c>
      <c r="G374" s="81">
        <v>30000</v>
      </c>
      <c r="H374" s="83"/>
      <c r="I374" s="81">
        <v>47500</v>
      </c>
      <c r="J374" s="82"/>
    </row>
    <row r="375" spans="1:10" ht="13" hidden="1" outlineLevel="1">
      <c r="A375" s="76" t="s">
        <v>1072</v>
      </c>
      <c r="B375" s="83"/>
      <c r="C375" s="81">
        <v>1</v>
      </c>
      <c r="D375" s="81">
        <v>1</v>
      </c>
      <c r="E375" s="83"/>
      <c r="F375" s="79">
        <f t="shared" si="8"/>
        <v>2</v>
      </c>
      <c r="G375" s="83"/>
      <c r="H375" s="81">
        <v>80000</v>
      </c>
      <c r="I375" s="81">
        <v>125000</v>
      </c>
      <c r="J375" s="82"/>
    </row>
    <row r="376" spans="1:10" ht="13" hidden="1" outlineLevel="1">
      <c r="A376" s="76" t="s">
        <v>1560</v>
      </c>
      <c r="B376" s="81">
        <v>1</v>
      </c>
      <c r="C376" s="81">
        <v>1</v>
      </c>
      <c r="D376" s="82"/>
      <c r="E376" s="83"/>
      <c r="F376" s="79">
        <f t="shared" si="8"/>
        <v>2</v>
      </c>
      <c r="G376" s="81">
        <v>80000</v>
      </c>
      <c r="H376" s="81">
        <v>225000</v>
      </c>
      <c r="I376" s="83"/>
      <c r="J376" s="82"/>
    </row>
    <row r="377" spans="1:10" ht="13" hidden="1" outlineLevel="1">
      <c r="A377" s="76" t="s">
        <v>88</v>
      </c>
      <c r="B377" s="83"/>
      <c r="C377" s="81">
        <v>2</v>
      </c>
      <c r="D377" s="82"/>
      <c r="E377" s="83"/>
      <c r="F377" s="79">
        <f t="shared" si="8"/>
        <v>2</v>
      </c>
      <c r="G377" s="83"/>
      <c r="H377" s="81">
        <v>87500</v>
      </c>
      <c r="I377" s="83"/>
      <c r="J377" s="82"/>
    </row>
    <row r="378" spans="1:10" ht="13" hidden="1" outlineLevel="1">
      <c r="A378" s="76" t="s">
        <v>1571</v>
      </c>
      <c r="B378" s="83"/>
      <c r="C378" s="81">
        <v>2</v>
      </c>
      <c r="D378" s="82"/>
      <c r="E378" s="83"/>
      <c r="F378" s="79">
        <f t="shared" si="8"/>
        <v>2</v>
      </c>
      <c r="G378" s="83"/>
      <c r="H378" s="81">
        <v>70000</v>
      </c>
      <c r="I378" s="83"/>
      <c r="J378" s="82"/>
    </row>
    <row r="379" spans="1:10" ht="13" hidden="1" outlineLevel="1">
      <c r="A379" s="76" t="s">
        <v>1574</v>
      </c>
      <c r="B379" s="81">
        <v>2</v>
      </c>
      <c r="C379" s="83"/>
      <c r="D379" s="82"/>
      <c r="E379" s="83"/>
      <c r="F379" s="79">
        <f t="shared" si="8"/>
        <v>2</v>
      </c>
      <c r="G379" s="81">
        <v>90000</v>
      </c>
      <c r="H379" s="83"/>
      <c r="I379" s="83"/>
      <c r="J379" s="82"/>
    </row>
    <row r="380" spans="1:10" ht="13" hidden="1" outlineLevel="1">
      <c r="A380" s="76" t="s">
        <v>490</v>
      </c>
      <c r="B380" s="83"/>
      <c r="C380" s="81">
        <v>1</v>
      </c>
      <c r="D380" s="81">
        <v>1</v>
      </c>
      <c r="E380" s="83"/>
      <c r="F380" s="79">
        <f t="shared" si="8"/>
        <v>2</v>
      </c>
      <c r="G380" s="83"/>
      <c r="H380" s="81">
        <v>105000</v>
      </c>
      <c r="I380" s="81">
        <v>140000</v>
      </c>
      <c r="J380" s="82"/>
    </row>
    <row r="381" spans="1:10" ht="13" hidden="1" outlineLevel="1">
      <c r="A381" s="76" t="s">
        <v>1514</v>
      </c>
      <c r="B381" s="83"/>
      <c r="C381" s="81">
        <v>2</v>
      </c>
      <c r="D381" s="82"/>
      <c r="E381" s="83"/>
      <c r="F381" s="79">
        <f t="shared" si="8"/>
        <v>2</v>
      </c>
      <c r="G381" s="83"/>
      <c r="H381" s="81">
        <v>70000</v>
      </c>
      <c r="I381" s="83"/>
      <c r="J381" s="82"/>
    </row>
    <row r="382" spans="1:10" ht="13" hidden="1" outlineLevel="1">
      <c r="A382" s="76" t="s">
        <v>1813</v>
      </c>
      <c r="B382" s="83"/>
      <c r="C382" s="81">
        <v>1</v>
      </c>
      <c r="D382" s="82"/>
      <c r="E382" s="83"/>
      <c r="F382" s="79">
        <f t="shared" si="8"/>
        <v>1</v>
      </c>
      <c r="G382" s="83"/>
      <c r="H382" s="81">
        <v>92500</v>
      </c>
      <c r="I382" s="83"/>
      <c r="J382" s="82"/>
    </row>
    <row r="383" spans="1:10" ht="13" hidden="1" outlineLevel="1">
      <c r="A383" s="76" t="s">
        <v>1825</v>
      </c>
      <c r="B383" s="81">
        <v>1</v>
      </c>
      <c r="C383" s="83"/>
      <c r="D383" s="82"/>
      <c r="E383" s="83"/>
      <c r="F383" s="79">
        <f t="shared" si="8"/>
        <v>1</v>
      </c>
      <c r="G383" s="81">
        <v>80000</v>
      </c>
      <c r="H383" s="83"/>
      <c r="I383" s="83"/>
      <c r="J383" s="82"/>
    </row>
    <row r="384" spans="1:10" ht="13" hidden="1" outlineLevel="1">
      <c r="A384" s="95" t="s">
        <v>2211</v>
      </c>
      <c r="B384" s="81">
        <v>1</v>
      </c>
      <c r="C384" s="83"/>
      <c r="D384" s="82"/>
      <c r="E384" s="83"/>
      <c r="F384" s="79">
        <f t="shared" si="8"/>
        <v>1</v>
      </c>
      <c r="G384" s="81">
        <v>35000</v>
      </c>
      <c r="H384" s="83"/>
      <c r="I384" s="83"/>
      <c r="J384" s="82"/>
    </row>
    <row r="385" spans="1:10" ht="13" hidden="1" outlineLevel="1">
      <c r="A385" s="76" t="s">
        <v>1779</v>
      </c>
      <c r="B385" s="83"/>
      <c r="C385" s="81">
        <v>1</v>
      </c>
      <c r="D385" s="82"/>
      <c r="E385" s="83"/>
      <c r="F385" s="79">
        <f t="shared" si="8"/>
        <v>1</v>
      </c>
      <c r="G385" s="83"/>
      <c r="H385" s="81">
        <v>140000</v>
      </c>
      <c r="I385" s="83"/>
      <c r="J385" s="82"/>
    </row>
    <row r="386" spans="1:10" ht="13" hidden="1" outlineLevel="1">
      <c r="A386" s="95" t="s">
        <v>2212</v>
      </c>
      <c r="B386" s="83"/>
      <c r="C386" s="81">
        <v>1</v>
      </c>
      <c r="D386" s="82"/>
      <c r="E386" s="83"/>
      <c r="F386" s="79">
        <f t="shared" si="8"/>
        <v>1</v>
      </c>
      <c r="G386" s="83"/>
      <c r="H386" s="81">
        <v>130000</v>
      </c>
      <c r="I386" s="83"/>
      <c r="J386" s="82"/>
    </row>
    <row r="387" spans="1:10" ht="13" hidden="1" outlineLevel="1">
      <c r="A387" s="76" t="s">
        <v>1773</v>
      </c>
      <c r="B387" s="83"/>
      <c r="C387" s="83"/>
      <c r="D387" s="81">
        <v>1</v>
      </c>
      <c r="E387" s="83"/>
      <c r="F387" s="79">
        <f t="shared" si="8"/>
        <v>1</v>
      </c>
      <c r="G387" s="83"/>
      <c r="H387" s="83"/>
      <c r="I387" s="81">
        <v>80000</v>
      </c>
      <c r="J387" s="82"/>
    </row>
    <row r="388" spans="1:10" ht="13" hidden="1" outlineLevel="1">
      <c r="A388" s="76" t="s">
        <v>1604</v>
      </c>
      <c r="B388" s="83"/>
      <c r="C388" s="81">
        <v>1</v>
      </c>
      <c r="D388" s="82"/>
      <c r="E388" s="83"/>
      <c r="F388" s="79">
        <f t="shared" si="8"/>
        <v>1</v>
      </c>
      <c r="G388" s="83"/>
      <c r="H388" s="81">
        <v>100000</v>
      </c>
      <c r="I388" s="83"/>
      <c r="J388" s="82"/>
    </row>
    <row r="389" spans="1:10" ht="13" hidden="1" outlineLevel="1">
      <c r="A389" s="76" t="s">
        <v>1769</v>
      </c>
      <c r="B389" s="83"/>
      <c r="C389" s="81">
        <v>1</v>
      </c>
      <c r="D389" s="82"/>
      <c r="E389" s="83"/>
      <c r="F389" s="79">
        <f t="shared" si="8"/>
        <v>1</v>
      </c>
      <c r="G389" s="83"/>
      <c r="H389" s="81">
        <v>115000</v>
      </c>
      <c r="I389" s="83"/>
      <c r="J389" s="82"/>
    </row>
    <row r="390" spans="1:10" ht="13" hidden="1" outlineLevel="1">
      <c r="A390" s="76" t="s">
        <v>1871</v>
      </c>
      <c r="B390" s="83"/>
      <c r="C390" s="83"/>
      <c r="D390" s="81">
        <v>1</v>
      </c>
      <c r="E390" s="83"/>
      <c r="F390" s="79">
        <f t="shared" si="8"/>
        <v>1</v>
      </c>
      <c r="G390" s="83"/>
      <c r="H390" s="83"/>
      <c r="I390" s="81">
        <v>220000</v>
      </c>
      <c r="J390" s="82"/>
    </row>
    <row r="391" spans="1:10" ht="13" hidden="1" outlineLevel="1">
      <c r="A391" s="76" t="s">
        <v>2213</v>
      </c>
      <c r="B391" s="83"/>
      <c r="C391" s="83"/>
      <c r="D391" s="81">
        <v>1</v>
      </c>
      <c r="E391" s="83"/>
      <c r="F391" s="79">
        <f t="shared" si="8"/>
        <v>1</v>
      </c>
      <c r="G391" s="83"/>
      <c r="H391" s="83"/>
      <c r="I391" s="81">
        <v>130000</v>
      </c>
      <c r="J391" s="82"/>
    </row>
    <row r="392" spans="1:10" ht="13" hidden="1" outlineLevel="1">
      <c r="A392" s="76" t="s">
        <v>1418</v>
      </c>
      <c r="B392" s="83"/>
      <c r="C392" s="83"/>
      <c r="D392" s="81">
        <v>1</v>
      </c>
      <c r="E392" s="83"/>
      <c r="F392" s="79">
        <f t="shared" si="8"/>
        <v>1</v>
      </c>
      <c r="G392" s="83"/>
      <c r="H392" s="83"/>
      <c r="I392" s="81">
        <v>180000</v>
      </c>
      <c r="J392" s="82"/>
    </row>
    <row r="393" spans="1:10" ht="13" hidden="1" outlineLevel="1">
      <c r="A393" s="76" t="s">
        <v>1764</v>
      </c>
      <c r="B393" s="83"/>
      <c r="C393" s="81">
        <v>1</v>
      </c>
      <c r="D393" s="82"/>
      <c r="E393" s="83"/>
      <c r="F393" s="79">
        <f t="shared" si="8"/>
        <v>1</v>
      </c>
      <c r="G393" s="83"/>
      <c r="H393" s="81">
        <v>60000</v>
      </c>
      <c r="I393" s="83"/>
      <c r="J393" s="82"/>
    </row>
    <row r="394" spans="1:10" ht="13" hidden="1" outlineLevel="1">
      <c r="A394" s="76" t="s">
        <v>1838</v>
      </c>
      <c r="B394" s="83"/>
      <c r="C394" s="83"/>
      <c r="D394" s="81">
        <v>1</v>
      </c>
      <c r="E394" s="83"/>
      <c r="F394" s="79">
        <f t="shared" si="8"/>
        <v>1</v>
      </c>
      <c r="G394" s="83"/>
      <c r="H394" s="83"/>
      <c r="I394" s="81">
        <v>125000</v>
      </c>
      <c r="J394" s="82"/>
    </row>
    <row r="395" spans="1:10" ht="13" hidden="1" outlineLevel="1">
      <c r="A395" s="76" t="s">
        <v>1635</v>
      </c>
      <c r="B395" s="83"/>
      <c r="C395" s="83"/>
      <c r="D395" s="81">
        <v>1</v>
      </c>
      <c r="E395" s="83"/>
      <c r="F395" s="79">
        <f t="shared" si="8"/>
        <v>1</v>
      </c>
      <c r="G395" s="83"/>
      <c r="H395" s="83"/>
      <c r="I395" s="81">
        <v>100000</v>
      </c>
      <c r="J395" s="82"/>
    </row>
    <row r="396" spans="1:10" ht="13" hidden="1" outlineLevel="1">
      <c r="A396" s="76" t="s">
        <v>1634</v>
      </c>
      <c r="B396" s="83"/>
      <c r="C396" s="81">
        <v>1</v>
      </c>
      <c r="D396" s="82"/>
      <c r="E396" s="83"/>
      <c r="F396" s="79">
        <f t="shared" si="8"/>
        <v>1</v>
      </c>
      <c r="G396" s="83"/>
      <c r="H396" s="81">
        <v>135000</v>
      </c>
      <c r="I396" s="83"/>
      <c r="J396" s="82"/>
    </row>
    <row r="397" spans="1:10" ht="13" hidden="1" outlineLevel="1">
      <c r="A397" s="76" t="s">
        <v>1616</v>
      </c>
      <c r="B397" s="83"/>
      <c r="C397" s="83"/>
      <c r="D397" s="81">
        <v>1</v>
      </c>
      <c r="E397" s="83"/>
      <c r="F397" s="79">
        <f t="shared" si="8"/>
        <v>1</v>
      </c>
      <c r="G397" s="83"/>
      <c r="H397" s="83"/>
      <c r="I397" s="81">
        <v>112000</v>
      </c>
      <c r="J397" s="82"/>
    </row>
    <row r="398" spans="1:10" ht="13" hidden="1" outlineLevel="1">
      <c r="A398" s="76" t="s">
        <v>1745</v>
      </c>
      <c r="B398" s="83"/>
      <c r="C398" s="83"/>
      <c r="D398" s="81">
        <v>1</v>
      </c>
      <c r="E398" s="83"/>
      <c r="F398" s="79">
        <f t="shared" si="8"/>
        <v>1</v>
      </c>
      <c r="G398" s="83"/>
      <c r="H398" s="83"/>
      <c r="I398" s="81">
        <v>135000</v>
      </c>
      <c r="J398" s="82"/>
    </row>
    <row r="399" spans="1:10" ht="13" hidden="1" outlineLevel="1">
      <c r="A399" s="76" t="s">
        <v>2214</v>
      </c>
      <c r="B399" s="83"/>
      <c r="C399" s="83"/>
      <c r="D399" s="81">
        <v>1</v>
      </c>
      <c r="E399" s="83"/>
      <c r="F399" s="79">
        <f t="shared" si="8"/>
        <v>1</v>
      </c>
      <c r="G399" s="83"/>
      <c r="H399" s="83"/>
      <c r="I399" s="81">
        <v>215000</v>
      </c>
      <c r="J399" s="82"/>
    </row>
    <row r="400" spans="1:10" ht="13" hidden="1" outlineLevel="1">
      <c r="A400" s="76" t="s">
        <v>1721</v>
      </c>
      <c r="B400" s="83"/>
      <c r="C400" s="81">
        <v>1</v>
      </c>
      <c r="D400" s="82"/>
      <c r="E400" s="83"/>
      <c r="F400" s="79">
        <f t="shared" si="8"/>
        <v>1</v>
      </c>
      <c r="G400" s="83"/>
      <c r="H400" s="81">
        <v>55000</v>
      </c>
      <c r="I400" s="83"/>
      <c r="J400" s="82"/>
    </row>
    <row r="401" spans="1:10" ht="13" hidden="1" outlineLevel="1">
      <c r="A401" s="76" t="s">
        <v>1720</v>
      </c>
      <c r="B401" s="83"/>
      <c r="C401" s="81">
        <v>1</v>
      </c>
      <c r="D401" s="82"/>
      <c r="E401" s="83"/>
      <c r="F401" s="79">
        <f t="shared" si="8"/>
        <v>1</v>
      </c>
      <c r="G401" s="83"/>
      <c r="H401" s="81">
        <v>100000</v>
      </c>
      <c r="I401" s="83"/>
      <c r="J401" s="82"/>
    </row>
    <row r="402" spans="1:10" ht="13" hidden="1" outlineLevel="1">
      <c r="A402" s="76" t="s">
        <v>1719</v>
      </c>
      <c r="B402" s="83"/>
      <c r="C402" s="81">
        <v>1</v>
      </c>
      <c r="D402" s="82"/>
      <c r="E402" s="83"/>
      <c r="F402" s="79">
        <f t="shared" si="8"/>
        <v>1</v>
      </c>
      <c r="G402" s="83"/>
      <c r="H402" s="81">
        <v>140000</v>
      </c>
      <c r="I402" s="83"/>
      <c r="J402" s="82"/>
    </row>
    <row r="403" spans="1:10" ht="13" hidden="1" outlineLevel="1">
      <c r="A403" s="76" t="s">
        <v>1713</v>
      </c>
      <c r="B403" s="83"/>
      <c r="C403" s="83"/>
      <c r="D403" s="81">
        <v>1</v>
      </c>
      <c r="E403" s="83"/>
      <c r="F403" s="79">
        <f t="shared" si="8"/>
        <v>1</v>
      </c>
      <c r="G403" s="83"/>
      <c r="H403" s="83"/>
      <c r="I403" s="81">
        <v>90000</v>
      </c>
      <c r="J403" s="82"/>
    </row>
    <row r="404" spans="1:10" ht="13" hidden="1" outlineLevel="1">
      <c r="A404" s="76" t="s">
        <v>1708</v>
      </c>
      <c r="B404" s="83"/>
      <c r="C404" s="81">
        <v>1</v>
      </c>
      <c r="D404" s="82"/>
      <c r="E404" s="83"/>
      <c r="F404" s="79">
        <f t="shared" si="8"/>
        <v>1</v>
      </c>
      <c r="G404" s="83"/>
      <c r="H404" s="81">
        <v>175000</v>
      </c>
      <c r="I404" s="83"/>
      <c r="J404" s="82"/>
    </row>
    <row r="405" spans="1:10" ht="13" hidden="1" outlineLevel="1">
      <c r="A405" s="76" t="s">
        <v>2097</v>
      </c>
      <c r="B405" s="83"/>
      <c r="C405" s="81">
        <v>1</v>
      </c>
      <c r="D405" s="82"/>
      <c r="E405" s="83"/>
      <c r="F405" s="79">
        <f t="shared" si="8"/>
        <v>1</v>
      </c>
      <c r="G405" s="83"/>
      <c r="H405" s="81">
        <v>115000</v>
      </c>
      <c r="I405" s="83"/>
      <c r="J405" s="82"/>
    </row>
    <row r="406" spans="1:10" ht="13" hidden="1" outlineLevel="1">
      <c r="A406" s="76" t="s">
        <v>2089</v>
      </c>
      <c r="B406" s="83"/>
      <c r="C406" s="83"/>
      <c r="D406" s="81">
        <v>1</v>
      </c>
      <c r="E406" s="83"/>
      <c r="F406" s="79">
        <f t="shared" si="8"/>
        <v>1</v>
      </c>
      <c r="G406" s="83"/>
      <c r="H406" s="83"/>
      <c r="I406" s="81">
        <v>85000</v>
      </c>
      <c r="J406" s="82"/>
    </row>
    <row r="407" spans="1:10" ht="13" hidden="1" outlineLevel="1">
      <c r="A407" s="76" t="s">
        <v>223</v>
      </c>
      <c r="B407" s="83"/>
      <c r="C407" s="81">
        <v>1</v>
      </c>
      <c r="D407" s="82"/>
      <c r="E407" s="83"/>
      <c r="F407" s="79">
        <f t="shared" si="8"/>
        <v>1</v>
      </c>
      <c r="G407" s="83"/>
      <c r="H407" s="81">
        <v>67500</v>
      </c>
      <c r="I407" s="83"/>
      <c r="J407" s="82"/>
    </row>
    <row r="408" spans="1:10" ht="13" hidden="1" outlineLevel="1">
      <c r="A408" s="76" t="s">
        <v>2110</v>
      </c>
      <c r="B408" s="83"/>
      <c r="C408" s="83"/>
      <c r="D408" s="81">
        <v>1</v>
      </c>
      <c r="E408" s="83"/>
      <c r="F408" s="79">
        <f t="shared" si="8"/>
        <v>1</v>
      </c>
      <c r="G408" s="83"/>
      <c r="H408" s="83"/>
      <c r="I408" s="81">
        <v>225000</v>
      </c>
      <c r="J408" s="82"/>
    </row>
    <row r="409" spans="1:10" ht="13" hidden="1" outlineLevel="1">
      <c r="A409" s="76" t="s">
        <v>2066</v>
      </c>
      <c r="B409" s="83"/>
      <c r="C409" s="83"/>
      <c r="D409" s="81">
        <v>1</v>
      </c>
      <c r="E409" s="83"/>
      <c r="F409" s="79">
        <f t="shared" si="8"/>
        <v>1</v>
      </c>
      <c r="G409" s="83"/>
      <c r="H409" s="83"/>
      <c r="I409" s="81">
        <v>160000</v>
      </c>
      <c r="J409" s="82"/>
    </row>
    <row r="410" spans="1:10" ht="13" hidden="1" outlineLevel="1">
      <c r="A410" s="76" t="s">
        <v>2174</v>
      </c>
      <c r="B410" s="83"/>
      <c r="C410" s="83"/>
      <c r="D410" s="81">
        <v>1</v>
      </c>
      <c r="E410" s="83"/>
      <c r="F410" s="79">
        <f t="shared" si="8"/>
        <v>1</v>
      </c>
      <c r="G410" s="83"/>
      <c r="H410" s="83"/>
      <c r="I410" s="81">
        <v>17500</v>
      </c>
      <c r="J410" s="82"/>
    </row>
    <row r="411" spans="1:10" ht="13" hidden="1" outlineLevel="1">
      <c r="A411" s="76" t="s">
        <v>2173</v>
      </c>
      <c r="B411" s="83"/>
      <c r="C411" s="81">
        <v>1</v>
      </c>
      <c r="D411" s="82"/>
      <c r="E411" s="83"/>
      <c r="F411" s="79">
        <f t="shared" si="8"/>
        <v>1</v>
      </c>
      <c r="G411" s="83"/>
      <c r="H411" s="81">
        <v>60000</v>
      </c>
      <c r="I411" s="83"/>
      <c r="J411" s="82"/>
    </row>
    <row r="412" spans="1:10" ht="13" hidden="1" outlineLevel="1">
      <c r="A412" s="76" t="s">
        <v>2125</v>
      </c>
      <c r="B412" s="83"/>
      <c r="C412" s="83"/>
      <c r="D412" s="81">
        <v>1</v>
      </c>
      <c r="E412" s="83"/>
      <c r="F412" s="79">
        <f t="shared" si="8"/>
        <v>1</v>
      </c>
      <c r="G412" s="83"/>
      <c r="H412" s="83"/>
      <c r="I412" s="81">
        <v>140000</v>
      </c>
      <c r="J412" s="82"/>
    </row>
    <row r="413" spans="1:10" ht="13" hidden="1" outlineLevel="1">
      <c r="A413" s="76" t="s">
        <v>2148</v>
      </c>
      <c r="B413" s="83"/>
      <c r="C413" s="81">
        <v>1</v>
      </c>
      <c r="D413" s="82"/>
      <c r="E413" s="83"/>
      <c r="F413" s="79">
        <f t="shared" si="8"/>
        <v>1</v>
      </c>
      <c r="G413" s="83"/>
      <c r="H413" s="81">
        <v>105000</v>
      </c>
      <c r="I413" s="83"/>
      <c r="J413" s="82"/>
    </row>
    <row r="414" spans="1:10" ht="13" hidden="1" outlineLevel="1">
      <c r="A414" s="76" t="s">
        <v>2144</v>
      </c>
      <c r="B414" s="83"/>
      <c r="C414" s="83"/>
      <c r="D414" s="81">
        <v>1</v>
      </c>
      <c r="E414" s="83"/>
      <c r="F414" s="79">
        <f t="shared" si="8"/>
        <v>1</v>
      </c>
      <c r="G414" s="83"/>
      <c r="H414" s="83"/>
      <c r="I414" s="81">
        <v>215000</v>
      </c>
      <c r="J414" s="82"/>
    </row>
    <row r="415" spans="1:10" ht="13" hidden="1" outlineLevel="1">
      <c r="A415" s="76" t="s">
        <v>1957</v>
      </c>
      <c r="B415" s="83"/>
      <c r="C415" s="81">
        <v>1</v>
      </c>
      <c r="D415" s="82"/>
      <c r="E415" s="83"/>
      <c r="F415" s="79">
        <f t="shared" si="8"/>
        <v>1</v>
      </c>
      <c r="G415" s="83"/>
      <c r="H415" s="81">
        <v>45000</v>
      </c>
      <c r="I415" s="83"/>
      <c r="J415" s="82"/>
    </row>
    <row r="416" spans="1:10" ht="13" hidden="1" outlineLevel="1">
      <c r="A416" s="76" t="s">
        <v>1925</v>
      </c>
      <c r="B416" s="83"/>
      <c r="C416" s="81">
        <v>1</v>
      </c>
      <c r="D416" s="82"/>
      <c r="E416" s="83"/>
      <c r="F416" s="79">
        <f t="shared" si="8"/>
        <v>1</v>
      </c>
      <c r="G416" s="83"/>
      <c r="H416" s="81">
        <v>85000</v>
      </c>
      <c r="I416" s="83"/>
      <c r="J416" s="82"/>
    </row>
    <row r="417" spans="1:10" ht="13" hidden="1" outlineLevel="1">
      <c r="A417" s="76" t="s">
        <v>1918</v>
      </c>
      <c r="B417" s="83"/>
      <c r="C417" s="83"/>
      <c r="D417" s="81">
        <v>1</v>
      </c>
      <c r="E417" s="83"/>
      <c r="F417" s="79">
        <f t="shared" si="8"/>
        <v>1</v>
      </c>
      <c r="G417" s="83"/>
      <c r="H417" s="83"/>
      <c r="I417" s="81">
        <v>125000</v>
      </c>
      <c r="J417" s="82"/>
    </row>
    <row r="418" spans="1:10" ht="13" hidden="1" outlineLevel="1">
      <c r="A418" s="76" t="s">
        <v>1942</v>
      </c>
      <c r="B418" s="83"/>
      <c r="C418" s="83"/>
      <c r="D418" s="82"/>
      <c r="E418" s="81">
        <v>1</v>
      </c>
      <c r="F418" s="79">
        <f t="shared" si="8"/>
        <v>1</v>
      </c>
      <c r="G418" s="83"/>
      <c r="H418" s="83"/>
      <c r="I418" s="83"/>
      <c r="J418" s="81">
        <v>65000</v>
      </c>
    </row>
    <row r="419" spans="1:10" ht="13" hidden="1" outlineLevel="1">
      <c r="A419" s="76" t="s">
        <v>1937</v>
      </c>
      <c r="B419" s="83"/>
      <c r="C419" s="81">
        <v>1</v>
      </c>
      <c r="D419" s="82"/>
      <c r="E419" s="83"/>
      <c r="F419" s="79">
        <f t="shared" si="8"/>
        <v>1</v>
      </c>
      <c r="G419" s="83"/>
      <c r="H419" s="81">
        <v>90000</v>
      </c>
      <c r="I419" s="83"/>
      <c r="J419" s="82"/>
    </row>
    <row r="420" spans="1:10" ht="13" hidden="1" outlineLevel="1">
      <c r="A420" s="76" t="s">
        <v>1337</v>
      </c>
      <c r="B420" s="83"/>
      <c r="C420" s="81">
        <v>1</v>
      </c>
      <c r="D420" s="82"/>
      <c r="E420" s="83"/>
      <c r="F420" s="79">
        <f t="shared" si="8"/>
        <v>1</v>
      </c>
      <c r="G420" s="83"/>
      <c r="H420" s="81">
        <v>95000</v>
      </c>
      <c r="I420" s="83"/>
      <c r="J420" s="82"/>
    </row>
    <row r="421" spans="1:10" ht="13" hidden="1" outlineLevel="1">
      <c r="A421" s="76" t="s">
        <v>225</v>
      </c>
      <c r="B421" s="83"/>
      <c r="C421" s="83"/>
      <c r="D421" s="81">
        <v>1</v>
      </c>
      <c r="E421" s="83"/>
      <c r="F421" s="79">
        <f t="shared" si="8"/>
        <v>1</v>
      </c>
      <c r="G421" s="83"/>
      <c r="H421" s="83"/>
      <c r="I421" s="81">
        <v>95000</v>
      </c>
      <c r="J421" s="82"/>
    </row>
    <row r="422" spans="1:10" ht="13" hidden="1" outlineLevel="1">
      <c r="A422" s="76" t="s">
        <v>2043</v>
      </c>
      <c r="B422" s="83"/>
      <c r="C422" s="81">
        <v>1</v>
      </c>
      <c r="D422" s="82"/>
      <c r="E422" s="83"/>
      <c r="F422" s="79">
        <f t="shared" si="8"/>
        <v>1</v>
      </c>
      <c r="G422" s="83"/>
      <c r="H422" s="81">
        <v>70000</v>
      </c>
      <c r="I422" s="83"/>
      <c r="J422" s="82"/>
    </row>
    <row r="423" spans="1:10" ht="13" hidden="1" outlineLevel="1">
      <c r="A423" s="76" t="s">
        <v>2038</v>
      </c>
      <c r="B423" s="83"/>
      <c r="C423" s="81">
        <v>1</v>
      </c>
      <c r="D423" s="82"/>
      <c r="E423" s="83"/>
      <c r="F423" s="79">
        <f t="shared" si="8"/>
        <v>1</v>
      </c>
      <c r="G423" s="83"/>
      <c r="H423" s="81">
        <v>125000</v>
      </c>
      <c r="I423" s="83"/>
      <c r="J423" s="82"/>
    </row>
    <row r="424" spans="1:10" ht="13" hidden="1" outlineLevel="1">
      <c r="A424" s="76" t="s">
        <v>1996</v>
      </c>
      <c r="B424" s="83"/>
      <c r="C424" s="81">
        <v>1</v>
      </c>
      <c r="D424" s="82"/>
      <c r="E424" s="83"/>
      <c r="F424" s="79">
        <f t="shared" si="8"/>
        <v>1</v>
      </c>
      <c r="G424" s="83"/>
      <c r="H424" s="81">
        <v>95000</v>
      </c>
      <c r="I424" s="83"/>
      <c r="J424" s="82"/>
    </row>
    <row r="425" spans="1:10" ht="13" hidden="1" outlineLevel="1">
      <c r="A425" s="76" t="s">
        <v>1988</v>
      </c>
      <c r="B425" s="83"/>
      <c r="C425" s="81">
        <v>1</v>
      </c>
      <c r="D425" s="82"/>
      <c r="E425" s="83"/>
      <c r="F425" s="79">
        <f t="shared" si="8"/>
        <v>1</v>
      </c>
      <c r="G425" s="83"/>
      <c r="H425" s="81">
        <v>65000</v>
      </c>
      <c r="I425" s="83"/>
      <c r="J425" s="82"/>
    </row>
    <row r="426" spans="1:10" ht="13" hidden="1" outlineLevel="1">
      <c r="A426" s="76" t="s">
        <v>2011</v>
      </c>
      <c r="B426" s="81">
        <v>1</v>
      </c>
      <c r="C426" s="83"/>
      <c r="D426" s="82"/>
      <c r="E426" s="83"/>
      <c r="F426" s="79">
        <f t="shared" si="8"/>
        <v>1</v>
      </c>
      <c r="G426" s="81">
        <v>50000</v>
      </c>
      <c r="H426" s="83"/>
      <c r="I426" s="83"/>
      <c r="J426" s="82"/>
    </row>
    <row r="427" spans="1:10" ht="13" hidden="1" outlineLevel="1">
      <c r="A427" s="76" t="s">
        <v>2007</v>
      </c>
      <c r="B427" s="83"/>
      <c r="C427" s="81">
        <v>1</v>
      </c>
      <c r="D427" s="82"/>
      <c r="E427" s="83"/>
      <c r="F427" s="79">
        <f t="shared" si="8"/>
        <v>1</v>
      </c>
      <c r="G427" s="83"/>
      <c r="H427" s="81">
        <v>200000</v>
      </c>
      <c r="I427" s="83"/>
      <c r="J427" s="82"/>
    </row>
    <row r="428" spans="1:10" ht="13" hidden="1" outlineLevel="1">
      <c r="A428" s="76" t="s">
        <v>2004</v>
      </c>
      <c r="B428" s="83"/>
      <c r="C428" s="81">
        <v>1</v>
      </c>
      <c r="D428" s="82"/>
      <c r="E428" s="83"/>
      <c r="F428" s="79">
        <f t="shared" si="8"/>
        <v>1</v>
      </c>
      <c r="G428" s="83"/>
      <c r="H428" s="81">
        <v>70000</v>
      </c>
      <c r="I428" s="83"/>
      <c r="J428" s="82"/>
    </row>
    <row r="429" spans="1:10" ht="13" hidden="1" outlineLevel="1">
      <c r="A429" s="76" t="s">
        <v>2006</v>
      </c>
      <c r="B429" s="83"/>
      <c r="C429" s="81">
        <v>1</v>
      </c>
      <c r="D429" s="82"/>
      <c r="E429" s="83"/>
      <c r="F429" s="79">
        <f t="shared" si="8"/>
        <v>1</v>
      </c>
      <c r="G429" s="83"/>
      <c r="H429" s="81">
        <v>140000</v>
      </c>
      <c r="I429" s="83"/>
      <c r="J429" s="82"/>
    </row>
    <row r="430" spans="1:10" ht="13" hidden="1" outlineLevel="1">
      <c r="A430" s="76" t="s">
        <v>983</v>
      </c>
      <c r="B430" s="83"/>
      <c r="C430" s="81">
        <v>1</v>
      </c>
      <c r="D430" s="82"/>
      <c r="E430" s="83"/>
      <c r="F430" s="79">
        <f t="shared" si="8"/>
        <v>1</v>
      </c>
      <c r="G430" s="83"/>
      <c r="H430" s="81">
        <v>100000</v>
      </c>
      <c r="I430" s="83"/>
      <c r="J430" s="82"/>
    </row>
    <row r="431" spans="1:10" ht="13" hidden="1" outlineLevel="1">
      <c r="A431" s="76" t="s">
        <v>2012</v>
      </c>
      <c r="B431" s="83"/>
      <c r="C431" s="83"/>
      <c r="D431" s="81">
        <v>1</v>
      </c>
      <c r="E431" s="83"/>
      <c r="F431" s="79">
        <f t="shared" si="8"/>
        <v>1</v>
      </c>
      <c r="G431" s="83"/>
      <c r="H431" s="83"/>
      <c r="I431" s="81">
        <v>115000</v>
      </c>
      <c r="J431" s="82"/>
    </row>
    <row r="432" spans="1:10" ht="13" hidden="1" outlineLevel="1">
      <c r="A432" s="76" t="s">
        <v>2017</v>
      </c>
      <c r="B432" s="83"/>
      <c r="C432" s="81">
        <v>1</v>
      </c>
      <c r="D432" s="82"/>
      <c r="E432" s="83"/>
      <c r="F432" s="79">
        <f t="shared" si="8"/>
        <v>1</v>
      </c>
      <c r="G432" s="83"/>
      <c r="H432" s="81">
        <v>80000</v>
      </c>
      <c r="I432" s="83"/>
      <c r="J432" s="82"/>
    </row>
    <row r="433" spans="1:10" ht="13" hidden="1" outlineLevel="1">
      <c r="A433" s="76" t="s">
        <v>1994</v>
      </c>
      <c r="B433" s="83"/>
      <c r="C433" s="81">
        <v>1</v>
      </c>
      <c r="D433" s="82"/>
      <c r="E433" s="83"/>
      <c r="F433" s="79">
        <f t="shared" si="8"/>
        <v>1</v>
      </c>
      <c r="G433" s="83"/>
      <c r="H433" s="81">
        <v>140000</v>
      </c>
      <c r="I433" s="83"/>
      <c r="J433" s="82"/>
    </row>
    <row r="434" spans="1:10" ht="13" hidden="1" outlineLevel="1">
      <c r="A434" s="76" t="s">
        <v>2001</v>
      </c>
      <c r="B434" s="83"/>
      <c r="C434" s="83"/>
      <c r="D434" s="81">
        <v>1</v>
      </c>
      <c r="E434" s="83"/>
      <c r="F434" s="79">
        <f t="shared" si="8"/>
        <v>1</v>
      </c>
      <c r="G434" s="83"/>
      <c r="H434" s="83"/>
      <c r="I434" s="81">
        <v>160000</v>
      </c>
      <c r="J434" s="82"/>
    </row>
    <row r="435" spans="1:10" ht="13" hidden="1" outlineLevel="1">
      <c r="A435" s="76" t="s">
        <v>1523</v>
      </c>
      <c r="B435" s="83"/>
      <c r="C435" s="81">
        <v>1</v>
      </c>
      <c r="D435" s="82"/>
      <c r="E435" s="83"/>
      <c r="F435" s="79">
        <f t="shared" si="8"/>
        <v>1</v>
      </c>
      <c r="G435" s="83"/>
      <c r="H435" s="81">
        <v>180000</v>
      </c>
      <c r="I435" s="83"/>
      <c r="J435" s="82"/>
    </row>
    <row r="436" spans="1:10" ht="13" hidden="1" outlineLevel="1">
      <c r="A436" s="76" t="s">
        <v>1990</v>
      </c>
      <c r="B436" s="83"/>
      <c r="C436" s="83"/>
      <c r="D436" s="81">
        <v>1</v>
      </c>
      <c r="E436" s="83"/>
      <c r="F436" s="79">
        <f t="shared" si="8"/>
        <v>1</v>
      </c>
      <c r="G436" s="83"/>
      <c r="H436" s="83"/>
      <c r="I436" s="81">
        <v>140000</v>
      </c>
      <c r="J436" s="82"/>
    </row>
    <row r="437" spans="1:10" ht="13" hidden="1" outlineLevel="1">
      <c r="A437" s="76" t="s">
        <v>1991</v>
      </c>
      <c r="B437" s="83"/>
      <c r="C437" s="83"/>
      <c r="D437" s="81">
        <v>1</v>
      </c>
      <c r="E437" s="83"/>
      <c r="F437" s="79">
        <f t="shared" si="8"/>
        <v>1</v>
      </c>
      <c r="G437" s="83"/>
      <c r="H437" s="83"/>
      <c r="I437" s="81">
        <v>185000</v>
      </c>
      <c r="J437" s="82"/>
    </row>
    <row r="438" spans="1:10" ht="13" hidden="1" outlineLevel="1">
      <c r="A438" s="76" t="s">
        <v>1992</v>
      </c>
      <c r="B438" s="81">
        <v>1</v>
      </c>
      <c r="C438" s="83"/>
      <c r="D438" s="82"/>
      <c r="E438" s="83"/>
      <c r="F438" s="79">
        <f t="shared" si="8"/>
        <v>1</v>
      </c>
      <c r="G438" s="81">
        <v>60000</v>
      </c>
      <c r="H438" s="83"/>
      <c r="I438" s="83"/>
      <c r="J438" s="82"/>
    </row>
    <row r="439" spans="1:10" ht="13" hidden="1" outlineLevel="1">
      <c r="A439" s="76" t="s">
        <v>1525</v>
      </c>
      <c r="B439" s="83"/>
      <c r="C439" s="81">
        <v>1</v>
      </c>
      <c r="D439" s="82"/>
      <c r="E439" s="83"/>
      <c r="F439" s="79">
        <f t="shared" si="8"/>
        <v>1</v>
      </c>
      <c r="G439" s="83"/>
      <c r="H439" s="81">
        <v>115000</v>
      </c>
      <c r="I439" s="83"/>
      <c r="J439" s="82"/>
    </row>
    <row r="440" spans="1:10" ht="13" hidden="1" outlineLevel="1">
      <c r="A440" s="76" t="s">
        <v>1993</v>
      </c>
      <c r="B440" s="83"/>
      <c r="C440" s="83"/>
      <c r="D440" s="81">
        <v>1</v>
      </c>
      <c r="E440" s="83"/>
      <c r="F440" s="79">
        <f t="shared" si="8"/>
        <v>1</v>
      </c>
      <c r="G440" s="83"/>
      <c r="H440" s="83"/>
      <c r="I440" s="81">
        <v>150000</v>
      </c>
      <c r="J440" s="82"/>
    </row>
    <row r="441" spans="1:10" ht="13" hidden="1" outlineLevel="1">
      <c r="A441" s="76" t="s">
        <v>1529</v>
      </c>
      <c r="B441" s="83"/>
      <c r="C441" s="83"/>
      <c r="D441" s="81">
        <v>1</v>
      </c>
      <c r="E441" s="83"/>
      <c r="F441" s="79">
        <f t="shared" si="8"/>
        <v>1</v>
      </c>
      <c r="G441" s="83"/>
      <c r="H441" s="83"/>
      <c r="I441" s="81">
        <v>100000</v>
      </c>
      <c r="J441" s="82"/>
    </row>
    <row r="442" spans="1:10" ht="13" hidden="1" outlineLevel="1">
      <c r="A442" s="76" t="s">
        <v>1997</v>
      </c>
      <c r="B442" s="83"/>
      <c r="C442" s="81">
        <v>1</v>
      </c>
      <c r="D442" s="82"/>
      <c r="E442" s="83"/>
      <c r="F442" s="79">
        <f t="shared" si="8"/>
        <v>1</v>
      </c>
      <c r="G442" s="83"/>
      <c r="H442" s="81">
        <v>135000</v>
      </c>
      <c r="I442" s="83"/>
      <c r="J442" s="82"/>
    </row>
    <row r="443" spans="1:10" ht="13" hidden="1" outlineLevel="1">
      <c r="A443" s="76" t="s">
        <v>1999</v>
      </c>
      <c r="B443" s="83"/>
      <c r="C443" s="81">
        <v>1</v>
      </c>
      <c r="D443" s="82"/>
      <c r="E443" s="83"/>
      <c r="F443" s="79">
        <f t="shared" si="8"/>
        <v>1</v>
      </c>
      <c r="G443" s="83"/>
      <c r="H443" s="81">
        <v>120000</v>
      </c>
      <c r="I443" s="83"/>
      <c r="J443" s="82"/>
    </row>
    <row r="444" spans="1:10" ht="13" hidden="1" outlineLevel="1">
      <c r="A444" s="76" t="s">
        <v>706</v>
      </c>
      <c r="B444" s="81">
        <v>1</v>
      </c>
      <c r="C444" s="83"/>
      <c r="D444" s="82"/>
      <c r="E444" s="83"/>
      <c r="F444" s="79">
        <f t="shared" si="8"/>
        <v>1</v>
      </c>
      <c r="G444" s="81">
        <v>55000</v>
      </c>
      <c r="H444" s="83"/>
      <c r="I444" s="83"/>
      <c r="J444" s="82"/>
    </row>
    <row r="445" spans="1:10" ht="13" hidden="1" outlineLevel="1">
      <c r="A445" s="76" t="s">
        <v>2000</v>
      </c>
      <c r="B445" s="83"/>
      <c r="C445" s="83"/>
      <c r="D445" s="81">
        <v>1</v>
      </c>
      <c r="E445" s="83"/>
      <c r="F445" s="79">
        <f t="shared" si="8"/>
        <v>1</v>
      </c>
      <c r="G445" s="83"/>
      <c r="H445" s="83"/>
      <c r="I445" s="81">
        <v>320000</v>
      </c>
      <c r="J445" s="82"/>
    </row>
    <row r="446" spans="1:10" ht="13" hidden="1" outlineLevel="1">
      <c r="A446" s="76" t="s">
        <v>2034</v>
      </c>
      <c r="B446" s="81">
        <v>1</v>
      </c>
      <c r="C446" s="83"/>
      <c r="D446" s="82"/>
      <c r="E446" s="83"/>
      <c r="F446" s="79">
        <f t="shared" si="8"/>
        <v>1</v>
      </c>
      <c r="G446" s="81">
        <v>55000</v>
      </c>
      <c r="H446" s="83"/>
      <c r="I446" s="83"/>
      <c r="J446" s="82"/>
    </row>
    <row r="447" spans="1:10" ht="13" hidden="1" outlineLevel="1">
      <c r="A447" s="95" t="s">
        <v>2215</v>
      </c>
      <c r="B447" s="83"/>
      <c r="C447" s="83"/>
      <c r="D447" s="81">
        <v>1</v>
      </c>
      <c r="E447" s="83"/>
      <c r="F447" s="79">
        <f t="shared" si="8"/>
        <v>1</v>
      </c>
      <c r="G447" s="83"/>
      <c r="H447" s="83"/>
      <c r="I447" s="81">
        <v>170000</v>
      </c>
      <c r="J447" s="82"/>
    </row>
    <row r="448" spans="1:10" ht="13" hidden="1" outlineLevel="1">
      <c r="A448" s="76" t="s">
        <v>1533</v>
      </c>
      <c r="B448" s="83"/>
      <c r="C448" s="81">
        <v>1</v>
      </c>
      <c r="D448" s="82"/>
      <c r="E448" s="83"/>
      <c r="F448" s="79">
        <f t="shared" si="8"/>
        <v>1</v>
      </c>
      <c r="G448" s="83"/>
      <c r="H448" s="81">
        <v>125000</v>
      </c>
      <c r="I448" s="83"/>
      <c r="J448" s="82"/>
    </row>
    <row r="449" spans="1:10" ht="13" hidden="1" outlineLevel="1">
      <c r="A449" s="76" t="s">
        <v>2046</v>
      </c>
      <c r="B449" s="83"/>
      <c r="C449" s="81">
        <v>1</v>
      </c>
      <c r="D449" s="82"/>
      <c r="E449" s="83"/>
      <c r="F449" s="79">
        <f t="shared" si="8"/>
        <v>1</v>
      </c>
      <c r="G449" s="83"/>
      <c r="H449" s="81">
        <v>115000</v>
      </c>
      <c r="I449" s="83"/>
      <c r="J449" s="82"/>
    </row>
    <row r="450" spans="1:10" ht="13" hidden="1" outlineLevel="1">
      <c r="A450" s="76" t="s">
        <v>1319</v>
      </c>
      <c r="B450" s="83"/>
      <c r="C450" s="81">
        <v>1</v>
      </c>
      <c r="D450" s="82"/>
      <c r="E450" s="83"/>
      <c r="F450" s="79">
        <f t="shared" si="8"/>
        <v>1</v>
      </c>
      <c r="G450" s="83"/>
      <c r="H450" s="81">
        <v>100000</v>
      </c>
      <c r="I450" s="83"/>
      <c r="J450" s="82"/>
    </row>
    <row r="451" spans="1:10" ht="13" hidden="1" outlineLevel="1">
      <c r="A451" s="76" t="s">
        <v>2021</v>
      </c>
      <c r="B451" s="83"/>
      <c r="C451" s="83"/>
      <c r="D451" s="81">
        <v>1</v>
      </c>
      <c r="E451" s="83"/>
      <c r="F451" s="79">
        <f t="shared" si="8"/>
        <v>1</v>
      </c>
      <c r="G451" s="83"/>
      <c r="H451" s="83"/>
      <c r="I451" s="81">
        <v>90000</v>
      </c>
      <c r="J451" s="82"/>
    </row>
    <row r="452" spans="1:10" ht="13" hidden="1" outlineLevel="1">
      <c r="A452" s="76" t="s">
        <v>900</v>
      </c>
      <c r="B452" s="83"/>
      <c r="C452" s="81">
        <v>1</v>
      </c>
      <c r="D452" s="82"/>
      <c r="E452" s="83"/>
      <c r="F452" s="79">
        <f t="shared" si="8"/>
        <v>1</v>
      </c>
      <c r="G452" s="83"/>
      <c r="H452" s="81">
        <v>185000</v>
      </c>
      <c r="I452" s="83"/>
      <c r="J452" s="82"/>
    </row>
    <row r="453" spans="1:10" ht="13" hidden="1" outlineLevel="1">
      <c r="A453" s="76" t="s">
        <v>1409</v>
      </c>
      <c r="B453" s="83"/>
      <c r="C453" s="81">
        <v>1</v>
      </c>
      <c r="D453" s="82"/>
      <c r="E453" s="83"/>
      <c r="F453" s="79">
        <f t="shared" si="8"/>
        <v>1</v>
      </c>
      <c r="G453" s="83"/>
      <c r="H453" s="81">
        <v>175000</v>
      </c>
      <c r="I453" s="83"/>
      <c r="J453" s="82"/>
    </row>
    <row r="454" spans="1:10" ht="13" hidden="1" outlineLevel="1">
      <c r="A454" s="76" t="s">
        <v>1304</v>
      </c>
      <c r="B454" s="83"/>
      <c r="C454" s="81">
        <v>1</v>
      </c>
      <c r="D454" s="82"/>
      <c r="E454" s="83"/>
      <c r="F454" s="79">
        <f t="shared" si="8"/>
        <v>1</v>
      </c>
      <c r="G454" s="83"/>
      <c r="H454" s="81">
        <v>125000</v>
      </c>
      <c r="I454" s="83"/>
      <c r="J454" s="82"/>
    </row>
    <row r="455" spans="1:10" ht="13" hidden="1" outlineLevel="1">
      <c r="A455" s="76" t="s">
        <v>946</v>
      </c>
      <c r="B455" s="83"/>
      <c r="C455" s="83"/>
      <c r="D455" s="81">
        <v>1</v>
      </c>
      <c r="E455" s="83"/>
      <c r="F455" s="79">
        <f t="shared" si="8"/>
        <v>1</v>
      </c>
      <c r="G455" s="83"/>
      <c r="H455" s="83"/>
      <c r="I455" s="81">
        <v>225000</v>
      </c>
      <c r="J455" s="82"/>
    </row>
    <row r="456" spans="1:10" ht="13" hidden="1" outlineLevel="1">
      <c r="A456" s="76" t="s">
        <v>1934</v>
      </c>
      <c r="B456" s="83"/>
      <c r="C456" s="81">
        <v>1</v>
      </c>
      <c r="D456" s="82"/>
      <c r="E456" s="83"/>
      <c r="F456" s="79">
        <f t="shared" si="8"/>
        <v>1</v>
      </c>
      <c r="G456" s="83"/>
      <c r="H456" s="81">
        <v>75000</v>
      </c>
      <c r="I456" s="83"/>
      <c r="J456" s="82"/>
    </row>
    <row r="457" spans="1:10" ht="13" hidden="1" outlineLevel="1">
      <c r="A457" s="76" t="s">
        <v>1305</v>
      </c>
      <c r="B457" s="83"/>
      <c r="C457" s="81">
        <v>1</v>
      </c>
      <c r="D457" s="82"/>
      <c r="E457" s="83"/>
      <c r="F457" s="79">
        <f t="shared" si="8"/>
        <v>1</v>
      </c>
      <c r="G457" s="83"/>
      <c r="H457" s="81">
        <v>100000</v>
      </c>
      <c r="I457" s="83"/>
      <c r="J457" s="82"/>
    </row>
    <row r="458" spans="1:10" ht="13" hidden="1" outlineLevel="1">
      <c r="A458" s="76" t="s">
        <v>212</v>
      </c>
      <c r="B458" s="83"/>
      <c r="C458" s="81">
        <v>1</v>
      </c>
      <c r="D458" s="82"/>
      <c r="E458" s="83"/>
      <c r="F458" s="79">
        <f t="shared" si="8"/>
        <v>1</v>
      </c>
      <c r="G458" s="83"/>
      <c r="H458" s="81">
        <v>115000</v>
      </c>
      <c r="I458" s="83"/>
      <c r="J458" s="82"/>
    </row>
    <row r="459" spans="1:10" ht="13" hidden="1" outlineLevel="1">
      <c r="A459" s="76" t="s">
        <v>1944</v>
      </c>
      <c r="B459" s="83"/>
      <c r="C459" s="81">
        <v>1</v>
      </c>
      <c r="D459" s="82"/>
      <c r="E459" s="83"/>
      <c r="F459" s="79">
        <f t="shared" si="8"/>
        <v>1</v>
      </c>
      <c r="G459" s="83"/>
      <c r="H459" s="81">
        <v>120000</v>
      </c>
      <c r="I459" s="83"/>
      <c r="J459" s="82"/>
    </row>
    <row r="460" spans="1:10" ht="13" hidden="1" outlineLevel="1">
      <c r="A460" s="76" t="s">
        <v>1910</v>
      </c>
      <c r="B460" s="83"/>
      <c r="C460" s="81">
        <v>1</v>
      </c>
      <c r="D460" s="82"/>
      <c r="E460" s="83"/>
      <c r="F460" s="79">
        <f t="shared" si="8"/>
        <v>1</v>
      </c>
      <c r="G460" s="83"/>
      <c r="H460" s="81">
        <v>20000</v>
      </c>
      <c r="I460" s="83"/>
      <c r="J460" s="82"/>
    </row>
    <row r="461" spans="1:10" ht="13" hidden="1" outlineLevel="1">
      <c r="A461" s="76" t="s">
        <v>1911</v>
      </c>
      <c r="B461" s="83"/>
      <c r="C461" s="81">
        <v>1</v>
      </c>
      <c r="D461" s="82"/>
      <c r="E461" s="83"/>
      <c r="F461" s="79">
        <f t="shared" si="8"/>
        <v>1</v>
      </c>
      <c r="G461" s="83"/>
      <c r="H461" s="81">
        <v>70000</v>
      </c>
      <c r="I461" s="83"/>
      <c r="J461" s="82"/>
    </row>
    <row r="462" spans="1:10" ht="13" hidden="1" outlineLevel="1">
      <c r="A462" s="76" t="s">
        <v>1292</v>
      </c>
      <c r="B462" s="83"/>
      <c r="C462" s="81">
        <v>1</v>
      </c>
      <c r="D462" s="82"/>
      <c r="E462" s="83"/>
      <c r="F462" s="79">
        <f t="shared" si="8"/>
        <v>1</v>
      </c>
      <c r="G462" s="83"/>
      <c r="H462" s="81">
        <v>55000</v>
      </c>
      <c r="I462" s="83"/>
      <c r="J462" s="82"/>
    </row>
    <row r="463" spans="1:10" ht="13" hidden="1" outlineLevel="1">
      <c r="A463" s="76" t="s">
        <v>1914</v>
      </c>
      <c r="B463" s="83"/>
      <c r="C463" s="81">
        <v>1</v>
      </c>
      <c r="D463" s="82"/>
      <c r="E463" s="83"/>
      <c r="F463" s="79">
        <f t="shared" si="8"/>
        <v>1</v>
      </c>
      <c r="G463" s="83"/>
      <c r="H463" s="81">
        <v>115000</v>
      </c>
      <c r="I463" s="83"/>
      <c r="J463" s="82"/>
    </row>
    <row r="464" spans="1:10" ht="13" hidden="1" outlineLevel="1">
      <c r="A464" s="76" t="s">
        <v>796</v>
      </c>
      <c r="B464" s="83"/>
      <c r="C464" s="81">
        <v>1</v>
      </c>
      <c r="D464" s="82"/>
      <c r="E464" s="83"/>
      <c r="F464" s="79">
        <f t="shared" si="8"/>
        <v>1</v>
      </c>
      <c r="G464" s="83"/>
      <c r="H464" s="81">
        <v>150000</v>
      </c>
      <c r="I464" s="83"/>
      <c r="J464" s="82"/>
    </row>
    <row r="465" spans="1:10" ht="13" hidden="1" outlineLevel="1">
      <c r="A465" s="76" t="s">
        <v>1917</v>
      </c>
      <c r="B465" s="81">
        <v>1</v>
      </c>
      <c r="C465" s="83"/>
      <c r="D465" s="82"/>
      <c r="E465" s="83"/>
      <c r="F465" s="79">
        <f t="shared" si="8"/>
        <v>1</v>
      </c>
      <c r="G465" s="81">
        <v>45000</v>
      </c>
      <c r="H465" s="83"/>
      <c r="I465" s="83"/>
      <c r="J465" s="82"/>
    </row>
    <row r="466" spans="1:10" ht="13" hidden="1" outlineLevel="1">
      <c r="A466" s="76" t="s">
        <v>1909</v>
      </c>
      <c r="B466" s="83"/>
      <c r="C466" s="81">
        <v>1</v>
      </c>
      <c r="D466" s="82"/>
      <c r="E466" s="83"/>
      <c r="F466" s="79">
        <f t="shared" si="8"/>
        <v>1</v>
      </c>
      <c r="G466" s="83"/>
      <c r="H466" s="81">
        <v>32500</v>
      </c>
      <c r="I466" s="83"/>
      <c r="J466" s="82"/>
    </row>
    <row r="467" spans="1:10" ht="13" hidden="1" outlineLevel="1">
      <c r="A467" s="76" t="s">
        <v>1926</v>
      </c>
      <c r="B467" s="83"/>
      <c r="C467" s="81">
        <v>1</v>
      </c>
      <c r="D467" s="82"/>
      <c r="E467" s="83"/>
      <c r="F467" s="79">
        <f t="shared" si="8"/>
        <v>1</v>
      </c>
      <c r="G467" s="83"/>
      <c r="H467" s="81">
        <v>80000</v>
      </c>
      <c r="I467" s="83"/>
      <c r="J467" s="82"/>
    </row>
    <row r="468" spans="1:10" ht="13" hidden="1" outlineLevel="1">
      <c r="A468" s="76" t="s">
        <v>1444</v>
      </c>
      <c r="B468" s="81">
        <v>1</v>
      </c>
      <c r="C468" s="83"/>
      <c r="D468" s="82"/>
      <c r="E468" s="83"/>
      <c r="F468" s="79">
        <f t="shared" si="8"/>
        <v>1</v>
      </c>
      <c r="G468" s="81">
        <v>80000</v>
      </c>
      <c r="H468" s="83"/>
      <c r="I468" s="83"/>
      <c r="J468" s="82"/>
    </row>
    <row r="469" spans="1:10" ht="13" hidden="1" outlineLevel="1">
      <c r="A469" s="95" t="s">
        <v>2216</v>
      </c>
      <c r="B469" s="83"/>
      <c r="C469" s="81">
        <v>1</v>
      </c>
      <c r="D469" s="82"/>
      <c r="E469" s="83"/>
      <c r="F469" s="79">
        <f t="shared" si="8"/>
        <v>1</v>
      </c>
      <c r="G469" s="83"/>
      <c r="H469" s="81">
        <v>55000</v>
      </c>
      <c r="I469" s="83"/>
      <c r="J469" s="82"/>
    </row>
    <row r="470" spans="1:10" ht="13" hidden="1" outlineLevel="1">
      <c r="A470" s="76" t="s">
        <v>1968</v>
      </c>
      <c r="B470" s="83"/>
      <c r="C470" s="83"/>
      <c r="D470" s="81">
        <v>1</v>
      </c>
      <c r="E470" s="83"/>
      <c r="F470" s="79">
        <f t="shared" si="8"/>
        <v>1</v>
      </c>
      <c r="G470" s="83"/>
      <c r="H470" s="83"/>
      <c r="I470" s="81">
        <v>90000</v>
      </c>
      <c r="J470" s="82"/>
    </row>
    <row r="471" spans="1:10" ht="13" hidden="1" outlineLevel="1">
      <c r="A471" s="76" t="s">
        <v>1977</v>
      </c>
      <c r="B471" s="83"/>
      <c r="C471" s="81">
        <v>1</v>
      </c>
      <c r="D471" s="82"/>
      <c r="E471" s="83"/>
      <c r="F471" s="79">
        <f t="shared" si="8"/>
        <v>1</v>
      </c>
      <c r="G471" s="83"/>
      <c r="H471" s="81">
        <v>100000</v>
      </c>
      <c r="I471" s="83"/>
      <c r="J471" s="82"/>
    </row>
    <row r="472" spans="1:10" ht="13" hidden="1" outlineLevel="1">
      <c r="A472" s="76" t="s">
        <v>1978</v>
      </c>
      <c r="B472" s="83"/>
      <c r="C472" s="83"/>
      <c r="D472" s="81">
        <v>1</v>
      </c>
      <c r="E472" s="83"/>
      <c r="F472" s="79">
        <f t="shared" si="8"/>
        <v>1</v>
      </c>
      <c r="G472" s="83"/>
      <c r="H472" s="83"/>
      <c r="I472" s="81">
        <v>160</v>
      </c>
      <c r="J472" s="82"/>
    </row>
    <row r="473" spans="1:10" ht="13" hidden="1" outlineLevel="1">
      <c r="A473" s="76" t="s">
        <v>1980</v>
      </c>
      <c r="B473" s="83"/>
      <c r="C473" s="83"/>
      <c r="D473" s="81">
        <v>1</v>
      </c>
      <c r="E473" s="83"/>
      <c r="F473" s="79">
        <f t="shared" si="8"/>
        <v>1</v>
      </c>
      <c r="G473" s="83"/>
      <c r="H473" s="83"/>
      <c r="I473" s="81">
        <v>125000</v>
      </c>
      <c r="J473" s="82"/>
    </row>
    <row r="474" spans="1:10" ht="13" hidden="1" outlineLevel="1">
      <c r="A474" s="76" t="s">
        <v>1959</v>
      </c>
      <c r="B474" s="83"/>
      <c r="C474" s="81">
        <v>1</v>
      </c>
      <c r="D474" s="82"/>
      <c r="E474" s="83"/>
      <c r="F474" s="79">
        <f t="shared" si="8"/>
        <v>1</v>
      </c>
      <c r="G474" s="83"/>
      <c r="H474" s="81">
        <v>135000</v>
      </c>
      <c r="I474" s="83"/>
      <c r="J474" s="82"/>
    </row>
    <row r="475" spans="1:10" ht="13" hidden="1" outlineLevel="1">
      <c r="A475" s="76" t="s">
        <v>1953</v>
      </c>
      <c r="B475" s="83"/>
      <c r="C475" s="81">
        <v>1</v>
      </c>
      <c r="D475" s="82"/>
      <c r="E475" s="83"/>
      <c r="F475" s="79">
        <f t="shared" si="8"/>
        <v>1</v>
      </c>
      <c r="G475" s="83"/>
      <c r="H475" s="81">
        <v>50025</v>
      </c>
      <c r="I475" s="83"/>
      <c r="J475" s="82"/>
    </row>
    <row r="476" spans="1:10" ht="13" hidden="1" outlineLevel="1">
      <c r="A476" s="76" t="s">
        <v>1958</v>
      </c>
      <c r="B476" s="81">
        <v>1</v>
      </c>
      <c r="C476" s="83"/>
      <c r="D476" s="82"/>
      <c r="E476" s="83"/>
      <c r="F476" s="79">
        <f t="shared" si="8"/>
        <v>1</v>
      </c>
      <c r="G476" s="81">
        <v>60000</v>
      </c>
      <c r="H476" s="83"/>
      <c r="I476" s="83"/>
      <c r="J476" s="82"/>
    </row>
    <row r="477" spans="1:10" ht="13" hidden="1" outlineLevel="1">
      <c r="A477" s="76" t="s">
        <v>1961</v>
      </c>
      <c r="B477" s="83"/>
      <c r="C477" s="81">
        <v>1</v>
      </c>
      <c r="D477" s="82"/>
      <c r="E477" s="83"/>
      <c r="F477" s="79">
        <f t="shared" si="8"/>
        <v>1</v>
      </c>
      <c r="G477" s="83"/>
      <c r="H477" s="81">
        <v>125000</v>
      </c>
      <c r="I477" s="83"/>
      <c r="J477" s="82"/>
    </row>
    <row r="478" spans="1:10" ht="13" hidden="1" outlineLevel="1">
      <c r="A478" s="76" t="s">
        <v>1963</v>
      </c>
      <c r="B478" s="83"/>
      <c r="C478" s="83"/>
      <c r="D478" s="81">
        <v>1</v>
      </c>
      <c r="E478" s="83"/>
      <c r="F478" s="79">
        <f t="shared" si="8"/>
        <v>1</v>
      </c>
      <c r="G478" s="83"/>
      <c r="H478" s="83"/>
      <c r="I478" s="81">
        <v>52500</v>
      </c>
      <c r="J478" s="82"/>
    </row>
    <row r="479" spans="1:10" ht="13" hidden="1" outlineLevel="1">
      <c r="A479" s="76" t="s">
        <v>2049</v>
      </c>
      <c r="B479" s="83"/>
      <c r="C479" s="81">
        <v>1</v>
      </c>
      <c r="D479" s="82"/>
      <c r="E479" s="83"/>
      <c r="F479" s="79">
        <f t="shared" si="8"/>
        <v>1</v>
      </c>
      <c r="G479" s="83"/>
      <c r="H479" s="81">
        <v>135000</v>
      </c>
      <c r="I479" s="83"/>
      <c r="J479" s="82"/>
    </row>
    <row r="480" spans="1:10" ht="13" hidden="1" outlineLevel="1">
      <c r="A480" s="76" t="s">
        <v>2122</v>
      </c>
      <c r="B480" s="81">
        <v>1</v>
      </c>
      <c r="C480" s="83"/>
      <c r="D480" s="82"/>
      <c r="E480" s="83"/>
      <c r="F480" s="79">
        <f t="shared" si="8"/>
        <v>1</v>
      </c>
      <c r="G480" s="81">
        <v>70000</v>
      </c>
      <c r="H480" s="83"/>
      <c r="I480" s="83"/>
      <c r="J480" s="82"/>
    </row>
    <row r="481" spans="1:10" ht="13" hidden="1" outlineLevel="1">
      <c r="A481" s="76" t="s">
        <v>2155</v>
      </c>
      <c r="B481" s="83"/>
      <c r="C481" s="81">
        <v>1</v>
      </c>
      <c r="D481" s="82"/>
      <c r="E481" s="83"/>
      <c r="F481" s="79">
        <f t="shared" si="8"/>
        <v>1</v>
      </c>
      <c r="G481" s="83"/>
      <c r="H481" s="81">
        <v>150000</v>
      </c>
      <c r="I481" s="83"/>
      <c r="J481" s="82"/>
    </row>
    <row r="482" spans="1:10" ht="13" hidden="1" outlineLevel="1">
      <c r="A482" s="76" t="s">
        <v>2126</v>
      </c>
      <c r="B482" s="83"/>
      <c r="C482" s="83"/>
      <c r="D482" s="81">
        <v>1</v>
      </c>
      <c r="E482" s="83"/>
      <c r="F482" s="79">
        <f t="shared" si="8"/>
        <v>1</v>
      </c>
      <c r="G482" s="83"/>
      <c r="H482" s="83"/>
      <c r="I482" s="81">
        <v>62500</v>
      </c>
      <c r="J482" s="82"/>
    </row>
    <row r="483" spans="1:10" ht="13" hidden="1" outlineLevel="1">
      <c r="A483" s="76" t="s">
        <v>2128</v>
      </c>
      <c r="B483" s="83"/>
      <c r="C483" s="81">
        <v>1</v>
      </c>
      <c r="D483" s="82"/>
      <c r="E483" s="83"/>
      <c r="F483" s="79">
        <f t="shared" si="8"/>
        <v>1</v>
      </c>
      <c r="G483" s="83"/>
      <c r="H483" s="81">
        <v>110000</v>
      </c>
      <c r="I483" s="83"/>
      <c r="J483" s="82"/>
    </row>
    <row r="484" spans="1:10" ht="13" hidden="1" outlineLevel="1">
      <c r="A484" s="76" t="s">
        <v>2129</v>
      </c>
      <c r="B484" s="83"/>
      <c r="C484" s="83"/>
      <c r="D484" s="81">
        <v>1</v>
      </c>
      <c r="E484" s="83"/>
      <c r="F484" s="79">
        <f t="shared" si="8"/>
        <v>1</v>
      </c>
      <c r="G484" s="83"/>
      <c r="H484" s="83"/>
      <c r="I484" s="81">
        <v>215000</v>
      </c>
      <c r="J484" s="82"/>
    </row>
    <row r="485" spans="1:10" ht="13" hidden="1" outlineLevel="1">
      <c r="A485" s="76" t="s">
        <v>2183</v>
      </c>
      <c r="B485" s="83"/>
      <c r="C485" s="83"/>
      <c r="D485" s="81">
        <v>1</v>
      </c>
      <c r="E485" s="83"/>
      <c r="F485" s="79">
        <f t="shared" si="8"/>
        <v>1</v>
      </c>
      <c r="G485" s="83"/>
      <c r="H485" s="83"/>
      <c r="I485" s="81">
        <v>225000</v>
      </c>
      <c r="J485" s="82"/>
    </row>
    <row r="486" spans="1:10" ht="13" hidden="1" outlineLevel="1">
      <c r="A486" s="76" t="s">
        <v>2187</v>
      </c>
      <c r="B486" s="83"/>
      <c r="C486" s="81">
        <v>1</v>
      </c>
      <c r="D486" s="82"/>
      <c r="E486" s="83"/>
      <c r="F486" s="79">
        <f t="shared" si="8"/>
        <v>1</v>
      </c>
      <c r="G486" s="83"/>
      <c r="H486" s="81">
        <v>60000</v>
      </c>
      <c r="I486" s="83"/>
      <c r="J486" s="82"/>
    </row>
    <row r="487" spans="1:10" ht="13" hidden="1" outlineLevel="1">
      <c r="A487" s="76" t="s">
        <v>2188</v>
      </c>
      <c r="B487" s="81">
        <v>1</v>
      </c>
      <c r="C487" s="83"/>
      <c r="D487" s="82"/>
      <c r="E487" s="83"/>
      <c r="F487" s="79">
        <f t="shared" si="8"/>
        <v>1</v>
      </c>
      <c r="G487" s="81">
        <v>115000</v>
      </c>
      <c r="H487" s="83"/>
      <c r="I487" s="83"/>
      <c r="J487" s="82"/>
    </row>
    <row r="488" spans="1:10" ht="13" hidden="1" outlineLevel="1">
      <c r="A488" s="76" t="s">
        <v>2189</v>
      </c>
      <c r="B488" s="83"/>
      <c r="C488" s="83"/>
      <c r="D488" s="81">
        <v>1</v>
      </c>
      <c r="E488" s="83"/>
      <c r="F488" s="79">
        <f t="shared" si="8"/>
        <v>1</v>
      </c>
      <c r="G488" s="83"/>
      <c r="H488" s="83"/>
      <c r="I488" s="81">
        <v>160000</v>
      </c>
      <c r="J488" s="82"/>
    </row>
    <row r="489" spans="1:10" ht="13" hidden="1" outlineLevel="1">
      <c r="A489" s="76" t="s">
        <v>2190</v>
      </c>
      <c r="B489" s="83"/>
      <c r="C489" s="83"/>
      <c r="D489" s="81">
        <v>1</v>
      </c>
      <c r="E489" s="83"/>
      <c r="F489" s="79">
        <f t="shared" si="8"/>
        <v>1</v>
      </c>
      <c r="G489" s="83"/>
      <c r="H489" s="83"/>
      <c r="I489" s="81">
        <v>160000</v>
      </c>
      <c r="J489" s="82"/>
    </row>
    <row r="490" spans="1:10" ht="13" hidden="1" outlineLevel="1">
      <c r="A490" s="95" t="s">
        <v>2217</v>
      </c>
      <c r="B490" s="83"/>
      <c r="C490" s="81">
        <v>1</v>
      </c>
      <c r="D490" s="82"/>
      <c r="E490" s="83"/>
      <c r="F490" s="79">
        <f t="shared" si="8"/>
        <v>1</v>
      </c>
      <c r="G490" s="83"/>
      <c r="H490" s="81">
        <v>55000</v>
      </c>
      <c r="I490" s="83"/>
      <c r="J490" s="82"/>
    </row>
    <row r="491" spans="1:10" ht="13" hidden="1" outlineLevel="1">
      <c r="A491" s="76" t="s">
        <v>2194</v>
      </c>
      <c r="B491" s="83"/>
      <c r="C491" s="81">
        <v>1</v>
      </c>
      <c r="D491" s="82"/>
      <c r="E491" s="83"/>
      <c r="F491" s="79">
        <f t="shared" si="8"/>
        <v>1</v>
      </c>
      <c r="G491" s="83"/>
      <c r="H491" s="81">
        <v>70000</v>
      </c>
      <c r="I491" s="83"/>
      <c r="J491" s="82"/>
    </row>
    <row r="492" spans="1:10" ht="13" hidden="1" outlineLevel="1">
      <c r="A492" s="76" t="s">
        <v>2195</v>
      </c>
      <c r="B492" s="83"/>
      <c r="C492" s="81">
        <v>1</v>
      </c>
      <c r="D492" s="82"/>
      <c r="E492" s="83"/>
      <c r="F492" s="79">
        <f t="shared" si="8"/>
        <v>1</v>
      </c>
      <c r="G492" s="83"/>
      <c r="H492" s="81">
        <v>60000</v>
      </c>
      <c r="I492" s="83"/>
      <c r="J492" s="82"/>
    </row>
    <row r="493" spans="1:10" ht="13" hidden="1" outlineLevel="1">
      <c r="A493" s="76" t="s">
        <v>2162</v>
      </c>
      <c r="B493" s="83"/>
      <c r="C493" s="81">
        <v>1</v>
      </c>
      <c r="D493" s="82"/>
      <c r="E493" s="83"/>
      <c r="F493" s="79">
        <f t="shared" si="8"/>
        <v>1</v>
      </c>
      <c r="G493" s="83"/>
      <c r="H493" s="81">
        <v>65000</v>
      </c>
      <c r="I493" s="83"/>
      <c r="J493" s="82"/>
    </row>
    <row r="494" spans="1:10" ht="13" hidden="1" outlineLevel="1">
      <c r="A494" s="76" t="s">
        <v>2166</v>
      </c>
      <c r="B494" s="83"/>
      <c r="C494" s="81">
        <v>1</v>
      </c>
      <c r="D494" s="82"/>
      <c r="E494" s="83"/>
      <c r="F494" s="79">
        <f t="shared" si="8"/>
        <v>1</v>
      </c>
      <c r="G494" s="83"/>
      <c r="H494" s="81">
        <v>42500</v>
      </c>
      <c r="I494" s="83"/>
      <c r="J494" s="82"/>
    </row>
    <row r="495" spans="1:10" ht="13" hidden="1" outlineLevel="1">
      <c r="A495" s="76" t="s">
        <v>2168</v>
      </c>
      <c r="B495" s="83"/>
      <c r="C495" s="83"/>
      <c r="D495" s="81">
        <v>1</v>
      </c>
      <c r="E495" s="83"/>
      <c r="F495" s="79">
        <f t="shared" si="8"/>
        <v>1</v>
      </c>
      <c r="G495" s="83"/>
      <c r="H495" s="83"/>
      <c r="I495" s="81">
        <v>140000</v>
      </c>
      <c r="J495" s="82"/>
    </row>
    <row r="496" spans="1:10" ht="13" hidden="1" outlineLevel="1">
      <c r="A496" s="76" t="s">
        <v>2170</v>
      </c>
      <c r="B496" s="83"/>
      <c r="C496" s="81">
        <v>1</v>
      </c>
      <c r="D496" s="82"/>
      <c r="E496" s="83"/>
      <c r="F496" s="79">
        <f t="shared" si="8"/>
        <v>1</v>
      </c>
      <c r="G496" s="83"/>
      <c r="H496" s="81">
        <v>115000</v>
      </c>
      <c r="I496" s="83"/>
      <c r="J496" s="82"/>
    </row>
    <row r="497" spans="1:10" ht="13" hidden="1" outlineLevel="1">
      <c r="A497" s="76" t="s">
        <v>1586</v>
      </c>
      <c r="B497" s="83"/>
      <c r="C497" s="81">
        <v>1</v>
      </c>
      <c r="D497" s="82"/>
      <c r="E497" s="83"/>
      <c r="F497" s="79">
        <f t="shared" si="8"/>
        <v>1</v>
      </c>
      <c r="G497" s="83"/>
      <c r="H497" s="81">
        <v>65000</v>
      </c>
      <c r="I497" s="83"/>
      <c r="J497" s="82"/>
    </row>
    <row r="498" spans="1:10" ht="13" hidden="1" outlineLevel="1">
      <c r="A498" s="76" t="s">
        <v>2175</v>
      </c>
      <c r="B498" s="83"/>
      <c r="C498" s="81">
        <v>1</v>
      </c>
      <c r="D498" s="82"/>
      <c r="E498" s="83"/>
      <c r="F498" s="79">
        <f t="shared" si="8"/>
        <v>1</v>
      </c>
      <c r="G498" s="83"/>
      <c r="H498" s="81">
        <v>145000</v>
      </c>
      <c r="I498" s="83"/>
      <c r="J498" s="82"/>
    </row>
    <row r="499" spans="1:10" ht="13" hidden="1" outlineLevel="1">
      <c r="A499" s="76" t="s">
        <v>2140</v>
      </c>
      <c r="B499" s="83"/>
      <c r="C499" s="83"/>
      <c r="D499" s="81">
        <v>1</v>
      </c>
      <c r="E499" s="83"/>
      <c r="F499" s="79">
        <f t="shared" si="8"/>
        <v>1</v>
      </c>
      <c r="G499" s="83"/>
      <c r="H499" s="83"/>
      <c r="I499" s="81">
        <v>175000</v>
      </c>
      <c r="J499" s="82"/>
    </row>
    <row r="500" spans="1:10" ht="13" hidden="1" outlineLevel="1">
      <c r="A500" s="76" t="s">
        <v>2070</v>
      </c>
      <c r="B500" s="83"/>
      <c r="C500" s="83"/>
      <c r="D500" s="81">
        <v>1</v>
      </c>
      <c r="E500" s="83"/>
      <c r="F500" s="79">
        <f t="shared" si="8"/>
        <v>1</v>
      </c>
      <c r="G500" s="83"/>
      <c r="H500" s="83"/>
      <c r="I500" s="81">
        <v>40000</v>
      </c>
      <c r="J500" s="82"/>
    </row>
    <row r="501" spans="1:10" ht="13" hidden="1" outlineLevel="1">
      <c r="A501" s="76" t="s">
        <v>2071</v>
      </c>
      <c r="B501" s="83"/>
      <c r="C501" s="81">
        <v>1</v>
      </c>
      <c r="D501" s="82"/>
      <c r="E501" s="83"/>
      <c r="F501" s="79">
        <f t="shared" si="8"/>
        <v>1</v>
      </c>
      <c r="G501" s="83"/>
      <c r="H501" s="81">
        <v>83000</v>
      </c>
      <c r="I501" s="83"/>
      <c r="J501" s="82"/>
    </row>
    <row r="502" spans="1:10" ht="13" hidden="1" outlineLevel="1">
      <c r="A502" s="76" t="s">
        <v>2078</v>
      </c>
      <c r="B502" s="83"/>
      <c r="C502" s="83"/>
      <c r="D502" s="81">
        <v>1</v>
      </c>
      <c r="E502" s="83"/>
      <c r="F502" s="79">
        <f t="shared" si="8"/>
        <v>1</v>
      </c>
      <c r="G502" s="83"/>
      <c r="H502" s="83"/>
      <c r="I502" s="81">
        <v>135000</v>
      </c>
      <c r="J502" s="82"/>
    </row>
    <row r="503" spans="1:10" ht="13" hidden="1" outlineLevel="1">
      <c r="A503" s="76" t="s">
        <v>2050</v>
      </c>
      <c r="B503" s="83"/>
      <c r="C503" s="83"/>
      <c r="D503" s="81">
        <v>1</v>
      </c>
      <c r="E503" s="83"/>
      <c r="F503" s="79">
        <f t="shared" si="8"/>
        <v>1</v>
      </c>
      <c r="G503" s="83"/>
      <c r="H503" s="83"/>
      <c r="I503" s="81">
        <v>100000</v>
      </c>
      <c r="J503" s="82"/>
    </row>
    <row r="504" spans="1:10" ht="13" hidden="1" outlineLevel="1">
      <c r="A504" s="76" t="s">
        <v>2051</v>
      </c>
      <c r="B504" s="83"/>
      <c r="C504" s="81">
        <v>1</v>
      </c>
      <c r="D504" s="82"/>
      <c r="E504" s="83"/>
      <c r="F504" s="79">
        <f t="shared" si="8"/>
        <v>1</v>
      </c>
      <c r="G504" s="83"/>
      <c r="H504" s="81">
        <v>110000</v>
      </c>
      <c r="I504" s="83"/>
      <c r="J504" s="82"/>
    </row>
    <row r="505" spans="1:10" ht="13" hidden="1" outlineLevel="1">
      <c r="A505" s="76" t="s">
        <v>791</v>
      </c>
      <c r="B505" s="83"/>
      <c r="C505" s="83"/>
      <c r="D505" s="81">
        <v>1</v>
      </c>
      <c r="E505" s="83"/>
      <c r="F505" s="79">
        <f t="shared" si="8"/>
        <v>1</v>
      </c>
      <c r="G505" s="83"/>
      <c r="H505" s="83"/>
      <c r="I505" s="81">
        <v>100000</v>
      </c>
      <c r="J505" s="82"/>
    </row>
    <row r="506" spans="1:10" ht="13" hidden="1" outlineLevel="1">
      <c r="A506" s="76" t="s">
        <v>2117</v>
      </c>
      <c r="B506" s="83"/>
      <c r="C506" s="81">
        <v>1</v>
      </c>
      <c r="D506" s="82"/>
      <c r="E506" s="83"/>
      <c r="F506" s="79">
        <f t="shared" si="8"/>
        <v>1</v>
      </c>
      <c r="G506" s="83"/>
      <c r="H506" s="81">
        <v>150000</v>
      </c>
      <c r="I506" s="83"/>
      <c r="J506" s="82"/>
    </row>
    <row r="507" spans="1:10" ht="13" hidden="1" outlineLevel="1">
      <c r="A507" s="76" t="s">
        <v>2103</v>
      </c>
      <c r="B507" s="83"/>
      <c r="C507" s="83"/>
      <c r="D507" s="81">
        <v>1</v>
      </c>
      <c r="E507" s="83"/>
      <c r="F507" s="79">
        <f t="shared" si="8"/>
        <v>1</v>
      </c>
      <c r="G507" s="83"/>
      <c r="H507" s="83"/>
      <c r="I507" s="81">
        <v>100000</v>
      </c>
      <c r="J507" s="82"/>
    </row>
    <row r="508" spans="1:10" ht="13" hidden="1" outlineLevel="1">
      <c r="A508" s="76" t="s">
        <v>2090</v>
      </c>
      <c r="B508" s="83"/>
      <c r="C508" s="83"/>
      <c r="D508" s="81">
        <v>1</v>
      </c>
      <c r="E508" s="83"/>
      <c r="F508" s="79">
        <f t="shared" si="8"/>
        <v>1</v>
      </c>
      <c r="G508" s="83"/>
      <c r="H508" s="83"/>
      <c r="I508" s="81">
        <v>155000</v>
      </c>
      <c r="J508" s="82"/>
    </row>
    <row r="509" spans="1:10" ht="13" hidden="1" outlineLevel="1">
      <c r="A509" s="76" t="s">
        <v>2093</v>
      </c>
      <c r="B509" s="83"/>
      <c r="C509" s="81">
        <v>1</v>
      </c>
      <c r="D509" s="82"/>
      <c r="E509" s="83"/>
      <c r="F509" s="79">
        <f t="shared" si="8"/>
        <v>1</v>
      </c>
      <c r="G509" s="83"/>
      <c r="H509" s="81">
        <v>85000</v>
      </c>
      <c r="I509" s="83"/>
      <c r="J509" s="82"/>
    </row>
    <row r="510" spans="1:10" ht="13" hidden="1" outlineLevel="1">
      <c r="A510" s="76" t="s">
        <v>1403</v>
      </c>
      <c r="B510" s="83"/>
      <c r="C510" s="83"/>
      <c r="D510" s="81">
        <v>1</v>
      </c>
      <c r="E510" s="83"/>
      <c r="F510" s="79">
        <f t="shared" si="8"/>
        <v>1</v>
      </c>
      <c r="G510" s="83"/>
      <c r="H510" s="83"/>
      <c r="I510" s="81">
        <v>240000</v>
      </c>
      <c r="J510" s="82"/>
    </row>
    <row r="511" spans="1:10" ht="13" hidden="1" outlineLevel="1">
      <c r="A511" s="76" t="s">
        <v>2099</v>
      </c>
      <c r="B511" s="83"/>
      <c r="C511" s="81">
        <v>1</v>
      </c>
      <c r="D511" s="82"/>
      <c r="E511" s="83"/>
      <c r="F511" s="79">
        <f t="shared" si="8"/>
        <v>1</v>
      </c>
      <c r="G511" s="83"/>
      <c r="H511" s="81">
        <v>110000</v>
      </c>
      <c r="I511" s="83"/>
      <c r="J511" s="82"/>
    </row>
    <row r="512" spans="1:10" ht="13" hidden="1" outlineLevel="1">
      <c r="A512" s="76" t="s">
        <v>2101</v>
      </c>
      <c r="B512" s="83"/>
      <c r="C512" s="83"/>
      <c r="D512" s="81">
        <v>1</v>
      </c>
      <c r="E512" s="83"/>
      <c r="F512" s="79">
        <f t="shared" si="8"/>
        <v>1</v>
      </c>
      <c r="G512" s="83"/>
      <c r="H512" s="83"/>
      <c r="I512" s="81">
        <v>125000</v>
      </c>
      <c r="J512" s="82"/>
    </row>
    <row r="513" spans="1:10" ht="13" hidden="1" outlineLevel="1">
      <c r="A513" s="76" t="s">
        <v>2102</v>
      </c>
      <c r="B513" s="83"/>
      <c r="C513" s="81">
        <v>1</v>
      </c>
      <c r="D513" s="82"/>
      <c r="E513" s="83"/>
      <c r="F513" s="79">
        <f t="shared" si="8"/>
        <v>1</v>
      </c>
      <c r="G513" s="83"/>
      <c r="H513" s="81">
        <v>130000</v>
      </c>
      <c r="I513" s="83"/>
      <c r="J513" s="82"/>
    </row>
    <row r="514" spans="1:10" ht="13" hidden="1" outlineLevel="1">
      <c r="A514" s="76" t="s">
        <v>1706</v>
      </c>
      <c r="B514" s="83"/>
      <c r="C514" s="81">
        <v>1</v>
      </c>
      <c r="D514" s="82"/>
      <c r="E514" s="83"/>
      <c r="F514" s="79">
        <f t="shared" si="8"/>
        <v>1</v>
      </c>
      <c r="G514" s="83"/>
      <c r="H514" s="81">
        <v>70000</v>
      </c>
      <c r="I514" s="83"/>
      <c r="J514" s="82"/>
    </row>
    <row r="515" spans="1:10" ht="13" hidden="1" outlineLevel="1">
      <c r="A515" s="76" t="s">
        <v>1715</v>
      </c>
      <c r="B515" s="83"/>
      <c r="C515" s="81">
        <v>1</v>
      </c>
      <c r="D515" s="82"/>
      <c r="E515" s="83"/>
      <c r="F515" s="79">
        <f t="shared" si="8"/>
        <v>1</v>
      </c>
      <c r="G515" s="83"/>
      <c r="H515" s="81">
        <v>120000</v>
      </c>
      <c r="I515" s="83"/>
      <c r="J515" s="82"/>
    </row>
    <row r="516" spans="1:10" ht="13" hidden="1" outlineLevel="1">
      <c r="A516" s="76" t="s">
        <v>1722</v>
      </c>
      <c r="B516" s="83"/>
      <c r="C516" s="81">
        <v>1</v>
      </c>
      <c r="D516" s="82"/>
      <c r="E516" s="83"/>
      <c r="F516" s="79">
        <f t="shared" si="8"/>
        <v>1</v>
      </c>
      <c r="G516" s="83"/>
      <c r="H516" s="81">
        <v>130000</v>
      </c>
      <c r="I516" s="83"/>
      <c r="J516" s="82"/>
    </row>
    <row r="517" spans="1:10" ht="13" hidden="1" outlineLevel="1">
      <c r="A517" s="76" t="s">
        <v>1705</v>
      </c>
      <c r="B517" s="83"/>
      <c r="C517" s="81">
        <v>1</v>
      </c>
      <c r="D517" s="82"/>
      <c r="E517" s="83"/>
      <c r="F517" s="79">
        <f t="shared" si="8"/>
        <v>1</v>
      </c>
      <c r="G517" s="83"/>
      <c r="H517" s="81">
        <v>85000</v>
      </c>
      <c r="I517" s="83"/>
      <c r="J517" s="82"/>
    </row>
    <row r="518" spans="1:10" ht="13" hidden="1" outlineLevel="1">
      <c r="A518" s="76" t="s">
        <v>1691</v>
      </c>
      <c r="B518" s="81">
        <v>1</v>
      </c>
      <c r="C518" s="83"/>
      <c r="D518" s="82"/>
      <c r="E518" s="83"/>
      <c r="F518" s="79">
        <f t="shared" si="8"/>
        <v>1</v>
      </c>
      <c r="G518" s="81">
        <v>25000</v>
      </c>
      <c r="H518" s="83"/>
      <c r="I518" s="83"/>
      <c r="J518" s="82"/>
    </row>
    <row r="519" spans="1:10" ht="13" hidden="1" outlineLevel="1">
      <c r="A519" s="76" t="s">
        <v>1336</v>
      </c>
      <c r="B519" s="81">
        <v>1</v>
      </c>
      <c r="C519" s="83"/>
      <c r="D519" s="82"/>
      <c r="E519" s="83"/>
      <c r="F519" s="79">
        <f t="shared" si="8"/>
        <v>1</v>
      </c>
      <c r="G519" s="81">
        <v>155000</v>
      </c>
      <c r="H519" s="83"/>
      <c r="I519" s="83"/>
      <c r="J519" s="82"/>
    </row>
    <row r="520" spans="1:10" ht="13" hidden="1" outlineLevel="1">
      <c r="A520" s="76" t="s">
        <v>1693</v>
      </c>
      <c r="B520" s="83"/>
      <c r="C520" s="83"/>
      <c r="D520" s="82"/>
      <c r="E520" s="81">
        <v>1</v>
      </c>
      <c r="F520" s="79">
        <f t="shared" si="8"/>
        <v>1</v>
      </c>
      <c r="G520" s="83"/>
      <c r="H520" s="83"/>
      <c r="I520" s="83"/>
      <c r="J520" s="81">
        <v>72500</v>
      </c>
    </row>
    <row r="521" spans="1:10" ht="13" hidden="1" outlineLevel="1">
      <c r="A521" s="76" t="s">
        <v>1703</v>
      </c>
      <c r="B521" s="83"/>
      <c r="C521" s="81">
        <v>1</v>
      </c>
      <c r="D521" s="82"/>
      <c r="E521" s="83"/>
      <c r="F521" s="79">
        <f t="shared" si="8"/>
        <v>1</v>
      </c>
      <c r="G521" s="83"/>
      <c r="H521" s="81">
        <v>85000</v>
      </c>
      <c r="I521" s="83"/>
      <c r="J521" s="82"/>
    </row>
    <row r="522" spans="1:10" ht="13" hidden="1" outlineLevel="1">
      <c r="A522" s="76" t="s">
        <v>1724</v>
      </c>
      <c r="B522" s="83"/>
      <c r="C522" s="81">
        <v>1</v>
      </c>
      <c r="D522" s="82"/>
      <c r="E522" s="83"/>
      <c r="F522" s="79">
        <f t="shared" si="8"/>
        <v>1</v>
      </c>
      <c r="G522" s="83"/>
      <c r="H522" s="81">
        <v>55000</v>
      </c>
      <c r="I522" s="83"/>
      <c r="J522" s="82"/>
    </row>
    <row r="523" spans="1:10" ht="13" hidden="1" outlineLevel="1">
      <c r="A523" s="76" t="s">
        <v>1725</v>
      </c>
      <c r="B523" s="83"/>
      <c r="C523" s="81">
        <v>1</v>
      </c>
      <c r="D523" s="82"/>
      <c r="E523" s="83"/>
      <c r="F523" s="79">
        <f t="shared" si="8"/>
        <v>1</v>
      </c>
      <c r="G523" s="83"/>
      <c r="H523" s="81">
        <v>37500</v>
      </c>
      <c r="I523" s="83"/>
      <c r="J523" s="82"/>
    </row>
    <row r="524" spans="1:10" ht="13" hidden="1" outlineLevel="1">
      <c r="A524" s="76" t="s">
        <v>1748</v>
      </c>
      <c r="B524" s="83"/>
      <c r="C524" s="81">
        <v>1</v>
      </c>
      <c r="D524" s="82"/>
      <c r="E524" s="83"/>
      <c r="F524" s="79">
        <f t="shared" si="8"/>
        <v>1</v>
      </c>
      <c r="G524" s="83"/>
      <c r="H524" s="81">
        <v>70000</v>
      </c>
      <c r="I524" s="83"/>
      <c r="J524" s="82"/>
    </row>
    <row r="525" spans="1:10" ht="13" hidden="1" outlineLevel="1">
      <c r="A525" s="76" t="s">
        <v>1747</v>
      </c>
      <c r="B525" s="83"/>
      <c r="C525" s="81">
        <v>1</v>
      </c>
      <c r="D525" s="82"/>
      <c r="E525" s="83"/>
      <c r="F525" s="79">
        <f t="shared" si="8"/>
        <v>1</v>
      </c>
      <c r="G525" s="83"/>
      <c r="H525" s="81">
        <v>65000</v>
      </c>
      <c r="I525" s="83"/>
      <c r="J525" s="82"/>
    </row>
    <row r="526" spans="1:10" ht="13" hidden="1" outlineLevel="1">
      <c r="A526" s="76" t="s">
        <v>2218</v>
      </c>
      <c r="B526" s="83"/>
      <c r="C526" s="83"/>
      <c r="D526" s="81">
        <v>1</v>
      </c>
      <c r="E526" s="83"/>
      <c r="F526" s="79">
        <f t="shared" si="8"/>
        <v>1</v>
      </c>
      <c r="G526" s="83"/>
      <c r="H526" s="83"/>
      <c r="I526" s="81">
        <v>170000</v>
      </c>
      <c r="J526" s="82"/>
    </row>
    <row r="527" spans="1:10" ht="13" hidden="1" outlineLevel="1">
      <c r="A527" s="76" t="s">
        <v>1746</v>
      </c>
      <c r="B527" s="83"/>
      <c r="C527" s="81">
        <v>1</v>
      </c>
      <c r="D527" s="82"/>
      <c r="E527" s="83"/>
      <c r="F527" s="79">
        <f t="shared" si="8"/>
        <v>1</v>
      </c>
      <c r="G527" s="83"/>
      <c r="H527" s="81">
        <v>115000</v>
      </c>
      <c r="I527" s="83"/>
      <c r="J527" s="82"/>
    </row>
    <row r="528" spans="1:10" ht="13" hidden="1" outlineLevel="1">
      <c r="A528" s="76" t="s">
        <v>1728</v>
      </c>
      <c r="B528" s="83"/>
      <c r="C528" s="83"/>
      <c r="D528" s="82"/>
      <c r="E528" s="81">
        <v>1</v>
      </c>
      <c r="F528" s="79">
        <f t="shared" si="8"/>
        <v>1</v>
      </c>
      <c r="G528" s="83"/>
      <c r="H528" s="83"/>
      <c r="I528" s="83"/>
      <c r="J528" s="81">
        <v>150000</v>
      </c>
    </row>
    <row r="529" spans="1:10" ht="13" hidden="1" outlineLevel="1">
      <c r="A529" s="76" t="s">
        <v>1729</v>
      </c>
      <c r="B529" s="83"/>
      <c r="C529" s="81">
        <v>1</v>
      </c>
      <c r="D529" s="82"/>
      <c r="E529" s="83"/>
      <c r="F529" s="79">
        <f t="shared" si="8"/>
        <v>1</v>
      </c>
      <c r="G529" s="83"/>
      <c r="H529" s="81">
        <v>50000</v>
      </c>
      <c r="I529" s="83"/>
      <c r="J529" s="82"/>
    </row>
    <row r="530" spans="1:10" ht="13" hidden="1" outlineLevel="1">
      <c r="A530" s="76" t="s">
        <v>1731</v>
      </c>
      <c r="B530" s="83"/>
      <c r="C530" s="81">
        <v>1</v>
      </c>
      <c r="D530" s="82"/>
      <c r="E530" s="83"/>
      <c r="F530" s="79">
        <f t="shared" si="8"/>
        <v>1</v>
      </c>
      <c r="G530" s="83"/>
      <c r="H530" s="81">
        <v>225000</v>
      </c>
      <c r="I530" s="83"/>
      <c r="J530" s="82"/>
    </row>
    <row r="531" spans="1:10" ht="13" hidden="1" outlineLevel="1">
      <c r="A531" s="76" t="s">
        <v>1733</v>
      </c>
      <c r="B531" s="83"/>
      <c r="C531" s="83"/>
      <c r="D531" s="81">
        <v>1</v>
      </c>
      <c r="E531" s="83"/>
      <c r="F531" s="79">
        <f t="shared" si="8"/>
        <v>1</v>
      </c>
      <c r="G531" s="83"/>
      <c r="H531" s="83"/>
      <c r="I531" s="81">
        <v>105000</v>
      </c>
      <c r="J531" s="82"/>
    </row>
    <row r="532" spans="1:10" ht="13" hidden="1" outlineLevel="1">
      <c r="A532" s="76" t="s">
        <v>1734</v>
      </c>
      <c r="B532" s="83"/>
      <c r="C532" s="81">
        <v>1</v>
      </c>
      <c r="D532" s="82"/>
      <c r="E532" s="83"/>
      <c r="F532" s="79">
        <f t="shared" si="8"/>
        <v>1</v>
      </c>
      <c r="G532" s="83"/>
      <c r="H532" s="81">
        <v>90000</v>
      </c>
      <c r="I532" s="83"/>
      <c r="J532" s="82"/>
    </row>
    <row r="533" spans="1:10" ht="13" hidden="1" outlineLevel="1">
      <c r="A533" s="76" t="s">
        <v>1735</v>
      </c>
      <c r="B533" s="83"/>
      <c r="C533" s="83"/>
      <c r="D533" s="81">
        <v>1</v>
      </c>
      <c r="E533" s="83"/>
      <c r="F533" s="79">
        <f t="shared" si="8"/>
        <v>1</v>
      </c>
      <c r="G533" s="83"/>
      <c r="H533" s="83"/>
      <c r="I533" s="81">
        <v>150000</v>
      </c>
      <c r="J533" s="82"/>
    </row>
    <row r="534" spans="1:10" ht="13" hidden="1" outlineLevel="1">
      <c r="A534" s="76" t="s">
        <v>1739</v>
      </c>
      <c r="B534" s="81">
        <v>1</v>
      </c>
      <c r="C534" s="83"/>
      <c r="D534" s="82"/>
      <c r="E534" s="83"/>
      <c r="F534" s="79">
        <f t="shared" si="8"/>
        <v>1</v>
      </c>
      <c r="G534" s="81">
        <v>55000</v>
      </c>
      <c r="H534" s="83"/>
      <c r="I534" s="83"/>
      <c r="J534" s="82"/>
    </row>
    <row r="535" spans="1:10" ht="13" hidden="1" outlineLevel="1">
      <c r="A535" s="76" t="s">
        <v>1742</v>
      </c>
      <c r="B535" s="83"/>
      <c r="C535" s="83"/>
      <c r="D535" s="81">
        <v>1</v>
      </c>
      <c r="E535" s="83"/>
      <c r="F535" s="79">
        <f t="shared" si="8"/>
        <v>1</v>
      </c>
      <c r="G535" s="83"/>
      <c r="H535" s="83"/>
      <c r="I535" s="81">
        <v>100000</v>
      </c>
      <c r="J535" s="82"/>
    </row>
    <row r="536" spans="1:10" ht="13" hidden="1" outlineLevel="1">
      <c r="A536" s="76" t="s">
        <v>1159</v>
      </c>
      <c r="B536" s="83"/>
      <c r="C536" s="81">
        <v>1</v>
      </c>
      <c r="D536" s="82"/>
      <c r="E536" s="83"/>
      <c r="F536" s="79">
        <f t="shared" si="8"/>
        <v>1</v>
      </c>
      <c r="G536" s="83"/>
      <c r="H536" s="81">
        <v>160000</v>
      </c>
      <c r="I536" s="83"/>
      <c r="J536" s="82"/>
    </row>
    <row r="537" spans="1:10" ht="13" hidden="1" outlineLevel="1">
      <c r="A537" s="76" t="s">
        <v>1743</v>
      </c>
      <c r="B537" s="83"/>
      <c r="C537" s="81">
        <v>1</v>
      </c>
      <c r="D537" s="82"/>
      <c r="E537" s="83"/>
      <c r="F537" s="79">
        <f t="shared" si="8"/>
        <v>1</v>
      </c>
      <c r="G537" s="83"/>
      <c r="H537" s="81">
        <v>125000</v>
      </c>
      <c r="I537" s="83"/>
      <c r="J537" s="82"/>
    </row>
    <row r="538" spans="1:10" ht="13" hidden="1" outlineLevel="1">
      <c r="A538" s="76" t="s">
        <v>1726</v>
      </c>
      <c r="B538" s="81">
        <v>1</v>
      </c>
      <c r="C538" s="83"/>
      <c r="D538" s="82"/>
      <c r="E538" s="83"/>
      <c r="F538" s="79">
        <f t="shared" si="8"/>
        <v>1</v>
      </c>
      <c r="G538" s="81">
        <v>32500</v>
      </c>
      <c r="H538" s="83"/>
      <c r="I538" s="83"/>
      <c r="J538" s="82"/>
    </row>
    <row r="539" spans="1:10" ht="13" hidden="1" outlineLevel="1">
      <c r="A539" s="76" t="s">
        <v>1641</v>
      </c>
      <c r="B539" s="83"/>
      <c r="C539" s="83"/>
      <c r="D539" s="82"/>
      <c r="E539" s="81">
        <v>1</v>
      </c>
      <c r="F539" s="79">
        <f t="shared" si="8"/>
        <v>1</v>
      </c>
      <c r="G539" s="83"/>
      <c r="H539" s="83"/>
      <c r="I539" s="83"/>
      <c r="J539" s="81">
        <v>140000</v>
      </c>
    </row>
    <row r="540" spans="1:10" ht="13" hidden="1" outlineLevel="1">
      <c r="A540" s="76" t="s">
        <v>1643</v>
      </c>
      <c r="B540" s="83"/>
      <c r="C540" s="81">
        <v>1</v>
      </c>
      <c r="D540" s="82"/>
      <c r="E540" s="83"/>
      <c r="F540" s="79">
        <f t="shared" si="8"/>
        <v>1</v>
      </c>
      <c r="G540" s="83"/>
      <c r="H540" s="81">
        <v>69500</v>
      </c>
      <c r="I540" s="83"/>
      <c r="J540" s="82"/>
    </row>
    <row r="541" spans="1:10" ht="13" hidden="1" outlineLevel="1">
      <c r="A541" s="76" t="s">
        <v>1645</v>
      </c>
      <c r="B541" s="83"/>
      <c r="C541" s="81">
        <v>1</v>
      </c>
      <c r="D541" s="82"/>
      <c r="E541" s="83"/>
      <c r="F541" s="79">
        <f t="shared" si="8"/>
        <v>1</v>
      </c>
      <c r="G541" s="83"/>
      <c r="H541" s="81">
        <v>105000</v>
      </c>
      <c r="I541" s="83"/>
      <c r="J541" s="82"/>
    </row>
    <row r="542" spans="1:10" ht="13" hidden="1" outlineLevel="1">
      <c r="A542" s="76" t="s">
        <v>1652</v>
      </c>
      <c r="B542" s="83"/>
      <c r="C542" s="83"/>
      <c r="D542" s="81">
        <v>1</v>
      </c>
      <c r="E542" s="83"/>
      <c r="F542" s="79">
        <f t="shared" si="8"/>
        <v>1</v>
      </c>
      <c r="G542" s="83"/>
      <c r="H542" s="83"/>
      <c r="I542" s="81">
        <v>215000</v>
      </c>
      <c r="J542" s="82"/>
    </row>
    <row r="543" spans="1:10" ht="13" hidden="1" outlineLevel="1">
      <c r="A543" s="76" t="s">
        <v>1636</v>
      </c>
      <c r="B543" s="83"/>
      <c r="C543" s="81">
        <v>1</v>
      </c>
      <c r="D543" s="82"/>
      <c r="E543" s="83"/>
      <c r="F543" s="79">
        <f t="shared" si="8"/>
        <v>1</v>
      </c>
      <c r="G543" s="83"/>
      <c r="H543" s="81">
        <v>150000</v>
      </c>
      <c r="I543" s="83"/>
      <c r="J543" s="82"/>
    </row>
    <row r="544" spans="1:10" ht="13" hidden="1" outlineLevel="1">
      <c r="A544" s="76" t="s">
        <v>1566</v>
      </c>
      <c r="B544" s="83"/>
      <c r="C544" s="81">
        <v>1</v>
      </c>
      <c r="D544" s="82"/>
      <c r="E544" s="83"/>
      <c r="F544" s="79">
        <f t="shared" si="8"/>
        <v>1</v>
      </c>
      <c r="G544" s="83"/>
      <c r="H544" s="81">
        <v>110000</v>
      </c>
      <c r="I544" s="83"/>
      <c r="J544" s="82"/>
    </row>
    <row r="545" spans="1:10" ht="13" hidden="1" outlineLevel="1">
      <c r="A545" s="76" t="s">
        <v>1632</v>
      </c>
      <c r="B545" s="83"/>
      <c r="C545" s="83"/>
      <c r="D545" s="81">
        <v>1</v>
      </c>
      <c r="E545" s="83"/>
      <c r="F545" s="79">
        <f t="shared" si="8"/>
        <v>1</v>
      </c>
      <c r="G545" s="83"/>
      <c r="H545" s="83"/>
      <c r="I545" s="81">
        <v>110000</v>
      </c>
      <c r="J545" s="82"/>
    </row>
    <row r="546" spans="1:10" ht="13" hidden="1" outlineLevel="1">
      <c r="A546" s="76" t="s">
        <v>1676</v>
      </c>
      <c r="B546" s="83"/>
      <c r="C546" s="83"/>
      <c r="D546" s="81">
        <v>1</v>
      </c>
      <c r="E546" s="83"/>
      <c r="F546" s="79">
        <f t="shared" si="8"/>
        <v>1</v>
      </c>
      <c r="G546" s="83"/>
      <c r="H546" s="83"/>
      <c r="I546" s="81">
        <v>130000</v>
      </c>
      <c r="J546" s="82"/>
    </row>
    <row r="547" spans="1:10" ht="13" hidden="1" outlineLevel="1">
      <c r="A547" s="76" t="s">
        <v>1678</v>
      </c>
      <c r="B547" s="83"/>
      <c r="C547" s="81">
        <v>1</v>
      </c>
      <c r="D547" s="82"/>
      <c r="E547" s="83"/>
      <c r="F547" s="79">
        <f t="shared" si="8"/>
        <v>1</v>
      </c>
      <c r="G547" s="83"/>
      <c r="H547" s="81">
        <v>90000</v>
      </c>
      <c r="I547" s="83"/>
      <c r="J547" s="82"/>
    </row>
    <row r="548" spans="1:10" ht="13" hidden="1" outlineLevel="1">
      <c r="A548" s="76" t="s">
        <v>1680</v>
      </c>
      <c r="B548" s="83"/>
      <c r="C548" s="83"/>
      <c r="D548" s="81">
        <v>1</v>
      </c>
      <c r="E548" s="83"/>
      <c r="F548" s="79">
        <f t="shared" si="8"/>
        <v>1</v>
      </c>
      <c r="G548" s="83"/>
      <c r="H548" s="83"/>
      <c r="I548" s="81">
        <v>160000</v>
      </c>
      <c r="J548" s="82"/>
    </row>
    <row r="549" spans="1:10" ht="13" hidden="1" outlineLevel="1">
      <c r="A549" s="76" t="s">
        <v>1685</v>
      </c>
      <c r="B549" s="83"/>
      <c r="C549" s="83"/>
      <c r="D549" s="81">
        <v>1</v>
      </c>
      <c r="E549" s="83"/>
      <c r="F549" s="79">
        <f t="shared" si="8"/>
        <v>1</v>
      </c>
      <c r="G549" s="83"/>
      <c r="H549" s="83"/>
      <c r="I549" s="81">
        <v>130000</v>
      </c>
      <c r="J549" s="82"/>
    </row>
    <row r="550" spans="1:10" ht="13" hidden="1" outlineLevel="1">
      <c r="A550" s="76" t="s">
        <v>1683</v>
      </c>
      <c r="B550" s="83"/>
      <c r="C550" s="83"/>
      <c r="D550" s="81">
        <v>1</v>
      </c>
      <c r="E550" s="83"/>
      <c r="F550" s="79">
        <f t="shared" si="8"/>
        <v>1</v>
      </c>
      <c r="G550" s="83"/>
      <c r="H550" s="83"/>
      <c r="I550" s="81">
        <v>160000</v>
      </c>
      <c r="J550" s="82"/>
    </row>
    <row r="551" spans="1:10" ht="13" hidden="1" outlineLevel="1">
      <c r="A551" s="76" t="s">
        <v>1684</v>
      </c>
      <c r="B551" s="83"/>
      <c r="C551" s="83"/>
      <c r="D551" s="81">
        <v>1</v>
      </c>
      <c r="E551" s="83"/>
      <c r="F551" s="79">
        <f t="shared" si="8"/>
        <v>1</v>
      </c>
      <c r="G551" s="83"/>
      <c r="H551" s="83"/>
      <c r="I551" s="81">
        <v>140000</v>
      </c>
      <c r="J551" s="82"/>
    </row>
    <row r="552" spans="1:10" ht="13" hidden="1" outlineLevel="1">
      <c r="A552" s="76" t="s">
        <v>1657</v>
      </c>
      <c r="B552" s="83"/>
      <c r="C552" s="81">
        <v>1</v>
      </c>
      <c r="D552" s="82"/>
      <c r="E552" s="83"/>
      <c r="F552" s="79">
        <f t="shared" si="8"/>
        <v>1</v>
      </c>
      <c r="G552" s="83"/>
      <c r="H552" s="81">
        <v>155000</v>
      </c>
      <c r="I552" s="83"/>
      <c r="J552" s="82"/>
    </row>
    <row r="553" spans="1:10" ht="13" hidden="1" outlineLevel="1">
      <c r="A553" s="76" t="s">
        <v>1659</v>
      </c>
      <c r="B553" s="83"/>
      <c r="C553" s="83"/>
      <c r="D553" s="81">
        <v>1</v>
      </c>
      <c r="E553" s="83"/>
      <c r="F553" s="79">
        <f t="shared" si="8"/>
        <v>1</v>
      </c>
      <c r="G553" s="83"/>
      <c r="H553" s="83"/>
      <c r="I553" s="81">
        <v>75000</v>
      </c>
      <c r="J553" s="82"/>
    </row>
    <row r="554" spans="1:10" ht="13" hidden="1" outlineLevel="1">
      <c r="A554" s="76" t="s">
        <v>1665</v>
      </c>
      <c r="B554" s="83"/>
      <c r="C554" s="83"/>
      <c r="D554" s="81">
        <v>1</v>
      </c>
      <c r="E554" s="83"/>
      <c r="F554" s="79">
        <f t="shared" si="8"/>
        <v>1</v>
      </c>
      <c r="G554" s="83"/>
      <c r="H554" s="83"/>
      <c r="I554" s="81">
        <v>125000</v>
      </c>
      <c r="J554" s="82"/>
    </row>
    <row r="555" spans="1:10" ht="13" hidden="1" outlineLevel="1">
      <c r="A555" s="76" t="s">
        <v>1666</v>
      </c>
      <c r="B555" s="83"/>
      <c r="C555" s="83"/>
      <c r="D555" s="81">
        <v>1</v>
      </c>
      <c r="E555" s="83"/>
      <c r="F555" s="79">
        <f t="shared" si="8"/>
        <v>1</v>
      </c>
      <c r="G555" s="83"/>
      <c r="H555" s="83"/>
      <c r="I555" s="81">
        <v>150000</v>
      </c>
      <c r="J555" s="82"/>
    </row>
    <row r="556" spans="1:10" ht="13" hidden="1" outlineLevel="1">
      <c r="A556" s="76" t="s">
        <v>1624</v>
      </c>
      <c r="B556" s="83"/>
      <c r="C556" s="81">
        <v>1</v>
      </c>
      <c r="D556" s="82"/>
      <c r="E556" s="83"/>
      <c r="F556" s="79">
        <f t="shared" si="8"/>
        <v>1</v>
      </c>
      <c r="G556" s="83"/>
      <c r="H556" s="81">
        <v>100000</v>
      </c>
      <c r="I556" s="83"/>
      <c r="J556" s="82"/>
    </row>
    <row r="557" spans="1:10" ht="13" hidden="1" outlineLevel="1">
      <c r="A557" s="76" t="s">
        <v>1558</v>
      </c>
      <c r="B557" s="83"/>
      <c r="C557" s="81">
        <v>1</v>
      </c>
      <c r="D557" s="82"/>
      <c r="E557" s="83"/>
      <c r="F557" s="79">
        <f t="shared" si="8"/>
        <v>1</v>
      </c>
      <c r="G557" s="83"/>
      <c r="H557" s="81">
        <v>75000</v>
      </c>
      <c r="I557" s="83"/>
      <c r="J557" s="82"/>
    </row>
    <row r="558" spans="1:10" ht="13" hidden="1" outlineLevel="1">
      <c r="A558" s="76" t="s">
        <v>1043</v>
      </c>
      <c r="B558" s="83"/>
      <c r="C558" s="83"/>
      <c r="D558" s="81">
        <v>1</v>
      </c>
      <c r="E558" s="83"/>
      <c r="F558" s="79">
        <f t="shared" si="8"/>
        <v>1</v>
      </c>
      <c r="G558" s="83"/>
      <c r="H558" s="83"/>
      <c r="I558" s="81">
        <v>230000</v>
      </c>
      <c r="J558" s="82"/>
    </row>
    <row r="559" spans="1:10" ht="13" hidden="1" outlineLevel="1">
      <c r="A559" s="76" t="s">
        <v>1663</v>
      </c>
      <c r="B559" s="81">
        <v>1</v>
      </c>
      <c r="C559" s="83"/>
      <c r="D559" s="82"/>
      <c r="E559" s="83"/>
      <c r="F559" s="79">
        <f t="shared" si="8"/>
        <v>1</v>
      </c>
      <c r="G559" s="81">
        <v>42500</v>
      </c>
      <c r="H559" s="83"/>
      <c r="I559" s="83"/>
      <c r="J559" s="82"/>
    </row>
    <row r="560" spans="1:10" ht="13" hidden="1" outlineLevel="1">
      <c r="A560" s="76" t="s">
        <v>1662</v>
      </c>
      <c r="B560" s="81">
        <v>1</v>
      </c>
      <c r="C560" s="83"/>
      <c r="D560" s="82"/>
      <c r="E560" s="83"/>
      <c r="F560" s="79">
        <f t="shared" si="8"/>
        <v>1</v>
      </c>
      <c r="G560" s="81">
        <v>45000</v>
      </c>
      <c r="H560" s="83"/>
      <c r="I560" s="83"/>
      <c r="J560" s="82"/>
    </row>
    <row r="561" spans="1:10" ht="13" hidden="1" outlineLevel="1">
      <c r="A561" s="76" t="s">
        <v>1144</v>
      </c>
      <c r="B561" s="83"/>
      <c r="C561" s="81">
        <v>1</v>
      </c>
      <c r="D561" s="82"/>
      <c r="E561" s="83"/>
      <c r="F561" s="79">
        <f t="shared" si="8"/>
        <v>1</v>
      </c>
      <c r="G561" s="83"/>
      <c r="H561" s="81">
        <v>115000</v>
      </c>
      <c r="I561" s="83"/>
      <c r="J561" s="82"/>
    </row>
    <row r="562" spans="1:10" ht="13" hidden="1" outlineLevel="1">
      <c r="A562" s="76" t="s">
        <v>1648</v>
      </c>
      <c r="B562" s="83"/>
      <c r="C562" s="81">
        <v>1</v>
      </c>
      <c r="D562" s="82"/>
      <c r="E562" s="83"/>
      <c r="F562" s="79">
        <f t="shared" si="8"/>
        <v>1</v>
      </c>
      <c r="G562" s="83"/>
      <c r="H562" s="81">
        <v>45000</v>
      </c>
      <c r="I562" s="83"/>
      <c r="J562" s="82"/>
    </row>
    <row r="563" spans="1:10" ht="13" hidden="1" outlineLevel="1">
      <c r="A563" s="76" t="s">
        <v>1644</v>
      </c>
      <c r="B563" s="83"/>
      <c r="C563" s="83"/>
      <c r="D563" s="81">
        <v>1</v>
      </c>
      <c r="E563" s="83"/>
      <c r="F563" s="79">
        <f t="shared" si="8"/>
        <v>1</v>
      </c>
      <c r="G563" s="83"/>
      <c r="H563" s="83"/>
      <c r="I563" s="81">
        <v>105000</v>
      </c>
      <c r="J563" s="82"/>
    </row>
    <row r="564" spans="1:10" ht="13" hidden="1" outlineLevel="1">
      <c r="A564" s="76" t="s">
        <v>1740</v>
      </c>
      <c r="B564" s="83"/>
      <c r="C564" s="83"/>
      <c r="D564" s="81">
        <v>1</v>
      </c>
      <c r="E564" s="83"/>
      <c r="F564" s="79">
        <f t="shared" si="8"/>
        <v>1</v>
      </c>
      <c r="G564" s="83"/>
      <c r="H564" s="83"/>
      <c r="I564" s="81">
        <v>135000</v>
      </c>
      <c r="J564" s="82"/>
    </row>
    <row r="565" spans="1:10" ht="13" hidden="1" outlineLevel="1">
      <c r="A565" s="76" t="s">
        <v>1859</v>
      </c>
      <c r="B565" s="81">
        <v>1</v>
      </c>
      <c r="C565" s="83"/>
      <c r="D565" s="82"/>
      <c r="E565" s="83"/>
      <c r="F565" s="79">
        <f t="shared" si="8"/>
        <v>1</v>
      </c>
      <c r="G565" s="81">
        <v>75000</v>
      </c>
      <c r="H565" s="83"/>
      <c r="I565" s="83"/>
      <c r="J565" s="82"/>
    </row>
    <row r="566" spans="1:10" ht="13" hidden="1" outlineLevel="1">
      <c r="A566" s="76" t="s">
        <v>1864</v>
      </c>
      <c r="B566" s="83"/>
      <c r="C566" s="81">
        <v>1</v>
      </c>
      <c r="D566" s="82"/>
      <c r="E566" s="83"/>
      <c r="F566" s="79">
        <f t="shared" si="8"/>
        <v>1</v>
      </c>
      <c r="G566" s="83"/>
      <c r="H566" s="81">
        <v>165000</v>
      </c>
      <c r="I566" s="83"/>
      <c r="J566" s="82"/>
    </row>
    <row r="567" spans="1:10" ht="13" hidden="1" outlineLevel="1">
      <c r="A567" s="76" t="s">
        <v>1869</v>
      </c>
      <c r="B567" s="83"/>
      <c r="C567" s="83"/>
      <c r="D567" s="82"/>
      <c r="E567" s="81">
        <v>1</v>
      </c>
      <c r="F567" s="79">
        <f t="shared" si="8"/>
        <v>1</v>
      </c>
      <c r="G567" s="83"/>
      <c r="H567" s="83"/>
      <c r="I567" s="83"/>
      <c r="J567" s="81">
        <v>650000</v>
      </c>
    </row>
    <row r="568" spans="1:10" ht="13" hidden="1" outlineLevel="1">
      <c r="A568" s="76" t="s">
        <v>1857</v>
      </c>
      <c r="B568" s="83"/>
      <c r="C568" s="81">
        <v>1</v>
      </c>
      <c r="D568" s="82"/>
      <c r="E568" s="83"/>
      <c r="F568" s="79">
        <f t="shared" si="8"/>
        <v>1</v>
      </c>
      <c r="G568" s="83"/>
      <c r="H568" s="81">
        <v>40000</v>
      </c>
      <c r="I568" s="83"/>
      <c r="J568" s="82"/>
    </row>
    <row r="569" spans="1:10" ht="13" hidden="1" outlineLevel="1">
      <c r="A569" s="76" t="s">
        <v>1854</v>
      </c>
      <c r="B569" s="83"/>
      <c r="C569" s="81">
        <v>1</v>
      </c>
      <c r="D569" s="82"/>
      <c r="E569" s="83"/>
      <c r="F569" s="79">
        <f t="shared" si="8"/>
        <v>1</v>
      </c>
      <c r="G569" s="83"/>
      <c r="H569" s="81">
        <v>45000</v>
      </c>
      <c r="I569" s="83"/>
      <c r="J569" s="82"/>
    </row>
    <row r="570" spans="1:10" ht="13" hidden="1" outlineLevel="1">
      <c r="A570" s="76" t="s">
        <v>1842</v>
      </c>
      <c r="B570" s="83"/>
      <c r="C570" s="83"/>
      <c r="D570" s="81">
        <v>1</v>
      </c>
      <c r="E570" s="83"/>
      <c r="F570" s="79">
        <f t="shared" si="8"/>
        <v>1</v>
      </c>
      <c r="G570" s="83"/>
      <c r="H570" s="83"/>
      <c r="I570" s="81">
        <v>170000</v>
      </c>
      <c r="J570" s="82"/>
    </row>
    <row r="571" spans="1:10" ht="13" hidden="1" outlineLevel="1">
      <c r="A571" s="76" t="s">
        <v>1463</v>
      </c>
      <c r="B571" s="83"/>
      <c r="C571" s="83"/>
      <c r="D571" s="81">
        <v>1</v>
      </c>
      <c r="E571" s="83"/>
      <c r="F571" s="79">
        <f t="shared" si="8"/>
        <v>1</v>
      </c>
      <c r="G571" s="83"/>
      <c r="H571" s="83"/>
      <c r="I571" s="81">
        <v>190000</v>
      </c>
      <c r="J571" s="82"/>
    </row>
    <row r="572" spans="1:10" ht="13" hidden="1" outlineLevel="1">
      <c r="A572" s="76" t="s">
        <v>1225</v>
      </c>
      <c r="B572" s="83"/>
      <c r="C572" s="83"/>
      <c r="D572" s="81">
        <v>1</v>
      </c>
      <c r="E572" s="83"/>
      <c r="F572" s="79">
        <f t="shared" si="8"/>
        <v>1</v>
      </c>
      <c r="G572" s="83"/>
      <c r="H572" s="83"/>
      <c r="I572" s="81">
        <v>145000</v>
      </c>
      <c r="J572" s="82"/>
    </row>
    <row r="573" spans="1:10" ht="13" hidden="1" outlineLevel="1">
      <c r="A573" s="76" t="s">
        <v>1223</v>
      </c>
      <c r="B573" s="83"/>
      <c r="C573" s="81">
        <v>1</v>
      </c>
      <c r="D573" s="82"/>
      <c r="E573" s="83"/>
      <c r="F573" s="79">
        <f t="shared" si="8"/>
        <v>1</v>
      </c>
      <c r="G573" s="83"/>
      <c r="H573" s="81">
        <v>75000</v>
      </c>
      <c r="I573" s="83"/>
      <c r="J573" s="82"/>
    </row>
    <row r="574" spans="1:10" ht="13" hidden="1" outlineLevel="1">
      <c r="A574" s="76" t="s">
        <v>1849</v>
      </c>
      <c r="B574" s="81">
        <v>1</v>
      </c>
      <c r="C574" s="83"/>
      <c r="D574" s="82"/>
      <c r="E574" s="83"/>
      <c r="F574" s="79">
        <f t="shared" si="8"/>
        <v>1</v>
      </c>
      <c r="G574" s="81">
        <v>100000</v>
      </c>
      <c r="H574" s="83"/>
      <c r="I574" s="83"/>
      <c r="J574" s="82"/>
    </row>
    <row r="575" spans="1:10" ht="13" hidden="1" outlineLevel="1">
      <c r="A575" s="76" t="s">
        <v>2219</v>
      </c>
      <c r="B575" s="83"/>
      <c r="C575" s="81">
        <v>1</v>
      </c>
      <c r="D575" s="82"/>
      <c r="E575" s="83"/>
      <c r="F575" s="79">
        <f t="shared" si="8"/>
        <v>1</v>
      </c>
      <c r="G575" s="83"/>
      <c r="H575" s="81">
        <v>125000</v>
      </c>
      <c r="I575" s="83"/>
      <c r="J575" s="82"/>
    </row>
    <row r="576" spans="1:10" ht="13" hidden="1" outlineLevel="1">
      <c r="A576" s="76" t="s">
        <v>1881</v>
      </c>
      <c r="B576" s="83"/>
      <c r="C576" s="83"/>
      <c r="D576" s="81">
        <v>1</v>
      </c>
      <c r="E576" s="83"/>
      <c r="F576" s="79">
        <f t="shared" si="8"/>
        <v>1</v>
      </c>
      <c r="G576" s="83"/>
      <c r="H576" s="83"/>
      <c r="I576" s="81">
        <v>60000</v>
      </c>
      <c r="J576" s="82"/>
    </row>
    <row r="577" spans="1:10" ht="13" hidden="1" outlineLevel="1">
      <c r="A577" s="76" t="s">
        <v>1892</v>
      </c>
      <c r="B577" s="83"/>
      <c r="C577" s="83"/>
      <c r="D577" s="81">
        <v>1</v>
      </c>
      <c r="E577" s="83"/>
      <c r="F577" s="79">
        <f t="shared" si="8"/>
        <v>1</v>
      </c>
      <c r="G577" s="83"/>
      <c r="H577" s="83"/>
      <c r="I577" s="81">
        <v>160000</v>
      </c>
      <c r="J577" s="82"/>
    </row>
    <row r="578" spans="1:10" ht="13" hidden="1" outlineLevel="1">
      <c r="A578" s="76" t="s">
        <v>1893</v>
      </c>
      <c r="B578" s="83"/>
      <c r="C578" s="83"/>
      <c r="D578" s="82"/>
      <c r="E578" s="81">
        <v>1</v>
      </c>
      <c r="F578" s="79">
        <f t="shared" si="8"/>
        <v>1</v>
      </c>
      <c r="G578" s="83"/>
      <c r="H578" s="83"/>
      <c r="I578" s="83"/>
      <c r="J578" s="81">
        <v>180000</v>
      </c>
    </row>
    <row r="579" spans="1:10" ht="13" hidden="1" outlineLevel="1">
      <c r="A579" s="76" t="s">
        <v>1897</v>
      </c>
      <c r="B579" s="83"/>
      <c r="C579" s="81">
        <v>1</v>
      </c>
      <c r="D579" s="82"/>
      <c r="E579" s="83"/>
      <c r="F579" s="79">
        <f t="shared" si="8"/>
        <v>1</v>
      </c>
      <c r="G579" s="83"/>
      <c r="H579" s="81">
        <v>45000</v>
      </c>
      <c r="I579" s="83"/>
      <c r="J579" s="82"/>
    </row>
    <row r="580" spans="1:10" ht="13" hidden="1" outlineLevel="1">
      <c r="A580" s="76" t="s">
        <v>1901</v>
      </c>
      <c r="B580" s="83"/>
      <c r="C580" s="81">
        <v>1</v>
      </c>
      <c r="D580" s="82"/>
      <c r="E580" s="83"/>
      <c r="F580" s="79">
        <f t="shared" si="8"/>
        <v>1</v>
      </c>
      <c r="G580" s="83"/>
      <c r="H580" s="81">
        <v>62500</v>
      </c>
      <c r="I580" s="83"/>
      <c r="J580" s="82"/>
    </row>
    <row r="581" spans="1:10" ht="13" hidden="1" outlineLevel="1">
      <c r="A581" s="76" t="s">
        <v>1902</v>
      </c>
      <c r="B581" s="83"/>
      <c r="C581" s="81">
        <v>1</v>
      </c>
      <c r="D581" s="82"/>
      <c r="E581" s="83"/>
      <c r="F581" s="79">
        <f t="shared" si="8"/>
        <v>1</v>
      </c>
      <c r="G581" s="83"/>
      <c r="H581" s="81">
        <v>155000</v>
      </c>
      <c r="I581" s="83"/>
      <c r="J581" s="82"/>
    </row>
    <row r="582" spans="1:10" ht="13" hidden="1" outlineLevel="1">
      <c r="A582" s="76" t="s">
        <v>1904</v>
      </c>
      <c r="B582" s="83"/>
      <c r="C582" s="81">
        <v>1</v>
      </c>
      <c r="D582" s="82"/>
      <c r="E582" s="83"/>
      <c r="F582" s="79">
        <f t="shared" si="8"/>
        <v>1</v>
      </c>
      <c r="G582" s="83"/>
      <c r="H582" s="81">
        <v>195000</v>
      </c>
      <c r="I582" s="83"/>
      <c r="J582" s="82"/>
    </row>
    <row r="583" spans="1:10" ht="13" hidden="1" outlineLevel="1">
      <c r="A583" s="76" t="s">
        <v>1577</v>
      </c>
      <c r="B583" s="83"/>
      <c r="C583" s="81">
        <v>1</v>
      </c>
      <c r="D583" s="82"/>
      <c r="E583" s="83"/>
      <c r="F583" s="79">
        <f t="shared" si="8"/>
        <v>1</v>
      </c>
      <c r="G583" s="83"/>
      <c r="H583" s="81">
        <v>70000</v>
      </c>
      <c r="I583" s="83"/>
      <c r="J583" s="82"/>
    </row>
    <row r="584" spans="1:10" ht="13" hidden="1" outlineLevel="1">
      <c r="A584" s="76" t="s">
        <v>1876</v>
      </c>
      <c r="B584" s="83"/>
      <c r="C584" s="81">
        <v>1</v>
      </c>
      <c r="D584" s="82"/>
      <c r="E584" s="83"/>
      <c r="F584" s="79">
        <f t="shared" si="8"/>
        <v>1</v>
      </c>
      <c r="G584" s="83"/>
      <c r="H584" s="81">
        <v>37500</v>
      </c>
      <c r="I584" s="83"/>
      <c r="J584" s="82"/>
    </row>
    <row r="585" spans="1:10" ht="13" hidden="1" outlineLevel="1">
      <c r="A585" s="76" t="s">
        <v>1879</v>
      </c>
      <c r="B585" s="83"/>
      <c r="C585" s="81">
        <v>1</v>
      </c>
      <c r="D585" s="82"/>
      <c r="E585" s="83"/>
      <c r="F585" s="79">
        <f t="shared" si="8"/>
        <v>1</v>
      </c>
      <c r="G585" s="83"/>
      <c r="H585" s="81">
        <v>145000</v>
      </c>
      <c r="I585" s="83"/>
      <c r="J585" s="82"/>
    </row>
    <row r="586" spans="1:10" ht="13" hidden="1" outlineLevel="1">
      <c r="A586" s="76" t="s">
        <v>1788</v>
      </c>
      <c r="B586" s="83"/>
      <c r="C586" s="83"/>
      <c r="D586" s="81">
        <v>1</v>
      </c>
      <c r="E586" s="83"/>
      <c r="F586" s="79">
        <f t="shared" si="8"/>
        <v>1</v>
      </c>
      <c r="G586" s="83"/>
      <c r="H586" s="83"/>
      <c r="I586" s="81">
        <v>185000</v>
      </c>
      <c r="J586" s="82"/>
    </row>
    <row r="587" spans="1:10" ht="13" hidden="1" outlineLevel="1">
      <c r="A587" s="76" t="s">
        <v>1796</v>
      </c>
      <c r="B587" s="81">
        <v>1</v>
      </c>
      <c r="C587" s="83"/>
      <c r="D587" s="82"/>
      <c r="E587" s="83"/>
      <c r="F587" s="79">
        <f t="shared" si="8"/>
        <v>1</v>
      </c>
      <c r="G587" s="81">
        <v>115000</v>
      </c>
      <c r="H587" s="83"/>
      <c r="I587" s="83"/>
      <c r="J587" s="82"/>
    </row>
    <row r="588" spans="1:10" ht="13" hidden="1" outlineLevel="1">
      <c r="A588" s="76" t="s">
        <v>2220</v>
      </c>
      <c r="B588" s="83"/>
      <c r="C588" s="83"/>
      <c r="D588" s="81">
        <v>1</v>
      </c>
      <c r="E588" s="83"/>
      <c r="F588" s="79">
        <f t="shared" si="8"/>
        <v>1</v>
      </c>
      <c r="G588" s="83"/>
      <c r="H588" s="83"/>
      <c r="I588" s="81">
        <v>130000</v>
      </c>
      <c r="J588" s="82"/>
    </row>
    <row r="589" spans="1:10" ht="13" hidden="1" outlineLevel="1">
      <c r="A589" s="76" t="s">
        <v>1217</v>
      </c>
      <c r="B589" s="83"/>
      <c r="C589" s="83"/>
      <c r="D589" s="81">
        <v>1</v>
      </c>
      <c r="E589" s="83"/>
      <c r="F589" s="79">
        <f t="shared" si="8"/>
        <v>1</v>
      </c>
      <c r="G589" s="83"/>
      <c r="H589" s="83"/>
      <c r="I589" s="81">
        <v>110000</v>
      </c>
      <c r="J589" s="82"/>
    </row>
    <row r="590" spans="1:10" ht="13" hidden="1" outlineLevel="1">
      <c r="A590" s="76" t="s">
        <v>1783</v>
      </c>
      <c r="B590" s="83"/>
      <c r="C590" s="83"/>
      <c r="D590" s="81">
        <v>1</v>
      </c>
      <c r="E590" s="83"/>
      <c r="F590" s="79">
        <f t="shared" si="8"/>
        <v>1</v>
      </c>
      <c r="G590" s="83"/>
      <c r="H590" s="83"/>
      <c r="I590" s="81">
        <v>115000</v>
      </c>
      <c r="J590" s="82"/>
    </row>
    <row r="591" spans="1:10" ht="13" hidden="1" outlineLevel="1">
      <c r="A591" s="76" t="s">
        <v>1768</v>
      </c>
      <c r="B591" s="83"/>
      <c r="C591" s="81">
        <v>1</v>
      </c>
      <c r="D591" s="82"/>
      <c r="E591" s="83"/>
      <c r="F591" s="79">
        <f t="shared" si="8"/>
        <v>1</v>
      </c>
      <c r="G591" s="83"/>
      <c r="H591" s="81">
        <v>90000</v>
      </c>
      <c r="I591" s="83"/>
      <c r="J591" s="82"/>
    </row>
    <row r="592" spans="1:10" ht="13" hidden="1" outlineLevel="1">
      <c r="A592" s="76" t="s">
        <v>1573</v>
      </c>
      <c r="B592" s="83"/>
      <c r="C592" s="81">
        <v>1</v>
      </c>
      <c r="D592" s="82"/>
      <c r="E592" s="83"/>
      <c r="F592" s="79">
        <f t="shared" si="8"/>
        <v>1</v>
      </c>
      <c r="G592" s="83"/>
      <c r="H592" s="81">
        <v>77500</v>
      </c>
      <c r="I592" s="83"/>
      <c r="J592" s="82"/>
    </row>
    <row r="593" spans="1:10" ht="13" hidden="1" outlineLevel="1">
      <c r="A593" s="76" t="s">
        <v>1777</v>
      </c>
      <c r="B593" s="83"/>
      <c r="C593" s="83"/>
      <c r="D593" s="82"/>
      <c r="E593" s="81">
        <v>1</v>
      </c>
      <c r="F593" s="79">
        <f t="shared" si="8"/>
        <v>1</v>
      </c>
      <c r="G593" s="83"/>
      <c r="H593" s="83"/>
      <c r="I593" s="83"/>
      <c r="J593" s="81">
        <v>205000</v>
      </c>
    </row>
    <row r="594" spans="1:10" ht="13" hidden="1" outlineLevel="1">
      <c r="A594" s="76" t="s">
        <v>2221</v>
      </c>
      <c r="B594" s="83"/>
      <c r="C594" s="83"/>
      <c r="D594" s="81">
        <v>1</v>
      </c>
      <c r="E594" s="83"/>
      <c r="F594" s="79">
        <f t="shared" si="8"/>
        <v>1</v>
      </c>
      <c r="G594" s="83"/>
      <c r="H594" s="83"/>
      <c r="I594" s="81">
        <v>172414</v>
      </c>
      <c r="J594" s="82"/>
    </row>
    <row r="595" spans="1:10" ht="13" hidden="1" outlineLevel="1">
      <c r="A595" s="76" t="s">
        <v>1800</v>
      </c>
      <c r="B595" s="83"/>
      <c r="C595" s="81">
        <v>1</v>
      </c>
      <c r="D595" s="82"/>
      <c r="E595" s="83"/>
      <c r="F595" s="79">
        <f t="shared" si="8"/>
        <v>1</v>
      </c>
      <c r="G595" s="83"/>
      <c r="H595" s="81">
        <v>135000</v>
      </c>
      <c r="I595" s="83"/>
      <c r="J595" s="82"/>
    </row>
    <row r="596" spans="1:10" ht="13" hidden="1" outlineLevel="1">
      <c r="A596" s="76" t="s">
        <v>1214</v>
      </c>
      <c r="B596" s="83"/>
      <c r="C596" s="83"/>
      <c r="D596" s="81">
        <v>1</v>
      </c>
      <c r="E596" s="83"/>
      <c r="F596" s="79">
        <f t="shared" si="8"/>
        <v>1</v>
      </c>
      <c r="G596" s="83"/>
      <c r="H596" s="83"/>
      <c r="I596" s="81">
        <v>170000</v>
      </c>
      <c r="J596" s="82"/>
    </row>
    <row r="597" spans="1:10" ht="13" hidden="1" outlineLevel="1">
      <c r="A597" s="76" t="s">
        <v>1812</v>
      </c>
      <c r="B597" s="83"/>
      <c r="C597" s="83"/>
      <c r="D597" s="81">
        <v>1</v>
      </c>
      <c r="E597" s="83"/>
      <c r="F597" s="79">
        <f t="shared" si="8"/>
        <v>1</v>
      </c>
      <c r="G597" s="83"/>
      <c r="H597" s="83"/>
      <c r="I597" s="81">
        <v>97500</v>
      </c>
      <c r="J597" s="82"/>
    </row>
    <row r="598" spans="1:10" ht="13" hidden="1" outlineLevel="1">
      <c r="A598" s="76" t="s">
        <v>1824</v>
      </c>
      <c r="B598" s="83"/>
      <c r="C598" s="83"/>
      <c r="D598" s="81">
        <v>1</v>
      </c>
      <c r="E598" s="83"/>
      <c r="F598" s="79">
        <f t="shared" si="8"/>
        <v>1</v>
      </c>
      <c r="G598" s="83"/>
      <c r="H598" s="83"/>
      <c r="I598" s="81">
        <v>130000</v>
      </c>
      <c r="J598" s="82"/>
    </row>
    <row r="599" spans="1:10" ht="13" hidden="1" outlineLevel="1">
      <c r="A599" s="76" t="s">
        <v>1829</v>
      </c>
      <c r="B599" s="83"/>
      <c r="C599" s="81">
        <v>1</v>
      </c>
      <c r="D599" s="82"/>
      <c r="E599" s="83"/>
      <c r="F599" s="79">
        <f t="shared" si="8"/>
        <v>1</v>
      </c>
      <c r="G599" s="83"/>
      <c r="H599" s="81">
        <v>170000</v>
      </c>
      <c r="I599" s="83"/>
      <c r="J599" s="82"/>
    </row>
    <row r="600" spans="1:10" ht="13" hidden="1" outlineLevel="1">
      <c r="A600" s="76" t="s">
        <v>1830</v>
      </c>
      <c r="B600" s="83"/>
      <c r="C600" s="81">
        <v>1</v>
      </c>
      <c r="D600" s="82"/>
      <c r="E600" s="83"/>
      <c r="F600" s="79">
        <f t="shared" si="8"/>
        <v>1</v>
      </c>
      <c r="G600" s="83"/>
      <c r="H600" s="81">
        <v>75000</v>
      </c>
      <c r="I600" s="83"/>
      <c r="J600" s="82"/>
    </row>
    <row r="601" spans="1:10" ht="13" hidden="1" outlineLevel="1">
      <c r="A601" s="76" t="s">
        <v>127</v>
      </c>
      <c r="B601" s="83"/>
      <c r="C601" s="83"/>
      <c r="D601" s="81">
        <v>1</v>
      </c>
      <c r="E601" s="83"/>
      <c r="F601" s="79">
        <f t="shared" si="8"/>
        <v>1</v>
      </c>
      <c r="G601" s="83"/>
      <c r="H601" s="83"/>
      <c r="I601" s="81">
        <v>115000</v>
      </c>
      <c r="J601" s="82"/>
    </row>
    <row r="602" spans="1:10" ht="13" hidden="1" outlineLevel="1">
      <c r="A602" s="76" t="s">
        <v>1820</v>
      </c>
      <c r="B602" s="81">
        <v>1</v>
      </c>
      <c r="C602" s="83"/>
      <c r="D602" s="82"/>
      <c r="E602" s="83"/>
      <c r="F602" s="79">
        <f t="shared" si="8"/>
        <v>1</v>
      </c>
      <c r="G602" s="81">
        <v>130000</v>
      </c>
      <c r="H602" s="83"/>
      <c r="I602" s="83"/>
      <c r="J602" s="82"/>
    </row>
    <row r="603" spans="1:10" ht="13" hidden="1" outlineLevel="1">
      <c r="A603" s="76" t="s">
        <v>1806</v>
      </c>
      <c r="B603" s="83"/>
      <c r="C603" s="81">
        <v>1</v>
      </c>
      <c r="D603" s="82"/>
      <c r="E603" s="83"/>
      <c r="F603" s="79">
        <f t="shared" si="8"/>
        <v>1</v>
      </c>
      <c r="G603" s="83"/>
      <c r="H603" s="81">
        <v>50500</v>
      </c>
      <c r="I603" s="83"/>
      <c r="J603" s="82"/>
    </row>
    <row r="604" spans="1:10" ht="13" hidden="1" outlineLevel="1">
      <c r="A604" s="76" t="s">
        <v>1177</v>
      </c>
      <c r="B604" s="83"/>
      <c r="C604" s="81">
        <v>1</v>
      </c>
      <c r="D604" s="82"/>
      <c r="E604" s="83"/>
      <c r="F604" s="79">
        <f t="shared" si="8"/>
        <v>1</v>
      </c>
      <c r="G604" s="83"/>
      <c r="H604" s="81">
        <v>55000</v>
      </c>
      <c r="I604" s="83"/>
      <c r="J604" s="82"/>
    </row>
    <row r="605" spans="1:10" ht="13" hidden="1" outlineLevel="1">
      <c r="A605" s="76" t="s">
        <v>1811</v>
      </c>
      <c r="B605" s="83"/>
      <c r="C605" s="81">
        <v>1</v>
      </c>
      <c r="D605" s="82"/>
      <c r="E605" s="83"/>
      <c r="F605" s="79">
        <f t="shared" si="8"/>
        <v>1</v>
      </c>
      <c r="G605" s="83"/>
      <c r="H605" s="81">
        <v>80000</v>
      </c>
      <c r="I605" s="83"/>
      <c r="J605" s="82"/>
    </row>
    <row r="606" spans="1:10" ht="13" hidden="1" outlineLevel="1">
      <c r="A606" s="76" t="s">
        <v>1816</v>
      </c>
      <c r="B606" s="83"/>
      <c r="C606" s="81">
        <v>1</v>
      </c>
      <c r="D606" s="82"/>
      <c r="E606" s="83"/>
      <c r="F606" s="79">
        <f t="shared" si="8"/>
        <v>1</v>
      </c>
      <c r="G606" s="83"/>
      <c r="H606" s="81">
        <v>47500</v>
      </c>
      <c r="I606" s="83"/>
      <c r="J606" s="82"/>
    </row>
    <row r="607" spans="1:10" ht="13" hidden="1" outlineLevel="1">
      <c r="A607" s="76" t="s">
        <v>1818</v>
      </c>
      <c r="B607" s="83"/>
      <c r="C607" s="81">
        <v>1</v>
      </c>
      <c r="D607" s="82"/>
      <c r="E607" s="83"/>
      <c r="F607" s="79">
        <f t="shared" si="8"/>
        <v>1</v>
      </c>
      <c r="G607" s="83"/>
      <c r="H607" s="81">
        <v>140000</v>
      </c>
      <c r="I607" s="83"/>
      <c r="J607" s="82"/>
    </row>
  </sheetData>
  <conditionalFormatting sqref="G4:J51">
    <cfRule type="colorScale" priority="1">
      <colorScale>
        <cfvo type="min"/>
        <cfvo type="max"/>
        <color rgb="FFFFFFFF"/>
        <color rgb="FFE67C73"/>
      </colorScale>
    </cfRule>
  </conditionalFormatting>
  <conditionalFormatting sqref="G56:J69">
    <cfRule type="colorScale" priority="2">
      <colorScale>
        <cfvo type="min"/>
        <cfvo type="max"/>
        <color rgb="FFFFFFFF"/>
        <color rgb="FFE67C73"/>
      </colorScale>
    </cfRule>
  </conditionalFormatting>
  <conditionalFormatting sqref="G74:J131">
    <cfRule type="colorScale" priority="3">
      <colorScale>
        <cfvo type="min"/>
        <cfvo type="max"/>
        <color rgb="FFFFFFFF"/>
        <color rgb="FFE67C73"/>
      </colorScale>
    </cfRule>
  </conditionalFormatting>
  <conditionalFormatting sqref="G136:J138">
    <cfRule type="colorScale" priority="4">
      <colorScale>
        <cfvo type="min"/>
        <cfvo type="max"/>
        <color rgb="FFFFFFFF"/>
        <color rgb="FFE67C73"/>
      </colorScale>
    </cfRule>
  </conditionalFormatting>
  <conditionalFormatting sqref="G142:J194">
    <cfRule type="colorScale" priority="5">
      <colorScale>
        <cfvo type="min"/>
        <cfvo type="max"/>
        <color rgb="FFFFFFFF"/>
        <color rgb="FFE67C73"/>
      </colorScale>
    </cfRule>
  </conditionalFormatting>
  <conditionalFormatting sqref="G199:J201">
    <cfRule type="colorScale" priority="6">
      <colorScale>
        <cfvo type="min"/>
        <cfvo type="max"/>
        <color rgb="FFFFFFFF"/>
        <color rgb="FFE67C73"/>
      </colorScale>
    </cfRule>
  </conditionalFormatting>
  <conditionalFormatting sqref="G206:J219">
    <cfRule type="colorScale" priority="7">
      <colorScale>
        <cfvo type="min"/>
        <cfvo type="max"/>
        <color rgb="FFFFFFFF"/>
        <color rgb="FFE67C73"/>
      </colorScale>
    </cfRule>
  </conditionalFormatting>
  <conditionalFormatting sqref="G224:J327">
    <cfRule type="colorScale" priority="8">
      <colorScale>
        <cfvo type="min"/>
        <cfvo type="max"/>
        <color rgb="FFFFFFFF"/>
        <color rgb="FFE67C73"/>
      </colorScale>
    </cfRule>
  </conditionalFormatting>
  <conditionalFormatting sqref="G332:J607">
    <cfRule type="colorScale" priority="9">
      <colorScale>
        <cfvo type="min"/>
        <cfvo type="max"/>
        <color rgb="FFFFFFFF"/>
        <color rgb="FFE67C73"/>
      </colorScale>
    </cfRule>
  </conditionalFormatting>
  <hyperlinks>
    <hyperlink ref="A278" r:id="rId1" xr:uid="{00000000-0004-0000-0400-000000000000}"/>
    <hyperlink ref="A337" r:id="rId2" xr:uid="{00000000-0004-0000-0400-000001000000}"/>
    <hyperlink ref="A384" r:id="rId3" xr:uid="{00000000-0004-0000-0400-000002000000}"/>
    <hyperlink ref="A386" r:id="rId4" xr:uid="{00000000-0004-0000-0400-000003000000}"/>
    <hyperlink ref="A447" r:id="rId5" xr:uid="{00000000-0004-0000-0400-000004000000}"/>
    <hyperlink ref="A469" r:id="rId6" xr:uid="{00000000-0004-0000-0400-000005000000}"/>
    <hyperlink ref="A490" r:id="rId7" xr:uid="{00000000-0004-0000-0400-00000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85"/>
  <sheetViews>
    <sheetView workbookViewId="0"/>
  </sheetViews>
  <sheetFormatPr baseColWidth="10" defaultColWidth="14.5" defaultRowHeight="15.75" customHeight="1" outlineLevelRow="1"/>
  <cols>
    <col min="1" max="1" width="31.83203125" customWidth="1"/>
    <col min="2" max="6" width="13.6640625" customWidth="1"/>
  </cols>
  <sheetData>
    <row r="1" spans="1:6" ht="13">
      <c r="A1" s="67" t="s">
        <v>20</v>
      </c>
    </row>
    <row r="2" spans="1:6" ht="13">
      <c r="A2" s="97" t="s">
        <v>2222</v>
      </c>
      <c r="B2" s="97" t="s">
        <v>64</v>
      </c>
      <c r="C2" s="97" t="s">
        <v>49</v>
      </c>
      <c r="D2" s="97" t="s">
        <v>50</v>
      </c>
      <c r="E2" s="97" t="s">
        <v>69</v>
      </c>
      <c r="F2" s="97" t="s">
        <v>2223</v>
      </c>
    </row>
    <row r="3" spans="1:6" ht="13">
      <c r="A3" s="98" t="s">
        <v>2224</v>
      </c>
      <c r="B3" s="55">
        <v>14</v>
      </c>
      <c r="C3" s="55">
        <v>83</v>
      </c>
      <c r="D3" s="55">
        <v>36</v>
      </c>
      <c r="E3" s="55">
        <v>1</v>
      </c>
      <c r="F3" s="55">
        <v>134</v>
      </c>
    </row>
    <row r="4" spans="1:6" ht="13">
      <c r="A4" s="98" t="s">
        <v>2225</v>
      </c>
      <c r="B4" s="55">
        <v>9</v>
      </c>
      <c r="C4" s="55">
        <v>53</v>
      </c>
      <c r="D4" s="55">
        <v>31</v>
      </c>
      <c r="E4" s="55">
        <v>1</v>
      </c>
      <c r="F4" s="55">
        <v>94</v>
      </c>
    </row>
    <row r="5" spans="1:6" ht="13">
      <c r="A5" s="98" t="s">
        <v>2226</v>
      </c>
      <c r="B5" s="55">
        <v>7</v>
      </c>
      <c r="C5" s="55">
        <v>54</v>
      </c>
      <c r="D5" s="55">
        <v>26</v>
      </c>
      <c r="E5" s="55">
        <v>0</v>
      </c>
      <c r="F5" s="55">
        <v>87</v>
      </c>
    </row>
    <row r="6" spans="1:6" ht="13">
      <c r="A6" s="98" t="s">
        <v>2227</v>
      </c>
      <c r="B6" s="55">
        <v>10</v>
      </c>
      <c r="C6" s="55">
        <v>54</v>
      </c>
      <c r="D6" s="55">
        <v>18</v>
      </c>
      <c r="E6" s="55">
        <v>1</v>
      </c>
      <c r="F6" s="55">
        <v>83</v>
      </c>
    </row>
    <row r="7" spans="1:6" ht="13">
      <c r="A7" s="98" t="s">
        <v>2228</v>
      </c>
      <c r="B7" s="55">
        <v>9</v>
      </c>
      <c r="C7" s="55">
        <v>38</v>
      </c>
      <c r="D7" s="55">
        <v>21</v>
      </c>
      <c r="E7" s="55">
        <v>1</v>
      </c>
      <c r="F7" s="55">
        <v>69</v>
      </c>
    </row>
    <row r="8" spans="1:6" ht="13">
      <c r="A8" s="98" t="s">
        <v>2229</v>
      </c>
      <c r="B8" s="55">
        <v>8</v>
      </c>
      <c r="C8" s="55">
        <v>36</v>
      </c>
      <c r="D8" s="55">
        <v>20</v>
      </c>
      <c r="E8" s="55">
        <v>0</v>
      </c>
      <c r="F8" s="55">
        <v>64</v>
      </c>
    </row>
    <row r="9" spans="1:6" ht="13">
      <c r="A9" s="98" t="s">
        <v>2230</v>
      </c>
      <c r="B9" s="55">
        <v>10</v>
      </c>
      <c r="C9" s="55">
        <v>34</v>
      </c>
      <c r="D9" s="55">
        <v>17</v>
      </c>
      <c r="E9" s="55">
        <v>1</v>
      </c>
      <c r="F9" s="55">
        <v>62</v>
      </c>
    </row>
    <row r="10" spans="1:6" ht="13">
      <c r="A10" s="98" t="s">
        <v>2231</v>
      </c>
      <c r="B10" s="55">
        <v>7</v>
      </c>
      <c r="C10" s="55">
        <v>34</v>
      </c>
      <c r="D10" s="55">
        <v>18</v>
      </c>
      <c r="E10" s="55">
        <v>1</v>
      </c>
      <c r="F10" s="55">
        <v>60</v>
      </c>
    </row>
    <row r="11" spans="1:6" ht="13">
      <c r="A11" s="98" t="s">
        <v>2232</v>
      </c>
      <c r="B11" s="55">
        <v>7</v>
      </c>
      <c r="C11" s="55">
        <v>17</v>
      </c>
      <c r="D11" s="55">
        <v>9</v>
      </c>
      <c r="E11" s="55">
        <v>0</v>
      </c>
      <c r="F11" s="55">
        <v>33</v>
      </c>
    </row>
    <row r="12" spans="1:6" ht="13">
      <c r="A12" s="98" t="s">
        <v>2233</v>
      </c>
      <c r="B12" s="55">
        <v>3</v>
      </c>
      <c r="C12" s="55">
        <v>16</v>
      </c>
      <c r="D12" s="55">
        <v>10</v>
      </c>
      <c r="E12" s="55">
        <v>0</v>
      </c>
      <c r="F12" s="55">
        <v>29</v>
      </c>
    </row>
    <row r="13" spans="1:6" ht="13">
      <c r="A13" s="98" t="s">
        <v>2234</v>
      </c>
      <c r="B13" s="55">
        <v>4</v>
      </c>
      <c r="C13" s="55">
        <v>13</v>
      </c>
      <c r="D13" s="55">
        <v>10</v>
      </c>
      <c r="E13" s="55">
        <v>0</v>
      </c>
      <c r="F13" s="55">
        <v>27</v>
      </c>
    </row>
    <row r="14" spans="1:6" ht="13">
      <c r="A14" s="98" t="s">
        <v>2235</v>
      </c>
      <c r="B14" s="55">
        <v>3</v>
      </c>
      <c r="C14" s="55">
        <v>15</v>
      </c>
      <c r="D14" s="55">
        <v>3</v>
      </c>
      <c r="E14" s="55">
        <v>0</v>
      </c>
      <c r="F14" s="55">
        <v>21</v>
      </c>
    </row>
    <row r="15" spans="1:6" ht="13">
      <c r="A15" s="98" t="s">
        <v>2236</v>
      </c>
      <c r="B15" s="55">
        <v>2</v>
      </c>
      <c r="C15" s="55">
        <v>10</v>
      </c>
      <c r="D15" s="55">
        <v>7</v>
      </c>
      <c r="E15" s="55">
        <v>0</v>
      </c>
      <c r="F15" s="55">
        <v>19</v>
      </c>
    </row>
    <row r="16" spans="1:6" ht="13">
      <c r="A16" s="98" t="s">
        <v>2237</v>
      </c>
      <c r="B16" s="55">
        <v>3</v>
      </c>
      <c r="C16" s="55">
        <v>9</v>
      </c>
      <c r="D16" s="55">
        <v>6</v>
      </c>
      <c r="E16" s="55">
        <v>0</v>
      </c>
      <c r="F16" s="55">
        <v>18</v>
      </c>
    </row>
    <row r="17" spans="1:6" ht="13" collapsed="1">
      <c r="A17" s="98" t="s">
        <v>2238</v>
      </c>
      <c r="B17" s="55">
        <v>1</v>
      </c>
      <c r="C17" s="55">
        <v>9</v>
      </c>
      <c r="D17" s="55">
        <v>2</v>
      </c>
      <c r="E17" s="55">
        <v>0</v>
      </c>
      <c r="F17" s="55">
        <v>12</v>
      </c>
    </row>
    <row r="18" spans="1:6" ht="13" hidden="1" outlineLevel="1">
      <c r="A18" s="98" t="s">
        <v>2239</v>
      </c>
      <c r="B18" s="55">
        <v>3</v>
      </c>
      <c r="C18" s="55">
        <v>3</v>
      </c>
      <c r="D18" s="55">
        <v>4</v>
      </c>
      <c r="E18" s="55">
        <v>0</v>
      </c>
      <c r="F18" s="55">
        <v>10</v>
      </c>
    </row>
    <row r="19" spans="1:6" ht="13" hidden="1" outlineLevel="1">
      <c r="A19" s="98" t="s">
        <v>2240</v>
      </c>
      <c r="B19" s="55">
        <v>1</v>
      </c>
      <c r="C19" s="55">
        <v>5</v>
      </c>
      <c r="D19" s="55">
        <v>3</v>
      </c>
      <c r="E19" s="55">
        <v>0</v>
      </c>
      <c r="F19" s="55">
        <v>9</v>
      </c>
    </row>
    <row r="20" spans="1:6" ht="13" hidden="1" outlineLevel="1">
      <c r="A20" s="98" t="s">
        <v>2241</v>
      </c>
      <c r="B20" s="55">
        <v>2</v>
      </c>
      <c r="C20" s="55">
        <v>4</v>
      </c>
      <c r="D20" s="55">
        <v>2</v>
      </c>
      <c r="E20" s="55">
        <v>0</v>
      </c>
      <c r="F20" s="55">
        <v>8</v>
      </c>
    </row>
    <row r="21" spans="1:6" ht="13" hidden="1" outlineLevel="1">
      <c r="A21" s="98" t="s">
        <v>2242</v>
      </c>
      <c r="B21" s="55">
        <v>0</v>
      </c>
      <c r="C21" s="55">
        <v>7</v>
      </c>
      <c r="D21" s="55">
        <v>1</v>
      </c>
      <c r="E21" s="55">
        <v>0</v>
      </c>
      <c r="F21" s="55">
        <v>8</v>
      </c>
    </row>
    <row r="22" spans="1:6" ht="13" hidden="1" outlineLevel="1">
      <c r="A22" s="98" t="s">
        <v>2243</v>
      </c>
      <c r="B22" s="55">
        <v>2</v>
      </c>
      <c r="C22" s="55">
        <v>3</v>
      </c>
      <c r="D22" s="55">
        <v>2</v>
      </c>
      <c r="E22" s="55">
        <v>0</v>
      </c>
      <c r="F22" s="55">
        <v>7</v>
      </c>
    </row>
    <row r="23" spans="1:6" ht="13" hidden="1" outlineLevel="1">
      <c r="A23" s="98" t="s">
        <v>2244</v>
      </c>
      <c r="B23" s="55">
        <v>0</v>
      </c>
      <c r="C23" s="55">
        <v>4</v>
      </c>
      <c r="D23" s="55">
        <v>3</v>
      </c>
      <c r="E23" s="55">
        <v>0</v>
      </c>
      <c r="F23" s="55">
        <v>7</v>
      </c>
    </row>
    <row r="24" spans="1:6" ht="13" hidden="1" outlineLevel="1">
      <c r="A24" s="98" t="s">
        <v>2245</v>
      </c>
      <c r="B24" s="55">
        <v>1</v>
      </c>
      <c r="C24" s="55">
        <v>6</v>
      </c>
      <c r="D24" s="55">
        <v>0</v>
      </c>
      <c r="E24" s="55">
        <v>0</v>
      </c>
      <c r="F24" s="55">
        <v>7</v>
      </c>
    </row>
    <row r="25" spans="1:6" ht="13" hidden="1" outlineLevel="1">
      <c r="A25" s="98" t="s">
        <v>2246</v>
      </c>
      <c r="B25" s="55">
        <v>0</v>
      </c>
      <c r="C25" s="55">
        <v>4</v>
      </c>
      <c r="D25" s="55">
        <v>2</v>
      </c>
      <c r="E25" s="55">
        <v>0</v>
      </c>
      <c r="F25" s="55">
        <v>6</v>
      </c>
    </row>
    <row r="26" spans="1:6" ht="13" hidden="1" outlineLevel="1">
      <c r="A26" s="98" t="s">
        <v>2247</v>
      </c>
      <c r="B26" s="55">
        <v>0</v>
      </c>
      <c r="C26" s="55">
        <v>3</v>
      </c>
      <c r="D26" s="55">
        <v>3</v>
      </c>
      <c r="E26" s="55">
        <v>0</v>
      </c>
      <c r="F26" s="55">
        <v>6</v>
      </c>
    </row>
    <row r="27" spans="1:6" ht="13" hidden="1" outlineLevel="1">
      <c r="A27" s="98" t="s">
        <v>2248</v>
      </c>
      <c r="B27" s="55">
        <v>0</v>
      </c>
      <c r="C27" s="55">
        <v>2</v>
      </c>
      <c r="D27" s="55">
        <v>4</v>
      </c>
      <c r="E27" s="55">
        <v>0</v>
      </c>
      <c r="F27" s="55">
        <v>6</v>
      </c>
    </row>
    <row r="28" spans="1:6" ht="13" hidden="1" outlineLevel="1">
      <c r="A28" s="98" t="s">
        <v>2249</v>
      </c>
      <c r="B28" s="55">
        <v>1</v>
      </c>
      <c r="C28" s="55">
        <v>3</v>
      </c>
      <c r="D28" s="55">
        <v>2</v>
      </c>
      <c r="E28" s="55">
        <v>0</v>
      </c>
      <c r="F28" s="55">
        <v>6</v>
      </c>
    </row>
    <row r="29" spans="1:6" ht="13" hidden="1" outlineLevel="1">
      <c r="A29" s="98" t="s">
        <v>2250</v>
      </c>
      <c r="B29" s="55">
        <v>0</v>
      </c>
      <c r="C29" s="55">
        <v>4</v>
      </c>
      <c r="D29" s="55">
        <v>1</v>
      </c>
      <c r="E29" s="55">
        <v>0</v>
      </c>
      <c r="F29" s="55">
        <v>5</v>
      </c>
    </row>
    <row r="30" spans="1:6" ht="13" hidden="1" outlineLevel="1">
      <c r="A30" s="98" t="s">
        <v>2251</v>
      </c>
      <c r="B30" s="55">
        <v>0</v>
      </c>
      <c r="C30" s="55">
        <v>2</v>
      </c>
      <c r="D30" s="55">
        <v>3</v>
      </c>
      <c r="E30" s="55">
        <v>0</v>
      </c>
      <c r="F30" s="55">
        <v>5</v>
      </c>
    </row>
    <row r="31" spans="1:6" ht="13" hidden="1" outlineLevel="1">
      <c r="A31" s="98" t="s">
        <v>2252</v>
      </c>
      <c r="B31" s="55">
        <v>0</v>
      </c>
      <c r="C31" s="55">
        <v>3</v>
      </c>
      <c r="D31" s="55">
        <v>2</v>
      </c>
      <c r="E31" s="55">
        <v>0</v>
      </c>
      <c r="F31" s="55">
        <v>5</v>
      </c>
    </row>
    <row r="32" spans="1:6" ht="13" hidden="1" outlineLevel="1">
      <c r="A32" s="98" t="s">
        <v>2253</v>
      </c>
      <c r="B32" s="55">
        <v>0</v>
      </c>
      <c r="C32" s="55">
        <v>5</v>
      </c>
      <c r="D32" s="55">
        <v>0</v>
      </c>
      <c r="E32" s="55">
        <v>0</v>
      </c>
      <c r="F32" s="55">
        <v>5</v>
      </c>
    </row>
    <row r="33" spans="1:6" ht="13" hidden="1" outlineLevel="1">
      <c r="A33" s="98" t="s">
        <v>2254</v>
      </c>
      <c r="B33" s="55">
        <v>0</v>
      </c>
      <c r="C33" s="55">
        <v>3</v>
      </c>
      <c r="D33" s="55">
        <v>2</v>
      </c>
      <c r="E33" s="55">
        <v>0</v>
      </c>
      <c r="F33" s="55">
        <v>5</v>
      </c>
    </row>
    <row r="34" spans="1:6" ht="13" hidden="1" outlineLevel="1">
      <c r="A34" s="98" t="s">
        <v>2255</v>
      </c>
      <c r="B34" s="55">
        <v>3</v>
      </c>
      <c r="C34" s="55">
        <v>1</v>
      </c>
      <c r="D34" s="55">
        <v>1</v>
      </c>
      <c r="E34" s="55">
        <v>0</v>
      </c>
      <c r="F34" s="55">
        <v>5</v>
      </c>
    </row>
    <row r="35" spans="1:6" ht="13" hidden="1" outlineLevel="1">
      <c r="A35" s="98" t="s">
        <v>2256</v>
      </c>
      <c r="B35" s="55">
        <v>1</v>
      </c>
      <c r="C35" s="55">
        <v>2</v>
      </c>
      <c r="D35" s="55">
        <v>1</v>
      </c>
      <c r="E35" s="55">
        <v>0</v>
      </c>
      <c r="F35" s="55">
        <v>4</v>
      </c>
    </row>
    <row r="36" spans="1:6" ht="13" hidden="1" outlineLevel="1">
      <c r="A36" s="98" t="s">
        <v>2257</v>
      </c>
      <c r="B36" s="55">
        <v>2</v>
      </c>
      <c r="C36" s="55">
        <v>2</v>
      </c>
      <c r="D36" s="55">
        <v>0</v>
      </c>
      <c r="E36" s="55">
        <v>0</v>
      </c>
      <c r="F36" s="55">
        <v>4</v>
      </c>
    </row>
    <row r="37" spans="1:6" ht="13" hidden="1" outlineLevel="1">
      <c r="A37" s="98" t="s">
        <v>2258</v>
      </c>
      <c r="B37" s="55">
        <v>1</v>
      </c>
      <c r="C37" s="55">
        <v>3</v>
      </c>
      <c r="D37" s="55">
        <v>0</v>
      </c>
      <c r="E37" s="55">
        <v>0</v>
      </c>
      <c r="F37" s="55">
        <v>4</v>
      </c>
    </row>
    <row r="38" spans="1:6" ht="13" hidden="1" outlineLevel="1">
      <c r="A38" s="98" t="s">
        <v>2259</v>
      </c>
      <c r="B38" s="55">
        <v>0</v>
      </c>
      <c r="C38" s="55">
        <v>3</v>
      </c>
      <c r="D38" s="55">
        <v>1</v>
      </c>
      <c r="E38" s="55">
        <v>0</v>
      </c>
      <c r="F38" s="55">
        <v>4</v>
      </c>
    </row>
    <row r="39" spans="1:6" ht="13" hidden="1" outlineLevel="1">
      <c r="A39" s="98" t="s">
        <v>2260</v>
      </c>
      <c r="B39" s="55">
        <v>0</v>
      </c>
      <c r="C39" s="55">
        <v>4</v>
      </c>
      <c r="D39" s="55">
        <v>0</v>
      </c>
      <c r="E39" s="55">
        <v>0</v>
      </c>
      <c r="F39" s="55">
        <v>4</v>
      </c>
    </row>
    <row r="40" spans="1:6" ht="13" hidden="1" outlineLevel="1">
      <c r="A40" s="98" t="s">
        <v>2261</v>
      </c>
      <c r="B40" s="55">
        <v>0</v>
      </c>
      <c r="C40" s="55">
        <v>2</v>
      </c>
      <c r="D40" s="55">
        <v>2</v>
      </c>
      <c r="E40" s="55">
        <v>0</v>
      </c>
      <c r="F40" s="55">
        <v>4</v>
      </c>
    </row>
    <row r="41" spans="1:6" ht="13" hidden="1" outlineLevel="1">
      <c r="A41" s="98" t="s">
        <v>2262</v>
      </c>
      <c r="B41" s="55">
        <v>0</v>
      </c>
      <c r="C41" s="55">
        <v>2</v>
      </c>
      <c r="D41" s="55">
        <v>2</v>
      </c>
      <c r="E41" s="55">
        <v>0</v>
      </c>
      <c r="F41" s="55">
        <v>4</v>
      </c>
    </row>
    <row r="42" spans="1:6" ht="13" hidden="1" outlineLevel="1">
      <c r="A42" s="98" t="s">
        <v>2263</v>
      </c>
      <c r="B42" s="55">
        <v>0</v>
      </c>
      <c r="C42" s="55">
        <v>4</v>
      </c>
      <c r="D42" s="55">
        <v>0</v>
      </c>
      <c r="E42" s="55">
        <v>0</v>
      </c>
      <c r="F42" s="55">
        <v>4</v>
      </c>
    </row>
    <row r="43" spans="1:6" ht="13" hidden="1" outlineLevel="1">
      <c r="A43" s="98" t="s">
        <v>2264</v>
      </c>
      <c r="B43" s="55">
        <v>0</v>
      </c>
      <c r="C43" s="55">
        <v>3</v>
      </c>
      <c r="D43" s="55">
        <v>1</v>
      </c>
      <c r="E43" s="55">
        <v>0</v>
      </c>
      <c r="F43" s="55">
        <v>4</v>
      </c>
    </row>
    <row r="44" spans="1:6" ht="13" hidden="1" outlineLevel="1">
      <c r="A44" s="98" t="s">
        <v>2265</v>
      </c>
      <c r="B44" s="55">
        <v>1</v>
      </c>
      <c r="C44" s="55">
        <v>3</v>
      </c>
      <c r="D44" s="55">
        <v>0</v>
      </c>
      <c r="E44" s="55">
        <v>0</v>
      </c>
      <c r="F44" s="55">
        <v>4</v>
      </c>
    </row>
    <row r="45" spans="1:6" ht="13" hidden="1" outlineLevel="1">
      <c r="A45" s="98" t="s">
        <v>2266</v>
      </c>
      <c r="B45" s="55">
        <v>0</v>
      </c>
      <c r="C45" s="55">
        <v>2</v>
      </c>
      <c r="D45" s="55">
        <v>1</v>
      </c>
      <c r="E45" s="55">
        <v>0</v>
      </c>
      <c r="F45" s="55">
        <v>3</v>
      </c>
    </row>
    <row r="46" spans="1:6" ht="13" hidden="1" outlineLevel="1">
      <c r="A46" s="98" t="s">
        <v>2267</v>
      </c>
      <c r="B46" s="55">
        <v>0</v>
      </c>
      <c r="C46" s="55">
        <v>2</v>
      </c>
      <c r="D46" s="55">
        <v>1</v>
      </c>
      <c r="E46" s="55">
        <v>0</v>
      </c>
      <c r="F46" s="55">
        <v>3</v>
      </c>
    </row>
    <row r="47" spans="1:6" ht="13" hidden="1" outlineLevel="1">
      <c r="A47" s="98" t="s">
        <v>2268</v>
      </c>
      <c r="B47" s="55">
        <v>0</v>
      </c>
      <c r="C47" s="55">
        <v>2</v>
      </c>
      <c r="D47" s="55">
        <v>1</v>
      </c>
      <c r="E47" s="55">
        <v>0</v>
      </c>
      <c r="F47" s="55">
        <v>3</v>
      </c>
    </row>
    <row r="48" spans="1:6" ht="13" hidden="1" outlineLevel="1">
      <c r="A48" s="98" t="s">
        <v>2269</v>
      </c>
      <c r="B48" s="55">
        <v>0</v>
      </c>
      <c r="C48" s="55">
        <v>2</v>
      </c>
      <c r="D48" s="55">
        <v>1</v>
      </c>
      <c r="E48" s="55">
        <v>0</v>
      </c>
      <c r="F48" s="55">
        <v>3</v>
      </c>
    </row>
    <row r="49" spans="1:6" ht="13" hidden="1" outlineLevel="1">
      <c r="A49" s="98" t="s">
        <v>2270</v>
      </c>
      <c r="B49" s="55">
        <v>0</v>
      </c>
      <c r="C49" s="55">
        <v>2</v>
      </c>
      <c r="D49" s="55">
        <v>1</v>
      </c>
      <c r="E49" s="55">
        <v>0</v>
      </c>
      <c r="F49" s="55">
        <v>3</v>
      </c>
    </row>
    <row r="50" spans="1:6" ht="13" hidden="1" outlineLevel="1">
      <c r="A50" s="98" t="s">
        <v>2271</v>
      </c>
      <c r="B50" s="55">
        <v>0</v>
      </c>
      <c r="C50" s="55">
        <v>2</v>
      </c>
      <c r="D50" s="55">
        <v>1</v>
      </c>
      <c r="E50" s="55">
        <v>0</v>
      </c>
      <c r="F50" s="55">
        <v>3</v>
      </c>
    </row>
    <row r="51" spans="1:6" ht="13" hidden="1" outlineLevel="1">
      <c r="A51" s="98" t="s">
        <v>2272</v>
      </c>
      <c r="B51" s="55">
        <v>0</v>
      </c>
      <c r="C51" s="55">
        <v>2</v>
      </c>
      <c r="D51" s="55">
        <v>1</v>
      </c>
      <c r="E51" s="55">
        <v>0</v>
      </c>
      <c r="F51" s="55">
        <v>3</v>
      </c>
    </row>
    <row r="52" spans="1:6" ht="13" hidden="1" outlineLevel="1">
      <c r="A52" s="98" t="s">
        <v>2273</v>
      </c>
      <c r="B52" s="55">
        <v>1</v>
      </c>
      <c r="C52" s="55">
        <v>2</v>
      </c>
      <c r="D52" s="55">
        <v>0</v>
      </c>
      <c r="E52" s="55">
        <v>0</v>
      </c>
      <c r="F52" s="55">
        <v>3</v>
      </c>
    </row>
    <row r="53" spans="1:6" ht="13" hidden="1" outlineLevel="1">
      <c r="A53" s="98" t="s">
        <v>2274</v>
      </c>
      <c r="B53" s="55">
        <v>0</v>
      </c>
      <c r="C53" s="55">
        <v>2</v>
      </c>
      <c r="D53" s="55">
        <v>1</v>
      </c>
      <c r="E53" s="55">
        <v>0</v>
      </c>
      <c r="F53" s="55">
        <v>3</v>
      </c>
    </row>
    <row r="54" spans="1:6" ht="13" hidden="1" outlineLevel="1">
      <c r="A54" s="98" t="s">
        <v>2275</v>
      </c>
      <c r="B54" s="55">
        <v>2</v>
      </c>
      <c r="C54" s="55">
        <v>0</v>
      </c>
      <c r="D54" s="55">
        <v>1</v>
      </c>
      <c r="E54" s="55">
        <v>0</v>
      </c>
      <c r="F54" s="55">
        <v>3</v>
      </c>
    </row>
    <row r="55" spans="1:6" ht="13" hidden="1" outlineLevel="1">
      <c r="A55" s="98" t="s">
        <v>2276</v>
      </c>
      <c r="B55" s="55">
        <v>0</v>
      </c>
      <c r="C55" s="55">
        <v>1</v>
      </c>
      <c r="D55" s="55">
        <v>2</v>
      </c>
      <c r="E55" s="55">
        <v>0</v>
      </c>
      <c r="F55" s="55">
        <v>3</v>
      </c>
    </row>
    <row r="56" spans="1:6" ht="13" hidden="1" outlineLevel="1">
      <c r="A56" s="98" t="s">
        <v>2277</v>
      </c>
      <c r="B56" s="55">
        <v>0</v>
      </c>
      <c r="C56" s="55">
        <v>2</v>
      </c>
      <c r="D56" s="55">
        <v>1</v>
      </c>
      <c r="E56" s="55">
        <v>0</v>
      </c>
      <c r="F56" s="55">
        <v>3</v>
      </c>
    </row>
    <row r="57" spans="1:6" ht="13" hidden="1" outlineLevel="1">
      <c r="A57" s="98" t="s">
        <v>2278</v>
      </c>
      <c r="B57" s="55">
        <v>1</v>
      </c>
      <c r="C57" s="55">
        <v>2</v>
      </c>
      <c r="D57" s="55">
        <v>0</v>
      </c>
      <c r="E57" s="55">
        <v>0</v>
      </c>
      <c r="F57" s="55">
        <v>3</v>
      </c>
    </row>
    <row r="58" spans="1:6" ht="13" hidden="1" outlineLevel="1">
      <c r="A58" s="98" t="s">
        <v>2279</v>
      </c>
      <c r="B58" s="55">
        <v>0</v>
      </c>
      <c r="C58" s="55">
        <v>2</v>
      </c>
      <c r="D58" s="55">
        <v>1</v>
      </c>
      <c r="E58" s="55">
        <v>0</v>
      </c>
      <c r="F58" s="55">
        <v>3</v>
      </c>
    </row>
    <row r="59" spans="1:6" ht="13" hidden="1" outlineLevel="1">
      <c r="A59" s="98" t="s">
        <v>2280</v>
      </c>
      <c r="B59" s="55">
        <v>1</v>
      </c>
      <c r="C59" s="55">
        <v>1</v>
      </c>
      <c r="D59" s="55">
        <v>1</v>
      </c>
      <c r="E59" s="55">
        <v>0</v>
      </c>
      <c r="F59" s="55">
        <v>3</v>
      </c>
    </row>
    <row r="60" spans="1:6" ht="13" hidden="1" outlineLevel="1">
      <c r="A60" s="98" t="s">
        <v>2281</v>
      </c>
      <c r="B60" s="55">
        <v>0</v>
      </c>
      <c r="C60" s="55">
        <v>2</v>
      </c>
      <c r="D60" s="55">
        <v>1</v>
      </c>
      <c r="E60" s="55">
        <v>0</v>
      </c>
      <c r="F60" s="55">
        <v>3</v>
      </c>
    </row>
    <row r="61" spans="1:6" ht="13" hidden="1" outlineLevel="1">
      <c r="A61" s="98" t="s">
        <v>2282</v>
      </c>
      <c r="B61" s="55">
        <v>0</v>
      </c>
      <c r="C61" s="55">
        <v>1</v>
      </c>
      <c r="D61" s="55">
        <v>2</v>
      </c>
      <c r="E61" s="55">
        <v>0</v>
      </c>
      <c r="F61" s="55">
        <v>3</v>
      </c>
    </row>
    <row r="62" spans="1:6" ht="13" hidden="1" outlineLevel="1">
      <c r="A62" s="98" t="s">
        <v>2283</v>
      </c>
      <c r="B62" s="55">
        <v>0</v>
      </c>
      <c r="C62" s="55">
        <v>2</v>
      </c>
      <c r="D62" s="55">
        <v>0</v>
      </c>
      <c r="E62" s="55">
        <v>0</v>
      </c>
      <c r="F62" s="55">
        <v>2</v>
      </c>
    </row>
    <row r="63" spans="1:6" ht="13" hidden="1" outlineLevel="1">
      <c r="A63" s="98" t="s">
        <v>2284</v>
      </c>
      <c r="B63" s="55">
        <v>0</v>
      </c>
      <c r="C63" s="55">
        <v>1</v>
      </c>
      <c r="D63" s="55">
        <v>1</v>
      </c>
      <c r="E63" s="55">
        <v>0</v>
      </c>
      <c r="F63" s="55">
        <v>2</v>
      </c>
    </row>
    <row r="64" spans="1:6" ht="13" hidden="1" outlineLevel="1">
      <c r="A64" s="98" t="s">
        <v>2285</v>
      </c>
      <c r="B64" s="55">
        <v>0</v>
      </c>
      <c r="C64" s="55">
        <v>1</v>
      </c>
      <c r="D64" s="55">
        <v>1</v>
      </c>
      <c r="E64" s="55">
        <v>0</v>
      </c>
      <c r="F64" s="55">
        <v>2</v>
      </c>
    </row>
    <row r="65" spans="1:6" ht="13" hidden="1" outlineLevel="1">
      <c r="A65" s="98" t="s">
        <v>2286</v>
      </c>
      <c r="B65" s="55">
        <v>0</v>
      </c>
      <c r="C65" s="55">
        <v>2</v>
      </c>
      <c r="D65" s="55">
        <v>0</v>
      </c>
      <c r="E65" s="55">
        <v>0</v>
      </c>
      <c r="F65" s="55">
        <v>2</v>
      </c>
    </row>
    <row r="66" spans="1:6" ht="13" hidden="1" outlineLevel="1">
      <c r="A66" s="98" t="s">
        <v>2287</v>
      </c>
      <c r="B66" s="55">
        <v>0</v>
      </c>
      <c r="C66" s="55">
        <v>2</v>
      </c>
      <c r="D66" s="55">
        <v>0</v>
      </c>
      <c r="E66" s="55">
        <v>0</v>
      </c>
      <c r="F66" s="55">
        <v>2</v>
      </c>
    </row>
    <row r="67" spans="1:6" ht="13" hidden="1" outlineLevel="1">
      <c r="A67" s="98" t="s">
        <v>2288</v>
      </c>
      <c r="B67" s="55">
        <v>0</v>
      </c>
      <c r="C67" s="55">
        <v>0</v>
      </c>
      <c r="D67" s="55">
        <v>2</v>
      </c>
      <c r="E67" s="55">
        <v>0</v>
      </c>
      <c r="F67" s="55">
        <v>2</v>
      </c>
    </row>
    <row r="68" spans="1:6" ht="13" hidden="1" outlineLevel="1">
      <c r="A68" s="98" t="s">
        <v>2289</v>
      </c>
      <c r="B68" s="55">
        <v>0</v>
      </c>
      <c r="C68" s="55">
        <v>1</v>
      </c>
      <c r="D68" s="55">
        <v>1</v>
      </c>
      <c r="E68" s="55">
        <v>0</v>
      </c>
      <c r="F68" s="55">
        <v>2</v>
      </c>
    </row>
    <row r="69" spans="1:6" ht="13" hidden="1" outlineLevel="1">
      <c r="A69" s="98" t="s">
        <v>2290</v>
      </c>
      <c r="B69" s="55">
        <v>0</v>
      </c>
      <c r="C69" s="55">
        <v>1</v>
      </c>
      <c r="D69" s="55">
        <v>1</v>
      </c>
      <c r="E69" s="55">
        <v>0</v>
      </c>
      <c r="F69" s="55">
        <v>2</v>
      </c>
    </row>
    <row r="70" spans="1:6" ht="13" hidden="1" outlineLevel="1">
      <c r="A70" s="98" t="s">
        <v>2291</v>
      </c>
      <c r="B70" s="55">
        <v>0</v>
      </c>
      <c r="C70" s="55">
        <v>0</v>
      </c>
      <c r="D70" s="55">
        <v>2</v>
      </c>
      <c r="E70" s="55">
        <v>0</v>
      </c>
      <c r="F70" s="55">
        <v>2</v>
      </c>
    </row>
    <row r="71" spans="1:6" ht="13" hidden="1" outlineLevel="1">
      <c r="A71" s="98" t="s">
        <v>2292</v>
      </c>
      <c r="B71" s="55">
        <v>0</v>
      </c>
      <c r="C71" s="55">
        <v>2</v>
      </c>
      <c r="D71" s="55">
        <v>0</v>
      </c>
      <c r="E71" s="55">
        <v>0</v>
      </c>
      <c r="F71" s="55">
        <v>2</v>
      </c>
    </row>
    <row r="72" spans="1:6" ht="13" hidden="1" outlineLevel="1">
      <c r="A72" s="98" t="s">
        <v>2293</v>
      </c>
      <c r="B72" s="55">
        <v>1</v>
      </c>
      <c r="C72" s="55">
        <v>1</v>
      </c>
      <c r="D72" s="55">
        <v>0</v>
      </c>
      <c r="E72" s="55">
        <v>0</v>
      </c>
      <c r="F72" s="55">
        <v>2</v>
      </c>
    </row>
    <row r="73" spans="1:6" ht="13" hidden="1" outlineLevel="1">
      <c r="A73" s="98" t="s">
        <v>2294</v>
      </c>
      <c r="B73" s="55">
        <v>0</v>
      </c>
      <c r="C73" s="55">
        <v>1</v>
      </c>
      <c r="D73" s="55">
        <v>1</v>
      </c>
      <c r="E73" s="55">
        <v>0</v>
      </c>
      <c r="F73" s="55">
        <v>2</v>
      </c>
    </row>
    <row r="74" spans="1:6" ht="13" hidden="1" outlineLevel="1">
      <c r="A74" s="98" t="s">
        <v>2295</v>
      </c>
      <c r="B74" s="55">
        <v>0</v>
      </c>
      <c r="C74" s="55">
        <v>2</v>
      </c>
      <c r="D74" s="55">
        <v>0</v>
      </c>
      <c r="E74" s="55">
        <v>0</v>
      </c>
      <c r="F74" s="55">
        <v>2</v>
      </c>
    </row>
    <row r="75" spans="1:6" ht="13" hidden="1" outlineLevel="1">
      <c r="A75" s="98" t="s">
        <v>2296</v>
      </c>
      <c r="B75" s="55">
        <v>0</v>
      </c>
      <c r="C75" s="55">
        <v>2</v>
      </c>
      <c r="D75" s="55">
        <v>0</v>
      </c>
      <c r="E75" s="55">
        <v>0</v>
      </c>
      <c r="F75" s="55">
        <v>2</v>
      </c>
    </row>
    <row r="76" spans="1:6" ht="13" hidden="1" outlineLevel="1">
      <c r="A76" s="98" t="s">
        <v>2297</v>
      </c>
      <c r="B76" s="55">
        <v>0</v>
      </c>
      <c r="C76" s="55">
        <v>1</v>
      </c>
      <c r="D76" s="55">
        <v>1</v>
      </c>
      <c r="E76" s="55">
        <v>0</v>
      </c>
      <c r="F76" s="55">
        <v>2</v>
      </c>
    </row>
    <row r="77" spans="1:6" ht="13" hidden="1" outlineLevel="1">
      <c r="A77" s="98" t="s">
        <v>2298</v>
      </c>
      <c r="B77" s="55">
        <v>0</v>
      </c>
      <c r="C77" s="55">
        <v>2</v>
      </c>
      <c r="D77" s="55">
        <v>0</v>
      </c>
      <c r="E77" s="55">
        <v>0</v>
      </c>
      <c r="F77" s="55">
        <v>2</v>
      </c>
    </row>
    <row r="78" spans="1:6" ht="13" hidden="1" outlineLevel="1">
      <c r="A78" s="98" t="s">
        <v>2299</v>
      </c>
      <c r="B78" s="55">
        <v>0</v>
      </c>
      <c r="C78" s="55">
        <v>2</v>
      </c>
      <c r="D78" s="55">
        <v>0</v>
      </c>
      <c r="E78" s="55">
        <v>0</v>
      </c>
      <c r="F78" s="55">
        <v>2</v>
      </c>
    </row>
    <row r="79" spans="1:6" ht="13" hidden="1" outlineLevel="1">
      <c r="A79" s="98" t="s">
        <v>2300</v>
      </c>
      <c r="B79" s="55">
        <v>1</v>
      </c>
      <c r="C79" s="55">
        <v>1</v>
      </c>
      <c r="D79" s="55">
        <v>0</v>
      </c>
      <c r="E79" s="55">
        <v>0</v>
      </c>
      <c r="F79" s="55">
        <v>2</v>
      </c>
    </row>
    <row r="80" spans="1:6" ht="13" hidden="1" outlineLevel="1">
      <c r="A80" s="98" t="s">
        <v>2301</v>
      </c>
      <c r="B80" s="55">
        <v>0</v>
      </c>
      <c r="C80" s="55">
        <v>2</v>
      </c>
      <c r="D80" s="55">
        <v>0</v>
      </c>
      <c r="E80" s="55">
        <v>0</v>
      </c>
      <c r="F80" s="55">
        <v>2</v>
      </c>
    </row>
    <row r="81" spans="1:6" ht="13" hidden="1" outlineLevel="1">
      <c r="A81" s="98" t="s">
        <v>2302</v>
      </c>
      <c r="B81" s="55">
        <v>0</v>
      </c>
      <c r="C81" s="55">
        <v>2</v>
      </c>
      <c r="D81" s="55">
        <v>0</v>
      </c>
      <c r="E81" s="55">
        <v>0</v>
      </c>
      <c r="F81" s="55">
        <v>2</v>
      </c>
    </row>
    <row r="82" spans="1:6" ht="13" hidden="1" outlineLevel="1">
      <c r="A82" s="98" t="s">
        <v>2303</v>
      </c>
      <c r="B82" s="55">
        <v>0</v>
      </c>
      <c r="C82" s="55">
        <v>2</v>
      </c>
      <c r="D82" s="55">
        <v>0</v>
      </c>
      <c r="E82" s="55">
        <v>0</v>
      </c>
      <c r="F82" s="55">
        <v>2</v>
      </c>
    </row>
    <row r="83" spans="1:6" ht="13" hidden="1" outlineLevel="1">
      <c r="A83" s="98" t="s">
        <v>2304</v>
      </c>
      <c r="B83" s="55">
        <v>0</v>
      </c>
      <c r="C83" s="55">
        <v>2</v>
      </c>
      <c r="D83" s="55">
        <v>0</v>
      </c>
      <c r="E83" s="55">
        <v>0</v>
      </c>
      <c r="F83" s="55">
        <v>2</v>
      </c>
    </row>
    <row r="84" spans="1:6" ht="13" hidden="1" outlineLevel="1">
      <c r="A84" s="98" t="s">
        <v>2305</v>
      </c>
      <c r="B84" s="55">
        <v>0</v>
      </c>
      <c r="C84" s="55">
        <v>1</v>
      </c>
      <c r="D84" s="55">
        <v>1</v>
      </c>
      <c r="E84" s="55">
        <v>0</v>
      </c>
      <c r="F84" s="55">
        <v>2</v>
      </c>
    </row>
    <row r="85" spans="1:6" ht="13" hidden="1" outlineLevel="1">
      <c r="A85" s="98" t="s">
        <v>2306</v>
      </c>
      <c r="B85" s="55">
        <v>0</v>
      </c>
      <c r="C85" s="55">
        <v>2</v>
      </c>
      <c r="D85" s="55">
        <v>0</v>
      </c>
      <c r="E85" s="55">
        <v>0</v>
      </c>
      <c r="F85" s="55">
        <v>2</v>
      </c>
    </row>
    <row r="86" spans="1:6" ht="13" hidden="1" outlineLevel="1">
      <c r="A86" s="98" t="s">
        <v>2307</v>
      </c>
      <c r="B86" s="55">
        <v>0</v>
      </c>
      <c r="C86" s="55">
        <v>2</v>
      </c>
      <c r="D86" s="55">
        <v>0</v>
      </c>
      <c r="E86" s="55">
        <v>0</v>
      </c>
      <c r="F86" s="55">
        <v>2</v>
      </c>
    </row>
    <row r="87" spans="1:6" ht="13" hidden="1" outlineLevel="1">
      <c r="A87" s="98" t="s">
        <v>2308</v>
      </c>
      <c r="B87" s="55">
        <v>0</v>
      </c>
      <c r="C87" s="55">
        <v>2</v>
      </c>
      <c r="D87" s="55">
        <v>0</v>
      </c>
      <c r="E87" s="55">
        <v>0</v>
      </c>
      <c r="F87" s="55">
        <v>2</v>
      </c>
    </row>
    <row r="88" spans="1:6" ht="13" hidden="1" outlineLevel="1">
      <c r="A88" s="98" t="s">
        <v>2309</v>
      </c>
      <c r="B88" s="55">
        <v>0</v>
      </c>
      <c r="C88" s="55">
        <v>2</v>
      </c>
      <c r="D88" s="55">
        <v>0</v>
      </c>
      <c r="E88" s="55">
        <v>0</v>
      </c>
      <c r="F88" s="55">
        <v>2</v>
      </c>
    </row>
    <row r="89" spans="1:6" ht="13" hidden="1" outlineLevel="1">
      <c r="A89" s="98" t="s">
        <v>2310</v>
      </c>
      <c r="B89" s="55">
        <v>0</v>
      </c>
      <c r="C89" s="55">
        <v>2</v>
      </c>
      <c r="D89" s="55">
        <v>0</v>
      </c>
      <c r="E89" s="55">
        <v>0</v>
      </c>
      <c r="F89" s="55">
        <v>2</v>
      </c>
    </row>
    <row r="90" spans="1:6" ht="13" hidden="1" outlineLevel="1">
      <c r="A90" s="98" t="s">
        <v>2311</v>
      </c>
      <c r="B90" s="55">
        <v>0</v>
      </c>
      <c r="C90" s="55">
        <v>2</v>
      </c>
      <c r="D90" s="55">
        <v>0</v>
      </c>
      <c r="E90" s="55">
        <v>0</v>
      </c>
      <c r="F90" s="55">
        <v>2</v>
      </c>
    </row>
    <row r="91" spans="1:6" ht="13" hidden="1" outlineLevel="1">
      <c r="A91" s="98" t="s">
        <v>2312</v>
      </c>
      <c r="B91" s="55">
        <v>1</v>
      </c>
      <c r="C91" s="55">
        <v>1</v>
      </c>
      <c r="D91" s="55">
        <v>0</v>
      </c>
      <c r="E91" s="55">
        <v>0</v>
      </c>
      <c r="F91" s="55">
        <v>2</v>
      </c>
    </row>
    <row r="92" spans="1:6" ht="13" hidden="1" outlineLevel="1">
      <c r="A92" s="98" t="s">
        <v>2313</v>
      </c>
      <c r="B92" s="55">
        <v>0</v>
      </c>
      <c r="C92" s="55">
        <v>0</v>
      </c>
      <c r="D92" s="55">
        <v>2</v>
      </c>
      <c r="E92" s="55">
        <v>0</v>
      </c>
      <c r="F92" s="55">
        <v>2</v>
      </c>
    </row>
    <row r="93" spans="1:6" ht="13" hidden="1" outlineLevel="1">
      <c r="A93" s="98" t="s">
        <v>2314</v>
      </c>
      <c r="B93" s="55">
        <v>0</v>
      </c>
      <c r="C93" s="55">
        <v>1</v>
      </c>
      <c r="D93" s="55">
        <v>1</v>
      </c>
      <c r="E93" s="55">
        <v>0</v>
      </c>
      <c r="F93" s="55">
        <v>2</v>
      </c>
    </row>
    <row r="94" spans="1:6" ht="13" hidden="1" outlineLevel="1">
      <c r="A94" s="98" t="s">
        <v>2315</v>
      </c>
      <c r="B94" s="55">
        <v>0</v>
      </c>
      <c r="C94" s="55">
        <v>2</v>
      </c>
      <c r="D94" s="55">
        <v>0</v>
      </c>
      <c r="E94" s="55">
        <v>0</v>
      </c>
      <c r="F94" s="55">
        <v>2</v>
      </c>
    </row>
    <row r="95" spans="1:6" ht="13" hidden="1" outlineLevel="1">
      <c r="A95" s="98" t="s">
        <v>2316</v>
      </c>
      <c r="B95" s="55">
        <v>0</v>
      </c>
      <c r="C95" s="55">
        <v>1</v>
      </c>
      <c r="D95" s="55">
        <v>1</v>
      </c>
      <c r="E95" s="55">
        <v>0</v>
      </c>
      <c r="F95" s="55">
        <v>2</v>
      </c>
    </row>
    <row r="96" spans="1:6" ht="13" hidden="1" outlineLevel="1">
      <c r="A96" s="98" t="s">
        <v>2317</v>
      </c>
      <c r="B96" s="55">
        <v>0</v>
      </c>
      <c r="C96" s="55">
        <v>2</v>
      </c>
      <c r="D96" s="55">
        <v>0</v>
      </c>
      <c r="E96" s="55">
        <v>0</v>
      </c>
      <c r="F96" s="55">
        <v>2</v>
      </c>
    </row>
    <row r="97" spans="1:6" ht="13" hidden="1" outlineLevel="1">
      <c r="A97" s="98" t="s">
        <v>2318</v>
      </c>
      <c r="B97" s="55">
        <v>0</v>
      </c>
      <c r="C97" s="55">
        <v>1</v>
      </c>
      <c r="D97" s="55">
        <v>1</v>
      </c>
      <c r="E97" s="55">
        <v>0</v>
      </c>
      <c r="F97" s="55">
        <v>2</v>
      </c>
    </row>
    <row r="98" spans="1:6" ht="13" hidden="1" outlineLevel="1">
      <c r="A98" s="98" t="s">
        <v>2319</v>
      </c>
      <c r="B98" s="55">
        <v>0</v>
      </c>
      <c r="C98" s="55">
        <v>1</v>
      </c>
      <c r="D98" s="55">
        <v>0</v>
      </c>
      <c r="E98" s="55">
        <v>0</v>
      </c>
      <c r="F98" s="55">
        <v>1</v>
      </c>
    </row>
    <row r="99" spans="1:6" ht="13" hidden="1" outlineLevel="1">
      <c r="A99" s="98" t="s">
        <v>2320</v>
      </c>
      <c r="B99" s="55">
        <v>0</v>
      </c>
      <c r="C99" s="55">
        <v>1</v>
      </c>
      <c r="D99" s="55">
        <v>0</v>
      </c>
      <c r="E99" s="55">
        <v>0</v>
      </c>
      <c r="F99" s="55">
        <v>1</v>
      </c>
    </row>
    <row r="100" spans="1:6" ht="13" hidden="1" outlineLevel="1">
      <c r="A100" s="98" t="s">
        <v>2321</v>
      </c>
      <c r="B100" s="55">
        <v>1</v>
      </c>
      <c r="C100" s="55">
        <v>0</v>
      </c>
      <c r="D100" s="55">
        <v>0</v>
      </c>
      <c r="E100" s="55">
        <v>0</v>
      </c>
      <c r="F100" s="55">
        <v>1</v>
      </c>
    </row>
    <row r="101" spans="1:6" ht="13" hidden="1" outlineLevel="1">
      <c r="A101" s="98" t="s">
        <v>2322</v>
      </c>
      <c r="B101" s="55">
        <v>0</v>
      </c>
      <c r="C101" s="55">
        <v>1</v>
      </c>
      <c r="D101" s="55">
        <v>0</v>
      </c>
      <c r="E101" s="55">
        <v>0</v>
      </c>
      <c r="F101" s="55">
        <v>1</v>
      </c>
    </row>
    <row r="102" spans="1:6" ht="13" hidden="1" outlineLevel="1">
      <c r="A102" s="98" t="s">
        <v>2323</v>
      </c>
      <c r="B102" s="55">
        <v>0</v>
      </c>
      <c r="C102" s="55">
        <v>1</v>
      </c>
      <c r="D102" s="55">
        <v>0</v>
      </c>
      <c r="E102" s="55">
        <v>0</v>
      </c>
      <c r="F102" s="55">
        <v>1</v>
      </c>
    </row>
    <row r="103" spans="1:6" ht="13" hidden="1" outlineLevel="1">
      <c r="A103" s="98" t="s">
        <v>2324</v>
      </c>
      <c r="B103" s="55">
        <v>0</v>
      </c>
      <c r="C103" s="55">
        <v>1</v>
      </c>
      <c r="D103" s="55">
        <v>0</v>
      </c>
      <c r="E103" s="55">
        <v>0</v>
      </c>
      <c r="F103" s="55">
        <v>1</v>
      </c>
    </row>
    <row r="104" spans="1:6" ht="13" hidden="1" outlineLevel="1">
      <c r="A104" s="98" t="s">
        <v>2325</v>
      </c>
      <c r="B104" s="55">
        <v>0</v>
      </c>
      <c r="C104" s="55">
        <v>1</v>
      </c>
      <c r="D104" s="55">
        <v>0</v>
      </c>
      <c r="E104" s="55">
        <v>0</v>
      </c>
      <c r="F104" s="55">
        <v>1</v>
      </c>
    </row>
    <row r="105" spans="1:6" ht="13" hidden="1" outlineLevel="1">
      <c r="A105" s="98" t="s">
        <v>2326</v>
      </c>
      <c r="B105" s="55">
        <v>0</v>
      </c>
      <c r="C105" s="55">
        <v>1</v>
      </c>
      <c r="D105" s="55">
        <v>0</v>
      </c>
      <c r="E105" s="55">
        <v>0</v>
      </c>
      <c r="F105" s="55">
        <v>1</v>
      </c>
    </row>
    <row r="106" spans="1:6" ht="13" hidden="1" outlineLevel="1">
      <c r="A106" s="98" t="s">
        <v>2327</v>
      </c>
      <c r="B106" s="55">
        <v>0</v>
      </c>
      <c r="C106" s="55">
        <v>0</v>
      </c>
      <c r="D106" s="55">
        <v>1</v>
      </c>
      <c r="E106" s="55">
        <v>0</v>
      </c>
      <c r="F106" s="55">
        <v>1</v>
      </c>
    </row>
    <row r="107" spans="1:6" ht="13" hidden="1" outlineLevel="1">
      <c r="A107" s="98" t="s">
        <v>2328</v>
      </c>
      <c r="B107" s="55">
        <v>0</v>
      </c>
      <c r="C107" s="55">
        <v>1</v>
      </c>
      <c r="D107" s="55">
        <v>0</v>
      </c>
      <c r="E107" s="55">
        <v>0</v>
      </c>
      <c r="F107" s="55">
        <v>1</v>
      </c>
    </row>
    <row r="108" spans="1:6" ht="13" hidden="1" outlineLevel="1">
      <c r="A108" s="98" t="s">
        <v>2329</v>
      </c>
      <c r="B108" s="55">
        <v>0</v>
      </c>
      <c r="C108" s="55">
        <v>0</v>
      </c>
      <c r="D108" s="55">
        <v>1</v>
      </c>
      <c r="E108" s="55">
        <v>0</v>
      </c>
      <c r="F108" s="55">
        <v>1</v>
      </c>
    </row>
    <row r="109" spans="1:6" ht="13" hidden="1" outlineLevel="1">
      <c r="A109" s="98" t="s">
        <v>2330</v>
      </c>
      <c r="B109" s="55">
        <v>0</v>
      </c>
      <c r="C109" s="55">
        <v>0</v>
      </c>
      <c r="D109" s="55">
        <v>1</v>
      </c>
      <c r="E109" s="55">
        <v>0</v>
      </c>
      <c r="F109" s="55">
        <v>1</v>
      </c>
    </row>
    <row r="110" spans="1:6" ht="13" hidden="1" outlineLevel="1">
      <c r="A110" s="99" t="s">
        <v>2331</v>
      </c>
      <c r="B110" s="55">
        <v>0</v>
      </c>
      <c r="C110" s="55">
        <v>1</v>
      </c>
      <c r="D110" s="55">
        <v>0</v>
      </c>
      <c r="E110" s="55">
        <v>0</v>
      </c>
      <c r="F110" s="55">
        <v>1</v>
      </c>
    </row>
    <row r="111" spans="1:6" ht="13" hidden="1" outlineLevel="1">
      <c r="A111" s="98" t="s">
        <v>2332</v>
      </c>
      <c r="B111" s="55">
        <v>0</v>
      </c>
      <c r="C111" s="55">
        <v>1</v>
      </c>
      <c r="D111" s="55">
        <v>0</v>
      </c>
      <c r="E111" s="55">
        <v>0</v>
      </c>
      <c r="F111" s="55">
        <v>1</v>
      </c>
    </row>
    <row r="112" spans="1:6" ht="13" hidden="1" outlineLevel="1">
      <c r="A112" s="98" t="s">
        <v>2333</v>
      </c>
      <c r="B112" s="55">
        <v>0</v>
      </c>
      <c r="C112" s="55">
        <v>0</v>
      </c>
      <c r="D112" s="55">
        <v>1</v>
      </c>
      <c r="E112" s="55">
        <v>0</v>
      </c>
      <c r="F112" s="55">
        <v>1</v>
      </c>
    </row>
    <row r="113" spans="1:6" ht="13" hidden="1" outlineLevel="1">
      <c r="A113" s="98" t="s">
        <v>2334</v>
      </c>
      <c r="B113" s="55">
        <v>0</v>
      </c>
      <c r="C113" s="55">
        <v>1</v>
      </c>
      <c r="D113" s="55">
        <v>0</v>
      </c>
      <c r="E113" s="55">
        <v>0</v>
      </c>
      <c r="F113" s="55">
        <v>1</v>
      </c>
    </row>
    <row r="114" spans="1:6" ht="13" hidden="1" outlineLevel="1">
      <c r="A114" s="98" t="s">
        <v>2335</v>
      </c>
      <c r="B114" s="55">
        <v>0</v>
      </c>
      <c r="C114" s="55">
        <v>1</v>
      </c>
      <c r="D114" s="55">
        <v>0</v>
      </c>
      <c r="E114" s="55">
        <v>0</v>
      </c>
      <c r="F114" s="55">
        <v>1</v>
      </c>
    </row>
    <row r="115" spans="1:6" ht="13" hidden="1" outlineLevel="1">
      <c r="A115" s="98" t="s">
        <v>2336</v>
      </c>
      <c r="B115" s="55">
        <v>0</v>
      </c>
      <c r="C115" s="55">
        <v>1</v>
      </c>
      <c r="D115" s="55">
        <v>0</v>
      </c>
      <c r="E115" s="55">
        <v>0</v>
      </c>
      <c r="F115" s="55">
        <v>1</v>
      </c>
    </row>
    <row r="116" spans="1:6" ht="13" hidden="1" outlineLevel="1">
      <c r="A116" s="98" t="s">
        <v>2337</v>
      </c>
      <c r="B116" s="55">
        <v>0</v>
      </c>
      <c r="C116" s="55">
        <v>1</v>
      </c>
      <c r="D116" s="55">
        <v>0</v>
      </c>
      <c r="E116" s="55">
        <v>0</v>
      </c>
      <c r="F116" s="55">
        <v>1</v>
      </c>
    </row>
    <row r="117" spans="1:6" ht="13" hidden="1" outlineLevel="1">
      <c r="A117" s="98" t="s">
        <v>2338</v>
      </c>
      <c r="B117" s="55">
        <v>0</v>
      </c>
      <c r="C117" s="55">
        <v>1</v>
      </c>
      <c r="D117" s="55">
        <v>0</v>
      </c>
      <c r="E117" s="55">
        <v>0</v>
      </c>
      <c r="F117" s="55">
        <v>1</v>
      </c>
    </row>
    <row r="118" spans="1:6" ht="13" hidden="1" outlineLevel="1">
      <c r="A118" s="98" t="s">
        <v>2339</v>
      </c>
      <c r="B118" s="55">
        <v>0</v>
      </c>
      <c r="C118" s="55">
        <v>0</v>
      </c>
      <c r="D118" s="55">
        <v>1</v>
      </c>
      <c r="E118" s="55">
        <v>0</v>
      </c>
      <c r="F118" s="55">
        <v>1</v>
      </c>
    </row>
    <row r="119" spans="1:6" ht="13" hidden="1" outlineLevel="1">
      <c r="A119" s="98" t="s">
        <v>2340</v>
      </c>
      <c r="B119" s="55">
        <v>0</v>
      </c>
      <c r="C119" s="55">
        <v>1</v>
      </c>
      <c r="D119" s="55">
        <v>0</v>
      </c>
      <c r="E119" s="55">
        <v>0</v>
      </c>
      <c r="F119" s="55">
        <v>1</v>
      </c>
    </row>
    <row r="120" spans="1:6" ht="13" hidden="1" outlineLevel="1">
      <c r="A120" s="98" t="s">
        <v>2341</v>
      </c>
      <c r="B120" s="55">
        <v>0</v>
      </c>
      <c r="C120" s="55">
        <v>1</v>
      </c>
      <c r="D120" s="55">
        <v>0</v>
      </c>
      <c r="E120" s="55">
        <v>0</v>
      </c>
      <c r="F120" s="55">
        <v>1</v>
      </c>
    </row>
    <row r="121" spans="1:6" ht="13" hidden="1" outlineLevel="1">
      <c r="A121" s="98" t="s">
        <v>2342</v>
      </c>
      <c r="B121" s="55">
        <v>0</v>
      </c>
      <c r="C121" s="55">
        <v>1</v>
      </c>
      <c r="D121" s="55">
        <v>0</v>
      </c>
      <c r="E121" s="55">
        <v>0</v>
      </c>
      <c r="F121" s="55">
        <v>1</v>
      </c>
    </row>
    <row r="122" spans="1:6" ht="13" hidden="1" outlineLevel="1">
      <c r="A122" s="98" t="s">
        <v>2343</v>
      </c>
      <c r="B122" s="55">
        <v>0</v>
      </c>
      <c r="C122" s="55">
        <v>1</v>
      </c>
      <c r="D122" s="55">
        <v>0</v>
      </c>
      <c r="E122" s="55">
        <v>0</v>
      </c>
      <c r="F122" s="55">
        <v>1</v>
      </c>
    </row>
    <row r="123" spans="1:6" ht="13" hidden="1" outlineLevel="1">
      <c r="A123" s="98" t="s">
        <v>2344</v>
      </c>
      <c r="B123" s="55">
        <v>0</v>
      </c>
      <c r="C123" s="55">
        <v>1</v>
      </c>
      <c r="D123" s="55">
        <v>0</v>
      </c>
      <c r="E123" s="55">
        <v>0</v>
      </c>
      <c r="F123" s="55">
        <v>1</v>
      </c>
    </row>
    <row r="124" spans="1:6" ht="13" hidden="1" outlineLevel="1">
      <c r="A124" s="98" t="s">
        <v>2345</v>
      </c>
      <c r="B124" s="55">
        <v>0</v>
      </c>
      <c r="C124" s="55">
        <v>1</v>
      </c>
      <c r="D124" s="55">
        <v>0</v>
      </c>
      <c r="E124" s="55">
        <v>0</v>
      </c>
      <c r="F124" s="55">
        <v>1</v>
      </c>
    </row>
    <row r="125" spans="1:6" ht="13" hidden="1" outlineLevel="1">
      <c r="A125" s="98" t="s">
        <v>2346</v>
      </c>
      <c r="B125" s="55">
        <v>0</v>
      </c>
      <c r="C125" s="55">
        <v>0</v>
      </c>
      <c r="D125" s="55">
        <v>1</v>
      </c>
      <c r="E125" s="55">
        <v>0</v>
      </c>
      <c r="F125" s="55">
        <v>1</v>
      </c>
    </row>
    <row r="126" spans="1:6" ht="13" hidden="1" outlineLevel="1">
      <c r="A126" s="98" t="s">
        <v>2347</v>
      </c>
      <c r="B126" s="55">
        <v>0</v>
      </c>
      <c r="C126" s="55">
        <v>1</v>
      </c>
      <c r="D126" s="55">
        <v>0</v>
      </c>
      <c r="E126" s="55">
        <v>0</v>
      </c>
      <c r="F126" s="55">
        <v>1</v>
      </c>
    </row>
    <row r="127" spans="1:6" ht="13" hidden="1" outlineLevel="1">
      <c r="A127" s="98" t="s">
        <v>2348</v>
      </c>
      <c r="B127" s="55">
        <v>1</v>
      </c>
      <c r="C127" s="55">
        <v>0</v>
      </c>
      <c r="D127" s="55">
        <v>0</v>
      </c>
      <c r="E127" s="55">
        <v>0</v>
      </c>
      <c r="F127" s="55">
        <v>1</v>
      </c>
    </row>
    <row r="128" spans="1:6" ht="13" hidden="1" outlineLevel="1">
      <c r="A128" s="98" t="s">
        <v>2349</v>
      </c>
      <c r="B128" s="55">
        <v>0</v>
      </c>
      <c r="C128" s="55">
        <v>1</v>
      </c>
      <c r="D128" s="55">
        <v>0</v>
      </c>
      <c r="E128" s="55">
        <v>0</v>
      </c>
      <c r="F128" s="55">
        <v>1</v>
      </c>
    </row>
    <row r="129" spans="1:6" ht="13" hidden="1" outlineLevel="1">
      <c r="A129" s="98" t="s">
        <v>2350</v>
      </c>
      <c r="B129" s="55">
        <v>0</v>
      </c>
      <c r="C129" s="55">
        <v>1</v>
      </c>
      <c r="D129" s="55">
        <v>0</v>
      </c>
      <c r="E129" s="55">
        <v>0</v>
      </c>
      <c r="F129" s="55">
        <v>1</v>
      </c>
    </row>
    <row r="130" spans="1:6" ht="13" hidden="1" outlineLevel="1">
      <c r="A130" s="98" t="s">
        <v>2351</v>
      </c>
      <c r="B130" s="55">
        <v>0</v>
      </c>
      <c r="C130" s="55">
        <v>1</v>
      </c>
      <c r="D130" s="55">
        <v>0</v>
      </c>
      <c r="E130" s="55">
        <v>0</v>
      </c>
      <c r="F130" s="55">
        <v>1</v>
      </c>
    </row>
    <row r="131" spans="1:6" ht="13" hidden="1" outlineLevel="1">
      <c r="A131" s="98" t="s">
        <v>2352</v>
      </c>
      <c r="B131" s="55">
        <v>1</v>
      </c>
      <c r="C131" s="55">
        <v>0</v>
      </c>
      <c r="D131" s="55">
        <v>0</v>
      </c>
      <c r="E131" s="55">
        <v>0</v>
      </c>
      <c r="F131" s="55">
        <v>1</v>
      </c>
    </row>
    <row r="132" spans="1:6" ht="13" hidden="1" outlineLevel="1">
      <c r="A132" s="98" t="s">
        <v>2353</v>
      </c>
      <c r="B132" s="55">
        <v>1</v>
      </c>
      <c r="C132" s="55">
        <v>0</v>
      </c>
      <c r="D132" s="55">
        <v>0</v>
      </c>
      <c r="E132" s="55">
        <v>0</v>
      </c>
      <c r="F132" s="55">
        <v>1</v>
      </c>
    </row>
    <row r="133" spans="1:6" ht="13" hidden="1" outlineLevel="1">
      <c r="A133" s="98" t="s">
        <v>2354</v>
      </c>
      <c r="B133" s="55">
        <v>0</v>
      </c>
      <c r="C133" s="55">
        <v>1</v>
      </c>
      <c r="D133" s="55">
        <v>0</v>
      </c>
      <c r="E133" s="55">
        <v>0</v>
      </c>
      <c r="F133" s="55">
        <v>1</v>
      </c>
    </row>
    <row r="134" spans="1:6" ht="13" hidden="1" outlineLevel="1">
      <c r="A134" s="98" t="s">
        <v>2355</v>
      </c>
      <c r="B134" s="55">
        <v>0</v>
      </c>
      <c r="C134" s="55">
        <v>1</v>
      </c>
      <c r="D134" s="55">
        <v>0</v>
      </c>
      <c r="E134" s="55">
        <v>0</v>
      </c>
      <c r="F134" s="55">
        <v>1</v>
      </c>
    </row>
    <row r="135" spans="1:6" ht="13" hidden="1" outlineLevel="1">
      <c r="A135" s="98" t="s">
        <v>2356</v>
      </c>
      <c r="B135" s="55">
        <v>0</v>
      </c>
      <c r="C135" s="55">
        <v>1</v>
      </c>
      <c r="D135" s="55">
        <v>0</v>
      </c>
      <c r="E135" s="55">
        <v>0</v>
      </c>
      <c r="F135" s="55">
        <v>1</v>
      </c>
    </row>
    <row r="136" spans="1:6" ht="13" hidden="1" outlineLevel="1">
      <c r="A136" s="98" t="s">
        <v>2357</v>
      </c>
      <c r="B136" s="55">
        <v>0</v>
      </c>
      <c r="C136" s="55">
        <v>0</v>
      </c>
      <c r="D136" s="55">
        <v>1</v>
      </c>
      <c r="E136" s="55">
        <v>0</v>
      </c>
      <c r="F136" s="55">
        <v>1</v>
      </c>
    </row>
    <row r="137" spans="1:6" ht="13" hidden="1" outlineLevel="1">
      <c r="A137" s="98" t="s">
        <v>2358</v>
      </c>
      <c r="B137" s="55">
        <v>0</v>
      </c>
      <c r="C137" s="55">
        <v>1</v>
      </c>
      <c r="D137" s="55">
        <v>0</v>
      </c>
      <c r="E137" s="55">
        <v>0</v>
      </c>
      <c r="F137" s="55">
        <v>1</v>
      </c>
    </row>
    <row r="138" spans="1:6" ht="13" hidden="1" outlineLevel="1">
      <c r="A138" s="98" t="s">
        <v>2359</v>
      </c>
      <c r="B138" s="55">
        <v>0</v>
      </c>
      <c r="C138" s="55">
        <v>1</v>
      </c>
      <c r="D138" s="55">
        <v>0</v>
      </c>
      <c r="E138" s="55">
        <v>0</v>
      </c>
      <c r="F138" s="55">
        <v>1</v>
      </c>
    </row>
    <row r="139" spans="1:6" ht="13" hidden="1" outlineLevel="1">
      <c r="A139" s="98" t="s">
        <v>2360</v>
      </c>
      <c r="B139" s="55">
        <v>0</v>
      </c>
      <c r="C139" s="55">
        <v>0</v>
      </c>
      <c r="D139" s="55">
        <v>1</v>
      </c>
      <c r="E139" s="55">
        <v>0</v>
      </c>
      <c r="F139" s="55">
        <v>1</v>
      </c>
    </row>
    <row r="140" spans="1:6" ht="13" hidden="1" outlineLevel="1">
      <c r="A140" s="98" t="s">
        <v>2361</v>
      </c>
      <c r="B140" s="55">
        <v>1</v>
      </c>
      <c r="C140" s="55">
        <v>0</v>
      </c>
      <c r="D140" s="55">
        <v>0</v>
      </c>
      <c r="E140" s="55">
        <v>0</v>
      </c>
      <c r="F140" s="55">
        <v>1</v>
      </c>
    </row>
    <row r="141" spans="1:6" ht="13" hidden="1" outlineLevel="1">
      <c r="A141" s="98" t="s">
        <v>2362</v>
      </c>
      <c r="B141" s="55">
        <v>1</v>
      </c>
      <c r="C141" s="55">
        <v>0</v>
      </c>
      <c r="D141" s="55">
        <v>0</v>
      </c>
      <c r="E141" s="55">
        <v>0</v>
      </c>
      <c r="F141" s="55">
        <v>1</v>
      </c>
    </row>
    <row r="142" spans="1:6" ht="13" hidden="1" outlineLevel="1">
      <c r="A142" s="98" t="s">
        <v>2363</v>
      </c>
      <c r="B142" s="55">
        <v>0</v>
      </c>
      <c r="C142" s="55">
        <v>1</v>
      </c>
      <c r="D142" s="55">
        <v>0</v>
      </c>
      <c r="E142" s="55">
        <v>0</v>
      </c>
      <c r="F142" s="55">
        <v>1</v>
      </c>
    </row>
    <row r="143" spans="1:6" ht="13" hidden="1" outlineLevel="1">
      <c r="A143" s="98" t="s">
        <v>2364</v>
      </c>
      <c r="B143" s="55">
        <v>0</v>
      </c>
      <c r="C143" s="55">
        <v>1</v>
      </c>
      <c r="D143" s="55">
        <v>0</v>
      </c>
      <c r="E143" s="55">
        <v>0</v>
      </c>
      <c r="F143" s="55">
        <v>1</v>
      </c>
    </row>
    <row r="144" spans="1:6" ht="13" hidden="1" outlineLevel="1">
      <c r="A144" s="98" t="s">
        <v>2365</v>
      </c>
      <c r="B144" s="55">
        <v>0</v>
      </c>
      <c r="C144" s="55">
        <v>0</v>
      </c>
      <c r="D144" s="55">
        <v>1</v>
      </c>
      <c r="E144" s="55">
        <v>0</v>
      </c>
      <c r="F144" s="55">
        <v>1</v>
      </c>
    </row>
    <row r="145" spans="1:6" ht="13" hidden="1" outlineLevel="1">
      <c r="A145" s="98" t="s">
        <v>2366</v>
      </c>
      <c r="B145" s="55">
        <v>0</v>
      </c>
      <c r="C145" s="55">
        <v>1</v>
      </c>
      <c r="D145" s="55">
        <v>0</v>
      </c>
      <c r="E145" s="55">
        <v>0</v>
      </c>
      <c r="F145" s="55">
        <v>1</v>
      </c>
    </row>
    <row r="146" spans="1:6" ht="13" hidden="1" outlineLevel="1">
      <c r="A146" s="98" t="s">
        <v>2367</v>
      </c>
      <c r="B146" s="55">
        <v>0</v>
      </c>
      <c r="C146" s="55">
        <v>0</v>
      </c>
      <c r="D146" s="55">
        <v>1</v>
      </c>
      <c r="E146" s="55">
        <v>0</v>
      </c>
      <c r="F146" s="55">
        <v>1</v>
      </c>
    </row>
    <row r="147" spans="1:6" ht="13" hidden="1" outlineLevel="1">
      <c r="A147" s="98" t="s">
        <v>2368</v>
      </c>
      <c r="B147" s="55">
        <v>0</v>
      </c>
      <c r="C147" s="55">
        <v>1</v>
      </c>
      <c r="D147" s="55">
        <v>0</v>
      </c>
      <c r="E147" s="55">
        <v>0</v>
      </c>
      <c r="F147" s="55">
        <v>1</v>
      </c>
    </row>
    <row r="148" spans="1:6" ht="13" hidden="1" outlineLevel="1">
      <c r="A148" s="98" t="s">
        <v>2369</v>
      </c>
      <c r="B148" s="55">
        <v>0</v>
      </c>
      <c r="C148" s="55">
        <v>1</v>
      </c>
      <c r="D148" s="55">
        <v>0</v>
      </c>
      <c r="E148" s="55">
        <v>0</v>
      </c>
      <c r="F148" s="55">
        <v>1</v>
      </c>
    </row>
    <row r="149" spans="1:6" ht="13" hidden="1" outlineLevel="1">
      <c r="A149" s="98" t="s">
        <v>2370</v>
      </c>
      <c r="B149" s="55">
        <v>0</v>
      </c>
      <c r="C149" s="55">
        <v>0</v>
      </c>
      <c r="D149" s="55">
        <v>1</v>
      </c>
      <c r="E149" s="55">
        <v>0</v>
      </c>
      <c r="F149" s="55">
        <v>1</v>
      </c>
    </row>
    <row r="150" spans="1:6" ht="13" hidden="1" outlineLevel="1">
      <c r="A150" s="98" t="s">
        <v>2371</v>
      </c>
      <c r="B150" s="55">
        <v>1</v>
      </c>
      <c r="C150" s="55">
        <v>0</v>
      </c>
      <c r="D150" s="55">
        <v>0</v>
      </c>
      <c r="E150" s="55">
        <v>0</v>
      </c>
      <c r="F150" s="55">
        <v>1</v>
      </c>
    </row>
    <row r="151" spans="1:6" ht="13" hidden="1" outlineLevel="1">
      <c r="A151" s="98" t="s">
        <v>2372</v>
      </c>
      <c r="B151" s="55">
        <v>0</v>
      </c>
      <c r="C151" s="55">
        <v>0</v>
      </c>
      <c r="D151" s="55">
        <v>1</v>
      </c>
      <c r="E151" s="55">
        <v>0</v>
      </c>
      <c r="F151" s="55">
        <v>1</v>
      </c>
    </row>
    <row r="152" spans="1:6" ht="13" hidden="1" outlineLevel="1">
      <c r="A152" s="98" t="s">
        <v>2373</v>
      </c>
      <c r="B152" s="55">
        <v>0</v>
      </c>
      <c r="C152" s="55">
        <v>0</v>
      </c>
      <c r="D152" s="55">
        <v>1</v>
      </c>
      <c r="E152" s="55">
        <v>0</v>
      </c>
      <c r="F152" s="55">
        <v>1</v>
      </c>
    </row>
    <row r="153" spans="1:6" ht="13" hidden="1" outlineLevel="1">
      <c r="A153" s="98" t="s">
        <v>2374</v>
      </c>
      <c r="B153" s="55">
        <v>0</v>
      </c>
      <c r="C153" s="55">
        <v>0</v>
      </c>
      <c r="D153" s="55">
        <v>1</v>
      </c>
      <c r="E153" s="55">
        <v>0</v>
      </c>
      <c r="F153" s="55">
        <v>1</v>
      </c>
    </row>
    <row r="154" spans="1:6" ht="13" hidden="1" outlineLevel="1">
      <c r="A154" s="98" t="s">
        <v>2375</v>
      </c>
      <c r="B154" s="55">
        <v>0</v>
      </c>
      <c r="C154" s="55">
        <v>0</v>
      </c>
      <c r="D154" s="55">
        <v>1</v>
      </c>
      <c r="E154" s="55">
        <v>0</v>
      </c>
      <c r="F154" s="55">
        <v>1</v>
      </c>
    </row>
    <row r="155" spans="1:6" ht="13" hidden="1" outlineLevel="1">
      <c r="A155" s="98" t="s">
        <v>2376</v>
      </c>
      <c r="B155" s="55">
        <v>0</v>
      </c>
      <c r="C155" s="55">
        <v>1</v>
      </c>
      <c r="D155" s="55">
        <v>0</v>
      </c>
      <c r="E155" s="55">
        <v>0</v>
      </c>
      <c r="F155" s="55">
        <v>1</v>
      </c>
    </row>
    <row r="156" spans="1:6" ht="13" hidden="1" outlineLevel="1">
      <c r="A156" s="98" t="s">
        <v>2377</v>
      </c>
      <c r="B156" s="55">
        <v>0</v>
      </c>
      <c r="C156" s="55">
        <v>1</v>
      </c>
      <c r="D156" s="55">
        <v>0</v>
      </c>
      <c r="E156" s="55">
        <v>0</v>
      </c>
      <c r="F156" s="55">
        <v>1</v>
      </c>
    </row>
    <row r="157" spans="1:6" ht="13" hidden="1" outlineLevel="1">
      <c r="A157" s="98" t="s">
        <v>2378</v>
      </c>
      <c r="B157" s="55">
        <v>1</v>
      </c>
      <c r="C157" s="55">
        <v>0</v>
      </c>
      <c r="D157" s="55">
        <v>0</v>
      </c>
      <c r="E157" s="55">
        <v>0</v>
      </c>
      <c r="F157" s="55">
        <v>1</v>
      </c>
    </row>
    <row r="158" spans="1:6" ht="13" hidden="1" outlineLevel="1">
      <c r="A158" s="98" t="s">
        <v>2379</v>
      </c>
      <c r="B158" s="55">
        <v>0</v>
      </c>
      <c r="C158" s="55">
        <v>0</v>
      </c>
      <c r="D158" s="55">
        <v>1</v>
      </c>
      <c r="E158" s="55">
        <v>0</v>
      </c>
      <c r="F158" s="55">
        <v>1</v>
      </c>
    </row>
    <row r="159" spans="1:6" ht="13" hidden="1" outlineLevel="1">
      <c r="A159" s="98" t="s">
        <v>2380</v>
      </c>
      <c r="B159" s="55">
        <v>0</v>
      </c>
      <c r="C159" s="55">
        <v>1</v>
      </c>
      <c r="D159" s="55">
        <v>0</v>
      </c>
      <c r="E159" s="55">
        <v>0</v>
      </c>
      <c r="F159" s="55">
        <v>1</v>
      </c>
    </row>
    <row r="160" spans="1:6" ht="13" hidden="1" outlineLevel="1">
      <c r="A160" s="98" t="s">
        <v>2381</v>
      </c>
      <c r="B160" s="55">
        <v>0</v>
      </c>
      <c r="C160" s="55">
        <v>0</v>
      </c>
      <c r="D160" s="55">
        <v>1</v>
      </c>
      <c r="E160" s="55">
        <v>0</v>
      </c>
      <c r="F160" s="55">
        <v>1</v>
      </c>
    </row>
    <row r="161" spans="1:6" ht="13" hidden="1" outlineLevel="1">
      <c r="A161" s="98" t="s">
        <v>2382</v>
      </c>
      <c r="B161" s="55">
        <v>0</v>
      </c>
      <c r="C161" s="55">
        <v>1</v>
      </c>
      <c r="D161" s="55">
        <v>0</v>
      </c>
      <c r="E161" s="55">
        <v>0</v>
      </c>
      <c r="F161" s="55">
        <v>1</v>
      </c>
    </row>
    <row r="162" spans="1:6" ht="13" hidden="1" outlineLevel="1">
      <c r="A162" s="98" t="s">
        <v>2383</v>
      </c>
      <c r="B162" s="55">
        <v>0</v>
      </c>
      <c r="C162" s="55">
        <v>1</v>
      </c>
      <c r="D162" s="55">
        <v>0</v>
      </c>
      <c r="E162" s="55">
        <v>0</v>
      </c>
      <c r="F162" s="55">
        <v>1</v>
      </c>
    </row>
    <row r="163" spans="1:6" ht="13" hidden="1" outlineLevel="1">
      <c r="A163" s="98" t="s">
        <v>2384</v>
      </c>
      <c r="B163" s="55">
        <v>0</v>
      </c>
      <c r="C163" s="55">
        <v>1</v>
      </c>
      <c r="D163" s="55">
        <v>0</v>
      </c>
      <c r="E163" s="55">
        <v>0</v>
      </c>
      <c r="F163" s="55">
        <v>1</v>
      </c>
    </row>
    <row r="164" spans="1:6" ht="13" hidden="1" outlineLevel="1">
      <c r="A164" s="98" t="s">
        <v>2385</v>
      </c>
      <c r="B164" s="55">
        <v>0</v>
      </c>
      <c r="C164" s="55">
        <v>0</v>
      </c>
      <c r="D164" s="55">
        <v>1</v>
      </c>
      <c r="E164" s="55">
        <v>0</v>
      </c>
      <c r="F164" s="55">
        <v>1</v>
      </c>
    </row>
    <row r="165" spans="1:6" ht="13" hidden="1" outlineLevel="1">
      <c r="A165" s="98" t="s">
        <v>2386</v>
      </c>
      <c r="B165" s="55">
        <v>0</v>
      </c>
      <c r="C165" s="55">
        <v>1</v>
      </c>
      <c r="D165" s="55">
        <v>0</v>
      </c>
      <c r="E165" s="55">
        <v>0</v>
      </c>
      <c r="F165" s="55">
        <v>1</v>
      </c>
    </row>
    <row r="166" spans="1:6" ht="13" hidden="1" outlineLevel="1">
      <c r="A166" s="98" t="s">
        <v>2387</v>
      </c>
      <c r="B166" s="55">
        <v>0</v>
      </c>
      <c r="C166" s="55">
        <v>1</v>
      </c>
      <c r="D166" s="55">
        <v>0</v>
      </c>
      <c r="E166" s="55">
        <v>0</v>
      </c>
      <c r="F166" s="55">
        <v>1</v>
      </c>
    </row>
    <row r="167" spans="1:6" ht="13" hidden="1" outlineLevel="1">
      <c r="A167" s="98" t="s">
        <v>2388</v>
      </c>
      <c r="B167" s="55">
        <v>0</v>
      </c>
      <c r="C167" s="55">
        <v>0</v>
      </c>
      <c r="D167" s="55">
        <v>1</v>
      </c>
      <c r="E167" s="55">
        <v>0</v>
      </c>
      <c r="F167" s="55">
        <v>1</v>
      </c>
    </row>
    <row r="168" spans="1:6" ht="13" hidden="1" outlineLevel="1">
      <c r="A168" s="98" t="s">
        <v>2389</v>
      </c>
      <c r="B168" s="55">
        <v>0</v>
      </c>
      <c r="C168" s="55">
        <v>1</v>
      </c>
      <c r="D168" s="55">
        <v>0</v>
      </c>
      <c r="E168" s="55">
        <v>0</v>
      </c>
      <c r="F168" s="55">
        <v>1</v>
      </c>
    </row>
    <row r="169" spans="1:6" ht="13" hidden="1" outlineLevel="1">
      <c r="A169" s="98" t="s">
        <v>2390</v>
      </c>
      <c r="B169" s="55">
        <v>0</v>
      </c>
      <c r="C169" s="55">
        <v>1</v>
      </c>
      <c r="D169" s="55">
        <v>0</v>
      </c>
      <c r="E169" s="55">
        <v>0</v>
      </c>
      <c r="F169" s="55">
        <v>1</v>
      </c>
    </row>
    <row r="170" spans="1:6" ht="13" hidden="1" outlineLevel="1">
      <c r="A170" s="98" t="s">
        <v>2391</v>
      </c>
      <c r="B170" s="55">
        <v>0</v>
      </c>
      <c r="C170" s="55">
        <v>0</v>
      </c>
      <c r="D170" s="55">
        <v>1</v>
      </c>
      <c r="E170" s="55">
        <v>0</v>
      </c>
      <c r="F170" s="55">
        <v>1</v>
      </c>
    </row>
    <row r="171" spans="1:6" ht="13" hidden="1" outlineLevel="1">
      <c r="A171" s="98" t="s">
        <v>2392</v>
      </c>
      <c r="B171" s="55">
        <v>0</v>
      </c>
      <c r="C171" s="55">
        <v>1</v>
      </c>
      <c r="D171" s="55">
        <v>0</v>
      </c>
      <c r="E171" s="55">
        <v>0</v>
      </c>
      <c r="F171" s="55">
        <v>1</v>
      </c>
    </row>
    <row r="172" spans="1:6" ht="13" hidden="1" outlineLevel="1">
      <c r="A172" s="98" t="s">
        <v>2393</v>
      </c>
      <c r="B172" s="55">
        <v>0</v>
      </c>
      <c r="C172" s="55">
        <v>1</v>
      </c>
      <c r="D172" s="55">
        <v>0</v>
      </c>
      <c r="E172" s="55">
        <v>0</v>
      </c>
      <c r="F172" s="55">
        <v>1</v>
      </c>
    </row>
    <row r="173" spans="1:6" ht="13" hidden="1" outlineLevel="1">
      <c r="A173" s="98" t="s">
        <v>2394</v>
      </c>
      <c r="B173" s="55">
        <v>0</v>
      </c>
      <c r="C173" s="55">
        <v>1</v>
      </c>
      <c r="D173" s="55">
        <v>0</v>
      </c>
      <c r="E173" s="55">
        <v>0</v>
      </c>
      <c r="F173" s="55">
        <v>1</v>
      </c>
    </row>
    <row r="174" spans="1:6" ht="13" hidden="1" outlineLevel="1">
      <c r="A174" s="98" t="s">
        <v>2395</v>
      </c>
      <c r="B174" s="55">
        <v>0</v>
      </c>
      <c r="C174" s="55">
        <v>1</v>
      </c>
      <c r="D174" s="55">
        <v>0</v>
      </c>
      <c r="E174" s="55">
        <v>0</v>
      </c>
      <c r="F174" s="55">
        <v>1</v>
      </c>
    </row>
    <row r="175" spans="1:6" ht="13" hidden="1" outlineLevel="1">
      <c r="A175" s="98" t="s">
        <v>2396</v>
      </c>
      <c r="B175" s="55">
        <v>0</v>
      </c>
      <c r="C175" s="55">
        <v>0</v>
      </c>
      <c r="D175" s="55">
        <v>1</v>
      </c>
      <c r="E175" s="55">
        <v>0</v>
      </c>
      <c r="F175" s="55">
        <v>1</v>
      </c>
    </row>
    <row r="176" spans="1:6" ht="13" hidden="1" outlineLevel="1">
      <c r="A176" s="98" t="s">
        <v>2397</v>
      </c>
      <c r="B176" s="55">
        <v>0</v>
      </c>
      <c r="C176" s="55">
        <v>1</v>
      </c>
      <c r="D176" s="55">
        <v>0</v>
      </c>
      <c r="E176" s="55">
        <v>0</v>
      </c>
      <c r="F176" s="55">
        <v>1</v>
      </c>
    </row>
    <row r="177" spans="1:6" ht="13" hidden="1" outlineLevel="1">
      <c r="A177" s="98" t="s">
        <v>2398</v>
      </c>
      <c r="B177" s="55">
        <v>1</v>
      </c>
      <c r="C177" s="55">
        <v>0</v>
      </c>
      <c r="D177" s="55">
        <v>0</v>
      </c>
      <c r="E177" s="55">
        <v>0</v>
      </c>
      <c r="F177" s="55">
        <v>1</v>
      </c>
    </row>
    <row r="178" spans="1:6" ht="13" hidden="1" outlineLevel="1">
      <c r="A178" s="98" t="s">
        <v>2399</v>
      </c>
      <c r="B178" s="55">
        <v>0</v>
      </c>
      <c r="C178" s="55">
        <v>1</v>
      </c>
      <c r="D178" s="55">
        <v>0</v>
      </c>
      <c r="E178" s="55">
        <v>0</v>
      </c>
      <c r="F178" s="55">
        <v>1</v>
      </c>
    </row>
    <row r="179" spans="1:6" ht="13" hidden="1" outlineLevel="1">
      <c r="A179" s="98" t="s">
        <v>2400</v>
      </c>
      <c r="B179" s="55">
        <v>0</v>
      </c>
      <c r="C179" s="55">
        <v>1</v>
      </c>
      <c r="D179" s="55">
        <v>0</v>
      </c>
      <c r="E179" s="55">
        <v>0</v>
      </c>
      <c r="F179" s="55">
        <v>1</v>
      </c>
    </row>
    <row r="180" spans="1:6" ht="13" hidden="1" outlineLevel="1">
      <c r="A180" s="98" t="s">
        <v>2401</v>
      </c>
      <c r="B180" s="55">
        <v>0</v>
      </c>
      <c r="C180" s="55">
        <v>1</v>
      </c>
      <c r="D180" s="55">
        <v>0</v>
      </c>
      <c r="E180" s="55">
        <v>0</v>
      </c>
      <c r="F180" s="55">
        <v>1</v>
      </c>
    </row>
    <row r="181" spans="1:6" ht="13" hidden="1" outlineLevel="1">
      <c r="A181" s="98" t="s">
        <v>2402</v>
      </c>
      <c r="B181" s="55">
        <v>0</v>
      </c>
      <c r="C181" s="55">
        <v>0</v>
      </c>
      <c r="D181" s="55">
        <v>1</v>
      </c>
      <c r="E181" s="55">
        <v>0</v>
      </c>
      <c r="F181" s="55">
        <v>1</v>
      </c>
    </row>
    <row r="182" spans="1:6" ht="13" hidden="1" outlineLevel="1">
      <c r="A182" s="98" t="s">
        <v>2403</v>
      </c>
      <c r="B182" s="55">
        <v>0</v>
      </c>
      <c r="C182" s="55">
        <v>1</v>
      </c>
      <c r="D182" s="55">
        <v>0</v>
      </c>
      <c r="E182" s="55">
        <v>0</v>
      </c>
      <c r="F182" s="55">
        <v>1</v>
      </c>
    </row>
    <row r="183" spans="1:6" ht="13" hidden="1" outlineLevel="1">
      <c r="A183" s="98" t="s">
        <v>2404</v>
      </c>
      <c r="B183" s="55">
        <v>0</v>
      </c>
      <c r="C183" s="55">
        <v>1</v>
      </c>
      <c r="D183" s="55">
        <v>0</v>
      </c>
      <c r="E183" s="55">
        <v>0</v>
      </c>
      <c r="F183" s="55">
        <v>1</v>
      </c>
    </row>
    <row r="184" spans="1:6" ht="13" hidden="1" outlineLevel="1">
      <c r="A184" s="98" t="s">
        <v>2405</v>
      </c>
      <c r="B184" s="55">
        <v>0</v>
      </c>
      <c r="C184" s="55">
        <v>0</v>
      </c>
      <c r="D184" s="55">
        <v>1</v>
      </c>
      <c r="E184" s="55">
        <v>0</v>
      </c>
      <c r="F184" s="55">
        <v>1</v>
      </c>
    </row>
    <row r="185" spans="1:6" ht="13" hidden="1" outlineLevel="1">
      <c r="A185" s="98" t="s">
        <v>2406</v>
      </c>
      <c r="B185" s="55">
        <v>0</v>
      </c>
      <c r="C185" s="55">
        <v>1</v>
      </c>
      <c r="D185" s="55">
        <v>0</v>
      </c>
      <c r="E185" s="55">
        <v>0</v>
      </c>
      <c r="F185" s="55">
        <v>1</v>
      </c>
    </row>
    <row r="186" spans="1:6" ht="13" hidden="1" outlineLevel="1">
      <c r="A186" s="98" t="s">
        <v>2407</v>
      </c>
      <c r="B186" s="55">
        <v>0</v>
      </c>
      <c r="C186" s="55">
        <v>1</v>
      </c>
      <c r="D186" s="55">
        <v>0</v>
      </c>
      <c r="E186" s="55">
        <v>0</v>
      </c>
      <c r="F186" s="55">
        <v>1</v>
      </c>
    </row>
    <row r="187" spans="1:6" ht="13" hidden="1" outlineLevel="1">
      <c r="A187" s="98" t="s">
        <v>2408</v>
      </c>
      <c r="B187" s="55">
        <v>0</v>
      </c>
      <c r="C187" s="55">
        <v>0</v>
      </c>
      <c r="D187" s="55">
        <v>1</v>
      </c>
      <c r="E187" s="55">
        <v>0</v>
      </c>
      <c r="F187" s="55">
        <v>1</v>
      </c>
    </row>
    <row r="188" spans="1:6" ht="13" hidden="1" outlineLevel="1">
      <c r="A188" s="98" t="s">
        <v>2409</v>
      </c>
      <c r="B188" s="55">
        <v>0</v>
      </c>
      <c r="C188" s="55">
        <v>1</v>
      </c>
      <c r="D188" s="55">
        <v>0</v>
      </c>
      <c r="E188" s="55">
        <v>0</v>
      </c>
      <c r="F188" s="55">
        <v>1</v>
      </c>
    </row>
    <row r="189" spans="1:6" ht="13" hidden="1" outlineLevel="1">
      <c r="A189" s="98" t="s">
        <v>2410</v>
      </c>
      <c r="B189" s="55">
        <v>0</v>
      </c>
      <c r="C189" s="55">
        <v>1</v>
      </c>
      <c r="D189" s="55">
        <v>0</v>
      </c>
      <c r="E189" s="55">
        <v>0</v>
      </c>
      <c r="F189" s="55">
        <v>1</v>
      </c>
    </row>
    <row r="190" spans="1:6" ht="13" hidden="1" outlineLevel="1">
      <c r="A190" s="98" t="s">
        <v>2411</v>
      </c>
      <c r="B190" s="55">
        <v>0</v>
      </c>
      <c r="C190" s="55">
        <v>1</v>
      </c>
      <c r="D190" s="55">
        <v>0</v>
      </c>
      <c r="E190" s="55">
        <v>0</v>
      </c>
      <c r="F190" s="55">
        <v>1</v>
      </c>
    </row>
    <row r="191" spans="1:6" ht="13" hidden="1" outlineLevel="1">
      <c r="A191" s="98" t="s">
        <v>2412</v>
      </c>
      <c r="B191" s="55">
        <v>0</v>
      </c>
      <c r="C191" s="55">
        <v>1</v>
      </c>
      <c r="D191" s="55">
        <v>0</v>
      </c>
      <c r="E191" s="55">
        <v>0</v>
      </c>
      <c r="F191" s="55">
        <v>1</v>
      </c>
    </row>
    <row r="192" spans="1:6" ht="13" hidden="1" outlineLevel="1">
      <c r="A192" s="98" t="s">
        <v>2413</v>
      </c>
      <c r="B192" s="55">
        <v>0</v>
      </c>
      <c r="C192" s="55">
        <v>1</v>
      </c>
      <c r="D192" s="55">
        <v>0</v>
      </c>
      <c r="E192" s="55">
        <v>0</v>
      </c>
      <c r="F192" s="55">
        <v>1</v>
      </c>
    </row>
    <row r="193" spans="1:6" ht="13" hidden="1" outlineLevel="1">
      <c r="A193" s="98" t="s">
        <v>2414</v>
      </c>
      <c r="B193" s="55">
        <v>0</v>
      </c>
      <c r="C193" s="55">
        <v>1</v>
      </c>
      <c r="D193" s="55">
        <v>0</v>
      </c>
      <c r="E193" s="55">
        <v>0</v>
      </c>
      <c r="F193" s="55">
        <v>1</v>
      </c>
    </row>
    <row r="194" spans="1:6" ht="13" hidden="1" outlineLevel="1">
      <c r="A194" s="98" t="s">
        <v>2415</v>
      </c>
      <c r="B194" s="55">
        <v>0</v>
      </c>
      <c r="C194" s="55">
        <v>1</v>
      </c>
      <c r="D194" s="55">
        <v>0</v>
      </c>
      <c r="E194" s="55">
        <v>0</v>
      </c>
      <c r="F194" s="55">
        <v>1</v>
      </c>
    </row>
    <row r="195" spans="1:6" ht="13" hidden="1" outlineLevel="1">
      <c r="A195" s="98" t="s">
        <v>2416</v>
      </c>
      <c r="B195" s="55">
        <v>0</v>
      </c>
      <c r="C195" s="55">
        <v>1</v>
      </c>
      <c r="D195" s="55">
        <v>0</v>
      </c>
      <c r="E195" s="55">
        <v>0</v>
      </c>
      <c r="F195" s="55">
        <v>1</v>
      </c>
    </row>
    <row r="196" spans="1:6" ht="13" hidden="1" outlineLevel="1">
      <c r="A196" s="98" t="s">
        <v>2417</v>
      </c>
      <c r="B196" s="55">
        <v>1</v>
      </c>
      <c r="C196" s="55">
        <v>0</v>
      </c>
      <c r="D196" s="55">
        <v>0</v>
      </c>
      <c r="E196" s="55">
        <v>0</v>
      </c>
      <c r="F196" s="55">
        <v>1</v>
      </c>
    </row>
    <row r="197" spans="1:6" ht="13" hidden="1" outlineLevel="1">
      <c r="A197" s="98" t="s">
        <v>2418</v>
      </c>
      <c r="B197" s="55">
        <v>0</v>
      </c>
      <c r="C197" s="55">
        <v>1</v>
      </c>
      <c r="D197" s="55">
        <v>0</v>
      </c>
      <c r="E197" s="55">
        <v>0</v>
      </c>
      <c r="F197" s="55">
        <v>1</v>
      </c>
    </row>
    <row r="198" spans="1:6" ht="13" hidden="1" outlineLevel="1">
      <c r="A198" s="98" t="s">
        <v>2419</v>
      </c>
      <c r="B198" s="55">
        <v>0</v>
      </c>
      <c r="C198" s="55">
        <v>1</v>
      </c>
      <c r="D198" s="55">
        <v>0</v>
      </c>
      <c r="E198" s="55">
        <v>0</v>
      </c>
      <c r="F198" s="55">
        <v>1</v>
      </c>
    </row>
    <row r="199" spans="1:6" ht="13" hidden="1" outlineLevel="1">
      <c r="A199" s="98" t="s">
        <v>2420</v>
      </c>
      <c r="B199" s="55">
        <v>0</v>
      </c>
      <c r="C199" s="55">
        <v>1</v>
      </c>
      <c r="D199" s="55">
        <v>0</v>
      </c>
      <c r="E199" s="55">
        <v>0</v>
      </c>
      <c r="F199" s="55">
        <v>1</v>
      </c>
    </row>
    <row r="200" spans="1:6" ht="13" hidden="1" outlineLevel="1">
      <c r="A200" s="98" t="s">
        <v>2421</v>
      </c>
      <c r="B200" s="55">
        <v>0</v>
      </c>
      <c r="C200" s="55">
        <v>0</v>
      </c>
      <c r="D200" s="55">
        <v>1</v>
      </c>
      <c r="E200" s="55">
        <v>0</v>
      </c>
      <c r="F200" s="55">
        <v>1</v>
      </c>
    </row>
    <row r="201" spans="1:6" ht="13" hidden="1" outlineLevel="1">
      <c r="A201" s="98" t="s">
        <v>2422</v>
      </c>
      <c r="B201" s="55">
        <v>0</v>
      </c>
      <c r="C201" s="55">
        <v>1</v>
      </c>
      <c r="D201" s="55">
        <v>0</v>
      </c>
      <c r="E201" s="55">
        <v>0</v>
      </c>
      <c r="F201" s="55">
        <v>1</v>
      </c>
    </row>
    <row r="202" spans="1:6" ht="13" hidden="1" outlineLevel="1">
      <c r="A202" s="98" t="s">
        <v>2423</v>
      </c>
      <c r="B202" s="55">
        <v>0</v>
      </c>
      <c r="C202" s="55">
        <v>1</v>
      </c>
      <c r="D202" s="55">
        <v>0</v>
      </c>
      <c r="E202" s="55">
        <v>0</v>
      </c>
      <c r="F202" s="55">
        <v>1</v>
      </c>
    </row>
    <row r="203" spans="1:6" ht="13" hidden="1" outlineLevel="1">
      <c r="A203" s="98" t="s">
        <v>2424</v>
      </c>
      <c r="B203" s="55">
        <v>0</v>
      </c>
      <c r="C203" s="55">
        <v>1</v>
      </c>
      <c r="D203" s="55">
        <v>0</v>
      </c>
      <c r="E203" s="55">
        <v>0</v>
      </c>
      <c r="F203" s="55">
        <v>1</v>
      </c>
    </row>
    <row r="204" spans="1:6" ht="13" hidden="1" outlineLevel="1">
      <c r="A204" s="98" t="s">
        <v>2425</v>
      </c>
      <c r="B204" s="55">
        <v>1</v>
      </c>
      <c r="C204" s="55">
        <v>0</v>
      </c>
      <c r="D204" s="55">
        <v>0</v>
      </c>
      <c r="E204" s="55">
        <v>0</v>
      </c>
      <c r="F204" s="55">
        <v>1</v>
      </c>
    </row>
    <row r="205" spans="1:6" ht="13" hidden="1" outlineLevel="1">
      <c r="A205" s="98" t="s">
        <v>2426</v>
      </c>
      <c r="B205" s="55">
        <v>0</v>
      </c>
      <c r="C205" s="55">
        <v>1</v>
      </c>
      <c r="D205" s="55">
        <v>0</v>
      </c>
      <c r="E205" s="55">
        <v>0</v>
      </c>
      <c r="F205" s="55">
        <v>1</v>
      </c>
    </row>
    <row r="206" spans="1:6" ht="13" hidden="1" outlineLevel="1">
      <c r="A206" s="98" t="s">
        <v>2427</v>
      </c>
      <c r="B206" s="55">
        <v>0</v>
      </c>
      <c r="C206" s="55">
        <v>1</v>
      </c>
      <c r="D206" s="55">
        <v>0</v>
      </c>
      <c r="E206" s="55">
        <v>0</v>
      </c>
      <c r="F206" s="55">
        <v>1</v>
      </c>
    </row>
    <row r="207" spans="1:6" ht="13" hidden="1" outlineLevel="1">
      <c r="A207" s="98" t="s">
        <v>2428</v>
      </c>
      <c r="B207" s="55">
        <v>1</v>
      </c>
      <c r="C207" s="55">
        <v>0</v>
      </c>
      <c r="D207" s="55">
        <v>0</v>
      </c>
      <c r="E207" s="55">
        <v>0</v>
      </c>
      <c r="F207" s="55">
        <v>1</v>
      </c>
    </row>
    <row r="208" spans="1:6" ht="13" hidden="1" outlineLevel="1">
      <c r="A208" s="98" t="s">
        <v>2429</v>
      </c>
      <c r="B208" s="55">
        <v>1</v>
      </c>
      <c r="C208" s="55">
        <v>0</v>
      </c>
      <c r="D208" s="55">
        <v>0</v>
      </c>
      <c r="E208" s="55">
        <v>0</v>
      </c>
      <c r="F208" s="55">
        <v>1</v>
      </c>
    </row>
    <row r="209" spans="1:6" ht="13" hidden="1" outlineLevel="1">
      <c r="A209" s="98" t="s">
        <v>2430</v>
      </c>
      <c r="B209" s="55">
        <v>0</v>
      </c>
      <c r="C209" s="55">
        <v>1</v>
      </c>
      <c r="D209" s="55">
        <v>0</v>
      </c>
      <c r="E209" s="55">
        <v>0</v>
      </c>
      <c r="F209" s="55">
        <v>1</v>
      </c>
    </row>
    <row r="210" spans="1:6" ht="13" hidden="1" outlineLevel="1">
      <c r="A210" s="98" t="s">
        <v>2431</v>
      </c>
      <c r="B210" s="55">
        <v>0</v>
      </c>
      <c r="C210" s="55">
        <v>1</v>
      </c>
      <c r="D210" s="55">
        <v>0</v>
      </c>
      <c r="E210" s="55">
        <v>0</v>
      </c>
      <c r="F210" s="55">
        <v>1</v>
      </c>
    </row>
    <row r="211" spans="1:6" ht="13" hidden="1" outlineLevel="1">
      <c r="A211" s="98" t="s">
        <v>2432</v>
      </c>
      <c r="B211" s="55">
        <v>0</v>
      </c>
      <c r="C211" s="55">
        <v>1</v>
      </c>
      <c r="D211" s="55">
        <v>0</v>
      </c>
      <c r="E211" s="55">
        <v>0</v>
      </c>
      <c r="F211" s="55">
        <v>1</v>
      </c>
    </row>
    <row r="212" spans="1:6" ht="13" hidden="1" outlineLevel="1">
      <c r="A212" s="98" t="s">
        <v>2433</v>
      </c>
      <c r="B212" s="55">
        <v>0</v>
      </c>
      <c r="C212" s="55">
        <v>1</v>
      </c>
      <c r="D212" s="55">
        <v>0</v>
      </c>
      <c r="E212" s="55">
        <v>0</v>
      </c>
      <c r="F212" s="55">
        <v>1</v>
      </c>
    </row>
    <row r="213" spans="1:6" ht="13" hidden="1" outlineLevel="1">
      <c r="A213" s="98" t="s">
        <v>2434</v>
      </c>
      <c r="B213" s="55">
        <v>0</v>
      </c>
      <c r="C213" s="55">
        <v>1</v>
      </c>
      <c r="D213" s="55">
        <v>0</v>
      </c>
      <c r="E213" s="55">
        <v>0</v>
      </c>
      <c r="F213" s="55">
        <v>1</v>
      </c>
    </row>
    <row r="214" spans="1:6" ht="13" hidden="1" outlineLevel="1">
      <c r="A214" s="98" t="s">
        <v>2435</v>
      </c>
      <c r="B214" s="55">
        <v>0</v>
      </c>
      <c r="C214" s="55">
        <v>0</v>
      </c>
      <c r="D214" s="55">
        <v>1</v>
      </c>
      <c r="E214" s="55">
        <v>0</v>
      </c>
      <c r="F214" s="55">
        <v>1</v>
      </c>
    </row>
    <row r="215" spans="1:6" ht="13" hidden="1" outlineLevel="1">
      <c r="A215" s="98" t="s">
        <v>2436</v>
      </c>
      <c r="B215" s="55">
        <v>0</v>
      </c>
      <c r="C215" s="55">
        <v>0</v>
      </c>
      <c r="D215" s="55">
        <v>1</v>
      </c>
      <c r="E215" s="55">
        <v>0</v>
      </c>
      <c r="F215" s="55">
        <v>1</v>
      </c>
    </row>
    <row r="216" spans="1:6" ht="13">
      <c r="A216" s="65"/>
      <c r="B216" s="65"/>
      <c r="C216" s="65"/>
      <c r="D216" s="65"/>
      <c r="E216" s="65"/>
      <c r="F216" s="65"/>
    </row>
    <row r="217" spans="1:6" ht="13">
      <c r="A217" s="65" t="s">
        <v>24</v>
      </c>
      <c r="B217" s="65"/>
      <c r="C217" s="65"/>
      <c r="D217" s="65"/>
      <c r="E217" s="65"/>
      <c r="F217" s="65"/>
    </row>
    <row r="218" spans="1:6" ht="13">
      <c r="A218" s="97" t="s">
        <v>2222</v>
      </c>
      <c r="B218" s="97" t="s">
        <v>64</v>
      </c>
      <c r="C218" s="97" t="s">
        <v>49</v>
      </c>
      <c r="D218" s="97" t="s">
        <v>50</v>
      </c>
      <c r="E218" s="97" t="s">
        <v>69</v>
      </c>
      <c r="F218" s="97" t="s">
        <v>2223</v>
      </c>
    </row>
    <row r="219" spans="1:6" ht="13">
      <c r="A219" s="100" t="s">
        <v>2331</v>
      </c>
      <c r="B219" s="55">
        <v>0</v>
      </c>
      <c r="C219" s="55">
        <v>6</v>
      </c>
      <c r="D219" s="55">
        <v>3</v>
      </c>
      <c r="E219" s="55">
        <v>1</v>
      </c>
      <c r="F219" s="55">
        <v>10</v>
      </c>
    </row>
    <row r="220" spans="1:6" ht="13">
      <c r="A220" s="98" t="s">
        <v>2340</v>
      </c>
      <c r="B220" s="55">
        <v>0</v>
      </c>
      <c r="C220" s="55">
        <v>6</v>
      </c>
      <c r="D220" s="55">
        <v>3</v>
      </c>
      <c r="E220" s="55">
        <v>1</v>
      </c>
      <c r="F220" s="55">
        <v>10</v>
      </c>
    </row>
    <row r="221" spans="1:6" ht="13">
      <c r="A221" s="98" t="s">
        <v>2437</v>
      </c>
      <c r="B221" s="55">
        <v>0</v>
      </c>
      <c r="C221" s="55">
        <v>5</v>
      </c>
      <c r="D221" s="55">
        <v>2</v>
      </c>
      <c r="E221" s="55">
        <v>1</v>
      </c>
      <c r="F221" s="55">
        <v>8</v>
      </c>
    </row>
    <row r="222" spans="1:6" ht="13">
      <c r="A222" s="98" t="s">
        <v>2438</v>
      </c>
      <c r="B222" s="55">
        <v>0</v>
      </c>
      <c r="C222" s="55">
        <v>4</v>
      </c>
      <c r="D222" s="55">
        <v>0</v>
      </c>
      <c r="E222" s="55">
        <v>0</v>
      </c>
      <c r="F222" s="55">
        <v>4</v>
      </c>
    </row>
    <row r="223" spans="1:6" ht="13">
      <c r="A223" s="98" t="s">
        <v>2227</v>
      </c>
      <c r="B223" s="55">
        <v>0</v>
      </c>
      <c r="C223" s="55">
        <v>3</v>
      </c>
      <c r="D223" s="55">
        <v>0</v>
      </c>
      <c r="E223" s="55">
        <v>1</v>
      </c>
      <c r="F223" s="55">
        <v>4</v>
      </c>
    </row>
    <row r="224" spans="1:6" ht="13">
      <c r="A224" s="98" t="s">
        <v>2237</v>
      </c>
      <c r="B224" s="55">
        <v>0</v>
      </c>
      <c r="C224" s="55">
        <v>1</v>
      </c>
      <c r="D224" s="55">
        <v>2</v>
      </c>
      <c r="E224" s="55">
        <v>0</v>
      </c>
      <c r="F224" s="55">
        <v>3</v>
      </c>
    </row>
    <row r="225" spans="1:6" ht="13">
      <c r="A225" s="98" t="s">
        <v>2229</v>
      </c>
      <c r="B225" s="55">
        <v>0</v>
      </c>
      <c r="C225" s="55">
        <v>1</v>
      </c>
      <c r="D225" s="55">
        <v>1</v>
      </c>
      <c r="E225" s="55">
        <v>0</v>
      </c>
      <c r="F225" s="55">
        <v>2</v>
      </c>
    </row>
    <row r="226" spans="1:6" ht="13">
      <c r="A226" s="98" t="s">
        <v>2439</v>
      </c>
      <c r="B226" s="55">
        <v>0</v>
      </c>
      <c r="C226" s="55">
        <v>0</v>
      </c>
      <c r="D226" s="55">
        <v>2</v>
      </c>
      <c r="E226" s="55">
        <v>0</v>
      </c>
      <c r="F226" s="55">
        <v>2</v>
      </c>
    </row>
    <row r="227" spans="1:6" ht="13">
      <c r="A227" s="98" t="s">
        <v>2233</v>
      </c>
      <c r="B227" s="55">
        <v>0</v>
      </c>
      <c r="C227" s="55">
        <v>0</v>
      </c>
      <c r="D227" s="55">
        <v>1</v>
      </c>
      <c r="E227" s="55">
        <v>1</v>
      </c>
      <c r="F227" s="55">
        <v>2</v>
      </c>
    </row>
    <row r="228" spans="1:6" ht="13">
      <c r="A228" s="98" t="s">
        <v>2440</v>
      </c>
      <c r="B228" s="55">
        <v>0</v>
      </c>
      <c r="C228" s="55">
        <v>1</v>
      </c>
      <c r="D228" s="55">
        <v>0</v>
      </c>
      <c r="E228" s="55">
        <v>0</v>
      </c>
      <c r="F228" s="55">
        <v>1</v>
      </c>
    </row>
    <row r="229" spans="1:6" ht="13">
      <c r="A229" s="98" t="s">
        <v>2284</v>
      </c>
      <c r="B229" s="55">
        <v>0</v>
      </c>
      <c r="C229" s="55">
        <v>1</v>
      </c>
      <c r="D229" s="55">
        <v>0</v>
      </c>
      <c r="E229" s="55">
        <v>0</v>
      </c>
      <c r="F229" s="55">
        <v>1</v>
      </c>
    </row>
    <row r="230" spans="1:6" ht="13">
      <c r="A230" s="101" t="s">
        <v>2441</v>
      </c>
      <c r="B230" s="55">
        <v>0</v>
      </c>
      <c r="C230" s="55">
        <v>0</v>
      </c>
      <c r="D230" s="55">
        <v>1</v>
      </c>
      <c r="E230" s="55">
        <v>0</v>
      </c>
      <c r="F230" s="55">
        <v>1</v>
      </c>
    </row>
    <row r="231" spans="1:6" ht="13">
      <c r="A231" s="98" t="s">
        <v>2442</v>
      </c>
      <c r="B231" s="55">
        <v>0</v>
      </c>
      <c r="C231" s="55">
        <v>0</v>
      </c>
      <c r="D231" s="55">
        <v>1</v>
      </c>
      <c r="E231" s="55">
        <v>0</v>
      </c>
      <c r="F231" s="55">
        <v>1</v>
      </c>
    </row>
    <row r="232" spans="1:6" ht="13">
      <c r="A232" s="98" t="s">
        <v>2348</v>
      </c>
      <c r="B232" s="55">
        <v>0</v>
      </c>
      <c r="C232" s="55">
        <v>1</v>
      </c>
      <c r="D232" s="55">
        <v>0</v>
      </c>
      <c r="E232" s="55">
        <v>0</v>
      </c>
      <c r="F232" s="55">
        <v>1</v>
      </c>
    </row>
    <row r="233" spans="1:6" ht="13" collapsed="1">
      <c r="A233" s="98" t="s">
        <v>2239</v>
      </c>
      <c r="B233" s="55">
        <v>0</v>
      </c>
      <c r="C233" s="55">
        <v>1</v>
      </c>
      <c r="D233" s="55">
        <v>0</v>
      </c>
      <c r="E233" s="55">
        <v>0</v>
      </c>
      <c r="F233" s="55">
        <v>1</v>
      </c>
    </row>
    <row r="234" spans="1:6" ht="13" hidden="1" outlineLevel="1">
      <c r="A234" s="98" t="s">
        <v>2443</v>
      </c>
      <c r="B234" s="55">
        <v>0</v>
      </c>
      <c r="C234" s="55">
        <v>0</v>
      </c>
      <c r="D234" s="55">
        <v>1</v>
      </c>
      <c r="E234" s="55">
        <v>0</v>
      </c>
      <c r="F234" s="55">
        <v>1</v>
      </c>
    </row>
    <row r="235" spans="1:6" ht="13" hidden="1" outlineLevel="1">
      <c r="A235" s="98" t="s">
        <v>2291</v>
      </c>
      <c r="B235" s="55">
        <v>0</v>
      </c>
      <c r="C235" s="55">
        <v>1</v>
      </c>
      <c r="D235" s="55">
        <v>0</v>
      </c>
      <c r="E235" s="55">
        <v>0</v>
      </c>
      <c r="F235" s="55">
        <v>1</v>
      </c>
    </row>
    <row r="236" spans="1:6" ht="13" hidden="1" outlineLevel="1">
      <c r="A236" s="98" t="s">
        <v>2444</v>
      </c>
      <c r="B236" s="55">
        <v>0</v>
      </c>
      <c r="C236" s="55">
        <v>1</v>
      </c>
      <c r="D236" s="55">
        <v>0</v>
      </c>
      <c r="E236" s="55">
        <v>0</v>
      </c>
      <c r="F236" s="55">
        <v>1</v>
      </c>
    </row>
    <row r="237" spans="1:6" ht="13" hidden="1" outlineLevel="1">
      <c r="A237" s="98" t="s">
        <v>2445</v>
      </c>
      <c r="B237" s="55">
        <v>0</v>
      </c>
      <c r="C237" s="55">
        <v>0</v>
      </c>
      <c r="D237" s="55">
        <v>1</v>
      </c>
      <c r="E237" s="55">
        <v>0</v>
      </c>
      <c r="F237" s="55">
        <v>1</v>
      </c>
    </row>
    <row r="238" spans="1:6" ht="13" hidden="1" outlineLevel="1">
      <c r="A238" s="98" t="s">
        <v>2363</v>
      </c>
      <c r="B238" s="55">
        <v>0</v>
      </c>
      <c r="C238" s="55">
        <v>1</v>
      </c>
      <c r="D238" s="55">
        <v>0</v>
      </c>
      <c r="E238" s="55">
        <v>0</v>
      </c>
      <c r="F238" s="55">
        <v>1</v>
      </c>
    </row>
    <row r="239" spans="1:6" ht="13" hidden="1" outlineLevel="1">
      <c r="A239" s="98" t="s">
        <v>2446</v>
      </c>
      <c r="B239" s="55">
        <v>0</v>
      </c>
      <c r="C239" s="55">
        <v>1</v>
      </c>
      <c r="D239" s="55">
        <v>0</v>
      </c>
      <c r="E239" s="55">
        <v>0</v>
      </c>
      <c r="F239" s="55">
        <v>1</v>
      </c>
    </row>
    <row r="240" spans="1:6" ht="13" hidden="1" outlineLevel="1">
      <c r="A240" s="98" t="s">
        <v>2447</v>
      </c>
      <c r="B240" s="55">
        <v>0</v>
      </c>
      <c r="C240" s="55">
        <v>1</v>
      </c>
      <c r="D240" s="55">
        <v>0</v>
      </c>
      <c r="E240" s="55">
        <v>0</v>
      </c>
      <c r="F240" s="55">
        <v>1</v>
      </c>
    </row>
    <row r="241" spans="1:6" ht="13" hidden="1" outlineLevel="1">
      <c r="A241" s="98" t="s">
        <v>2448</v>
      </c>
      <c r="B241" s="55">
        <v>0</v>
      </c>
      <c r="C241" s="55">
        <v>1</v>
      </c>
      <c r="D241" s="55">
        <v>0</v>
      </c>
      <c r="E241" s="55">
        <v>0</v>
      </c>
      <c r="F241" s="55">
        <v>1</v>
      </c>
    </row>
    <row r="242" spans="1:6" ht="13" hidden="1" outlineLevel="1">
      <c r="A242" s="98" t="s">
        <v>2312</v>
      </c>
      <c r="B242" s="55">
        <v>0</v>
      </c>
      <c r="C242" s="55">
        <v>1</v>
      </c>
      <c r="D242" s="55">
        <v>0</v>
      </c>
      <c r="E242" s="55">
        <v>0</v>
      </c>
      <c r="F242" s="55">
        <v>1</v>
      </c>
    </row>
    <row r="243" spans="1:6" ht="13">
      <c r="A243" s="65"/>
      <c r="B243" s="65"/>
      <c r="C243" s="65"/>
      <c r="D243" s="65"/>
      <c r="E243" s="65"/>
      <c r="F243" s="65"/>
    </row>
    <row r="244" spans="1:6" ht="13">
      <c r="A244" s="67" t="s">
        <v>2203</v>
      </c>
      <c r="B244" s="65"/>
      <c r="C244" s="65"/>
      <c r="D244" s="65"/>
      <c r="E244" s="65"/>
      <c r="F244" s="65"/>
    </row>
    <row r="245" spans="1:6" ht="13">
      <c r="A245" s="97" t="s">
        <v>2222</v>
      </c>
      <c r="B245" s="97" t="s">
        <v>64</v>
      </c>
      <c r="C245" s="97" t="s">
        <v>49</v>
      </c>
      <c r="D245" s="97" t="s">
        <v>50</v>
      </c>
      <c r="E245" s="97" t="s">
        <v>69</v>
      </c>
      <c r="F245" s="97" t="s">
        <v>2223</v>
      </c>
    </row>
    <row r="246" spans="1:6" ht="13">
      <c r="A246" s="98" t="s">
        <v>2340</v>
      </c>
      <c r="B246" s="55">
        <v>38</v>
      </c>
      <c r="C246" s="55">
        <v>148</v>
      </c>
      <c r="D246" s="55">
        <v>181</v>
      </c>
      <c r="E246" s="55">
        <v>18</v>
      </c>
      <c r="F246" s="55">
        <v>385</v>
      </c>
    </row>
    <row r="247" spans="1:6" ht="13">
      <c r="A247" s="99" t="s">
        <v>2331</v>
      </c>
      <c r="B247" s="55">
        <v>18</v>
      </c>
      <c r="C247" s="55">
        <v>114</v>
      </c>
      <c r="D247" s="55">
        <v>130</v>
      </c>
      <c r="E247" s="55">
        <v>14</v>
      </c>
      <c r="F247" s="55">
        <v>276</v>
      </c>
    </row>
    <row r="248" spans="1:6" ht="13">
      <c r="A248" s="98" t="s">
        <v>2437</v>
      </c>
      <c r="B248" s="55">
        <v>10</v>
      </c>
      <c r="C248" s="55">
        <v>69</v>
      </c>
      <c r="D248" s="55">
        <v>97</v>
      </c>
      <c r="E248" s="55">
        <v>15</v>
      </c>
      <c r="F248" s="55">
        <v>191</v>
      </c>
    </row>
    <row r="249" spans="1:6" ht="13">
      <c r="A249" s="98" t="s">
        <v>2227</v>
      </c>
      <c r="B249" s="55">
        <v>20</v>
      </c>
      <c r="C249" s="55">
        <v>69</v>
      </c>
      <c r="D249" s="55">
        <v>59</v>
      </c>
      <c r="E249" s="55">
        <v>5</v>
      </c>
      <c r="F249" s="55">
        <v>153</v>
      </c>
    </row>
    <row r="250" spans="1:6" ht="13">
      <c r="A250" s="98" t="s">
        <v>2229</v>
      </c>
      <c r="B250" s="55">
        <v>7</v>
      </c>
      <c r="C250" s="55">
        <v>39</v>
      </c>
      <c r="D250" s="55">
        <v>89</v>
      </c>
      <c r="E250" s="55">
        <v>4</v>
      </c>
      <c r="F250" s="55">
        <v>139</v>
      </c>
    </row>
    <row r="251" spans="1:6" ht="13">
      <c r="A251" s="98" t="s">
        <v>2438</v>
      </c>
      <c r="B251" s="55">
        <v>8</v>
      </c>
      <c r="C251" s="55">
        <v>54</v>
      </c>
      <c r="D251" s="55">
        <v>42</v>
      </c>
      <c r="E251" s="55">
        <v>6</v>
      </c>
      <c r="F251" s="55">
        <v>110</v>
      </c>
    </row>
    <row r="252" spans="1:6" ht="13">
      <c r="A252" s="98" t="s">
        <v>2237</v>
      </c>
      <c r="B252" s="55">
        <v>17</v>
      </c>
      <c r="C252" s="55">
        <v>37</v>
      </c>
      <c r="D252" s="55">
        <v>41</v>
      </c>
      <c r="E252" s="55">
        <v>10</v>
      </c>
      <c r="F252" s="55">
        <v>105</v>
      </c>
    </row>
    <row r="253" spans="1:6" ht="13">
      <c r="A253" s="98" t="s">
        <v>2363</v>
      </c>
      <c r="B253" s="55">
        <v>1</v>
      </c>
      <c r="C253" s="55">
        <v>44</v>
      </c>
      <c r="D253" s="55">
        <v>45</v>
      </c>
      <c r="E253" s="55">
        <v>2</v>
      </c>
      <c r="F253" s="55">
        <v>92</v>
      </c>
    </row>
    <row r="254" spans="1:6" ht="13">
      <c r="A254" s="98" t="s">
        <v>2273</v>
      </c>
      <c r="B254" s="55">
        <v>8</v>
      </c>
      <c r="C254" s="55">
        <v>34</v>
      </c>
      <c r="D254" s="55">
        <v>44</v>
      </c>
      <c r="E254" s="55">
        <v>4</v>
      </c>
      <c r="F254" s="55">
        <v>90</v>
      </c>
    </row>
    <row r="255" spans="1:6" ht="13">
      <c r="A255" s="98" t="s">
        <v>2228</v>
      </c>
      <c r="B255" s="55">
        <v>11</v>
      </c>
      <c r="C255" s="55">
        <v>38</v>
      </c>
      <c r="D255" s="55">
        <v>21</v>
      </c>
      <c r="E255" s="55">
        <v>0</v>
      </c>
      <c r="F255" s="55">
        <v>70</v>
      </c>
    </row>
    <row r="256" spans="1:6" ht="13">
      <c r="A256" s="98" t="s">
        <v>2231</v>
      </c>
      <c r="B256" s="55">
        <v>13</v>
      </c>
      <c r="C256" s="55">
        <v>34</v>
      </c>
      <c r="D256" s="55">
        <v>22</v>
      </c>
      <c r="E256" s="55">
        <v>0</v>
      </c>
      <c r="F256" s="55">
        <v>69</v>
      </c>
    </row>
    <row r="257" spans="1:6" ht="13">
      <c r="A257" s="99" t="s">
        <v>2441</v>
      </c>
      <c r="B257" s="55">
        <v>4</v>
      </c>
      <c r="C257" s="55">
        <v>18</v>
      </c>
      <c r="D257" s="55">
        <v>37</v>
      </c>
      <c r="E257" s="55">
        <v>5</v>
      </c>
      <c r="F257" s="55">
        <v>64</v>
      </c>
    </row>
    <row r="258" spans="1:6" ht="13">
      <c r="A258" s="98" t="s">
        <v>2358</v>
      </c>
      <c r="B258" s="55">
        <v>4</v>
      </c>
      <c r="C258" s="55">
        <v>23</v>
      </c>
      <c r="D258" s="55">
        <v>30</v>
      </c>
      <c r="E258" s="55">
        <v>4</v>
      </c>
      <c r="F258" s="55">
        <v>61</v>
      </c>
    </row>
    <row r="259" spans="1:6" ht="13">
      <c r="A259" s="98" t="s">
        <v>2446</v>
      </c>
      <c r="B259" s="55">
        <v>5</v>
      </c>
      <c r="C259" s="55">
        <v>9</v>
      </c>
      <c r="D259" s="55">
        <v>29</v>
      </c>
      <c r="E259" s="55">
        <v>6</v>
      </c>
      <c r="F259" s="55">
        <v>49</v>
      </c>
    </row>
    <row r="260" spans="1:6" ht="13" collapsed="1">
      <c r="A260" s="98" t="s">
        <v>2233</v>
      </c>
      <c r="B260" s="55">
        <v>4</v>
      </c>
      <c r="C260" s="55">
        <v>18</v>
      </c>
      <c r="D260" s="55">
        <v>26</v>
      </c>
      <c r="E260" s="55">
        <v>1</v>
      </c>
      <c r="F260" s="55">
        <v>49</v>
      </c>
    </row>
    <row r="261" spans="1:6" ht="13" hidden="1" outlineLevel="1">
      <c r="A261" s="98" t="s">
        <v>2440</v>
      </c>
      <c r="B261" s="55">
        <v>2</v>
      </c>
      <c r="C261" s="55">
        <v>20</v>
      </c>
      <c r="D261" s="55">
        <v>24</v>
      </c>
      <c r="E261" s="55">
        <v>2</v>
      </c>
      <c r="F261" s="55">
        <v>48</v>
      </c>
    </row>
    <row r="262" spans="1:6" ht="13" hidden="1" outlineLevel="1">
      <c r="A262" s="98" t="s">
        <v>2443</v>
      </c>
      <c r="B262" s="55">
        <v>2</v>
      </c>
      <c r="C262" s="55">
        <v>23</v>
      </c>
      <c r="D262" s="55">
        <v>17</v>
      </c>
      <c r="E262" s="55">
        <v>0</v>
      </c>
      <c r="F262" s="55">
        <v>42</v>
      </c>
    </row>
    <row r="263" spans="1:6" ht="13" hidden="1" outlineLevel="1">
      <c r="A263" s="98" t="s">
        <v>2327</v>
      </c>
      <c r="B263" s="55">
        <v>3</v>
      </c>
      <c r="C263" s="55">
        <v>20</v>
      </c>
      <c r="D263" s="55">
        <v>17</v>
      </c>
      <c r="E263" s="55">
        <v>1</v>
      </c>
      <c r="F263" s="55">
        <v>41</v>
      </c>
    </row>
    <row r="264" spans="1:6" ht="13" hidden="1" outlineLevel="1">
      <c r="A264" s="98" t="s">
        <v>2230</v>
      </c>
      <c r="B264" s="55">
        <v>4</v>
      </c>
      <c r="C264" s="55">
        <v>18</v>
      </c>
      <c r="D264" s="55">
        <v>13</v>
      </c>
      <c r="E264" s="55">
        <v>0</v>
      </c>
      <c r="F264" s="55">
        <v>35</v>
      </c>
    </row>
    <row r="265" spans="1:6" ht="13" hidden="1" outlineLevel="1">
      <c r="A265" s="99" t="s">
        <v>2449</v>
      </c>
      <c r="B265" s="55">
        <v>9</v>
      </c>
      <c r="C265" s="55">
        <v>10</v>
      </c>
      <c r="D265" s="55">
        <v>13</v>
      </c>
      <c r="E265" s="55">
        <v>1</v>
      </c>
      <c r="F265" s="55">
        <v>33</v>
      </c>
    </row>
    <row r="266" spans="1:6" ht="13" hidden="1" outlineLevel="1">
      <c r="A266" s="98" t="s">
        <v>2345</v>
      </c>
      <c r="B266" s="55">
        <v>0</v>
      </c>
      <c r="C266" s="55">
        <v>3</v>
      </c>
      <c r="D266" s="55">
        <v>23</v>
      </c>
      <c r="E266" s="55">
        <v>7</v>
      </c>
      <c r="F266" s="55">
        <v>33</v>
      </c>
    </row>
    <row r="267" spans="1:6" ht="13" hidden="1" outlineLevel="1">
      <c r="A267" s="98" t="s">
        <v>2439</v>
      </c>
      <c r="B267" s="55">
        <v>6</v>
      </c>
      <c r="C267" s="55">
        <v>11</v>
      </c>
      <c r="D267" s="55">
        <v>13</v>
      </c>
      <c r="E267" s="55">
        <v>0</v>
      </c>
      <c r="F267" s="55">
        <v>30</v>
      </c>
    </row>
    <row r="268" spans="1:6" ht="13" hidden="1" outlineLevel="1">
      <c r="A268" s="98" t="s">
        <v>2450</v>
      </c>
      <c r="B268" s="55">
        <v>3</v>
      </c>
      <c r="C268" s="55">
        <v>8</v>
      </c>
      <c r="D268" s="55">
        <v>13</v>
      </c>
      <c r="E268" s="55">
        <v>4</v>
      </c>
      <c r="F268" s="55">
        <v>28</v>
      </c>
    </row>
    <row r="269" spans="1:6" ht="13" hidden="1" outlineLevel="1">
      <c r="A269" s="98" t="s">
        <v>2226</v>
      </c>
      <c r="B269" s="55">
        <v>1</v>
      </c>
      <c r="C269" s="55">
        <v>9</v>
      </c>
      <c r="D269" s="55">
        <v>17</v>
      </c>
      <c r="E269" s="55">
        <v>0</v>
      </c>
      <c r="F269" s="55">
        <v>27</v>
      </c>
    </row>
    <row r="270" spans="1:6" ht="13" hidden="1" outlineLevel="1">
      <c r="A270" s="98" t="s">
        <v>2387</v>
      </c>
      <c r="B270" s="55">
        <v>3</v>
      </c>
      <c r="C270" s="55">
        <v>4</v>
      </c>
      <c r="D270" s="55">
        <v>17</v>
      </c>
      <c r="E270" s="55">
        <v>2</v>
      </c>
      <c r="F270" s="55">
        <v>26</v>
      </c>
    </row>
    <row r="271" spans="1:6" ht="13" hidden="1" outlineLevel="1">
      <c r="A271" s="98" t="s">
        <v>2451</v>
      </c>
      <c r="B271" s="55">
        <v>4</v>
      </c>
      <c r="C271" s="55">
        <v>10</v>
      </c>
      <c r="D271" s="55">
        <v>11</v>
      </c>
      <c r="E271" s="55">
        <v>0</v>
      </c>
      <c r="F271" s="55">
        <v>25</v>
      </c>
    </row>
    <row r="272" spans="1:6" ht="13" hidden="1" outlineLevel="1">
      <c r="A272" s="98" t="s">
        <v>2452</v>
      </c>
      <c r="B272" s="55">
        <v>1</v>
      </c>
      <c r="C272" s="55">
        <v>9</v>
      </c>
      <c r="D272" s="55">
        <v>14</v>
      </c>
      <c r="E272" s="55">
        <v>1</v>
      </c>
      <c r="F272" s="55">
        <v>25</v>
      </c>
    </row>
    <row r="273" spans="1:6" ht="13" hidden="1" outlineLevel="1">
      <c r="A273" s="98" t="s">
        <v>2312</v>
      </c>
      <c r="B273" s="55">
        <v>0</v>
      </c>
      <c r="C273" s="55">
        <v>4</v>
      </c>
      <c r="D273" s="55">
        <v>19</v>
      </c>
      <c r="E273" s="55">
        <v>0</v>
      </c>
      <c r="F273" s="55">
        <v>23</v>
      </c>
    </row>
    <row r="274" spans="1:6" ht="13" hidden="1" outlineLevel="1">
      <c r="A274" s="98" t="s">
        <v>2453</v>
      </c>
      <c r="B274" s="55">
        <v>0</v>
      </c>
      <c r="C274" s="55">
        <v>12</v>
      </c>
      <c r="D274" s="55">
        <v>8</v>
      </c>
      <c r="E274" s="55">
        <v>2</v>
      </c>
      <c r="F274" s="55">
        <v>22</v>
      </c>
    </row>
    <row r="275" spans="1:6" ht="13" hidden="1" outlineLevel="1">
      <c r="A275" s="98" t="s">
        <v>2454</v>
      </c>
      <c r="B275" s="55">
        <v>1</v>
      </c>
      <c r="C275" s="55">
        <v>3</v>
      </c>
      <c r="D275" s="55">
        <v>17</v>
      </c>
      <c r="E275" s="55">
        <v>0</v>
      </c>
      <c r="F275" s="55">
        <v>21</v>
      </c>
    </row>
    <row r="276" spans="1:6" ht="13" hidden="1" outlineLevel="1">
      <c r="A276" s="98" t="s">
        <v>2455</v>
      </c>
      <c r="B276" s="55">
        <v>2</v>
      </c>
      <c r="C276" s="55">
        <v>9</v>
      </c>
      <c r="D276" s="55">
        <v>7</v>
      </c>
      <c r="E276" s="55">
        <v>3</v>
      </c>
      <c r="F276" s="55">
        <v>21</v>
      </c>
    </row>
    <row r="277" spans="1:6" ht="13" hidden="1" outlineLevel="1">
      <c r="A277" s="98" t="s">
        <v>2456</v>
      </c>
      <c r="B277" s="55">
        <v>0</v>
      </c>
      <c r="C277" s="55">
        <v>9</v>
      </c>
      <c r="D277" s="55">
        <v>7</v>
      </c>
      <c r="E277" s="55">
        <v>4</v>
      </c>
      <c r="F277" s="55">
        <v>20</v>
      </c>
    </row>
    <row r="278" spans="1:6" ht="13" hidden="1" outlineLevel="1">
      <c r="A278" s="98" t="s">
        <v>2457</v>
      </c>
      <c r="B278" s="55">
        <v>0</v>
      </c>
      <c r="C278" s="55">
        <v>0</v>
      </c>
      <c r="D278" s="55">
        <v>19</v>
      </c>
      <c r="E278" s="55">
        <v>0</v>
      </c>
      <c r="F278" s="55">
        <v>19</v>
      </c>
    </row>
    <row r="279" spans="1:6" ht="13" hidden="1" outlineLevel="1">
      <c r="A279" s="99" t="s">
        <v>2458</v>
      </c>
      <c r="B279" s="55">
        <v>0</v>
      </c>
      <c r="C279" s="55">
        <v>6</v>
      </c>
      <c r="D279" s="55">
        <v>12</v>
      </c>
      <c r="E279" s="55">
        <v>0</v>
      </c>
      <c r="F279" s="55">
        <v>18</v>
      </c>
    </row>
    <row r="280" spans="1:6" ht="13" hidden="1" outlineLevel="1">
      <c r="A280" s="98" t="s">
        <v>2234</v>
      </c>
      <c r="B280" s="55">
        <v>0</v>
      </c>
      <c r="C280" s="55">
        <v>10</v>
      </c>
      <c r="D280" s="55">
        <v>6</v>
      </c>
      <c r="E280" s="55">
        <v>1</v>
      </c>
      <c r="F280" s="55">
        <v>17</v>
      </c>
    </row>
    <row r="281" spans="1:6" ht="13" hidden="1" outlineLevel="1">
      <c r="A281" s="98" t="s">
        <v>2239</v>
      </c>
      <c r="B281" s="55">
        <v>0</v>
      </c>
      <c r="C281" s="55">
        <v>8</v>
      </c>
      <c r="D281" s="55">
        <v>6</v>
      </c>
      <c r="E281" s="55">
        <v>3</v>
      </c>
      <c r="F281" s="55">
        <v>17</v>
      </c>
    </row>
    <row r="282" spans="1:6" ht="13" hidden="1" outlineLevel="1">
      <c r="A282" s="98" t="s">
        <v>2360</v>
      </c>
      <c r="B282" s="55">
        <v>0</v>
      </c>
      <c r="C282" s="55">
        <v>1</v>
      </c>
      <c r="D282" s="55">
        <v>16</v>
      </c>
      <c r="E282" s="55">
        <v>0</v>
      </c>
      <c r="F282" s="55">
        <v>17</v>
      </c>
    </row>
    <row r="283" spans="1:6" ht="13" hidden="1" outlineLevel="1">
      <c r="A283" s="98" t="s">
        <v>2255</v>
      </c>
      <c r="B283" s="55">
        <v>0</v>
      </c>
      <c r="C283" s="55">
        <v>2</v>
      </c>
      <c r="D283" s="55">
        <v>15</v>
      </c>
      <c r="E283" s="55">
        <v>0</v>
      </c>
      <c r="F283" s="55">
        <v>17</v>
      </c>
    </row>
    <row r="284" spans="1:6" ht="13" hidden="1" outlineLevel="1">
      <c r="A284" s="98" t="s">
        <v>2459</v>
      </c>
      <c r="B284" s="55">
        <v>0</v>
      </c>
      <c r="C284" s="55">
        <v>0</v>
      </c>
      <c r="D284" s="55">
        <v>16</v>
      </c>
      <c r="E284" s="55">
        <v>0</v>
      </c>
      <c r="F284" s="55">
        <v>16</v>
      </c>
    </row>
    <row r="285" spans="1:6" ht="13" hidden="1" outlineLevel="1">
      <c r="A285" s="98" t="s">
        <v>2460</v>
      </c>
      <c r="B285" s="55">
        <v>0</v>
      </c>
      <c r="C285" s="55">
        <v>0</v>
      </c>
      <c r="D285" s="55">
        <v>16</v>
      </c>
      <c r="E285" s="55">
        <v>0</v>
      </c>
      <c r="F285" s="55">
        <v>16</v>
      </c>
    </row>
    <row r="286" spans="1:6" ht="13" hidden="1" outlineLevel="1">
      <c r="A286" s="98" t="s">
        <v>2461</v>
      </c>
      <c r="B286" s="55">
        <v>0</v>
      </c>
      <c r="C286" s="55">
        <v>0</v>
      </c>
      <c r="D286" s="55">
        <v>16</v>
      </c>
      <c r="E286" s="55">
        <v>0</v>
      </c>
      <c r="F286" s="55">
        <v>16</v>
      </c>
    </row>
    <row r="287" spans="1:6" ht="13" hidden="1" outlineLevel="1">
      <c r="A287" s="98" t="s">
        <v>2462</v>
      </c>
      <c r="B287" s="55">
        <v>0</v>
      </c>
      <c r="C287" s="55">
        <v>0</v>
      </c>
      <c r="D287" s="55">
        <v>16</v>
      </c>
      <c r="E287" s="55">
        <v>0</v>
      </c>
      <c r="F287" s="55">
        <v>16</v>
      </c>
    </row>
    <row r="288" spans="1:6" ht="13" hidden="1" outlineLevel="1">
      <c r="A288" s="98" t="s">
        <v>2463</v>
      </c>
      <c r="B288" s="55">
        <v>0</v>
      </c>
      <c r="C288" s="55">
        <v>0</v>
      </c>
      <c r="D288" s="55">
        <v>16</v>
      </c>
      <c r="E288" s="55">
        <v>0</v>
      </c>
      <c r="F288" s="55">
        <v>16</v>
      </c>
    </row>
    <row r="289" spans="1:6" ht="13" hidden="1" outlineLevel="1">
      <c r="A289" s="98" t="s">
        <v>2464</v>
      </c>
      <c r="B289" s="55">
        <v>2</v>
      </c>
      <c r="C289" s="55">
        <v>4</v>
      </c>
      <c r="D289" s="55">
        <v>8</v>
      </c>
      <c r="E289" s="55">
        <v>1</v>
      </c>
      <c r="F289" s="55">
        <v>15</v>
      </c>
    </row>
    <row r="290" spans="1:6" ht="13" hidden="1" outlineLevel="1">
      <c r="A290" s="98" t="s">
        <v>2275</v>
      </c>
      <c r="B290" s="55">
        <v>0</v>
      </c>
      <c r="C290" s="55">
        <v>13</v>
      </c>
      <c r="D290" s="55">
        <v>1</v>
      </c>
      <c r="E290" s="55">
        <v>0</v>
      </c>
      <c r="F290" s="55">
        <v>14</v>
      </c>
    </row>
    <row r="291" spans="1:6" ht="13" hidden="1" outlineLevel="1">
      <c r="A291" s="98" t="s">
        <v>2465</v>
      </c>
      <c r="B291" s="55">
        <v>0</v>
      </c>
      <c r="C291" s="55">
        <v>3</v>
      </c>
      <c r="D291" s="55">
        <v>10</v>
      </c>
      <c r="E291" s="55">
        <v>0</v>
      </c>
      <c r="F291" s="55">
        <v>13</v>
      </c>
    </row>
    <row r="292" spans="1:6" ht="13" hidden="1" outlineLevel="1">
      <c r="A292" s="98" t="s">
        <v>2466</v>
      </c>
      <c r="B292" s="55">
        <v>0</v>
      </c>
      <c r="C292" s="55">
        <v>0</v>
      </c>
      <c r="D292" s="55">
        <v>10</v>
      </c>
      <c r="E292" s="55">
        <v>2</v>
      </c>
      <c r="F292" s="55">
        <v>12</v>
      </c>
    </row>
    <row r="293" spans="1:6" ht="13" hidden="1" outlineLevel="1">
      <c r="A293" s="98" t="s">
        <v>2236</v>
      </c>
      <c r="B293" s="55">
        <v>0</v>
      </c>
      <c r="C293" s="55">
        <v>6</v>
      </c>
      <c r="D293" s="55">
        <v>6</v>
      </c>
      <c r="E293" s="55">
        <v>0</v>
      </c>
      <c r="F293" s="55">
        <v>12</v>
      </c>
    </row>
    <row r="294" spans="1:6" ht="13" hidden="1" outlineLevel="1">
      <c r="A294" s="98" t="s">
        <v>2467</v>
      </c>
      <c r="B294" s="55">
        <v>1</v>
      </c>
      <c r="C294" s="55">
        <v>7</v>
      </c>
      <c r="D294" s="55">
        <v>4</v>
      </c>
      <c r="E294" s="55">
        <v>0</v>
      </c>
      <c r="F294" s="55">
        <v>12</v>
      </c>
    </row>
    <row r="295" spans="1:6" ht="13" hidden="1" outlineLevel="1">
      <c r="A295" s="98" t="s">
        <v>2468</v>
      </c>
      <c r="B295" s="55">
        <v>1</v>
      </c>
      <c r="C295" s="55">
        <v>5</v>
      </c>
      <c r="D295" s="55">
        <v>6</v>
      </c>
      <c r="E295" s="55">
        <v>0</v>
      </c>
      <c r="F295" s="55">
        <v>12</v>
      </c>
    </row>
    <row r="296" spans="1:6" ht="13" hidden="1" outlineLevel="1">
      <c r="A296" s="98" t="s">
        <v>2442</v>
      </c>
      <c r="B296" s="55">
        <v>0</v>
      </c>
      <c r="C296" s="55">
        <v>5</v>
      </c>
      <c r="D296" s="55">
        <v>5</v>
      </c>
      <c r="E296" s="55">
        <v>1</v>
      </c>
      <c r="F296" s="55">
        <v>11</v>
      </c>
    </row>
    <row r="297" spans="1:6" ht="13" hidden="1" outlineLevel="1">
      <c r="A297" s="98" t="s">
        <v>2372</v>
      </c>
      <c r="B297" s="55">
        <v>0</v>
      </c>
      <c r="C297" s="55">
        <v>7</v>
      </c>
      <c r="D297" s="55">
        <v>4</v>
      </c>
      <c r="E297" s="55">
        <v>0</v>
      </c>
      <c r="F297" s="55">
        <v>11</v>
      </c>
    </row>
    <row r="298" spans="1:6" ht="13" hidden="1" outlineLevel="1">
      <c r="A298" s="98" t="s">
        <v>2256</v>
      </c>
      <c r="B298" s="55">
        <v>2</v>
      </c>
      <c r="C298" s="55">
        <v>7</v>
      </c>
      <c r="D298" s="55">
        <v>1</v>
      </c>
      <c r="E298" s="55">
        <v>0</v>
      </c>
      <c r="F298" s="55">
        <v>10</v>
      </c>
    </row>
    <row r="299" spans="1:6" ht="13" hidden="1" outlineLevel="1">
      <c r="A299" s="98" t="s">
        <v>2469</v>
      </c>
      <c r="B299" s="55">
        <v>2</v>
      </c>
      <c r="C299" s="55">
        <v>1</v>
      </c>
      <c r="D299" s="55">
        <v>6</v>
      </c>
      <c r="E299" s="55">
        <v>1</v>
      </c>
      <c r="F299" s="55">
        <v>10</v>
      </c>
    </row>
    <row r="300" spans="1:6" ht="13" hidden="1" outlineLevel="1">
      <c r="A300" s="98" t="s">
        <v>2470</v>
      </c>
      <c r="B300" s="55">
        <v>0</v>
      </c>
      <c r="C300" s="55">
        <v>2</v>
      </c>
      <c r="D300" s="55">
        <v>8</v>
      </c>
      <c r="E300" s="55">
        <v>0</v>
      </c>
      <c r="F300" s="55">
        <v>10</v>
      </c>
    </row>
    <row r="301" spans="1:6" ht="13" hidden="1" outlineLevel="1">
      <c r="A301" s="98" t="s">
        <v>2295</v>
      </c>
      <c r="B301" s="55">
        <v>1</v>
      </c>
      <c r="C301" s="55">
        <v>2</v>
      </c>
      <c r="D301" s="55">
        <v>7</v>
      </c>
      <c r="E301" s="55">
        <v>0</v>
      </c>
      <c r="F301" s="55">
        <v>10</v>
      </c>
    </row>
    <row r="302" spans="1:6" ht="13" hidden="1" outlineLevel="1">
      <c r="A302" s="98" t="s">
        <v>2284</v>
      </c>
      <c r="B302" s="55">
        <v>0</v>
      </c>
      <c r="C302" s="55">
        <v>7</v>
      </c>
      <c r="D302" s="55">
        <v>2</v>
      </c>
      <c r="E302" s="55">
        <v>0</v>
      </c>
      <c r="F302" s="55">
        <v>9</v>
      </c>
    </row>
    <row r="303" spans="1:6" ht="13" hidden="1" outlineLevel="1">
      <c r="A303" s="98" t="s">
        <v>2471</v>
      </c>
      <c r="B303" s="55">
        <v>2</v>
      </c>
      <c r="C303" s="55">
        <v>4</v>
      </c>
      <c r="D303" s="55">
        <v>3</v>
      </c>
      <c r="E303" s="55">
        <v>0</v>
      </c>
      <c r="F303" s="55">
        <v>9</v>
      </c>
    </row>
    <row r="304" spans="1:6" ht="13" hidden="1" outlineLevel="1">
      <c r="A304" s="98" t="s">
        <v>2379</v>
      </c>
      <c r="B304" s="55">
        <v>1</v>
      </c>
      <c r="C304" s="55">
        <v>1</v>
      </c>
      <c r="D304" s="55">
        <v>7</v>
      </c>
      <c r="E304" s="55">
        <v>0</v>
      </c>
      <c r="F304" s="55">
        <v>9</v>
      </c>
    </row>
    <row r="305" spans="1:6" ht="13" hidden="1" outlineLevel="1">
      <c r="A305" s="98" t="s">
        <v>2472</v>
      </c>
      <c r="B305" s="55">
        <v>1</v>
      </c>
      <c r="C305" s="55">
        <v>1</v>
      </c>
      <c r="D305" s="55">
        <v>4</v>
      </c>
      <c r="E305" s="55">
        <v>2</v>
      </c>
      <c r="F305" s="55">
        <v>8</v>
      </c>
    </row>
    <row r="306" spans="1:6" ht="13" hidden="1" outlineLevel="1">
      <c r="A306" s="98" t="s">
        <v>2473</v>
      </c>
      <c r="B306" s="55">
        <v>0</v>
      </c>
      <c r="C306" s="55">
        <v>1</v>
      </c>
      <c r="D306" s="55">
        <v>7</v>
      </c>
      <c r="E306" s="55">
        <v>0</v>
      </c>
      <c r="F306" s="55">
        <v>8</v>
      </c>
    </row>
    <row r="307" spans="1:6" ht="13" hidden="1" outlineLevel="1">
      <c r="A307" s="98" t="s">
        <v>2474</v>
      </c>
      <c r="B307" s="55">
        <v>0</v>
      </c>
      <c r="C307" s="55">
        <v>1</v>
      </c>
      <c r="D307" s="55">
        <v>7</v>
      </c>
      <c r="E307" s="55">
        <v>0</v>
      </c>
      <c r="F307" s="55">
        <v>8</v>
      </c>
    </row>
    <row r="308" spans="1:6" ht="13" hidden="1" outlineLevel="1">
      <c r="A308" s="98" t="s">
        <v>2287</v>
      </c>
      <c r="B308" s="55">
        <v>2</v>
      </c>
      <c r="C308" s="55">
        <v>5</v>
      </c>
      <c r="D308" s="55">
        <v>1</v>
      </c>
      <c r="E308" s="55">
        <v>0</v>
      </c>
      <c r="F308" s="55">
        <v>8</v>
      </c>
    </row>
    <row r="309" spans="1:6" ht="13" hidden="1" outlineLevel="1">
      <c r="A309" s="98" t="s">
        <v>2445</v>
      </c>
      <c r="B309" s="55">
        <v>1</v>
      </c>
      <c r="C309" s="55">
        <v>4</v>
      </c>
      <c r="D309" s="55">
        <v>3</v>
      </c>
      <c r="E309" s="55">
        <v>0</v>
      </c>
      <c r="F309" s="55">
        <v>8</v>
      </c>
    </row>
    <row r="310" spans="1:6" ht="13" hidden="1" outlineLevel="1">
      <c r="A310" s="98" t="s">
        <v>2475</v>
      </c>
      <c r="B310" s="55">
        <v>0</v>
      </c>
      <c r="C310" s="55">
        <v>6</v>
      </c>
      <c r="D310" s="55">
        <v>2</v>
      </c>
      <c r="E310" s="55">
        <v>0</v>
      </c>
      <c r="F310" s="55">
        <v>8</v>
      </c>
    </row>
    <row r="311" spans="1:6" ht="13" hidden="1" outlineLevel="1">
      <c r="A311" s="98" t="s">
        <v>2476</v>
      </c>
      <c r="B311" s="55">
        <v>1</v>
      </c>
      <c r="C311" s="55">
        <v>3</v>
      </c>
      <c r="D311" s="55">
        <v>4</v>
      </c>
      <c r="E311" s="55">
        <v>0</v>
      </c>
      <c r="F311" s="55">
        <v>8</v>
      </c>
    </row>
    <row r="312" spans="1:6" ht="13" hidden="1" outlineLevel="1">
      <c r="A312" s="98" t="s">
        <v>2243</v>
      </c>
      <c r="B312" s="55">
        <v>0</v>
      </c>
      <c r="C312" s="55">
        <v>5</v>
      </c>
      <c r="D312" s="55">
        <v>2</v>
      </c>
      <c r="E312" s="55">
        <v>0</v>
      </c>
      <c r="F312" s="55">
        <v>7</v>
      </c>
    </row>
    <row r="313" spans="1:6" ht="13" hidden="1" outlineLevel="1">
      <c r="A313" s="98" t="s">
        <v>2244</v>
      </c>
      <c r="B313" s="55">
        <v>1</v>
      </c>
      <c r="C313" s="55">
        <v>1</v>
      </c>
      <c r="D313" s="55">
        <v>4</v>
      </c>
      <c r="E313" s="55">
        <v>1</v>
      </c>
      <c r="F313" s="55">
        <v>7</v>
      </c>
    </row>
    <row r="314" spans="1:6" ht="13" hidden="1" outlineLevel="1">
      <c r="A314" s="98" t="s">
        <v>2477</v>
      </c>
      <c r="B314" s="55">
        <v>0</v>
      </c>
      <c r="C314" s="55">
        <v>1</v>
      </c>
      <c r="D314" s="55">
        <v>2</v>
      </c>
      <c r="E314" s="55">
        <v>4</v>
      </c>
      <c r="F314" s="55">
        <v>7</v>
      </c>
    </row>
    <row r="315" spans="1:6" ht="13" hidden="1" outlineLevel="1">
      <c r="A315" s="98" t="s">
        <v>2478</v>
      </c>
      <c r="B315" s="55">
        <v>1</v>
      </c>
      <c r="C315" s="55">
        <v>5</v>
      </c>
      <c r="D315" s="55">
        <v>1</v>
      </c>
      <c r="E315" s="55">
        <v>0</v>
      </c>
      <c r="F315" s="55">
        <v>7</v>
      </c>
    </row>
    <row r="316" spans="1:6" ht="13" hidden="1" outlineLevel="1">
      <c r="A316" s="98" t="s">
        <v>2479</v>
      </c>
      <c r="B316" s="55">
        <v>0</v>
      </c>
      <c r="C316" s="55">
        <v>0</v>
      </c>
      <c r="D316" s="55">
        <v>6</v>
      </c>
      <c r="E316" s="55">
        <v>0</v>
      </c>
      <c r="F316" s="55">
        <v>6</v>
      </c>
    </row>
    <row r="317" spans="1:6" ht="13" hidden="1" outlineLevel="1">
      <c r="A317" s="98" t="s">
        <v>2480</v>
      </c>
      <c r="B317" s="55">
        <v>0</v>
      </c>
      <c r="C317" s="55">
        <v>0</v>
      </c>
      <c r="D317" s="55">
        <v>6</v>
      </c>
      <c r="E317" s="55">
        <v>0</v>
      </c>
      <c r="F317" s="55">
        <v>6</v>
      </c>
    </row>
    <row r="318" spans="1:6" ht="13" hidden="1" outlineLevel="1">
      <c r="A318" s="98" t="s">
        <v>2349</v>
      </c>
      <c r="B318" s="55">
        <v>2</v>
      </c>
      <c r="C318" s="55">
        <v>3</v>
      </c>
      <c r="D318" s="55">
        <v>1</v>
      </c>
      <c r="E318" s="55">
        <v>0</v>
      </c>
      <c r="F318" s="55">
        <v>6</v>
      </c>
    </row>
    <row r="319" spans="1:6" ht="13" hidden="1" outlineLevel="1">
      <c r="A319" s="98" t="s">
        <v>2368</v>
      </c>
      <c r="B319" s="55">
        <v>0</v>
      </c>
      <c r="C319" s="55">
        <v>2</v>
      </c>
      <c r="D319" s="55">
        <v>4</v>
      </c>
      <c r="E319" s="55">
        <v>0</v>
      </c>
      <c r="F319" s="55">
        <v>6</v>
      </c>
    </row>
    <row r="320" spans="1:6" ht="13" hidden="1" outlineLevel="1">
      <c r="A320" s="98" t="s">
        <v>2481</v>
      </c>
      <c r="B320" s="55">
        <v>2</v>
      </c>
      <c r="C320" s="55">
        <v>3</v>
      </c>
      <c r="D320" s="55">
        <v>1</v>
      </c>
      <c r="E320" s="55">
        <v>0</v>
      </c>
      <c r="F320" s="55">
        <v>6</v>
      </c>
    </row>
    <row r="321" spans="1:6" ht="13" hidden="1" outlineLevel="1">
      <c r="A321" s="98" t="s">
        <v>2482</v>
      </c>
      <c r="B321" s="55">
        <v>0</v>
      </c>
      <c r="C321" s="55">
        <v>0</v>
      </c>
      <c r="D321" s="55">
        <v>5</v>
      </c>
      <c r="E321" s="55">
        <v>0</v>
      </c>
      <c r="F321" s="55">
        <v>5</v>
      </c>
    </row>
    <row r="322" spans="1:6" ht="13" hidden="1" outlineLevel="1">
      <c r="A322" s="98" t="s">
        <v>2483</v>
      </c>
      <c r="B322" s="55">
        <v>0</v>
      </c>
      <c r="C322" s="55">
        <v>1</v>
      </c>
      <c r="D322" s="55">
        <v>4</v>
      </c>
      <c r="E322" s="55">
        <v>0</v>
      </c>
      <c r="F322" s="55">
        <v>5</v>
      </c>
    </row>
    <row r="323" spans="1:6" ht="13" hidden="1" outlineLevel="1">
      <c r="A323" s="98" t="s">
        <v>2484</v>
      </c>
      <c r="B323" s="55">
        <v>1</v>
      </c>
      <c r="C323" s="55">
        <v>1</v>
      </c>
      <c r="D323" s="55">
        <v>3</v>
      </c>
      <c r="E323" s="55">
        <v>0</v>
      </c>
      <c r="F323" s="55">
        <v>5</v>
      </c>
    </row>
    <row r="324" spans="1:6" ht="13" hidden="1" outlineLevel="1">
      <c r="A324" s="98" t="s">
        <v>2357</v>
      </c>
      <c r="B324" s="55">
        <v>1</v>
      </c>
      <c r="C324" s="55">
        <v>1</v>
      </c>
      <c r="D324" s="55">
        <v>3</v>
      </c>
      <c r="E324" s="55">
        <v>0</v>
      </c>
      <c r="F324" s="55">
        <v>5</v>
      </c>
    </row>
    <row r="325" spans="1:6" ht="13" hidden="1" outlineLevel="1">
      <c r="A325" s="98" t="s">
        <v>2291</v>
      </c>
      <c r="B325" s="55">
        <v>0</v>
      </c>
      <c r="C325" s="55">
        <v>5</v>
      </c>
      <c r="D325" s="55">
        <v>0</v>
      </c>
      <c r="E325" s="55">
        <v>0</v>
      </c>
      <c r="F325" s="55">
        <v>5</v>
      </c>
    </row>
    <row r="326" spans="1:6" ht="13" hidden="1" outlineLevel="1">
      <c r="A326" s="98" t="s">
        <v>2485</v>
      </c>
      <c r="B326" s="55">
        <v>0</v>
      </c>
      <c r="C326" s="55">
        <v>0</v>
      </c>
      <c r="D326" s="55">
        <v>5</v>
      </c>
      <c r="E326" s="55">
        <v>0</v>
      </c>
      <c r="F326" s="55">
        <v>5</v>
      </c>
    </row>
    <row r="327" spans="1:6" ht="13" hidden="1" outlineLevel="1">
      <c r="A327" s="98" t="s">
        <v>2486</v>
      </c>
      <c r="B327" s="55">
        <v>0</v>
      </c>
      <c r="C327" s="55">
        <v>2</v>
      </c>
      <c r="D327" s="55">
        <v>1</v>
      </c>
      <c r="E327" s="55">
        <v>2</v>
      </c>
      <c r="F327" s="55">
        <v>5</v>
      </c>
    </row>
    <row r="328" spans="1:6" ht="13" hidden="1" outlineLevel="1">
      <c r="A328" s="98" t="s">
        <v>2487</v>
      </c>
      <c r="B328" s="55">
        <v>1</v>
      </c>
      <c r="C328" s="55">
        <v>3</v>
      </c>
      <c r="D328" s="55">
        <v>1</v>
      </c>
      <c r="E328" s="55">
        <v>0</v>
      </c>
      <c r="F328" s="55">
        <v>5</v>
      </c>
    </row>
    <row r="329" spans="1:6" ht="13" hidden="1" outlineLevel="1">
      <c r="A329" s="98" t="s">
        <v>2488</v>
      </c>
      <c r="B329" s="55">
        <v>0</v>
      </c>
      <c r="C329" s="55">
        <v>3</v>
      </c>
      <c r="D329" s="55">
        <v>2</v>
      </c>
      <c r="E329" s="55">
        <v>0</v>
      </c>
      <c r="F329" s="55">
        <v>5</v>
      </c>
    </row>
    <row r="330" spans="1:6" ht="13" hidden="1" outlineLevel="1">
      <c r="A330" s="98" t="s">
        <v>2448</v>
      </c>
      <c r="B330" s="55">
        <v>0</v>
      </c>
      <c r="C330" s="55">
        <v>3</v>
      </c>
      <c r="D330" s="55">
        <v>2</v>
      </c>
      <c r="E330" s="55">
        <v>0</v>
      </c>
      <c r="F330" s="55">
        <v>5</v>
      </c>
    </row>
    <row r="331" spans="1:6" ht="13" hidden="1" outlineLevel="1">
      <c r="A331" s="98" t="s">
        <v>2413</v>
      </c>
      <c r="B331" s="55">
        <v>0</v>
      </c>
      <c r="C331" s="55">
        <v>2</v>
      </c>
      <c r="D331" s="55">
        <v>3</v>
      </c>
      <c r="E331" s="55">
        <v>0</v>
      </c>
      <c r="F331" s="55">
        <v>5</v>
      </c>
    </row>
    <row r="332" spans="1:6" ht="13" hidden="1" outlineLevel="1">
      <c r="A332" s="98" t="s">
        <v>2489</v>
      </c>
      <c r="B332" s="55">
        <v>0</v>
      </c>
      <c r="C332" s="55">
        <v>0</v>
      </c>
      <c r="D332" s="55">
        <v>4</v>
      </c>
      <c r="E332" s="55">
        <v>0</v>
      </c>
      <c r="F332" s="55">
        <v>4</v>
      </c>
    </row>
    <row r="333" spans="1:6" ht="13" hidden="1" outlineLevel="1">
      <c r="A333" s="98" t="s">
        <v>2235</v>
      </c>
      <c r="B333" s="55">
        <v>2</v>
      </c>
      <c r="C333" s="55">
        <v>2</v>
      </c>
      <c r="D333" s="55">
        <v>0</v>
      </c>
      <c r="E333" s="55">
        <v>0</v>
      </c>
      <c r="F333" s="55">
        <v>4</v>
      </c>
    </row>
    <row r="334" spans="1:6" ht="13" hidden="1" outlineLevel="1">
      <c r="A334" s="98" t="s">
        <v>2490</v>
      </c>
      <c r="B334" s="55">
        <v>1</v>
      </c>
      <c r="C334" s="55">
        <v>2</v>
      </c>
      <c r="D334" s="55">
        <v>1</v>
      </c>
      <c r="E334" s="55">
        <v>0</v>
      </c>
      <c r="F334" s="55">
        <v>4</v>
      </c>
    </row>
    <row r="335" spans="1:6" ht="13" hidden="1" outlineLevel="1">
      <c r="A335" s="98" t="s">
        <v>2329</v>
      </c>
      <c r="B335" s="55">
        <v>0</v>
      </c>
      <c r="C335" s="55">
        <v>4</v>
      </c>
      <c r="D335" s="55">
        <v>0</v>
      </c>
      <c r="E335" s="55">
        <v>0</v>
      </c>
      <c r="F335" s="55">
        <v>4</v>
      </c>
    </row>
    <row r="336" spans="1:6" ht="13" hidden="1" outlineLevel="1">
      <c r="A336" s="98" t="s">
        <v>2491</v>
      </c>
      <c r="B336" s="55">
        <v>1</v>
      </c>
      <c r="C336" s="55">
        <v>1</v>
      </c>
      <c r="D336" s="55">
        <v>2</v>
      </c>
      <c r="E336" s="55">
        <v>0</v>
      </c>
      <c r="F336" s="55">
        <v>4</v>
      </c>
    </row>
    <row r="337" spans="1:6" ht="13" hidden="1" outlineLevel="1">
      <c r="A337" s="98" t="s">
        <v>2225</v>
      </c>
      <c r="B337" s="55">
        <v>0</v>
      </c>
      <c r="C337" s="55">
        <v>4</v>
      </c>
      <c r="D337" s="55">
        <v>0</v>
      </c>
      <c r="E337" s="55">
        <v>0</v>
      </c>
      <c r="F337" s="55">
        <v>4</v>
      </c>
    </row>
    <row r="338" spans="1:6" ht="13" hidden="1" outlineLevel="1">
      <c r="A338" s="98" t="s">
        <v>2492</v>
      </c>
      <c r="B338" s="55">
        <v>0</v>
      </c>
      <c r="C338" s="55">
        <v>3</v>
      </c>
      <c r="D338" s="55">
        <v>1</v>
      </c>
      <c r="E338" s="55">
        <v>0</v>
      </c>
      <c r="F338" s="55">
        <v>4</v>
      </c>
    </row>
    <row r="339" spans="1:6" ht="13" hidden="1" outlineLevel="1">
      <c r="A339" s="98" t="s">
        <v>2493</v>
      </c>
      <c r="B339" s="55">
        <v>0</v>
      </c>
      <c r="C339" s="55">
        <v>0</v>
      </c>
      <c r="D339" s="55">
        <v>0</v>
      </c>
      <c r="E339" s="55">
        <v>4</v>
      </c>
      <c r="F339" s="55">
        <v>4</v>
      </c>
    </row>
    <row r="340" spans="1:6" ht="13" hidden="1" outlineLevel="1">
      <c r="A340" s="98" t="s">
        <v>2494</v>
      </c>
      <c r="B340" s="55">
        <v>2</v>
      </c>
      <c r="C340" s="55">
        <v>1</v>
      </c>
      <c r="D340" s="55">
        <v>1</v>
      </c>
      <c r="E340" s="55">
        <v>0</v>
      </c>
      <c r="F340" s="55">
        <v>4</v>
      </c>
    </row>
    <row r="341" spans="1:6" ht="13" hidden="1" outlineLevel="1">
      <c r="A341" s="98" t="s">
        <v>2495</v>
      </c>
      <c r="B341" s="55">
        <v>0</v>
      </c>
      <c r="C341" s="55">
        <v>3</v>
      </c>
      <c r="D341" s="55">
        <v>1</v>
      </c>
      <c r="E341" s="55">
        <v>0</v>
      </c>
      <c r="F341" s="55">
        <v>4</v>
      </c>
    </row>
    <row r="342" spans="1:6" ht="13" hidden="1" outlineLevel="1">
      <c r="A342" s="98" t="s">
        <v>2496</v>
      </c>
      <c r="B342" s="55">
        <v>1</v>
      </c>
      <c r="C342" s="55">
        <v>2</v>
      </c>
      <c r="D342" s="55">
        <v>1</v>
      </c>
      <c r="E342" s="55">
        <v>0</v>
      </c>
      <c r="F342" s="55">
        <v>4</v>
      </c>
    </row>
    <row r="343" spans="1:6" ht="13" hidden="1" outlineLevel="1">
      <c r="A343" s="99" t="s">
        <v>2497</v>
      </c>
      <c r="B343" s="55">
        <v>0</v>
      </c>
      <c r="C343" s="55">
        <v>1</v>
      </c>
      <c r="D343" s="55">
        <v>2</v>
      </c>
      <c r="E343" s="55">
        <v>0</v>
      </c>
      <c r="F343" s="55">
        <v>3</v>
      </c>
    </row>
    <row r="344" spans="1:6" ht="13" hidden="1" outlineLevel="1">
      <c r="A344" s="98" t="s">
        <v>2498</v>
      </c>
      <c r="B344" s="55">
        <v>0</v>
      </c>
      <c r="C344" s="55">
        <v>2</v>
      </c>
      <c r="D344" s="55">
        <v>1</v>
      </c>
      <c r="E344" s="55">
        <v>0</v>
      </c>
      <c r="F344" s="55">
        <v>3</v>
      </c>
    </row>
    <row r="345" spans="1:6" ht="13" hidden="1" outlineLevel="1">
      <c r="A345" s="98" t="s">
        <v>2499</v>
      </c>
      <c r="B345" s="55">
        <v>0</v>
      </c>
      <c r="C345" s="55">
        <v>0</v>
      </c>
      <c r="D345" s="55">
        <v>3</v>
      </c>
      <c r="E345" s="55">
        <v>0</v>
      </c>
      <c r="F345" s="55">
        <v>3</v>
      </c>
    </row>
    <row r="346" spans="1:6" ht="13" hidden="1" outlineLevel="1">
      <c r="A346" s="98" t="s">
        <v>2500</v>
      </c>
      <c r="B346" s="55">
        <v>0</v>
      </c>
      <c r="C346" s="55">
        <v>3</v>
      </c>
      <c r="D346" s="55">
        <v>0</v>
      </c>
      <c r="E346" s="55">
        <v>0</v>
      </c>
      <c r="F346" s="55">
        <v>3</v>
      </c>
    </row>
    <row r="347" spans="1:6" ht="13" hidden="1" outlineLevel="1">
      <c r="A347" s="98" t="s">
        <v>2501</v>
      </c>
      <c r="B347" s="55">
        <v>1</v>
      </c>
      <c r="C347" s="55">
        <v>2</v>
      </c>
      <c r="D347" s="55">
        <v>0</v>
      </c>
      <c r="E347" s="55">
        <v>0</v>
      </c>
      <c r="F347" s="55">
        <v>3</v>
      </c>
    </row>
    <row r="348" spans="1:6" ht="13" hidden="1" outlineLevel="1">
      <c r="A348" s="98" t="s">
        <v>2502</v>
      </c>
      <c r="B348" s="55">
        <v>0</v>
      </c>
      <c r="C348" s="55">
        <v>1</v>
      </c>
      <c r="D348" s="55">
        <v>2</v>
      </c>
      <c r="E348" s="55">
        <v>0</v>
      </c>
      <c r="F348" s="55">
        <v>3</v>
      </c>
    </row>
    <row r="349" spans="1:6" ht="13" hidden="1" outlineLevel="1">
      <c r="A349" s="98" t="s">
        <v>2371</v>
      </c>
      <c r="B349" s="55">
        <v>0</v>
      </c>
      <c r="C349" s="55">
        <v>0</v>
      </c>
      <c r="D349" s="55">
        <v>3</v>
      </c>
      <c r="E349" s="55">
        <v>0</v>
      </c>
      <c r="F349" s="55">
        <v>3</v>
      </c>
    </row>
    <row r="350" spans="1:6" ht="13" hidden="1" outlineLevel="1">
      <c r="A350" s="98" t="s">
        <v>2503</v>
      </c>
      <c r="B350" s="55">
        <v>0</v>
      </c>
      <c r="C350" s="55">
        <v>3</v>
      </c>
      <c r="D350" s="55">
        <v>0</v>
      </c>
      <c r="E350" s="55">
        <v>0</v>
      </c>
      <c r="F350" s="55">
        <v>3</v>
      </c>
    </row>
    <row r="351" spans="1:6" ht="13" hidden="1" outlineLevel="1">
      <c r="A351" s="98" t="s">
        <v>2429</v>
      </c>
      <c r="B351" s="55">
        <v>1</v>
      </c>
      <c r="C351" s="55">
        <v>1</v>
      </c>
      <c r="D351" s="55">
        <v>1</v>
      </c>
      <c r="E351" s="55">
        <v>0</v>
      </c>
      <c r="F351" s="55">
        <v>3</v>
      </c>
    </row>
    <row r="352" spans="1:6" ht="13" hidden="1" outlineLevel="1">
      <c r="A352" s="98" t="s">
        <v>2504</v>
      </c>
      <c r="B352" s="55">
        <v>1</v>
      </c>
      <c r="C352" s="55">
        <v>0</v>
      </c>
      <c r="D352" s="55">
        <v>1</v>
      </c>
      <c r="E352" s="55">
        <v>0</v>
      </c>
      <c r="F352" s="55">
        <v>2</v>
      </c>
    </row>
    <row r="353" spans="1:6" ht="13" hidden="1" outlineLevel="1">
      <c r="A353" s="99" t="s">
        <v>2505</v>
      </c>
      <c r="B353" s="55">
        <v>0</v>
      </c>
      <c r="C353" s="55">
        <v>1</v>
      </c>
      <c r="D353" s="55">
        <v>0</v>
      </c>
      <c r="E353" s="55">
        <v>1</v>
      </c>
      <c r="F353" s="55">
        <v>2</v>
      </c>
    </row>
    <row r="354" spans="1:6" ht="13" hidden="1" outlineLevel="1">
      <c r="A354" s="98" t="s">
        <v>2332</v>
      </c>
      <c r="B354" s="55">
        <v>1</v>
      </c>
      <c r="C354" s="55">
        <v>1</v>
      </c>
      <c r="D354" s="55">
        <v>0</v>
      </c>
      <c r="E354" s="55">
        <v>0</v>
      </c>
      <c r="F354" s="55">
        <v>2</v>
      </c>
    </row>
    <row r="355" spans="1:6" ht="13" hidden="1" outlineLevel="1">
      <c r="A355" s="98" t="s">
        <v>2506</v>
      </c>
      <c r="B355" s="55">
        <v>0</v>
      </c>
      <c r="C355" s="55">
        <v>1</v>
      </c>
      <c r="D355" s="55">
        <v>1</v>
      </c>
      <c r="E355" s="55">
        <v>0</v>
      </c>
      <c r="F355" s="55">
        <v>2</v>
      </c>
    </row>
    <row r="356" spans="1:6" ht="13" hidden="1" outlineLevel="1">
      <c r="A356" s="98" t="s">
        <v>2507</v>
      </c>
      <c r="B356" s="55">
        <v>0</v>
      </c>
      <c r="C356" s="55">
        <v>0</v>
      </c>
      <c r="D356" s="55">
        <v>2</v>
      </c>
      <c r="E356" s="55">
        <v>0</v>
      </c>
      <c r="F356" s="55">
        <v>2</v>
      </c>
    </row>
    <row r="357" spans="1:6" ht="13" hidden="1" outlineLevel="1">
      <c r="A357" s="98" t="s">
        <v>2508</v>
      </c>
      <c r="B357" s="55">
        <v>0</v>
      </c>
      <c r="C357" s="55">
        <v>2</v>
      </c>
      <c r="D357" s="55">
        <v>0</v>
      </c>
      <c r="E357" s="55">
        <v>0</v>
      </c>
      <c r="F357" s="55">
        <v>2</v>
      </c>
    </row>
    <row r="358" spans="1:6" ht="13" hidden="1" outlineLevel="1">
      <c r="A358" s="98" t="s">
        <v>2509</v>
      </c>
      <c r="B358" s="55">
        <v>0</v>
      </c>
      <c r="C358" s="55">
        <v>0</v>
      </c>
      <c r="D358" s="55">
        <v>2</v>
      </c>
      <c r="E358" s="55">
        <v>0</v>
      </c>
      <c r="F358" s="55">
        <v>2</v>
      </c>
    </row>
    <row r="359" spans="1:6" ht="13" hidden="1" outlineLevel="1">
      <c r="A359" s="98" t="s">
        <v>2510</v>
      </c>
      <c r="B359" s="55">
        <v>0</v>
      </c>
      <c r="C359" s="55">
        <v>0</v>
      </c>
      <c r="D359" s="55">
        <v>2</v>
      </c>
      <c r="E359" s="55">
        <v>0</v>
      </c>
      <c r="F359" s="55">
        <v>2</v>
      </c>
    </row>
    <row r="360" spans="1:6" ht="13" hidden="1" outlineLevel="1">
      <c r="A360" s="98" t="s">
        <v>2344</v>
      </c>
      <c r="B360" s="55">
        <v>0</v>
      </c>
      <c r="C360" s="55">
        <v>2</v>
      </c>
      <c r="D360" s="55">
        <v>0</v>
      </c>
      <c r="E360" s="55">
        <v>0</v>
      </c>
      <c r="F360" s="55">
        <v>2</v>
      </c>
    </row>
    <row r="361" spans="1:6" ht="13" hidden="1" outlineLevel="1">
      <c r="A361" s="98" t="s">
        <v>2511</v>
      </c>
      <c r="B361" s="55">
        <v>0</v>
      </c>
      <c r="C361" s="55">
        <v>2</v>
      </c>
      <c r="D361" s="55">
        <v>0</v>
      </c>
      <c r="E361" s="55">
        <v>0</v>
      </c>
      <c r="F361" s="55">
        <v>2</v>
      </c>
    </row>
    <row r="362" spans="1:6" ht="13" hidden="1" outlineLevel="1">
      <c r="A362" s="98" t="s">
        <v>2512</v>
      </c>
      <c r="B362" s="55">
        <v>0</v>
      </c>
      <c r="C362" s="55">
        <v>1</v>
      </c>
      <c r="D362" s="55">
        <v>1</v>
      </c>
      <c r="E362" s="55">
        <v>0</v>
      </c>
      <c r="F362" s="55">
        <v>2</v>
      </c>
    </row>
    <row r="363" spans="1:6" ht="13" hidden="1" outlineLevel="1">
      <c r="A363" s="98" t="s">
        <v>2513</v>
      </c>
      <c r="B363" s="55">
        <v>0</v>
      </c>
      <c r="C363" s="55">
        <v>1</v>
      </c>
      <c r="D363" s="55">
        <v>1</v>
      </c>
      <c r="E363" s="55">
        <v>0</v>
      </c>
      <c r="F363" s="55">
        <v>2</v>
      </c>
    </row>
    <row r="364" spans="1:6" ht="13" hidden="1" outlineLevel="1">
      <c r="A364" s="98" t="s">
        <v>2514</v>
      </c>
      <c r="B364" s="55">
        <v>0</v>
      </c>
      <c r="C364" s="55">
        <v>0</v>
      </c>
      <c r="D364" s="55">
        <v>2</v>
      </c>
      <c r="E364" s="55">
        <v>0</v>
      </c>
      <c r="F364" s="55">
        <v>2</v>
      </c>
    </row>
    <row r="365" spans="1:6" ht="13" hidden="1" outlineLevel="1">
      <c r="A365" s="98" t="s">
        <v>2515</v>
      </c>
      <c r="B365" s="55">
        <v>0</v>
      </c>
      <c r="C365" s="55">
        <v>1</v>
      </c>
      <c r="D365" s="55">
        <v>1</v>
      </c>
      <c r="E365" s="55">
        <v>0</v>
      </c>
      <c r="F365" s="55">
        <v>2</v>
      </c>
    </row>
    <row r="366" spans="1:6" ht="13" hidden="1" outlineLevel="1">
      <c r="A366" s="98" t="s">
        <v>2352</v>
      </c>
      <c r="B366" s="55">
        <v>0</v>
      </c>
      <c r="C366" s="55">
        <v>0</v>
      </c>
      <c r="D366" s="55">
        <v>1</v>
      </c>
      <c r="E366" s="55">
        <v>1</v>
      </c>
      <c r="F366" s="55">
        <v>2</v>
      </c>
    </row>
    <row r="367" spans="1:6" ht="13" hidden="1" outlineLevel="1">
      <c r="A367" s="98" t="s">
        <v>2516</v>
      </c>
      <c r="B367" s="55">
        <v>1</v>
      </c>
      <c r="C367" s="55">
        <v>0</v>
      </c>
      <c r="D367" s="55">
        <v>1</v>
      </c>
      <c r="E367" s="55">
        <v>0</v>
      </c>
      <c r="F367" s="55">
        <v>2</v>
      </c>
    </row>
    <row r="368" spans="1:6" ht="13" hidden="1" outlineLevel="1">
      <c r="A368" s="98" t="s">
        <v>2517</v>
      </c>
      <c r="B368" s="55">
        <v>0</v>
      </c>
      <c r="C368" s="55">
        <v>0</v>
      </c>
      <c r="D368" s="55">
        <v>2</v>
      </c>
      <c r="E368" s="55">
        <v>0</v>
      </c>
      <c r="F368" s="55">
        <v>2</v>
      </c>
    </row>
    <row r="369" spans="1:6" ht="13" hidden="1" outlineLevel="1">
      <c r="A369" s="98" t="s">
        <v>2518</v>
      </c>
      <c r="B369" s="55">
        <v>0</v>
      </c>
      <c r="C369" s="55">
        <v>2</v>
      </c>
      <c r="D369" s="55">
        <v>0</v>
      </c>
      <c r="E369" s="55">
        <v>0</v>
      </c>
      <c r="F369" s="55">
        <v>2</v>
      </c>
    </row>
    <row r="370" spans="1:6" ht="13" hidden="1" outlineLevel="1">
      <c r="A370" s="98" t="s">
        <v>2519</v>
      </c>
      <c r="B370" s="55">
        <v>0</v>
      </c>
      <c r="C370" s="55">
        <v>1</v>
      </c>
      <c r="D370" s="55">
        <v>1</v>
      </c>
      <c r="E370" s="55">
        <v>0</v>
      </c>
      <c r="F370" s="55">
        <v>2</v>
      </c>
    </row>
    <row r="371" spans="1:6" ht="13" hidden="1" outlineLevel="1">
      <c r="A371" s="98" t="s">
        <v>2520</v>
      </c>
      <c r="B371" s="55">
        <v>0</v>
      </c>
      <c r="C371" s="55">
        <v>2</v>
      </c>
      <c r="D371" s="55">
        <v>0</v>
      </c>
      <c r="E371" s="55">
        <v>0</v>
      </c>
      <c r="F371" s="55">
        <v>2</v>
      </c>
    </row>
    <row r="372" spans="1:6" ht="13" hidden="1" outlineLevel="1">
      <c r="A372" s="98" t="s">
        <v>2521</v>
      </c>
      <c r="B372" s="55">
        <v>0</v>
      </c>
      <c r="C372" s="55">
        <v>0</v>
      </c>
      <c r="D372" s="55">
        <v>2</v>
      </c>
      <c r="E372" s="55">
        <v>0</v>
      </c>
      <c r="F372" s="55">
        <v>2</v>
      </c>
    </row>
    <row r="373" spans="1:6" ht="13" hidden="1" outlineLevel="1">
      <c r="A373" s="98" t="s">
        <v>2522</v>
      </c>
      <c r="B373" s="55">
        <v>0</v>
      </c>
      <c r="C373" s="55">
        <v>2</v>
      </c>
      <c r="D373" s="55">
        <v>0</v>
      </c>
      <c r="E373" s="55">
        <v>0</v>
      </c>
      <c r="F373" s="55">
        <v>2</v>
      </c>
    </row>
    <row r="374" spans="1:6" ht="13" hidden="1" outlineLevel="1">
      <c r="A374" s="98" t="s">
        <v>2523</v>
      </c>
      <c r="B374" s="55">
        <v>0</v>
      </c>
      <c r="C374" s="55">
        <v>1</v>
      </c>
      <c r="D374" s="55">
        <v>1</v>
      </c>
      <c r="E374" s="55">
        <v>0</v>
      </c>
      <c r="F374" s="55">
        <v>2</v>
      </c>
    </row>
    <row r="375" spans="1:6" ht="13" hidden="1" outlineLevel="1">
      <c r="A375" s="98" t="s">
        <v>2524</v>
      </c>
      <c r="B375" s="55">
        <v>0</v>
      </c>
      <c r="C375" s="55">
        <v>2</v>
      </c>
      <c r="D375" s="55">
        <v>0</v>
      </c>
      <c r="E375" s="55">
        <v>0</v>
      </c>
      <c r="F375" s="55">
        <v>2</v>
      </c>
    </row>
    <row r="376" spans="1:6" ht="13" hidden="1" outlineLevel="1">
      <c r="A376" s="98" t="s">
        <v>2525</v>
      </c>
      <c r="B376" s="55">
        <v>1</v>
      </c>
      <c r="C376" s="55">
        <v>1</v>
      </c>
      <c r="D376" s="55">
        <v>0</v>
      </c>
      <c r="E376" s="55">
        <v>0</v>
      </c>
      <c r="F376" s="55">
        <v>2</v>
      </c>
    </row>
    <row r="377" spans="1:6" ht="13" hidden="1" outlineLevel="1">
      <c r="A377" s="98" t="s">
        <v>2526</v>
      </c>
      <c r="B377" s="55">
        <v>0</v>
      </c>
      <c r="C377" s="55">
        <v>2</v>
      </c>
      <c r="D377" s="55">
        <v>0</v>
      </c>
      <c r="E377" s="55">
        <v>0</v>
      </c>
      <c r="F377" s="55">
        <v>2</v>
      </c>
    </row>
    <row r="378" spans="1:6" ht="13" hidden="1" outlineLevel="1">
      <c r="A378" s="98" t="s">
        <v>2527</v>
      </c>
      <c r="B378" s="55">
        <v>0</v>
      </c>
      <c r="C378" s="55">
        <v>1</v>
      </c>
      <c r="D378" s="55">
        <v>1</v>
      </c>
      <c r="E378" s="55">
        <v>0</v>
      </c>
      <c r="F378" s="55">
        <v>2</v>
      </c>
    </row>
    <row r="379" spans="1:6" ht="13" hidden="1" outlineLevel="1">
      <c r="A379" s="98" t="s">
        <v>2528</v>
      </c>
      <c r="B379" s="55">
        <v>0</v>
      </c>
      <c r="C379" s="55">
        <v>2</v>
      </c>
      <c r="D379" s="55">
        <v>0</v>
      </c>
      <c r="E379" s="55">
        <v>0</v>
      </c>
      <c r="F379" s="55">
        <v>2</v>
      </c>
    </row>
    <row r="380" spans="1:6" ht="13" hidden="1" outlineLevel="1">
      <c r="A380" s="98" t="s">
        <v>2388</v>
      </c>
      <c r="B380" s="55">
        <v>0</v>
      </c>
      <c r="C380" s="55">
        <v>1</v>
      </c>
      <c r="D380" s="55">
        <v>1</v>
      </c>
      <c r="E380" s="55">
        <v>0</v>
      </c>
      <c r="F380" s="55">
        <v>2</v>
      </c>
    </row>
    <row r="381" spans="1:6" ht="13" hidden="1" outlineLevel="1">
      <c r="A381" s="98" t="s">
        <v>2245</v>
      </c>
      <c r="B381" s="55">
        <v>0</v>
      </c>
      <c r="C381" s="55">
        <v>1</v>
      </c>
      <c r="D381" s="55">
        <v>1</v>
      </c>
      <c r="E381" s="55">
        <v>0</v>
      </c>
      <c r="F381" s="55">
        <v>2</v>
      </c>
    </row>
    <row r="382" spans="1:6" ht="13" hidden="1" outlineLevel="1">
      <c r="A382" s="98" t="s">
        <v>2398</v>
      </c>
      <c r="B382" s="55">
        <v>0</v>
      </c>
      <c r="C382" s="55">
        <v>1</v>
      </c>
      <c r="D382" s="55">
        <v>1</v>
      </c>
      <c r="E382" s="55">
        <v>0</v>
      </c>
      <c r="F382" s="55">
        <v>2</v>
      </c>
    </row>
    <row r="383" spans="1:6" ht="13" hidden="1" outlineLevel="1">
      <c r="A383" s="98" t="s">
        <v>2529</v>
      </c>
      <c r="B383" s="55">
        <v>0</v>
      </c>
      <c r="C383" s="55">
        <v>1</v>
      </c>
      <c r="D383" s="55">
        <v>1</v>
      </c>
      <c r="E383" s="55">
        <v>0</v>
      </c>
      <c r="F383" s="55">
        <v>2</v>
      </c>
    </row>
    <row r="384" spans="1:6" ht="13" hidden="1" outlineLevel="1">
      <c r="A384" s="98" t="s">
        <v>2315</v>
      </c>
      <c r="B384" s="55">
        <v>0</v>
      </c>
      <c r="C384" s="55">
        <v>1</v>
      </c>
      <c r="D384" s="55">
        <v>1</v>
      </c>
      <c r="E384" s="55">
        <v>0</v>
      </c>
      <c r="F384" s="55">
        <v>2</v>
      </c>
    </row>
    <row r="385" spans="1:6" ht="13" hidden="1" outlineLevel="1">
      <c r="A385" s="98" t="s">
        <v>2530</v>
      </c>
      <c r="B385" s="55">
        <v>0</v>
      </c>
      <c r="C385" s="55">
        <v>1</v>
      </c>
      <c r="D385" s="55">
        <v>1</v>
      </c>
      <c r="E385" s="55">
        <v>0</v>
      </c>
      <c r="F385" s="55">
        <v>2</v>
      </c>
    </row>
    <row r="386" spans="1:6" ht="13" hidden="1" outlineLevel="1">
      <c r="A386" s="99" t="s">
        <v>2531</v>
      </c>
      <c r="B386" s="55">
        <v>0</v>
      </c>
      <c r="C386" s="55">
        <v>1</v>
      </c>
      <c r="D386" s="55">
        <v>0</v>
      </c>
      <c r="E386" s="55">
        <v>0</v>
      </c>
      <c r="F386" s="55">
        <v>1</v>
      </c>
    </row>
    <row r="387" spans="1:6" ht="13" hidden="1" outlineLevel="1">
      <c r="A387" s="98" t="s">
        <v>2532</v>
      </c>
      <c r="B387" s="55">
        <v>0</v>
      </c>
      <c r="C387" s="55">
        <v>0</v>
      </c>
      <c r="D387" s="55">
        <v>1</v>
      </c>
      <c r="E387" s="55">
        <v>0</v>
      </c>
      <c r="F387" s="55">
        <v>1</v>
      </c>
    </row>
    <row r="388" spans="1:6" ht="13" hidden="1" outlineLevel="1">
      <c r="A388" s="98" t="s">
        <v>2533</v>
      </c>
      <c r="B388" s="55">
        <v>0</v>
      </c>
      <c r="C388" s="55">
        <v>0</v>
      </c>
      <c r="D388" s="55">
        <v>1</v>
      </c>
      <c r="E388" s="55">
        <v>0</v>
      </c>
      <c r="F388" s="55">
        <v>1</v>
      </c>
    </row>
    <row r="389" spans="1:6" ht="13" hidden="1" outlineLevel="1">
      <c r="A389" s="98" t="s">
        <v>2534</v>
      </c>
      <c r="B389" s="55">
        <v>0</v>
      </c>
      <c r="C389" s="55">
        <v>1</v>
      </c>
      <c r="D389" s="55">
        <v>0</v>
      </c>
      <c r="E389" s="55">
        <v>0</v>
      </c>
      <c r="F389" s="55">
        <v>1</v>
      </c>
    </row>
    <row r="390" spans="1:6" ht="13" hidden="1" outlineLevel="1">
      <c r="A390" s="98" t="s">
        <v>2320</v>
      </c>
      <c r="B390" s="55">
        <v>1</v>
      </c>
      <c r="C390" s="55">
        <v>0</v>
      </c>
      <c r="D390" s="55">
        <v>0</v>
      </c>
      <c r="E390" s="55">
        <v>0</v>
      </c>
      <c r="F390" s="55">
        <v>1</v>
      </c>
    </row>
    <row r="391" spans="1:6" ht="13" hidden="1" outlineLevel="1">
      <c r="A391" s="98" t="s">
        <v>2535</v>
      </c>
      <c r="B391" s="55">
        <v>0</v>
      </c>
      <c r="C391" s="55">
        <v>0</v>
      </c>
      <c r="D391" s="55">
        <v>1</v>
      </c>
      <c r="E391" s="55">
        <v>0</v>
      </c>
      <c r="F391" s="55">
        <v>1</v>
      </c>
    </row>
    <row r="392" spans="1:6" ht="13" hidden="1" outlineLevel="1">
      <c r="A392" s="98" t="s">
        <v>2536</v>
      </c>
      <c r="B392" s="55">
        <v>0</v>
      </c>
      <c r="C392" s="55">
        <v>1</v>
      </c>
      <c r="D392" s="55">
        <v>0</v>
      </c>
      <c r="E392" s="55">
        <v>0</v>
      </c>
      <c r="F392" s="55">
        <v>1</v>
      </c>
    </row>
    <row r="393" spans="1:6" ht="13" hidden="1" outlineLevel="1">
      <c r="A393" s="98" t="s">
        <v>2537</v>
      </c>
      <c r="B393" s="55">
        <v>0</v>
      </c>
      <c r="C393" s="55">
        <v>1</v>
      </c>
      <c r="D393" s="55">
        <v>0</v>
      </c>
      <c r="E393" s="55">
        <v>0</v>
      </c>
      <c r="F393" s="55">
        <v>1</v>
      </c>
    </row>
    <row r="394" spans="1:6" ht="13" hidden="1" outlineLevel="1">
      <c r="A394" s="98" t="s">
        <v>2538</v>
      </c>
      <c r="B394" s="55">
        <v>1</v>
      </c>
      <c r="C394" s="55">
        <v>0</v>
      </c>
      <c r="D394" s="55">
        <v>0</v>
      </c>
      <c r="E394" s="55">
        <v>0</v>
      </c>
      <c r="F394" s="55">
        <v>1</v>
      </c>
    </row>
    <row r="395" spans="1:6" ht="13" hidden="1" outlineLevel="1">
      <c r="A395" s="98" t="s">
        <v>2539</v>
      </c>
      <c r="B395" s="55">
        <v>0</v>
      </c>
      <c r="C395" s="55">
        <v>1</v>
      </c>
      <c r="D395" s="55">
        <v>0</v>
      </c>
      <c r="E395" s="55">
        <v>0</v>
      </c>
      <c r="F395" s="55">
        <v>1</v>
      </c>
    </row>
    <row r="396" spans="1:6" ht="13" hidden="1" outlineLevel="1">
      <c r="A396" s="98" t="s">
        <v>2540</v>
      </c>
      <c r="B396" s="55">
        <v>0</v>
      </c>
      <c r="C396" s="55">
        <v>1</v>
      </c>
      <c r="D396" s="55">
        <v>0</v>
      </c>
      <c r="E396" s="55">
        <v>0</v>
      </c>
      <c r="F396" s="55">
        <v>1</v>
      </c>
    </row>
    <row r="397" spans="1:6" ht="13" hidden="1" outlineLevel="1">
      <c r="A397" s="98" t="s">
        <v>2541</v>
      </c>
      <c r="B397" s="55">
        <v>0</v>
      </c>
      <c r="C397" s="55">
        <v>0</v>
      </c>
      <c r="D397" s="55">
        <v>1</v>
      </c>
      <c r="E397" s="55">
        <v>0</v>
      </c>
      <c r="F397" s="55">
        <v>1</v>
      </c>
    </row>
    <row r="398" spans="1:6" ht="13" hidden="1" outlineLevel="1">
      <c r="A398" s="98" t="s">
        <v>2542</v>
      </c>
      <c r="B398" s="55">
        <v>0</v>
      </c>
      <c r="C398" s="55">
        <v>1</v>
      </c>
      <c r="D398" s="55">
        <v>0</v>
      </c>
      <c r="E398" s="55">
        <v>0</v>
      </c>
      <c r="F398" s="55">
        <v>1</v>
      </c>
    </row>
    <row r="399" spans="1:6" ht="13" hidden="1" outlineLevel="1">
      <c r="A399" s="99" t="s">
        <v>2543</v>
      </c>
      <c r="B399" s="55">
        <v>0</v>
      </c>
      <c r="C399" s="55">
        <v>1</v>
      </c>
      <c r="D399" s="55">
        <v>0</v>
      </c>
      <c r="E399" s="55">
        <v>0</v>
      </c>
      <c r="F399" s="55">
        <v>1</v>
      </c>
    </row>
    <row r="400" spans="1:6" ht="13" hidden="1" outlineLevel="1">
      <c r="A400" s="99" t="s">
        <v>2544</v>
      </c>
      <c r="B400" s="55">
        <v>0</v>
      </c>
      <c r="C400" s="55">
        <v>1</v>
      </c>
      <c r="D400" s="55">
        <v>0</v>
      </c>
      <c r="E400" s="55">
        <v>0</v>
      </c>
      <c r="F400" s="55">
        <v>1</v>
      </c>
    </row>
    <row r="401" spans="1:6" ht="13" hidden="1" outlineLevel="1">
      <c r="A401" s="99" t="s">
        <v>2545</v>
      </c>
      <c r="B401" s="55">
        <v>0</v>
      </c>
      <c r="C401" s="55">
        <v>0</v>
      </c>
      <c r="D401" s="55">
        <v>1</v>
      </c>
      <c r="E401" s="55">
        <v>0</v>
      </c>
      <c r="F401" s="55">
        <v>1</v>
      </c>
    </row>
    <row r="402" spans="1:6" ht="13" hidden="1" outlineLevel="1">
      <c r="A402" s="99" t="s">
        <v>2546</v>
      </c>
      <c r="B402" s="55">
        <v>0</v>
      </c>
      <c r="C402" s="55">
        <v>1</v>
      </c>
      <c r="D402" s="55">
        <v>0</v>
      </c>
      <c r="E402" s="55">
        <v>0</v>
      </c>
      <c r="F402" s="55">
        <v>1</v>
      </c>
    </row>
    <row r="403" spans="1:6" ht="13" hidden="1" outlineLevel="1">
      <c r="A403" s="99" t="s">
        <v>2547</v>
      </c>
      <c r="B403" s="55">
        <v>0</v>
      </c>
      <c r="C403" s="55">
        <v>0</v>
      </c>
      <c r="D403" s="55">
        <v>1</v>
      </c>
      <c r="E403" s="55">
        <v>0</v>
      </c>
      <c r="F403" s="55">
        <v>1</v>
      </c>
    </row>
    <row r="404" spans="1:6" ht="13" hidden="1" outlineLevel="1">
      <c r="A404" s="99" t="s">
        <v>2548</v>
      </c>
      <c r="B404" s="55">
        <v>0</v>
      </c>
      <c r="C404" s="55">
        <v>0</v>
      </c>
      <c r="D404" s="55">
        <v>1</v>
      </c>
      <c r="E404" s="55">
        <v>0</v>
      </c>
      <c r="F404" s="55">
        <v>1</v>
      </c>
    </row>
    <row r="405" spans="1:6" ht="13" hidden="1" outlineLevel="1">
      <c r="A405" s="98" t="s">
        <v>2549</v>
      </c>
      <c r="B405" s="55">
        <v>0</v>
      </c>
      <c r="C405" s="55">
        <v>0</v>
      </c>
      <c r="D405" s="55">
        <v>1</v>
      </c>
      <c r="E405" s="55">
        <v>0</v>
      </c>
      <c r="F405" s="55">
        <v>1</v>
      </c>
    </row>
    <row r="406" spans="1:6" ht="13" hidden="1" outlineLevel="1">
      <c r="A406" s="98" t="s">
        <v>2550</v>
      </c>
      <c r="B406" s="55">
        <v>0</v>
      </c>
      <c r="C406" s="55">
        <v>0</v>
      </c>
      <c r="D406" s="55">
        <v>1</v>
      </c>
      <c r="E406" s="55">
        <v>0</v>
      </c>
      <c r="F406" s="55">
        <v>1</v>
      </c>
    </row>
    <row r="407" spans="1:6" ht="13" hidden="1" outlineLevel="1">
      <c r="A407" s="98" t="s">
        <v>2551</v>
      </c>
      <c r="B407" s="55">
        <v>0</v>
      </c>
      <c r="C407" s="55">
        <v>0</v>
      </c>
      <c r="D407" s="55">
        <v>1</v>
      </c>
      <c r="E407" s="55">
        <v>0</v>
      </c>
      <c r="F407" s="55">
        <v>1</v>
      </c>
    </row>
    <row r="408" spans="1:6" ht="13" hidden="1" outlineLevel="1">
      <c r="A408" s="98" t="s">
        <v>2552</v>
      </c>
      <c r="B408" s="55">
        <v>0</v>
      </c>
      <c r="C408" s="55">
        <v>1</v>
      </c>
      <c r="D408" s="55">
        <v>0</v>
      </c>
      <c r="E408" s="55">
        <v>0</v>
      </c>
      <c r="F408" s="55">
        <v>1</v>
      </c>
    </row>
    <row r="409" spans="1:6" ht="13" hidden="1" outlineLevel="1">
      <c r="A409" s="98" t="s">
        <v>2553</v>
      </c>
      <c r="B409" s="55">
        <v>0</v>
      </c>
      <c r="C409" s="55">
        <v>0</v>
      </c>
      <c r="D409" s="55">
        <v>1</v>
      </c>
      <c r="E409" s="55">
        <v>0</v>
      </c>
      <c r="F409" s="55">
        <v>1</v>
      </c>
    </row>
    <row r="410" spans="1:6" ht="13" hidden="1" outlineLevel="1">
      <c r="A410" s="98" t="s">
        <v>2554</v>
      </c>
      <c r="B410" s="55">
        <v>0</v>
      </c>
      <c r="C410" s="55">
        <v>0</v>
      </c>
      <c r="D410" s="55">
        <v>1</v>
      </c>
      <c r="E410" s="55">
        <v>0</v>
      </c>
      <c r="F410" s="55">
        <v>1</v>
      </c>
    </row>
    <row r="411" spans="1:6" ht="13" hidden="1" outlineLevel="1">
      <c r="A411" s="98" t="s">
        <v>2555</v>
      </c>
      <c r="B411" s="55">
        <v>0</v>
      </c>
      <c r="C411" s="55">
        <v>0</v>
      </c>
      <c r="D411" s="55">
        <v>1</v>
      </c>
      <c r="E411" s="55">
        <v>0</v>
      </c>
      <c r="F411" s="55">
        <v>1</v>
      </c>
    </row>
    <row r="412" spans="1:6" ht="13" hidden="1" outlineLevel="1">
      <c r="A412" s="98" t="s">
        <v>2556</v>
      </c>
      <c r="B412" s="55">
        <v>0</v>
      </c>
      <c r="C412" s="55">
        <v>0</v>
      </c>
      <c r="D412" s="55">
        <v>1</v>
      </c>
      <c r="E412" s="55">
        <v>0</v>
      </c>
      <c r="F412" s="55">
        <v>1</v>
      </c>
    </row>
    <row r="413" spans="1:6" ht="13" hidden="1" outlineLevel="1">
      <c r="A413" s="98" t="s">
        <v>2557</v>
      </c>
      <c r="B413" s="55">
        <v>0</v>
      </c>
      <c r="C413" s="55">
        <v>1</v>
      </c>
      <c r="D413" s="55">
        <v>0</v>
      </c>
      <c r="E413" s="55">
        <v>0</v>
      </c>
      <c r="F413" s="55">
        <v>1</v>
      </c>
    </row>
    <row r="414" spans="1:6" ht="13" hidden="1" outlineLevel="1">
      <c r="A414" s="98" t="s">
        <v>2558</v>
      </c>
      <c r="B414" s="55">
        <v>0</v>
      </c>
      <c r="C414" s="55">
        <v>0</v>
      </c>
      <c r="D414" s="55">
        <v>1</v>
      </c>
      <c r="E414" s="55">
        <v>0</v>
      </c>
      <c r="F414" s="55">
        <v>1</v>
      </c>
    </row>
    <row r="415" spans="1:6" ht="13" hidden="1" outlineLevel="1">
      <c r="A415" s="98" t="s">
        <v>2559</v>
      </c>
      <c r="B415" s="55">
        <v>0</v>
      </c>
      <c r="C415" s="55">
        <v>0</v>
      </c>
      <c r="D415" s="55">
        <v>1</v>
      </c>
      <c r="E415" s="55">
        <v>0</v>
      </c>
      <c r="F415" s="55">
        <v>1</v>
      </c>
    </row>
    <row r="416" spans="1:6" ht="13" hidden="1" outlineLevel="1">
      <c r="A416" s="98" t="s">
        <v>2560</v>
      </c>
      <c r="B416" s="55">
        <v>0</v>
      </c>
      <c r="C416" s="55">
        <v>0</v>
      </c>
      <c r="D416" s="55">
        <v>1</v>
      </c>
      <c r="E416" s="55">
        <v>0</v>
      </c>
      <c r="F416" s="55">
        <v>1</v>
      </c>
    </row>
    <row r="417" spans="1:6" ht="13" hidden="1" outlineLevel="1">
      <c r="A417" s="98" t="s">
        <v>2561</v>
      </c>
      <c r="B417" s="55">
        <v>0</v>
      </c>
      <c r="C417" s="55">
        <v>0</v>
      </c>
      <c r="D417" s="55">
        <v>1</v>
      </c>
      <c r="E417" s="55">
        <v>0</v>
      </c>
      <c r="F417" s="55">
        <v>1</v>
      </c>
    </row>
    <row r="418" spans="1:6" ht="13" hidden="1" outlineLevel="1">
      <c r="A418" s="98" t="s">
        <v>2562</v>
      </c>
      <c r="B418" s="55">
        <v>1</v>
      </c>
      <c r="C418" s="55">
        <v>0</v>
      </c>
      <c r="D418" s="55">
        <v>0</v>
      </c>
      <c r="E418" s="55">
        <v>0</v>
      </c>
      <c r="F418" s="55">
        <v>1</v>
      </c>
    </row>
    <row r="419" spans="1:6" ht="13" hidden="1" outlineLevel="1">
      <c r="A419" s="98" t="s">
        <v>2563</v>
      </c>
      <c r="B419" s="55">
        <v>0</v>
      </c>
      <c r="C419" s="55">
        <v>1</v>
      </c>
      <c r="D419" s="55">
        <v>0</v>
      </c>
      <c r="E419" s="55">
        <v>0</v>
      </c>
      <c r="F419" s="55">
        <v>1</v>
      </c>
    </row>
    <row r="420" spans="1:6" ht="13" hidden="1" outlineLevel="1">
      <c r="A420" s="98" t="s">
        <v>2564</v>
      </c>
      <c r="B420" s="55">
        <v>0</v>
      </c>
      <c r="C420" s="55">
        <v>1</v>
      </c>
      <c r="D420" s="55">
        <v>0</v>
      </c>
      <c r="E420" s="55">
        <v>0</v>
      </c>
      <c r="F420" s="55">
        <v>1</v>
      </c>
    </row>
    <row r="421" spans="1:6" ht="13" hidden="1" outlineLevel="1">
      <c r="A421" s="98" t="s">
        <v>2565</v>
      </c>
      <c r="B421" s="55">
        <v>0</v>
      </c>
      <c r="C421" s="55">
        <v>1</v>
      </c>
      <c r="D421" s="55">
        <v>0</v>
      </c>
      <c r="E421" s="55">
        <v>0</v>
      </c>
      <c r="F421" s="55">
        <v>1</v>
      </c>
    </row>
    <row r="422" spans="1:6" ht="13" hidden="1" outlineLevel="1">
      <c r="A422" s="98" t="s">
        <v>2566</v>
      </c>
      <c r="B422" s="55">
        <v>0</v>
      </c>
      <c r="C422" s="55">
        <v>0</v>
      </c>
      <c r="D422" s="55">
        <v>1</v>
      </c>
      <c r="E422" s="55">
        <v>0</v>
      </c>
      <c r="F422" s="55">
        <v>1</v>
      </c>
    </row>
    <row r="423" spans="1:6" ht="13" hidden="1" outlineLevel="1">
      <c r="A423" s="98" t="s">
        <v>2567</v>
      </c>
      <c r="B423" s="55">
        <v>1</v>
      </c>
      <c r="C423" s="55">
        <v>0</v>
      </c>
      <c r="D423" s="55">
        <v>0</v>
      </c>
      <c r="E423" s="55">
        <v>0</v>
      </c>
      <c r="F423" s="55">
        <v>1</v>
      </c>
    </row>
    <row r="424" spans="1:6" ht="13" hidden="1" outlineLevel="1">
      <c r="A424" s="98" t="s">
        <v>2568</v>
      </c>
      <c r="B424" s="55">
        <v>0</v>
      </c>
      <c r="C424" s="55">
        <v>1</v>
      </c>
      <c r="D424" s="55">
        <v>0</v>
      </c>
      <c r="E424" s="55">
        <v>0</v>
      </c>
      <c r="F424" s="55">
        <v>1</v>
      </c>
    </row>
    <row r="425" spans="1:6" ht="13" hidden="1" outlineLevel="1">
      <c r="A425" s="98" t="s">
        <v>2569</v>
      </c>
      <c r="B425" s="55">
        <v>0</v>
      </c>
      <c r="C425" s="55">
        <v>0</v>
      </c>
      <c r="D425" s="55">
        <v>1</v>
      </c>
      <c r="E425" s="55">
        <v>0</v>
      </c>
      <c r="F425" s="55">
        <v>1</v>
      </c>
    </row>
    <row r="426" spans="1:6" ht="13" hidden="1" outlineLevel="1">
      <c r="A426" s="98" t="s">
        <v>2570</v>
      </c>
      <c r="B426" s="55">
        <v>0</v>
      </c>
      <c r="C426" s="55">
        <v>0</v>
      </c>
      <c r="D426" s="55">
        <v>1</v>
      </c>
      <c r="E426" s="55">
        <v>0</v>
      </c>
      <c r="F426" s="55">
        <v>1</v>
      </c>
    </row>
    <row r="427" spans="1:6" ht="13" hidden="1" outlineLevel="1">
      <c r="A427" s="98" t="s">
        <v>2571</v>
      </c>
      <c r="B427" s="55">
        <v>0</v>
      </c>
      <c r="C427" s="55">
        <v>0</v>
      </c>
      <c r="D427" s="55">
        <v>1</v>
      </c>
      <c r="E427" s="55">
        <v>0</v>
      </c>
      <c r="F427" s="55">
        <v>1</v>
      </c>
    </row>
    <row r="428" spans="1:6" ht="13" hidden="1" outlineLevel="1">
      <c r="A428" s="98" t="s">
        <v>2572</v>
      </c>
      <c r="B428" s="55">
        <v>0</v>
      </c>
      <c r="C428" s="55">
        <v>1</v>
      </c>
      <c r="D428" s="55">
        <v>0</v>
      </c>
      <c r="E428" s="55">
        <v>0</v>
      </c>
      <c r="F428" s="55">
        <v>1</v>
      </c>
    </row>
    <row r="429" spans="1:6" ht="13" hidden="1" outlineLevel="1">
      <c r="A429" s="98" t="s">
        <v>2573</v>
      </c>
      <c r="B429" s="55">
        <v>0</v>
      </c>
      <c r="C429" s="55">
        <v>1</v>
      </c>
      <c r="D429" s="55">
        <v>0</v>
      </c>
      <c r="E429" s="55">
        <v>0</v>
      </c>
      <c r="F429" s="55">
        <v>1</v>
      </c>
    </row>
    <row r="430" spans="1:6" ht="13" hidden="1" outlineLevel="1">
      <c r="A430" s="98" t="s">
        <v>2348</v>
      </c>
      <c r="B430" s="55">
        <v>0</v>
      </c>
      <c r="C430" s="55">
        <v>1</v>
      </c>
      <c r="D430" s="55">
        <v>0</v>
      </c>
      <c r="E430" s="55">
        <v>0</v>
      </c>
      <c r="F430" s="55">
        <v>1</v>
      </c>
    </row>
    <row r="431" spans="1:6" ht="13" hidden="1" outlineLevel="1">
      <c r="A431" s="98" t="s">
        <v>2574</v>
      </c>
      <c r="B431" s="55">
        <v>0</v>
      </c>
      <c r="C431" s="55">
        <v>0</v>
      </c>
      <c r="D431" s="55">
        <v>1</v>
      </c>
      <c r="E431" s="55">
        <v>0</v>
      </c>
      <c r="F431" s="55">
        <v>1</v>
      </c>
    </row>
    <row r="432" spans="1:6" ht="13" hidden="1" outlineLevel="1">
      <c r="A432" s="98" t="s">
        <v>2575</v>
      </c>
      <c r="B432" s="55">
        <v>0</v>
      </c>
      <c r="C432" s="55">
        <v>0</v>
      </c>
      <c r="D432" s="55">
        <v>1</v>
      </c>
      <c r="E432" s="55">
        <v>0</v>
      </c>
      <c r="F432" s="55">
        <v>1</v>
      </c>
    </row>
    <row r="433" spans="1:6" ht="13" hidden="1" outlineLevel="1">
      <c r="A433" s="98" t="s">
        <v>2576</v>
      </c>
      <c r="B433" s="55">
        <v>0</v>
      </c>
      <c r="C433" s="55">
        <v>1</v>
      </c>
      <c r="D433" s="55">
        <v>0</v>
      </c>
      <c r="E433" s="55">
        <v>0</v>
      </c>
      <c r="F433" s="55">
        <v>1</v>
      </c>
    </row>
    <row r="434" spans="1:6" ht="13" hidden="1" outlineLevel="1">
      <c r="A434" s="98" t="s">
        <v>2577</v>
      </c>
      <c r="B434" s="55">
        <v>0</v>
      </c>
      <c r="C434" s="55">
        <v>1</v>
      </c>
      <c r="D434" s="55">
        <v>0</v>
      </c>
      <c r="E434" s="55">
        <v>0</v>
      </c>
      <c r="F434" s="55">
        <v>1</v>
      </c>
    </row>
    <row r="435" spans="1:6" ht="13" hidden="1" outlineLevel="1">
      <c r="A435" s="98" t="s">
        <v>2578</v>
      </c>
      <c r="B435" s="55">
        <v>0</v>
      </c>
      <c r="C435" s="55">
        <v>1</v>
      </c>
      <c r="D435" s="55">
        <v>0</v>
      </c>
      <c r="E435" s="55">
        <v>0</v>
      </c>
      <c r="F435" s="55">
        <v>1</v>
      </c>
    </row>
    <row r="436" spans="1:6" ht="13" hidden="1" outlineLevel="1">
      <c r="A436" s="98" t="s">
        <v>2579</v>
      </c>
      <c r="B436" s="55">
        <v>0</v>
      </c>
      <c r="C436" s="55">
        <v>1</v>
      </c>
      <c r="D436" s="55">
        <v>0</v>
      </c>
      <c r="E436" s="55">
        <v>0</v>
      </c>
      <c r="F436" s="55">
        <v>1</v>
      </c>
    </row>
    <row r="437" spans="1:6" ht="13" hidden="1" outlineLevel="1">
      <c r="A437" s="98" t="s">
        <v>2580</v>
      </c>
      <c r="B437" s="55">
        <v>0</v>
      </c>
      <c r="C437" s="55">
        <v>1</v>
      </c>
      <c r="D437" s="55">
        <v>0</v>
      </c>
      <c r="E437" s="55">
        <v>0</v>
      </c>
      <c r="F437" s="55">
        <v>1</v>
      </c>
    </row>
    <row r="438" spans="1:6" ht="13" hidden="1" outlineLevel="1">
      <c r="A438" s="98" t="s">
        <v>2272</v>
      </c>
      <c r="B438" s="55">
        <v>0</v>
      </c>
      <c r="C438" s="55">
        <v>1</v>
      </c>
      <c r="D438" s="55">
        <v>0</v>
      </c>
      <c r="E438" s="55">
        <v>0</v>
      </c>
      <c r="F438" s="55">
        <v>1</v>
      </c>
    </row>
    <row r="439" spans="1:6" ht="13" hidden="1" outlineLevel="1">
      <c r="A439" s="98" t="s">
        <v>2289</v>
      </c>
      <c r="B439" s="55">
        <v>0</v>
      </c>
      <c r="C439" s="55">
        <v>1</v>
      </c>
      <c r="D439" s="55">
        <v>0</v>
      </c>
      <c r="E439" s="55">
        <v>0</v>
      </c>
      <c r="F439" s="55">
        <v>1</v>
      </c>
    </row>
    <row r="440" spans="1:6" ht="13" hidden="1" outlineLevel="1">
      <c r="A440" s="98" t="s">
        <v>2581</v>
      </c>
      <c r="B440" s="55">
        <v>0</v>
      </c>
      <c r="C440" s="55">
        <v>0</v>
      </c>
      <c r="D440" s="55">
        <v>1</v>
      </c>
      <c r="E440" s="55">
        <v>0</v>
      </c>
      <c r="F440" s="55">
        <v>1</v>
      </c>
    </row>
    <row r="441" spans="1:6" ht="13" hidden="1" outlineLevel="1">
      <c r="A441" s="98" t="s">
        <v>2582</v>
      </c>
      <c r="B441" s="55">
        <v>0</v>
      </c>
      <c r="C441" s="55">
        <v>0</v>
      </c>
      <c r="D441" s="55">
        <v>0</v>
      </c>
      <c r="E441" s="55">
        <v>1</v>
      </c>
      <c r="F441" s="55">
        <v>1</v>
      </c>
    </row>
    <row r="442" spans="1:6" ht="13" hidden="1" outlineLevel="1">
      <c r="A442" s="98" t="s">
        <v>2583</v>
      </c>
      <c r="B442" s="55">
        <v>0</v>
      </c>
      <c r="C442" s="55">
        <v>0</v>
      </c>
      <c r="D442" s="55">
        <v>1</v>
      </c>
      <c r="E442" s="55">
        <v>0</v>
      </c>
      <c r="F442" s="55">
        <v>1</v>
      </c>
    </row>
    <row r="443" spans="1:6" ht="13" hidden="1" outlineLevel="1">
      <c r="A443" s="98" t="s">
        <v>2584</v>
      </c>
      <c r="B443" s="55">
        <v>0</v>
      </c>
      <c r="C443" s="55">
        <v>0</v>
      </c>
      <c r="D443" s="55">
        <v>1</v>
      </c>
      <c r="E443" s="55">
        <v>0</v>
      </c>
      <c r="F443" s="55">
        <v>1</v>
      </c>
    </row>
    <row r="444" spans="1:6" ht="13" hidden="1" outlineLevel="1">
      <c r="A444" s="98" t="s">
        <v>2585</v>
      </c>
      <c r="B444" s="55">
        <v>0</v>
      </c>
      <c r="C444" s="55">
        <v>0</v>
      </c>
      <c r="D444" s="55">
        <v>1</v>
      </c>
      <c r="E444" s="55">
        <v>0</v>
      </c>
      <c r="F444" s="55">
        <v>1</v>
      </c>
    </row>
    <row r="445" spans="1:6" ht="13" hidden="1" outlineLevel="1">
      <c r="A445" s="98" t="s">
        <v>2586</v>
      </c>
      <c r="B445" s="55">
        <v>0</v>
      </c>
      <c r="C445" s="55">
        <v>1</v>
      </c>
      <c r="D445" s="55">
        <v>0</v>
      </c>
      <c r="E445" s="55">
        <v>0</v>
      </c>
      <c r="F445" s="55">
        <v>1</v>
      </c>
    </row>
    <row r="446" spans="1:6" ht="13" hidden="1" outlineLevel="1">
      <c r="A446" s="98" t="s">
        <v>2587</v>
      </c>
      <c r="B446" s="55">
        <v>0</v>
      </c>
      <c r="C446" s="55">
        <v>0</v>
      </c>
      <c r="D446" s="55">
        <v>0</v>
      </c>
      <c r="E446" s="55">
        <v>1</v>
      </c>
      <c r="F446" s="55">
        <v>1</v>
      </c>
    </row>
    <row r="447" spans="1:6" ht="13" hidden="1" outlineLevel="1">
      <c r="A447" s="98" t="s">
        <v>2353</v>
      </c>
      <c r="B447" s="55">
        <v>0</v>
      </c>
      <c r="C447" s="55">
        <v>0</v>
      </c>
      <c r="D447" s="55">
        <v>1</v>
      </c>
      <c r="E447" s="55">
        <v>0</v>
      </c>
      <c r="F447" s="55">
        <v>1</v>
      </c>
    </row>
    <row r="448" spans="1:6" ht="13" hidden="1" outlineLevel="1">
      <c r="A448" s="98" t="s">
        <v>2588</v>
      </c>
      <c r="B448" s="55">
        <v>0</v>
      </c>
      <c r="C448" s="55">
        <v>0</v>
      </c>
      <c r="D448" s="55">
        <v>0</v>
      </c>
      <c r="E448" s="55">
        <v>1</v>
      </c>
      <c r="F448" s="55">
        <v>1</v>
      </c>
    </row>
    <row r="449" spans="1:6" ht="13" hidden="1" outlineLevel="1">
      <c r="A449" s="98" t="s">
        <v>2589</v>
      </c>
      <c r="B449" s="55">
        <v>0</v>
      </c>
      <c r="C449" s="55">
        <v>0</v>
      </c>
      <c r="D449" s="55">
        <v>1</v>
      </c>
      <c r="E449" s="55">
        <v>0</v>
      </c>
      <c r="F449" s="55">
        <v>1</v>
      </c>
    </row>
    <row r="450" spans="1:6" ht="13" hidden="1" outlineLevel="1">
      <c r="A450" s="98" t="s">
        <v>2590</v>
      </c>
      <c r="B450" s="55">
        <v>0</v>
      </c>
      <c r="C450" s="55">
        <v>0</v>
      </c>
      <c r="D450" s="55">
        <v>1</v>
      </c>
      <c r="E450" s="55">
        <v>0</v>
      </c>
      <c r="F450" s="55">
        <v>1</v>
      </c>
    </row>
    <row r="451" spans="1:6" ht="13" hidden="1" outlineLevel="1">
      <c r="A451" s="98" t="s">
        <v>2591</v>
      </c>
      <c r="B451" s="55">
        <v>0</v>
      </c>
      <c r="C451" s="55">
        <v>1</v>
      </c>
      <c r="D451" s="55">
        <v>0</v>
      </c>
      <c r="E451" s="55">
        <v>0</v>
      </c>
      <c r="F451" s="55">
        <v>1</v>
      </c>
    </row>
    <row r="452" spans="1:6" ht="13" hidden="1" outlineLevel="1">
      <c r="A452" s="98" t="s">
        <v>2592</v>
      </c>
      <c r="B452" s="55">
        <v>0</v>
      </c>
      <c r="C452" s="55">
        <v>0</v>
      </c>
      <c r="D452" s="55">
        <v>1</v>
      </c>
      <c r="E452" s="55">
        <v>0</v>
      </c>
      <c r="F452" s="55">
        <v>1</v>
      </c>
    </row>
    <row r="453" spans="1:6" ht="13" hidden="1" outlineLevel="1">
      <c r="A453" s="98" t="s">
        <v>2290</v>
      </c>
      <c r="B453" s="55">
        <v>0</v>
      </c>
      <c r="C453" s="55">
        <v>1</v>
      </c>
      <c r="D453" s="55">
        <v>0</v>
      </c>
      <c r="E453" s="55">
        <v>0</v>
      </c>
      <c r="F453" s="55">
        <v>1</v>
      </c>
    </row>
    <row r="454" spans="1:6" ht="13" hidden="1" outlineLevel="1">
      <c r="A454" s="98" t="s">
        <v>2593</v>
      </c>
      <c r="B454" s="55">
        <v>0</v>
      </c>
      <c r="C454" s="55">
        <v>1</v>
      </c>
      <c r="D454" s="55">
        <v>0</v>
      </c>
      <c r="E454" s="55">
        <v>0</v>
      </c>
      <c r="F454" s="55">
        <v>1</v>
      </c>
    </row>
    <row r="455" spans="1:6" ht="13" hidden="1" outlineLevel="1">
      <c r="A455" s="98" t="s">
        <v>2594</v>
      </c>
      <c r="B455" s="55">
        <v>0</v>
      </c>
      <c r="C455" s="55">
        <v>0</v>
      </c>
      <c r="D455" s="55">
        <v>1</v>
      </c>
      <c r="E455" s="55">
        <v>0</v>
      </c>
      <c r="F455" s="55">
        <v>1</v>
      </c>
    </row>
    <row r="456" spans="1:6" ht="13" hidden="1" outlineLevel="1">
      <c r="A456" s="98" t="s">
        <v>2595</v>
      </c>
      <c r="B456" s="55">
        <v>0</v>
      </c>
      <c r="C456" s="55">
        <v>1</v>
      </c>
      <c r="D456" s="55">
        <v>0</v>
      </c>
      <c r="E456" s="55">
        <v>0</v>
      </c>
      <c r="F456" s="55">
        <v>1</v>
      </c>
    </row>
    <row r="457" spans="1:6" ht="13" hidden="1" outlineLevel="1">
      <c r="A457" s="98" t="s">
        <v>2596</v>
      </c>
      <c r="B457" s="55">
        <v>0</v>
      </c>
      <c r="C457" s="55">
        <v>0</v>
      </c>
      <c r="D457" s="55">
        <v>1</v>
      </c>
      <c r="E457" s="55">
        <v>0</v>
      </c>
      <c r="F457" s="55">
        <v>1</v>
      </c>
    </row>
    <row r="458" spans="1:6" ht="13" hidden="1" outlineLevel="1">
      <c r="A458" s="98" t="s">
        <v>2597</v>
      </c>
      <c r="B458" s="55">
        <v>0</v>
      </c>
      <c r="C458" s="55">
        <v>1</v>
      </c>
      <c r="D458" s="55">
        <v>0</v>
      </c>
      <c r="E458" s="55">
        <v>0</v>
      </c>
      <c r="F458" s="55">
        <v>1</v>
      </c>
    </row>
    <row r="459" spans="1:6" ht="13" hidden="1" outlineLevel="1">
      <c r="A459" s="99" t="s">
        <v>2598</v>
      </c>
      <c r="B459" s="55">
        <v>1</v>
      </c>
      <c r="C459" s="55">
        <v>0</v>
      </c>
      <c r="D459" s="55">
        <v>0</v>
      </c>
      <c r="E459" s="55">
        <v>0</v>
      </c>
      <c r="F459" s="55">
        <v>1</v>
      </c>
    </row>
    <row r="460" spans="1:6" ht="13" hidden="1" outlineLevel="1">
      <c r="A460" s="98" t="s">
        <v>2599</v>
      </c>
      <c r="B460" s="55">
        <v>0</v>
      </c>
      <c r="C460" s="55">
        <v>1</v>
      </c>
      <c r="D460" s="55">
        <v>0</v>
      </c>
      <c r="E460" s="55">
        <v>0</v>
      </c>
      <c r="F460" s="55">
        <v>1</v>
      </c>
    </row>
    <row r="461" spans="1:6" ht="13" hidden="1" outlineLevel="1">
      <c r="A461" s="98" t="s">
        <v>2444</v>
      </c>
      <c r="B461" s="55">
        <v>0</v>
      </c>
      <c r="C461" s="55">
        <v>1</v>
      </c>
      <c r="D461" s="55">
        <v>0</v>
      </c>
      <c r="E461" s="55">
        <v>0</v>
      </c>
      <c r="F461" s="55">
        <v>1</v>
      </c>
    </row>
    <row r="462" spans="1:6" ht="13" hidden="1" outlineLevel="1">
      <c r="A462" s="98" t="s">
        <v>2600</v>
      </c>
      <c r="B462" s="55">
        <v>0</v>
      </c>
      <c r="C462" s="55">
        <v>0</v>
      </c>
      <c r="D462" s="55">
        <v>0</v>
      </c>
      <c r="E462" s="55">
        <v>1</v>
      </c>
      <c r="F462" s="55">
        <v>1</v>
      </c>
    </row>
    <row r="463" spans="1:6" ht="13" hidden="1" outlineLevel="1">
      <c r="A463" s="98" t="s">
        <v>2601</v>
      </c>
      <c r="B463" s="55">
        <v>0</v>
      </c>
      <c r="C463" s="55">
        <v>1</v>
      </c>
      <c r="D463" s="55">
        <v>0</v>
      </c>
      <c r="E463" s="55">
        <v>0</v>
      </c>
      <c r="F463" s="55">
        <v>1</v>
      </c>
    </row>
    <row r="464" spans="1:6" ht="13" hidden="1" outlineLevel="1">
      <c r="A464" s="98" t="s">
        <v>2602</v>
      </c>
      <c r="B464" s="55">
        <v>0</v>
      </c>
      <c r="C464" s="55">
        <v>0</v>
      </c>
      <c r="D464" s="55">
        <v>1</v>
      </c>
      <c r="E464" s="55">
        <v>0</v>
      </c>
      <c r="F464" s="55">
        <v>1</v>
      </c>
    </row>
    <row r="465" spans="1:6" ht="13" hidden="1" outlineLevel="1">
      <c r="A465" s="98" t="s">
        <v>2603</v>
      </c>
      <c r="B465" s="55">
        <v>0</v>
      </c>
      <c r="C465" s="55">
        <v>0</v>
      </c>
      <c r="D465" s="55">
        <v>1</v>
      </c>
      <c r="E465" s="55">
        <v>0</v>
      </c>
      <c r="F465" s="55">
        <v>1</v>
      </c>
    </row>
    <row r="466" spans="1:6" ht="13" hidden="1" outlineLevel="1">
      <c r="A466" s="98" t="s">
        <v>2604</v>
      </c>
      <c r="B466" s="55">
        <v>0</v>
      </c>
      <c r="C466" s="55">
        <v>0</v>
      </c>
      <c r="D466" s="55">
        <v>1</v>
      </c>
      <c r="E466" s="55">
        <v>0</v>
      </c>
      <c r="F466" s="55">
        <v>1</v>
      </c>
    </row>
    <row r="467" spans="1:6" ht="13" hidden="1" outlineLevel="1">
      <c r="A467" s="98" t="s">
        <v>2605</v>
      </c>
      <c r="B467" s="55">
        <v>0</v>
      </c>
      <c r="C467" s="55">
        <v>0</v>
      </c>
      <c r="D467" s="55">
        <v>1</v>
      </c>
      <c r="E467" s="55">
        <v>0</v>
      </c>
      <c r="F467" s="55">
        <v>1</v>
      </c>
    </row>
    <row r="468" spans="1:6" ht="13" hidden="1" outlineLevel="1">
      <c r="A468" s="98" t="s">
        <v>2606</v>
      </c>
      <c r="B468" s="55">
        <v>0</v>
      </c>
      <c r="C468" s="55">
        <v>0</v>
      </c>
      <c r="D468" s="55">
        <v>1</v>
      </c>
      <c r="E468" s="55">
        <v>0</v>
      </c>
      <c r="F468" s="55">
        <v>1</v>
      </c>
    </row>
    <row r="469" spans="1:6" ht="13" hidden="1" outlineLevel="1">
      <c r="A469" s="98" t="s">
        <v>2607</v>
      </c>
      <c r="B469" s="55">
        <v>0</v>
      </c>
      <c r="C469" s="55">
        <v>1</v>
      </c>
      <c r="D469" s="55">
        <v>0</v>
      </c>
      <c r="E469" s="55">
        <v>0</v>
      </c>
      <c r="F469" s="55">
        <v>1</v>
      </c>
    </row>
    <row r="470" spans="1:6" ht="13" hidden="1" outlineLevel="1">
      <c r="A470" s="98" t="s">
        <v>2447</v>
      </c>
      <c r="B470" s="55">
        <v>0</v>
      </c>
      <c r="C470" s="55">
        <v>1</v>
      </c>
      <c r="D470" s="55">
        <v>0</v>
      </c>
      <c r="E470" s="55">
        <v>0</v>
      </c>
      <c r="F470" s="55">
        <v>1</v>
      </c>
    </row>
    <row r="471" spans="1:6" ht="13" hidden="1" outlineLevel="1">
      <c r="A471" s="98" t="s">
        <v>2370</v>
      </c>
      <c r="B471" s="55">
        <v>1</v>
      </c>
      <c r="C471" s="55">
        <v>0</v>
      </c>
      <c r="D471" s="55">
        <v>0</v>
      </c>
      <c r="E471" s="55">
        <v>0</v>
      </c>
      <c r="F471" s="55">
        <v>1</v>
      </c>
    </row>
    <row r="472" spans="1:6" ht="13" hidden="1" outlineLevel="1">
      <c r="A472" s="98" t="s">
        <v>2608</v>
      </c>
      <c r="B472" s="55">
        <v>0</v>
      </c>
      <c r="C472" s="55">
        <v>1</v>
      </c>
      <c r="D472" s="55">
        <v>0</v>
      </c>
      <c r="E472" s="55">
        <v>0</v>
      </c>
      <c r="F472" s="55">
        <v>1</v>
      </c>
    </row>
    <row r="473" spans="1:6" ht="13" hidden="1" outlineLevel="1">
      <c r="A473" s="98" t="s">
        <v>2609</v>
      </c>
      <c r="B473" s="55">
        <v>0</v>
      </c>
      <c r="C473" s="55">
        <v>0</v>
      </c>
      <c r="D473" s="55">
        <v>1</v>
      </c>
      <c r="E473" s="55">
        <v>0</v>
      </c>
      <c r="F473" s="55">
        <v>1</v>
      </c>
    </row>
    <row r="474" spans="1:6" ht="13" hidden="1" outlineLevel="1">
      <c r="A474" s="98" t="s">
        <v>2610</v>
      </c>
      <c r="B474" s="55">
        <v>0</v>
      </c>
      <c r="C474" s="55">
        <v>1</v>
      </c>
      <c r="D474" s="55">
        <v>0</v>
      </c>
      <c r="E474" s="55">
        <v>0</v>
      </c>
      <c r="F474" s="55">
        <v>1</v>
      </c>
    </row>
    <row r="475" spans="1:6" ht="13" hidden="1" outlineLevel="1">
      <c r="A475" s="98" t="s">
        <v>2611</v>
      </c>
      <c r="B475" s="55">
        <v>0</v>
      </c>
      <c r="C475" s="55">
        <v>0</v>
      </c>
      <c r="D475" s="55">
        <v>0</v>
      </c>
      <c r="E475" s="55">
        <v>1</v>
      </c>
      <c r="F475" s="55">
        <v>1</v>
      </c>
    </row>
    <row r="476" spans="1:6" ht="13" hidden="1" outlineLevel="1">
      <c r="A476" s="98" t="s">
        <v>2612</v>
      </c>
      <c r="B476" s="55">
        <v>1</v>
      </c>
      <c r="C476" s="55">
        <v>0</v>
      </c>
      <c r="D476" s="55">
        <v>0</v>
      </c>
      <c r="E476" s="55">
        <v>0</v>
      </c>
      <c r="F476" s="55">
        <v>1</v>
      </c>
    </row>
    <row r="477" spans="1:6" ht="13" hidden="1" outlineLevel="1">
      <c r="A477" s="98" t="s">
        <v>2613</v>
      </c>
      <c r="B477" s="55">
        <v>0</v>
      </c>
      <c r="C477" s="55">
        <v>1</v>
      </c>
      <c r="D477" s="55">
        <v>0</v>
      </c>
      <c r="E477" s="55">
        <v>0</v>
      </c>
      <c r="F477" s="55">
        <v>1</v>
      </c>
    </row>
    <row r="478" spans="1:6" ht="13" hidden="1" outlineLevel="1">
      <c r="A478" s="98" t="s">
        <v>2614</v>
      </c>
      <c r="B478" s="55">
        <v>0</v>
      </c>
      <c r="C478" s="55">
        <v>1</v>
      </c>
      <c r="D478" s="55">
        <v>0</v>
      </c>
      <c r="E478" s="55">
        <v>0</v>
      </c>
      <c r="F478" s="55">
        <v>1</v>
      </c>
    </row>
    <row r="479" spans="1:6" ht="13" hidden="1" outlineLevel="1">
      <c r="A479" s="98" t="s">
        <v>2615</v>
      </c>
      <c r="B479" s="55">
        <v>0</v>
      </c>
      <c r="C479" s="55">
        <v>1</v>
      </c>
      <c r="D479" s="55">
        <v>0</v>
      </c>
      <c r="E479" s="55">
        <v>0</v>
      </c>
      <c r="F479" s="55">
        <v>1</v>
      </c>
    </row>
    <row r="480" spans="1:6" ht="13" hidden="1" outlineLevel="1">
      <c r="A480" s="98" t="s">
        <v>2616</v>
      </c>
      <c r="B480" s="55">
        <v>0</v>
      </c>
      <c r="C480" s="55">
        <v>0</v>
      </c>
      <c r="D480" s="55">
        <v>1</v>
      </c>
      <c r="E480" s="55">
        <v>0</v>
      </c>
      <c r="F480" s="55">
        <v>1</v>
      </c>
    </row>
    <row r="481" spans="1:6" ht="13" hidden="1" outlineLevel="1">
      <c r="A481" s="98" t="s">
        <v>2617</v>
      </c>
      <c r="B481" s="55">
        <v>0</v>
      </c>
      <c r="C481" s="55">
        <v>1</v>
      </c>
      <c r="D481" s="55">
        <v>0</v>
      </c>
      <c r="E481" s="55">
        <v>0</v>
      </c>
      <c r="F481" s="55">
        <v>1</v>
      </c>
    </row>
    <row r="482" spans="1:6" ht="13" hidden="1" outlineLevel="1">
      <c r="A482" s="98" t="s">
        <v>2618</v>
      </c>
      <c r="B482" s="55">
        <v>1</v>
      </c>
      <c r="C482" s="55">
        <v>0</v>
      </c>
      <c r="D482" s="55">
        <v>0</v>
      </c>
      <c r="E482" s="55">
        <v>0</v>
      </c>
      <c r="F482" s="55">
        <v>1</v>
      </c>
    </row>
    <row r="483" spans="1:6" ht="13" hidden="1" outlineLevel="1">
      <c r="A483" s="98" t="s">
        <v>2619</v>
      </c>
      <c r="B483" s="55">
        <v>0</v>
      </c>
      <c r="C483" s="55">
        <v>1</v>
      </c>
      <c r="D483" s="55">
        <v>0</v>
      </c>
      <c r="E483" s="55">
        <v>0</v>
      </c>
      <c r="F483" s="55">
        <v>1</v>
      </c>
    </row>
    <row r="484" spans="1:6" ht="13" hidden="1" outlineLevel="1">
      <c r="A484" s="98" t="s">
        <v>2620</v>
      </c>
      <c r="B484" s="55">
        <v>0</v>
      </c>
      <c r="C484" s="55">
        <v>0</v>
      </c>
      <c r="D484" s="55">
        <v>1</v>
      </c>
      <c r="E484" s="55">
        <v>0</v>
      </c>
      <c r="F484" s="55">
        <v>1</v>
      </c>
    </row>
    <row r="485" spans="1:6" ht="13" hidden="1" outlineLevel="1">
      <c r="A485" s="98" t="s">
        <v>2621</v>
      </c>
      <c r="B485" s="55">
        <v>1</v>
      </c>
      <c r="C485" s="55">
        <v>0</v>
      </c>
      <c r="D485" s="55">
        <v>0</v>
      </c>
      <c r="E485" s="55">
        <v>0</v>
      </c>
      <c r="F485" s="55">
        <v>1</v>
      </c>
    </row>
    <row r="486" spans="1:6" ht="13" hidden="1" outlineLevel="1">
      <c r="A486" s="98" t="s">
        <v>2622</v>
      </c>
      <c r="B486" s="55">
        <v>0</v>
      </c>
      <c r="C486" s="55">
        <v>0</v>
      </c>
      <c r="D486" s="55">
        <v>1</v>
      </c>
      <c r="E486" s="55">
        <v>0</v>
      </c>
      <c r="F486" s="55">
        <v>1</v>
      </c>
    </row>
    <row r="487" spans="1:6" ht="13" hidden="1" outlineLevel="1">
      <c r="A487" s="98" t="s">
        <v>2623</v>
      </c>
      <c r="B487" s="55">
        <v>0</v>
      </c>
      <c r="C487" s="55">
        <v>0</v>
      </c>
      <c r="D487" s="55">
        <v>1</v>
      </c>
      <c r="E487" s="55">
        <v>0</v>
      </c>
      <c r="F487" s="55">
        <v>1</v>
      </c>
    </row>
    <row r="488" spans="1:6" ht="13" hidden="1" outlineLevel="1">
      <c r="A488" s="98" t="s">
        <v>2624</v>
      </c>
      <c r="B488" s="55">
        <v>1</v>
      </c>
      <c r="C488" s="55">
        <v>0</v>
      </c>
      <c r="D488" s="55">
        <v>0</v>
      </c>
      <c r="E488" s="55">
        <v>0</v>
      </c>
      <c r="F488" s="55">
        <v>1</v>
      </c>
    </row>
    <row r="489" spans="1:6" ht="13" hidden="1" outlineLevel="1">
      <c r="A489" s="98" t="s">
        <v>2625</v>
      </c>
      <c r="B489" s="55">
        <v>0</v>
      </c>
      <c r="C489" s="55">
        <v>1</v>
      </c>
      <c r="D489" s="55">
        <v>0</v>
      </c>
      <c r="E489" s="55">
        <v>0</v>
      </c>
      <c r="F489" s="55">
        <v>1</v>
      </c>
    </row>
    <row r="490" spans="1:6" ht="13" hidden="1" outlineLevel="1">
      <c r="A490" s="98" t="s">
        <v>2626</v>
      </c>
      <c r="B490" s="55">
        <v>1</v>
      </c>
      <c r="C490" s="55">
        <v>0</v>
      </c>
      <c r="D490" s="55">
        <v>0</v>
      </c>
      <c r="E490" s="55">
        <v>0</v>
      </c>
      <c r="F490" s="55">
        <v>1</v>
      </c>
    </row>
    <row r="491" spans="1:6" ht="13" hidden="1" outlineLevel="1">
      <c r="A491" s="98" t="s">
        <v>2627</v>
      </c>
      <c r="B491" s="55">
        <v>0</v>
      </c>
      <c r="C491" s="55">
        <v>1</v>
      </c>
      <c r="D491" s="55">
        <v>0</v>
      </c>
      <c r="E491" s="55">
        <v>0</v>
      </c>
      <c r="F491" s="55">
        <v>1</v>
      </c>
    </row>
    <row r="492" spans="1:6" ht="13" hidden="1" outlineLevel="1">
      <c r="A492" s="98" t="s">
        <v>2628</v>
      </c>
      <c r="B492" s="55">
        <v>0</v>
      </c>
      <c r="C492" s="55">
        <v>0</v>
      </c>
      <c r="D492" s="55">
        <v>1</v>
      </c>
      <c r="E492" s="55">
        <v>0</v>
      </c>
      <c r="F492" s="55">
        <v>1</v>
      </c>
    </row>
    <row r="493" spans="1:6" ht="13" hidden="1" outlineLevel="1">
      <c r="A493" s="98" t="s">
        <v>2629</v>
      </c>
      <c r="B493" s="55">
        <v>0</v>
      </c>
      <c r="C493" s="55">
        <v>1</v>
      </c>
      <c r="D493" s="55">
        <v>0</v>
      </c>
      <c r="E493" s="55">
        <v>0</v>
      </c>
      <c r="F493" s="55">
        <v>1</v>
      </c>
    </row>
    <row r="494" spans="1:6" ht="13" hidden="1" outlineLevel="1">
      <c r="A494" s="98" t="s">
        <v>2630</v>
      </c>
      <c r="B494" s="55">
        <v>0</v>
      </c>
      <c r="C494" s="55">
        <v>0</v>
      </c>
      <c r="D494" s="55">
        <v>1</v>
      </c>
      <c r="E494" s="55">
        <v>0</v>
      </c>
      <c r="F494" s="55">
        <v>1</v>
      </c>
    </row>
    <row r="495" spans="1:6" ht="13" hidden="1" outlineLevel="1">
      <c r="A495" s="98" t="s">
        <v>2276</v>
      </c>
      <c r="B495" s="55">
        <v>0</v>
      </c>
      <c r="C495" s="55">
        <v>1</v>
      </c>
      <c r="D495" s="55">
        <v>0</v>
      </c>
      <c r="E495" s="55">
        <v>0</v>
      </c>
      <c r="F495" s="55">
        <v>1</v>
      </c>
    </row>
    <row r="496" spans="1:6" ht="13" hidden="1" outlineLevel="1">
      <c r="A496" s="98" t="s">
        <v>2631</v>
      </c>
      <c r="B496" s="55">
        <v>0</v>
      </c>
      <c r="C496" s="55">
        <v>0</v>
      </c>
      <c r="D496" s="55">
        <v>1</v>
      </c>
      <c r="E496" s="55">
        <v>0</v>
      </c>
      <c r="F496" s="55">
        <v>1</v>
      </c>
    </row>
    <row r="497" spans="1:6" ht="13" hidden="1" outlineLevel="1">
      <c r="A497" s="98" t="s">
        <v>2632</v>
      </c>
      <c r="B497" s="55">
        <v>0</v>
      </c>
      <c r="C497" s="55">
        <v>1</v>
      </c>
      <c r="D497" s="55">
        <v>0</v>
      </c>
      <c r="E497" s="55">
        <v>0</v>
      </c>
      <c r="F497" s="55">
        <v>1</v>
      </c>
    </row>
    <row r="498" spans="1:6" ht="13" hidden="1" outlineLevel="1">
      <c r="A498" s="98" t="s">
        <v>2300</v>
      </c>
      <c r="B498" s="55">
        <v>0</v>
      </c>
      <c r="C498" s="55">
        <v>0</v>
      </c>
      <c r="D498" s="55">
        <v>1</v>
      </c>
      <c r="E498" s="55">
        <v>0</v>
      </c>
      <c r="F498" s="55">
        <v>1</v>
      </c>
    </row>
    <row r="499" spans="1:6" ht="13" hidden="1" outlineLevel="1">
      <c r="A499" s="98" t="s">
        <v>2633</v>
      </c>
      <c r="B499" s="55">
        <v>0</v>
      </c>
      <c r="C499" s="55">
        <v>1</v>
      </c>
      <c r="D499" s="55">
        <v>0</v>
      </c>
      <c r="E499" s="55">
        <v>0</v>
      </c>
      <c r="F499" s="55">
        <v>1</v>
      </c>
    </row>
    <row r="500" spans="1:6" ht="13" hidden="1" outlineLevel="1">
      <c r="A500" s="98" t="s">
        <v>2634</v>
      </c>
      <c r="B500" s="55">
        <v>0</v>
      </c>
      <c r="C500" s="55">
        <v>1</v>
      </c>
      <c r="D500" s="55">
        <v>0</v>
      </c>
      <c r="E500" s="55">
        <v>0</v>
      </c>
      <c r="F500" s="55">
        <v>1</v>
      </c>
    </row>
    <row r="501" spans="1:6" ht="13" hidden="1" outlineLevel="1">
      <c r="A501" s="98" t="s">
        <v>2635</v>
      </c>
      <c r="B501" s="55">
        <v>0</v>
      </c>
      <c r="C501" s="55">
        <v>0</v>
      </c>
      <c r="D501" s="55">
        <v>1</v>
      </c>
      <c r="E501" s="55">
        <v>0</v>
      </c>
      <c r="F501" s="55">
        <v>1</v>
      </c>
    </row>
    <row r="502" spans="1:6" ht="13" hidden="1" outlineLevel="1">
      <c r="A502" s="98" t="s">
        <v>2393</v>
      </c>
      <c r="B502" s="55">
        <v>0</v>
      </c>
      <c r="C502" s="55">
        <v>1</v>
      </c>
      <c r="D502" s="55">
        <v>0</v>
      </c>
      <c r="E502" s="55">
        <v>0</v>
      </c>
      <c r="F502" s="55">
        <v>1</v>
      </c>
    </row>
    <row r="503" spans="1:6" ht="13" hidden="1" outlineLevel="1">
      <c r="A503" s="98" t="s">
        <v>2396</v>
      </c>
      <c r="B503" s="55">
        <v>0</v>
      </c>
      <c r="C503" s="55">
        <v>0</v>
      </c>
      <c r="D503" s="55">
        <v>1</v>
      </c>
      <c r="E503" s="55">
        <v>0</v>
      </c>
      <c r="F503" s="55">
        <v>1</v>
      </c>
    </row>
    <row r="504" spans="1:6" ht="13" hidden="1" outlineLevel="1">
      <c r="A504" s="98" t="s">
        <v>2278</v>
      </c>
      <c r="B504" s="55">
        <v>0</v>
      </c>
      <c r="C504" s="55">
        <v>0</v>
      </c>
      <c r="D504" s="55">
        <v>1</v>
      </c>
      <c r="E504" s="55">
        <v>0</v>
      </c>
      <c r="F504" s="55">
        <v>1</v>
      </c>
    </row>
    <row r="505" spans="1:6" ht="13" hidden="1" outlineLevel="1">
      <c r="A505" s="98" t="s">
        <v>2636</v>
      </c>
      <c r="B505" s="55">
        <v>1</v>
      </c>
      <c r="C505" s="55">
        <v>0</v>
      </c>
      <c r="D505" s="55">
        <v>0</v>
      </c>
      <c r="E505" s="55">
        <v>0</v>
      </c>
      <c r="F505" s="55">
        <v>1</v>
      </c>
    </row>
    <row r="506" spans="1:6" ht="13" hidden="1" outlineLevel="1">
      <c r="A506" s="98" t="s">
        <v>2637</v>
      </c>
      <c r="B506" s="55">
        <v>0</v>
      </c>
      <c r="C506" s="55">
        <v>0</v>
      </c>
      <c r="D506" s="55">
        <v>1</v>
      </c>
      <c r="E506" s="55">
        <v>0</v>
      </c>
      <c r="F506" s="55">
        <v>1</v>
      </c>
    </row>
    <row r="507" spans="1:6" ht="13" hidden="1" outlineLevel="1">
      <c r="A507" s="98" t="s">
        <v>2638</v>
      </c>
      <c r="B507" s="55">
        <v>0</v>
      </c>
      <c r="C507" s="55">
        <v>1</v>
      </c>
      <c r="D507" s="55">
        <v>0</v>
      </c>
      <c r="E507" s="55">
        <v>0</v>
      </c>
      <c r="F507" s="55">
        <v>1</v>
      </c>
    </row>
    <row r="508" spans="1:6" ht="13" hidden="1" outlineLevel="1">
      <c r="A508" s="98" t="s">
        <v>2639</v>
      </c>
      <c r="B508" s="55">
        <v>0</v>
      </c>
      <c r="C508" s="55">
        <v>1</v>
      </c>
      <c r="D508" s="55">
        <v>0</v>
      </c>
      <c r="E508" s="55">
        <v>0</v>
      </c>
      <c r="F508" s="55">
        <v>1</v>
      </c>
    </row>
    <row r="509" spans="1:6" ht="13" hidden="1" outlineLevel="1">
      <c r="A509" s="98" t="s">
        <v>2640</v>
      </c>
      <c r="B509" s="55">
        <v>0</v>
      </c>
      <c r="C509" s="55">
        <v>0</v>
      </c>
      <c r="D509" s="55">
        <v>1</v>
      </c>
      <c r="E509" s="55">
        <v>0</v>
      </c>
      <c r="F509" s="55">
        <v>1</v>
      </c>
    </row>
    <row r="510" spans="1:6" ht="13" hidden="1" outlineLevel="1">
      <c r="A510" s="98" t="s">
        <v>2641</v>
      </c>
      <c r="B510" s="55">
        <v>0</v>
      </c>
      <c r="C510" s="55">
        <v>0</v>
      </c>
      <c r="D510" s="55">
        <v>1</v>
      </c>
      <c r="E510" s="55">
        <v>0</v>
      </c>
      <c r="F510" s="55">
        <v>1</v>
      </c>
    </row>
    <row r="511" spans="1:6" ht="13" hidden="1" outlineLevel="1">
      <c r="A511" s="98" t="s">
        <v>2305</v>
      </c>
      <c r="B511" s="55">
        <v>0</v>
      </c>
      <c r="C511" s="55">
        <v>0</v>
      </c>
      <c r="D511" s="55">
        <v>1</v>
      </c>
      <c r="E511" s="55">
        <v>0</v>
      </c>
      <c r="F511" s="55">
        <v>1</v>
      </c>
    </row>
    <row r="512" spans="1:6" ht="13" hidden="1" outlineLevel="1">
      <c r="A512" s="98" t="s">
        <v>2642</v>
      </c>
      <c r="B512" s="55">
        <v>1</v>
      </c>
      <c r="C512" s="55">
        <v>0</v>
      </c>
      <c r="D512" s="55">
        <v>0</v>
      </c>
      <c r="E512" s="55">
        <v>0</v>
      </c>
      <c r="F512" s="55">
        <v>1</v>
      </c>
    </row>
    <row r="513" spans="1:6" ht="13" hidden="1" outlineLevel="1">
      <c r="A513" s="98" t="s">
        <v>2643</v>
      </c>
      <c r="B513" s="55">
        <v>0</v>
      </c>
      <c r="C513" s="55">
        <v>0</v>
      </c>
      <c r="D513" s="55">
        <v>1</v>
      </c>
      <c r="E513" s="55">
        <v>0</v>
      </c>
      <c r="F513" s="55">
        <v>1</v>
      </c>
    </row>
    <row r="514" spans="1:6" ht="13" hidden="1" outlineLevel="1">
      <c r="A514" s="98" t="s">
        <v>2644</v>
      </c>
      <c r="B514" s="55">
        <v>0</v>
      </c>
      <c r="C514" s="55">
        <v>1</v>
      </c>
      <c r="D514" s="55">
        <v>0</v>
      </c>
      <c r="E514" s="55">
        <v>0</v>
      </c>
      <c r="F514" s="55">
        <v>1</v>
      </c>
    </row>
    <row r="515" spans="1:6" ht="13" hidden="1" outlineLevel="1">
      <c r="A515" s="98" t="s">
        <v>2645</v>
      </c>
      <c r="B515" s="55">
        <v>1</v>
      </c>
      <c r="C515" s="55">
        <v>0</v>
      </c>
      <c r="D515" s="55">
        <v>0</v>
      </c>
      <c r="E515" s="55">
        <v>0</v>
      </c>
      <c r="F515" s="55">
        <v>1</v>
      </c>
    </row>
    <row r="516" spans="1:6" ht="13" hidden="1" outlineLevel="1">
      <c r="A516" s="98" t="s">
        <v>2314</v>
      </c>
      <c r="B516" s="55">
        <v>0</v>
      </c>
      <c r="C516" s="55">
        <v>1</v>
      </c>
      <c r="D516" s="55">
        <v>0</v>
      </c>
      <c r="E516" s="55">
        <v>0</v>
      </c>
      <c r="F516" s="55">
        <v>1</v>
      </c>
    </row>
    <row r="517" spans="1:6" ht="13" hidden="1" outlineLevel="1">
      <c r="A517" s="98" t="s">
        <v>2646</v>
      </c>
      <c r="B517" s="55">
        <v>1</v>
      </c>
      <c r="C517" s="55">
        <v>0</v>
      </c>
      <c r="D517" s="55">
        <v>0</v>
      </c>
      <c r="E517" s="55">
        <v>0</v>
      </c>
      <c r="F517" s="55">
        <v>1</v>
      </c>
    </row>
    <row r="518" spans="1:6" ht="13" hidden="1" outlineLevel="1">
      <c r="A518" s="98" t="s">
        <v>2647</v>
      </c>
      <c r="B518" s="55">
        <v>0</v>
      </c>
      <c r="C518" s="55">
        <v>1</v>
      </c>
      <c r="D518" s="55">
        <v>0</v>
      </c>
      <c r="E518" s="55">
        <v>0</v>
      </c>
      <c r="F518" s="55">
        <v>1</v>
      </c>
    </row>
    <row r="519" spans="1:6" ht="13" hidden="1" outlineLevel="1">
      <c r="A519" s="98" t="s">
        <v>2648</v>
      </c>
      <c r="B519" s="55">
        <v>0</v>
      </c>
      <c r="C519" s="55">
        <v>0</v>
      </c>
      <c r="D519" s="55">
        <v>1</v>
      </c>
      <c r="E519" s="55">
        <v>0</v>
      </c>
      <c r="F519" s="55">
        <v>1</v>
      </c>
    </row>
    <row r="520" spans="1:6" ht="13" hidden="1" outlineLevel="1">
      <c r="A520" s="98" t="s">
        <v>2649</v>
      </c>
      <c r="B520" s="55">
        <v>0</v>
      </c>
      <c r="C520" s="55">
        <v>1</v>
      </c>
      <c r="D520" s="55">
        <v>0</v>
      </c>
      <c r="E520" s="55">
        <v>0</v>
      </c>
      <c r="F520" s="55">
        <v>1</v>
      </c>
    </row>
    <row r="521" spans="1:6" ht="13" hidden="1" outlineLevel="1">
      <c r="A521" s="98" t="s">
        <v>2650</v>
      </c>
      <c r="B521" s="55">
        <v>1</v>
      </c>
      <c r="C521" s="55">
        <v>0</v>
      </c>
      <c r="D521" s="55">
        <v>0</v>
      </c>
      <c r="E521" s="55">
        <v>0</v>
      </c>
      <c r="F521" s="55">
        <v>1</v>
      </c>
    </row>
    <row r="522" spans="1:6" ht="13" hidden="1" outlineLevel="1">
      <c r="A522" s="98" t="s">
        <v>2651</v>
      </c>
      <c r="B522" s="55">
        <v>1</v>
      </c>
      <c r="C522" s="55">
        <v>0</v>
      </c>
      <c r="D522" s="55">
        <v>0</v>
      </c>
      <c r="E522" s="55">
        <v>0</v>
      </c>
      <c r="F522" s="55">
        <v>1</v>
      </c>
    </row>
    <row r="523" spans="1:6" ht="13" hidden="1" outlineLevel="1">
      <c r="A523" s="98" t="s">
        <v>2652</v>
      </c>
      <c r="B523" s="55">
        <v>1</v>
      </c>
      <c r="C523" s="55">
        <v>0</v>
      </c>
      <c r="D523" s="55">
        <v>0</v>
      </c>
      <c r="E523" s="55">
        <v>0</v>
      </c>
      <c r="F523" s="55">
        <v>1</v>
      </c>
    </row>
    <row r="524" spans="1:6" ht="13" hidden="1" outlineLevel="1">
      <c r="A524" s="98" t="s">
        <v>2653</v>
      </c>
      <c r="B524" s="55">
        <v>1</v>
      </c>
      <c r="C524" s="55">
        <v>0</v>
      </c>
      <c r="D524" s="55">
        <v>0</v>
      </c>
      <c r="E524" s="55">
        <v>0</v>
      </c>
      <c r="F524" s="55">
        <v>1</v>
      </c>
    </row>
    <row r="525" spans="1:6" ht="13" hidden="1" outlineLevel="1">
      <c r="A525" s="98" t="s">
        <v>2654</v>
      </c>
      <c r="B525" s="55">
        <v>1</v>
      </c>
      <c r="C525" s="55">
        <v>0</v>
      </c>
      <c r="D525" s="55">
        <v>0</v>
      </c>
      <c r="E525" s="55">
        <v>0</v>
      </c>
      <c r="F525" s="55">
        <v>1</v>
      </c>
    </row>
    <row r="526" spans="1:6" ht="13">
      <c r="A526" s="65"/>
      <c r="B526" s="65"/>
      <c r="C526" s="65"/>
      <c r="D526" s="65"/>
      <c r="E526" s="65"/>
      <c r="F526" s="65"/>
    </row>
    <row r="527" spans="1:6" ht="13">
      <c r="A527" s="67" t="s">
        <v>29</v>
      </c>
      <c r="B527" s="65"/>
      <c r="C527" s="65"/>
      <c r="D527" s="65"/>
      <c r="E527" s="65"/>
      <c r="F527" s="65"/>
    </row>
    <row r="528" spans="1:6" ht="13">
      <c r="A528" s="97" t="s">
        <v>2222</v>
      </c>
      <c r="B528" s="97" t="s">
        <v>64</v>
      </c>
      <c r="C528" s="97" t="s">
        <v>49</v>
      </c>
      <c r="D528" s="97" t="s">
        <v>50</v>
      </c>
      <c r="E528" s="97" t="s">
        <v>69</v>
      </c>
      <c r="F528" s="97" t="s">
        <v>2223</v>
      </c>
    </row>
    <row r="529" spans="1:6" ht="13">
      <c r="A529" s="98" t="s">
        <v>2340</v>
      </c>
      <c r="B529" s="55">
        <v>1</v>
      </c>
      <c r="C529" s="55">
        <v>7</v>
      </c>
      <c r="D529" s="55">
        <v>7</v>
      </c>
      <c r="E529" s="55">
        <v>0</v>
      </c>
      <c r="F529" s="55">
        <v>15</v>
      </c>
    </row>
    <row r="530" spans="1:6" ht="13">
      <c r="A530" s="98" t="s">
        <v>2437</v>
      </c>
      <c r="B530" s="55">
        <v>0</v>
      </c>
      <c r="C530" s="55">
        <v>5</v>
      </c>
      <c r="D530" s="55">
        <v>7</v>
      </c>
      <c r="E530" s="55">
        <v>0</v>
      </c>
      <c r="F530" s="55">
        <v>12</v>
      </c>
    </row>
    <row r="531" spans="1:6" ht="13">
      <c r="A531" s="98" t="s">
        <v>2439</v>
      </c>
      <c r="B531" s="55">
        <v>1</v>
      </c>
      <c r="C531" s="55">
        <v>6</v>
      </c>
      <c r="D531" s="55">
        <v>5</v>
      </c>
      <c r="E531" s="55">
        <v>0</v>
      </c>
      <c r="F531" s="55">
        <v>12</v>
      </c>
    </row>
    <row r="532" spans="1:6" ht="13">
      <c r="A532" s="98" t="s">
        <v>2229</v>
      </c>
      <c r="B532" s="55">
        <v>0</v>
      </c>
      <c r="C532" s="55">
        <v>1</v>
      </c>
      <c r="D532" s="55">
        <v>5</v>
      </c>
      <c r="E532" s="55">
        <v>0</v>
      </c>
      <c r="F532" s="55">
        <v>6</v>
      </c>
    </row>
    <row r="533" spans="1:6" ht="13">
      <c r="A533" s="98" t="s">
        <v>2237</v>
      </c>
      <c r="B533" s="55">
        <v>0</v>
      </c>
      <c r="C533" s="55">
        <v>3</v>
      </c>
      <c r="D533" s="55">
        <v>3</v>
      </c>
      <c r="E533" s="55">
        <v>0</v>
      </c>
      <c r="F533" s="55">
        <v>6</v>
      </c>
    </row>
    <row r="534" spans="1:6" ht="13">
      <c r="A534" s="98" t="s">
        <v>2227</v>
      </c>
      <c r="B534" s="55">
        <v>0</v>
      </c>
      <c r="C534" s="55">
        <v>0</v>
      </c>
      <c r="D534" s="55">
        <v>4</v>
      </c>
      <c r="E534" s="55">
        <v>0</v>
      </c>
      <c r="F534" s="55">
        <v>4</v>
      </c>
    </row>
    <row r="535" spans="1:6" ht="13">
      <c r="A535" s="98" t="s">
        <v>2327</v>
      </c>
      <c r="B535" s="55">
        <v>0</v>
      </c>
      <c r="C535" s="55">
        <v>0</v>
      </c>
      <c r="D535" s="55">
        <v>3</v>
      </c>
      <c r="E535" s="55">
        <v>0</v>
      </c>
      <c r="F535" s="55">
        <v>3</v>
      </c>
    </row>
    <row r="536" spans="1:6" ht="13">
      <c r="A536" s="99" t="s">
        <v>2331</v>
      </c>
      <c r="B536" s="55">
        <v>0</v>
      </c>
      <c r="C536" s="55">
        <v>0</v>
      </c>
      <c r="D536" s="55">
        <v>3</v>
      </c>
      <c r="E536" s="55">
        <v>0</v>
      </c>
      <c r="F536" s="55">
        <v>3</v>
      </c>
    </row>
    <row r="537" spans="1:6" ht="13">
      <c r="A537" s="98" t="s">
        <v>2228</v>
      </c>
      <c r="B537" s="55">
        <v>0</v>
      </c>
      <c r="C537" s="55">
        <v>0</v>
      </c>
      <c r="D537" s="55">
        <v>3</v>
      </c>
      <c r="E537" s="55">
        <v>0</v>
      </c>
      <c r="F537" s="55">
        <v>3</v>
      </c>
    </row>
    <row r="538" spans="1:6" ht="13">
      <c r="A538" s="98" t="s">
        <v>2231</v>
      </c>
      <c r="B538" s="55">
        <v>0</v>
      </c>
      <c r="C538" s="55">
        <v>0</v>
      </c>
      <c r="D538" s="55">
        <v>3</v>
      </c>
      <c r="E538" s="55">
        <v>0</v>
      </c>
      <c r="F538" s="55">
        <v>3</v>
      </c>
    </row>
    <row r="539" spans="1:6" ht="13">
      <c r="A539" s="98" t="s">
        <v>2453</v>
      </c>
      <c r="B539" s="55">
        <v>0</v>
      </c>
      <c r="C539" s="55">
        <v>0</v>
      </c>
      <c r="D539" s="55">
        <v>3</v>
      </c>
      <c r="E539" s="55">
        <v>0</v>
      </c>
      <c r="F539" s="55">
        <v>3</v>
      </c>
    </row>
    <row r="540" spans="1:6" ht="13">
      <c r="A540" s="98" t="s">
        <v>2226</v>
      </c>
      <c r="B540" s="55">
        <v>0</v>
      </c>
      <c r="C540" s="55">
        <v>0</v>
      </c>
      <c r="D540" s="55">
        <v>3</v>
      </c>
      <c r="E540" s="55">
        <v>0</v>
      </c>
      <c r="F540" s="55">
        <v>3</v>
      </c>
    </row>
    <row r="541" spans="1:6" ht="13">
      <c r="A541" s="98" t="s">
        <v>2363</v>
      </c>
      <c r="B541" s="55">
        <v>0</v>
      </c>
      <c r="C541" s="55">
        <v>0</v>
      </c>
      <c r="D541" s="55">
        <v>3</v>
      </c>
      <c r="E541" s="55">
        <v>0</v>
      </c>
      <c r="F541" s="55">
        <v>3</v>
      </c>
    </row>
    <row r="542" spans="1:6" ht="13">
      <c r="A542" s="98" t="s">
        <v>2287</v>
      </c>
      <c r="B542" s="55">
        <v>0</v>
      </c>
      <c r="C542" s="55">
        <v>0</v>
      </c>
      <c r="D542" s="55">
        <v>2</v>
      </c>
      <c r="E542" s="55">
        <v>0</v>
      </c>
      <c r="F542" s="55">
        <v>2</v>
      </c>
    </row>
    <row r="543" spans="1:6" ht="13" collapsed="1">
      <c r="A543" s="98" t="s">
        <v>2655</v>
      </c>
      <c r="B543" s="55">
        <v>0</v>
      </c>
      <c r="C543" s="55">
        <v>0</v>
      </c>
      <c r="D543" s="55">
        <v>2</v>
      </c>
      <c r="E543" s="55">
        <v>0</v>
      </c>
      <c r="F543" s="55">
        <v>2</v>
      </c>
    </row>
    <row r="544" spans="1:6" ht="13" hidden="1" outlineLevel="1">
      <c r="A544" s="98" t="s">
        <v>2438</v>
      </c>
      <c r="B544" s="55">
        <v>0</v>
      </c>
      <c r="C544" s="55">
        <v>2</v>
      </c>
      <c r="D544" s="55">
        <v>0</v>
      </c>
      <c r="E544" s="55">
        <v>0</v>
      </c>
      <c r="F544" s="55">
        <v>2</v>
      </c>
    </row>
    <row r="545" spans="1:6" ht="13" hidden="1" outlineLevel="1">
      <c r="A545" s="98" t="s">
        <v>2349</v>
      </c>
      <c r="B545" s="55">
        <v>0</v>
      </c>
      <c r="C545" s="55">
        <v>1</v>
      </c>
      <c r="D545" s="55">
        <v>1</v>
      </c>
      <c r="E545" s="55">
        <v>0</v>
      </c>
      <c r="F545" s="55">
        <v>2</v>
      </c>
    </row>
    <row r="546" spans="1:6" ht="13" hidden="1" outlineLevel="1">
      <c r="A546" s="98" t="s">
        <v>2456</v>
      </c>
      <c r="B546" s="55">
        <v>0</v>
      </c>
      <c r="C546" s="55">
        <v>2</v>
      </c>
      <c r="D546" s="55">
        <v>0</v>
      </c>
      <c r="E546" s="55">
        <v>0</v>
      </c>
      <c r="F546" s="55">
        <v>2</v>
      </c>
    </row>
    <row r="547" spans="1:6" ht="13" hidden="1" outlineLevel="1">
      <c r="A547" s="98" t="s">
        <v>2358</v>
      </c>
      <c r="B547" s="55">
        <v>0</v>
      </c>
      <c r="C547" s="55">
        <v>1</v>
      </c>
      <c r="D547" s="55">
        <v>1</v>
      </c>
      <c r="E547" s="55">
        <v>0</v>
      </c>
      <c r="F547" s="55">
        <v>2</v>
      </c>
    </row>
    <row r="548" spans="1:6" ht="13" hidden="1" outlineLevel="1">
      <c r="A548" s="98" t="s">
        <v>2471</v>
      </c>
      <c r="B548" s="55">
        <v>0</v>
      </c>
      <c r="C548" s="55">
        <v>0</v>
      </c>
      <c r="D548" s="55">
        <v>2</v>
      </c>
      <c r="E548" s="55">
        <v>0</v>
      </c>
      <c r="F548" s="55">
        <v>2</v>
      </c>
    </row>
    <row r="549" spans="1:6" ht="13" hidden="1" outlineLevel="1">
      <c r="A549" s="98" t="s">
        <v>2490</v>
      </c>
      <c r="B549" s="55">
        <v>0</v>
      </c>
      <c r="C549" s="55">
        <v>1</v>
      </c>
      <c r="D549" s="55">
        <v>0</v>
      </c>
      <c r="E549" s="55">
        <v>0</v>
      </c>
      <c r="F549" s="55">
        <v>1</v>
      </c>
    </row>
    <row r="550" spans="1:6" ht="13" hidden="1" outlineLevel="1">
      <c r="A550" s="98" t="s">
        <v>2656</v>
      </c>
      <c r="B550" s="55">
        <v>0</v>
      </c>
      <c r="C550" s="55">
        <v>1</v>
      </c>
      <c r="D550" s="55">
        <v>0</v>
      </c>
      <c r="E550" s="55">
        <v>0</v>
      </c>
      <c r="F550" s="55">
        <v>1</v>
      </c>
    </row>
    <row r="551" spans="1:6" ht="13" hidden="1" outlineLevel="1">
      <c r="A551" s="98" t="s">
        <v>2657</v>
      </c>
      <c r="B551" s="55">
        <v>0</v>
      </c>
      <c r="C551" s="55">
        <v>0</v>
      </c>
      <c r="D551" s="55">
        <v>1</v>
      </c>
      <c r="E551" s="55">
        <v>0</v>
      </c>
      <c r="F551" s="55">
        <v>1</v>
      </c>
    </row>
    <row r="552" spans="1:6" ht="13" hidden="1" outlineLevel="1">
      <c r="A552" s="98" t="s">
        <v>2442</v>
      </c>
      <c r="B552" s="55">
        <v>0</v>
      </c>
      <c r="C552" s="55">
        <v>0</v>
      </c>
      <c r="D552" s="55">
        <v>1</v>
      </c>
      <c r="E552" s="55">
        <v>0</v>
      </c>
      <c r="F552" s="55">
        <v>1</v>
      </c>
    </row>
    <row r="553" spans="1:6" ht="13" hidden="1" outlineLevel="1">
      <c r="A553" s="98" t="s">
        <v>2352</v>
      </c>
      <c r="B553" s="55">
        <v>0</v>
      </c>
      <c r="C553" s="55">
        <v>0</v>
      </c>
      <c r="D553" s="55">
        <v>1</v>
      </c>
      <c r="E553" s="55">
        <v>0</v>
      </c>
      <c r="F553" s="55">
        <v>1</v>
      </c>
    </row>
    <row r="554" spans="1:6" ht="13" hidden="1" outlineLevel="1">
      <c r="A554" s="98" t="s">
        <v>2484</v>
      </c>
      <c r="B554" s="55">
        <v>0</v>
      </c>
      <c r="C554" s="55">
        <v>0</v>
      </c>
      <c r="D554" s="55">
        <v>1</v>
      </c>
      <c r="E554" s="55">
        <v>0</v>
      </c>
      <c r="F554" s="55">
        <v>1</v>
      </c>
    </row>
    <row r="555" spans="1:6" ht="13" hidden="1" outlineLevel="1">
      <c r="A555" s="98" t="s">
        <v>2658</v>
      </c>
      <c r="B555" s="55">
        <v>0</v>
      </c>
      <c r="C555" s="55">
        <v>0</v>
      </c>
      <c r="D555" s="55">
        <v>1</v>
      </c>
      <c r="E555" s="55">
        <v>0</v>
      </c>
      <c r="F555" s="55">
        <v>1</v>
      </c>
    </row>
    <row r="556" spans="1:6" ht="13" hidden="1" outlineLevel="1">
      <c r="A556" s="98" t="s">
        <v>2451</v>
      </c>
      <c r="B556" s="55">
        <v>0</v>
      </c>
      <c r="C556" s="55">
        <v>1</v>
      </c>
      <c r="D556" s="55">
        <v>0</v>
      </c>
      <c r="E556" s="55">
        <v>0</v>
      </c>
      <c r="F556" s="55">
        <v>1</v>
      </c>
    </row>
    <row r="557" spans="1:6" ht="13" hidden="1" outlineLevel="1">
      <c r="A557" s="98" t="s">
        <v>2464</v>
      </c>
      <c r="B557" s="55">
        <v>0</v>
      </c>
      <c r="C557" s="55">
        <v>0</v>
      </c>
      <c r="D557" s="55">
        <v>1</v>
      </c>
      <c r="E557" s="55">
        <v>0</v>
      </c>
      <c r="F557" s="55">
        <v>1</v>
      </c>
    </row>
    <row r="558" spans="1:6" ht="13" hidden="1" outlineLevel="1">
      <c r="A558" s="98" t="s">
        <v>2295</v>
      </c>
      <c r="B558" s="55">
        <v>0</v>
      </c>
      <c r="C558" s="55">
        <v>1</v>
      </c>
      <c r="D558" s="55">
        <v>0</v>
      </c>
      <c r="E558" s="55">
        <v>0</v>
      </c>
      <c r="F558" s="55">
        <v>1</v>
      </c>
    </row>
    <row r="559" spans="1:6" ht="13" hidden="1" outlineLevel="1">
      <c r="A559" s="98" t="s">
        <v>2454</v>
      </c>
      <c r="B559" s="55">
        <v>0</v>
      </c>
      <c r="C559" s="55">
        <v>0</v>
      </c>
      <c r="D559" s="55">
        <v>1</v>
      </c>
      <c r="E559" s="55">
        <v>0</v>
      </c>
      <c r="F559" s="55">
        <v>1</v>
      </c>
    </row>
    <row r="560" spans="1:6" ht="13" hidden="1" outlineLevel="1">
      <c r="A560" s="98" t="s">
        <v>2478</v>
      </c>
      <c r="B560" s="55">
        <v>0</v>
      </c>
      <c r="C560" s="55">
        <v>0</v>
      </c>
      <c r="D560" s="55">
        <v>1</v>
      </c>
      <c r="E560" s="55">
        <v>0</v>
      </c>
      <c r="F560" s="55">
        <v>1</v>
      </c>
    </row>
    <row r="561" spans="1:6" ht="13" hidden="1" outlineLevel="1">
      <c r="A561" s="98" t="s">
        <v>2487</v>
      </c>
      <c r="B561" s="55">
        <v>0</v>
      </c>
      <c r="C561" s="55">
        <v>1</v>
      </c>
      <c r="D561" s="55">
        <v>0</v>
      </c>
      <c r="E561" s="55">
        <v>0</v>
      </c>
      <c r="F561" s="55">
        <v>1</v>
      </c>
    </row>
    <row r="562" spans="1:6" ht="13" hidden="1" outlineLevel="1">
      <c r="A562" s="98" t="s">
        <v>2452</v>
      </c>
      <c r="B562" s="55">
        <v>0</v>
      </c>
      <c r="C562" s="55">
        <v>0</v>
      </c>
      <c r="D562" s="55">
        <v>1</v>
      </c>
      <c r="E562" s="55">
        <v>0</v>
      </c>
      <c r="F562" s="55">
        <v>1</v>
      </c>
    </row>
    <row r="563" spans="1:6" ht="13" hidden="1" outlineLevel="1">
      <c r="A563" s="98" t="s">
        <v>2659</v>
      </c>
      <c r="B563" s="55">
        <v>0</v>
      </c>
      <c r="C563" s="55">
        <v>1</v>
      </c>
      <c r="D563" s="55">
        <v>0</v>
      </c>
      <c r="E563" s="55">
        <v>0</v>
      </c>
      <c r="F563" s="55">
        <v>1</v>
      </c>
    </row>
    <row r="564" spans="1:6" ht="13" hidden="1" outlineLevel="1">
      <c r="A564" s="98" t="s">
        <v>2233</v>
      </c>
      <c r="B564" s="55">
        <v>0</v>
      </c>
      <c r="C564" s="55">
        <v>1</v>
      </c>
      <c r="D564" s="55">
        <v>0</v>
      </c>
      <c r="E564" s="55">
        <v>0</v>
      </c>
      <c r="F564" s="55">
        <v>1</v>
      </c>
    </row>
    <row r="565" spans="1:6" ht="13" hidden="1" outlineLevel="1">
      <c r="A565" s="98" t="s">
        <v>2312</v>
      </c>
      <c r="B565" s="55">
        <v>0</v>
      </c>
      <c r="C565" s="55">
        <v>1</v>
      </c>
      <c r="D565" s="55">
        <v>0</v>
      </c>
      <c r="E565" s="55">
        <v>0</v>
      </c>
      <c r="F565" s="55">
        <v>1</v>
      </c>
    </row>
    <row r="566" spans="1:6" ht="13" hidden="1" outlineLevel="1">
      <c r="A566" s="98" t="s">
        <v>2421</v>
      </c>
      <c r="B566" s="55">
        <v>0</v>
      </c>
      <c r="C566" s="55">
        <v>1</v>
      </c>
      <c r="D566" s="55">
        <v>0</v>
      </c>
      <c r="E566" s="55">
        <v>0</v>
      </c>
      <c r="F566" s="55">
        <v>1</v>
      </c>
    </row>
    <row r="567" spans="1:6" ht="13">
      <c r="A567" s="65"/>
      <c r="B567" s="65"/>
      <c r="C567" s="65"/>
      <c r="D567" s="65"/>
      <c r="E567" s="65"/>
      <c r="F567" s="65"/>
    </row>
    <row r="568" spans="1:6" ht="13">
      <c r="A568" s="67" t="s">
        <v>31</v>
      </c>
      <c r="B568" s="65"/>
      <c r="C568" s="65"/>
      <c r="D568" s="65"/>
      <c r="E568" s="65"/>
      <c r="F568" s="65"/>
    </row>
    <row r="569" spans="1:6" ht="13">
      <c r="A569" s="102" t="s">
        <v>2222</v>
      </c>
      <c r="B569" s="102" t="s">
        <v>64</v>
      </c>
      <c r="C569" s="102" t="s">
        <v>49</v>
      </c>
      <c r="D569" s="102" t="s">
        <v>50</v>
      </c>
      <c r="E569" s="102" t="s">
        <v>69</v>
      </c>
      <c r="F569" s="102" t="s">
        <v>2223</v>
      </c>
    </row>
    <row r="570" spans="1:6" ht="13">
      <c r="A570" s="76" t="s">
        <v>2340</v>
      </c>
      <c r="B570" s="81">
        <v>31</v>
      </c>
      <c r="C570" s="81">
        <v>141</v>
      </c>
      <c r="D570" s="81">
        <v>116</v>
      </c>
      <c r="E570" s="81">
        <v>4</v>
      </c>
      <c r="F570" s="81">
        <v>292</v>
      </c>
    </row>
    <row r="571" spans="1:6" ht="13">
      <c r="A571" s="76" t="s">
        <v>2439</v>
      </c>
      <c r="B571" s="81">
        <v>24</v>
      </c>
      <c r="C571" s="81">
        <v>102</v>
      </c>
      <c r="D571" s="81">
        <v>93</v>
      </c>
      <c r="E571" s="81">
        <v>3</v>
      </c>
      <c r="F571" s="81">
        <v>222</v>
      </c>
    </row>
    <row r="572" spans="1:6" ht="13">
      <c r="A572" s="76" t="s">
        <v>2437</v>
      </c>
      <c r="B572" s="81">
        <v>12</v>
      </c>
      <c r="C572" s="81">
        <v>83</v>
      </c>
      <c r="D572" s="81">
        <v>84</v>
      </c>
      <c r="E572" s="81">
        <v>3</v>
      </c>
      <c r="F572" s="81">
        <v>182</v>
      </c>
    </row>
    <row r="573" spans="1:6" ht="13">
      <c r="A573" s="103" t="s">
        <v>2331</v>
      </c>
      <c r="B573" s="81">
        <v>4</v>
      </c>
      <c r="C573" s="81">
        <v>47</v>
      </c>
      <c r="D573" s="81">
        <v>27</v>
      </c>
      <c r="E573" s="81">
        <v>0</v>
      </c>
      <c r="F573" s="81">
        <v>78</v>
      </c>
    </row>
    <row r="574" spans="1:6" ht="13">
      <c r="A574" s="76" t="s">
        <v>2229</v>
      </c>
      <c r="B574" s="81">
        <v>6</v>
      </c>
      <c r="C574" s="81">
        <v>38</v>
      </c>
      <c r="D574" s="81">
        <v>30</v>
      </c>
      <c r="E574" s="81">
        <v>2</v>
      </c>
      <c r="F574" s="81">
        <v>76</v>
      </c>
    </row>
    <row r="575" spans="1:6" ht="13">
      <c r="A575" s="76" t="s">
        <v>2237</v>
      </c>
      <c r="B575" s="81">
        <v>6</v>
      </c>
      <c r="C575" s="81">
        <v>46</v>
      </c>
      <c r="D575" s="81">
        <v>24</v>
      </c>
      <c r="E575" s="81">
        <v>0</v>
      </c>
      <c r="F575" s="81">
        <v>76</v>
      </c>
    </row>
    <row r="576" spans="1:6" ht="13">
      <c r="A576" s="76" t="s">
        <v>2273</v>
      </c>
      <c r="B576" s="81">
        <v>10</v>
      </c>
      <c r="C576" s="81">
        <v>24</v>
      </c>
      <c r="D576" s="81">
        <v>25</v>
      </c>
      <c r="E576" s="81">
        <v>1</v>
      </c>
      <c r="F576" s="81">
        <v>60</v>
      </c>
    </row>
    <row r="577" spans="1:6" ht="13">
      <c r="A577" s="76" t="s">
        <v>2438</v>
      </c>
      <c r="B577" s="81">
        <v>5</v>
      </c>
      <c r="C577" s="81">
        <v>33</v>
      </c>
      <c r="D577" s="81">
        <v>19</v>
      </c>
      <c r="E577" s="81">
        <v>0</v>
      </c>
      <c r="F577" s="81">
        <v>57</v>
      </c>
    </row>
    <row r="578" spans="1:6" ht="13">
      <c r="A578" s="76" t="s">
        <v>2233</v>
      </c>
      <c r="B578" s="81">
        <v>6</v>
      </c>
      <c r="C578" s="81">
        <v>32</v>
      </c>
      <c r="D578" s="81">
        <v>18</v>
      </c>
      <c r="E578" s="81">
        <v>0</v>
      </c>
      <c r="F578" s="81">
        <v>56</v>
      </c>
    </row>
    <row r="579" spans="1:6" ht="13">
      <c r="A579" s="76" t="s">
        <v>2452</v>
      </c>
      <c r="B579" s="81">
        <v>4</v>
      </c>
      <c r="C579" s="81">
        <v>28</v>
      </c>
      <c r="D579" s="81">
        <v>19</v>
      </c>
      <c r="E579" s="81">
        <v>0</v>
      </c>
      <c r="F579" s="81">
        <v>51</v>
      </c>
    </row>
    <row r="580" spans="1:6" ht="13">
      <c r="A580" s="76" t="s">
        <v>2451</v>
      </c>
      <c r="B580" s="81">
        <v>6</v>
      </c>
      <c r="C580" s="81">
        <v>15</v>
      </c>
      <c r="D580" s="81">
        <v>19</v>
      </c>
      <c r="E580" s="81">
        <v>0</v>
      </c>
      <c r="F580" s="81">
        <v>40</v>
      </c>
    </row>
    <row r="581" spans="1:6" ht="13">
      <c r="A581" s="76" t="s">
        <v>2227</v>
      </c>
      <c r="B581" s="81">
        <v>4</v>
      </c>
      <c r="C581" s="81">
        <v>17</v>
      </c>
      <c r="D581" s="81">
        <v>17</v>
      </c>
      <c r="E581" s="81">
        <v>1</v>
      </c>
      <c r="F581" s="81">
        <v>39</v>
      </c>
    </row>
    <row r="582" spans="1:6" ht="13">
      <c r="A582" s="76" t="s">
        <v>2481</v>
      </c>
      <c r="B582" s="81">
        <v>4</v>
      </c>
      <c r="C582" s="81">
        <v>7</v>
      </c>
      <c r="D582" s="81">
        <v>21</v>
      </c>
      <c r="E582" s="81">
        <v>1</v>
      </c>
      <c r="F582" s="81">
        <v>33</v>
      </c>
    </row>
    <row r="583" spans="1:6" ht="13">
      <c r="A583" s="76" t="s">
        <v>2287</v>
      </c>
      <c r="B583" s="81">
        <v>4</v>
      </c>
      <c r="C583" s="81">
        <v>9</v>
      </c>
      <c r="D583" s="81">
        <v>17</v>
      </c>
      <c r="E583" s="81">
        <v>1</v>
      </c>
      <c r="F583" s="81">
        <v>31</v>
      </c>
    </row>
    <row r="584" spans="1:6" ht="13" collapsed="1">
      <c r="A584" s="76" t="s">
        <v>2358</v>
      </c>
      <c r="B584" s="81">
        <v>1</v>
      </c>
      <c r="C584" s="81">
        <v>18</v>
      </c>
      <c r="D584" s="81">
        <v>12</v>
      </c>
      <c r="E584" s="81">
        <v>0</v>
      </c>
      <c r="F584" s="81">
        <v>31</v>
      </c>
    </row>
    <row r="585" spans="1:6" ht="13" hidden="1" outlineLevel="1">
      <c r="A585" s="76" t="s">
        <v>2440</v>
      </c>
      <c r="B585" s="81">
        <v>1</v>
      </c>
      <c r="C585" s="81">
        <v>10</v>
      </c>
      <c r="D585" s="81">
        <v>19</v>
      </c>
      <c r="E585" s="81">
        <v>0</v>
      </c>
      <c r="F585" s="81">
        <v>30</v>
      </c>
    </row>
    <row r="586" spans="1:6" ht="13" hidden="1" outlineLevel="1">
      <c r="A586" s="76" t="s">
        <v>2456</v>
      </c>
      <c r="B586" s="81">
        <v>1</v>
      </c>
      <c r="C586" s="81">
        <v>19</v>
      </c>
      <c r="D586" s="81">
        <v>8</v>
      </c>
      <c r="E586" s="81">
        <v>0</v>
      </c>
      <c r="F586" s="81">
        <v>28</v>
      </c>
    </row>
    <row r="587" spans="1:6" ht="13" hidden="1" outlineLevel="1">
      <c r="A587" s="76" t="s">
        <v>2228</v>
      </c>
      <c r="B587" s="81">
        <v>4</v>
      </c>
      <c r="C587" s="81">
        <v>11</v>
      </c>
      <c r="D587" s="81">
        <v>12</v>
      </c>
      <c r="E587" s="81">
        <v>0</v>
      </c>
      <c r="F587" s="81">
        <v>27</v>
      </c>
    </row>
    <row r="588" spans="1:6" ht="13" hidden="1" outlineLevel="1">
      <c r="A588" s="76" t="s">
        <v>2231</v>
      </c>
      <c r="B588" s="81">
        <v>6</v>
      </c>
      <c r="C588" s="81">
        <v>9</v>
      </c>
      <c r="D588" s="81">
        <v>12</v>
      </c>
      <c r="E588" s="81">
        <v>0</v>
      </c>
      <c r="F588" s="81">
        <v>27</v>
      </c>
    </row>
    <row r="589" spans="1:6" ht="13" hidden="1" outlineLevel="1">
      <c r="A589" s="76" t="s">
        <v>2443</v>
      </c>
      <c r="B589" s="81">
        <v>1</v>
      </c>
      <c r="C589" s="81">
        <v>19</v>
      </c>
      <c r="D589" s="81">
        <v>7</v>
      </c>
      <c r="E589" s="81">
        <v>0</v>
      </c>
      <c r="F589" s="81">
        <v>27</v>
      </c>
    </row>
    <row r="590" spans="1:6" ht="13" hidden="1" outlineLevel="1">
      <c r="A590" s="76" t="s">
        <v>2363</v>
      </c>
      <c r="B590" s="81">
        <v>0</v>
      </c>
      <c r="C590" s="81">
        <v>8</v>
      </c>
      <c r="D590" s="81">
        <v>17</v>
      </c>
      <c r="E590" s="81">
        <v>0</v>
      </c>
      <c r="F590" s="81">
        <v>25</v>
      </c>
    </row>
    <row r="591" spans="1:6" ht="13" hidden="1" outlineLevel="1">
      <c r="A591" s="76" t="s">
        <v>2387</v>
      </c>
      <c r="B591" s="81">
        <v>3</v>
      </c>
      <c r="C591" s="81">
        <v>8</v>
      </c>
      <c r="D591" s="81">
        <v>13</v>
      </c>
      <c r="E591" s="81">
        <v>1</v>
      </c>
      <c r="F591" s="81">
        <v>25</v>
      </c>
    </row>
    <row r="592" spans="1:6" ht="13" hidden="1" outlineLevel="1">
      <c r="A592" s="76" t="s">
        <v>2275</v>
      </c>
      <c r="B592" s="81">
        <v>2</v>
      </c>
      <c r="C592" s="81">
        <v>15</v>
      </c>
      <c r="D592" s="81">
        <v>5</v>
      </c>
      <c r="E592" s="81">
        <v>0</v>
      </c>
      <c r="F592" s="81">
        <v>22</v>
      </c>
    </row>
    <row r="593" spans="1:6" ht="13" hidden="1" outlineLevel="1">
      <c r="A593" s="76" t="s">
        <v>2476</v>
      </c>
      <c r="B593" s="81">
        <v>0</v>
      </c>
      <c r="C593" s="81">
        <v>13</v>
      </c>
      <c r="D593" s="81">
        <v>6</v>
      </c>
      <c r="E593" s="81">
        <v>1</v>
      </c>
      <c r="F593" s="81">
        <v>20</v>
      </c>
    </row>
    <row r="594" spans="1:6" ht="13" hidden="1" outlineLevel="1">
      <c r="A594" s="76" t="s">
        <v>2226</v>
      </c>
      <c r="B594" s="81">
        <v>0</v>
      </c>
      <c r="C594" s="81">
        <v>12</v>
      </c>
      <c r="D594" s="81">
        <v>7</v>
      </c>
      <c r="E594" s="81">
        <v>0</v>
      </c>
      <c r="F594" s="81">
        <v>19</v>
      </c>
    </row>
    <row r="595" spans="1:6" ht="13" hidden="1" outlineLevel="1">
      <c r="A595" s="76" t="s">
        <v>2327</v>
      </c>
      <c r="B595" s="81">
        <v>2</v>
      </c>
      <c r="C595" s="81">
        <v>9</v>
      </c>
      <c r="D595" s="81">
        <v>5</v>
      </c>
      <c r="E595" s="81">
        <v>0</v>
      </c>
      <c r="F595" s="81">
        <v>16</v>
      </c>
    </row>
    <row r="596" spans="1:6" ht="13" hidden="1" outlineLevel="1">
      <c r="A596" s="76" t="s">
        <v>2478</v>
      </c>
      <c r="B596" s="81">
        <v>3</v>
      </c>
      <c r="C596" s="81">
        <v>9</v>
      </c>
      <c r="D596" s="81">
        <v>4</v>
      </c>
      <c r="E596" s="81">
        <v>0</v>
      </c>
      <c r="F596" s="81">
        <v>16</v>
      </c>
    </row>
    <row r="597" spans="1:6" ht="13" hidden="1" outlineLevel="1">
      <c r="A597" s="76" t="s">
        <v>2368</v>
      </c>
      <c r="B597" s="81">
        <v>1</v>
      </c>
      <c r="C597" s="81">
        <v>8</v>
      </c>
      <c r="D597" s="81">
        <v>5</v>
      </c>
      <c r="E597" s="81">
        <v>1</v>
      </c>
      <c r="F597" s="81">
        <v>15</v>
      </c>
    </row>
    <row r="598" spans="1:6" ht="13" hidden="1" outlineLevel="1">
      <c r="A598" s="76" t="s">
        <v>2472</v>
      </c>
      <c r="B598" s="81">
        <v>0</v>
      </c>
      <c r="C598" s="81">
        <v>9</v>
      </c>
      <c r="D598" s="81">
        <v>4</v>
      </c>
      <c r="E598" s="81">
        <v>1</v>
      </c>
      <c r="F598" s="81">
        <v>14</v>
      </c>
    </row>
    <row r="599" spans="1:6" ht="13" hidden="1" outlineLevel="1">
      <c r="A599" s="76" t="s">
        <v>2256</v>
      </c>
      <c r="B599" s="81">
        <v>0</v>
      </c>
      <c r="C599" s="81">
        <v>10</v>
      </c>
      <c r="D599" s="81">
        <v>3</v>
      </c>
      <c r="E599" s="81">
        <v>1</v>
      </c>
      <c r="F599" s="81">
        <v>14</v>
      </c>
    </row>
    <row r="600" spans="1:6" ht="13" hidden="1" outlineLevel="1">
      <c r="A600" s="76" t="s">
        <v>2471</v>
      </c>
      <c r="B600" s="81">
        <v>3</v>
      </c>
      <c r="C600" s="81">
        <v>7</v>
      </c>
      <c r="D600" s="81">
        <v>4</v>
      </c>
      <c r="E600" s="81">
        <v>0</v>
      </c>
      <c r="F600" s="81">
        <v>14</v>
      </c>
    </row>
    <row r="601" spans="1:6" ht="13" hidden="1" outlineLevel="1">
      <c r="A601" s="76" t="s">
        <v>2464</v>
      </c>
      <c r="B601" s="81">
        <v>2</v>
      </c>
      <c r="C601" s="81">
        <v>2</v>
      </c>
      <c r="D601" s="81">
        <v>9</v>
      </c>
      <c r="E601" s="81">
        <v>0</v>
      </c>
      <c r="F601" s="81">
        <v>13</v>
      </c>
    </row>
    <row r="602" spans="1:6" ht="13" hidden="1" outlineLevel="1">
      <c r="A602" s="76" t="s">
        <v>2442</v>
      </c>
      <c r="B602" s="81">
        <v>0</v>
      </c>
      <c r="C602" s="81">
        <v>2</v>
      </c>
      <c r="D602" s="81">
        <v>10</v>
      </c>
      <c r="E602" s="81">
        <v>0</v>
      </c>
      <c r="F602" s="81">
        <v>12</v>
      </c>
    </row>
    <row r="603" spans="1:6" ht="13" hidden="1" outlineLevel="1">
      <c r="A603" s="76" t="s">
        <v>2239</v>
      </c>
      <c r="B603" s="81">
        <v>0</v>
      </c>
      <c r="C603" s="81">
        <v>3</v>
      </c>
      <c r="D603" s="81">
        <v>7</v>
      </c>
      <c r="E603" s="81">
        <v>2</v>
      </c>
      <c r="F603" s="81">
        <v>12</v>
      </c>
    </row>
    <row r="604" spans="1:6" ht="13" hidden="1" outlineLevel="1">
      <c r="A604" s="76" t="s">
        <v>2520</v>
      </c>
      <c r="B604" s="81">
        <v>0</v>
      </c>
      <c r="C604" s="81">
        <v>11</v>
      </c>
      <c r="D604" s="81">
        <v>1</v>
      </c>
      <c r="E604" s="81">
        <v>0</v>
      </c>
      <c r="F604" s="81">
        <v>12</v>
      </c>
    </row>
    <row r="605" spans="1:6" ht="13" hidden="1" outlineLevel="1">
      <c r="A605" s="103" t="s">
        <v>2458</v>
      </c>
      <c r="B605" s="81">
        <v>0</v>
      </c>
      <c r="C605" s="81">
        <v>8</v>
      </c>
      <c r="D605" s="81">
        <v>3</v>
      </c>
      <c r="E605" s="81">
        <v>0</v>
      </c>
      <c r="F605" s="81">
        <v>11</v>
      </c>
    </row>
    <row r="606" spans="1:6" ht="13" hidden="1" outlineLevel="1">
      <c r="A606" s="76" t="s">
        <v>2445</v>
      </c>
      <c r="B606" s="81">
        <v>2</v>
      </c>
      <c r="C606" s="81">
        <v>5</v>
      </c>
      <c r="D606" s="81">
        <v>3</v>
      </c>
      <c r="E606" s="81">
        <v>1</v>
      </c>
      <c r="F606" s="81">
        <v>11</v>
      </c>
    </row>
    <row r="607" spans="1:6" ht="13" hidden="1" outlineLevel="1">
      <c r="A607" s="76" t="s">
        <v>2660</v>
      </c>
      <c r="B607" s="81">
        <v>0</v>
      </c>
      <c r="C607" s="81">
        <v>1</v>
      </c>
      <c r="D607" s="81">
        <v>9</v>
      </c>
      <c r="E607" s="81">
        <v>1</v>
      </c>
      <c r="F607" s="81">
        <v>11</v>
      </c>
    </row>
    <row r="608" spans="1:6" ht="13" hidden="1" outlineLevel="1">
      <c r="A608" s="76" t="s">
        <v>2349</v>
      </c>
      <c r="B608" s="81">
        <v>0</v>
      </c>
      <c r="C608" s="81">
        <v>1</v>
      </c>
      <c r="D608" s="81">
        <v>7</v>
      </c>
      <c r="E608" s="81">
        <v>2</v>
      </c>
      <c r="F608" s="81">
        <v>10</v>
      </c>
    </row>
    <row r="609" spans="1:6" ht="13" hidden="1" outlineLevel="1">
      <c r="A609" s="76" t="s">
        <v>2488</v>
      </c>
      <c r="B609" s="81">
        <v>0</v>
      </c>
      <c r="C609" s="81">
        <v>9</v>
      </c>
      <c r="D609" s="81">
        <v>1</v>
      </c>
      <c r="E609" s="81">
        <v>0</v>
      </c>
      <c r="F609" s="81">
        <v>10</v>
      </c>
    </row>
    <row r="610" spans="1:6" ht="13" hidden="1" outlineLevel="1">
      <c r="A610" s="76" t="s">
        <v>2490</v>
      </c>
      <c r="B610" s="81">
        <v>0</v>
      </c>
      <c r="C610" s="81">
        <v>2</v>
      </c>
      <c r="D610" s="81">
        <v>7</v>
      </c>
      <c r="E610" s="81">
        <v>0</v>
      </c>
      <c r="F610" s="81">
        <v>9</v>
      </c>
    </row>
    <row r="611" spans="1:6" ht="13" hidden="1" outlineLevel="1">
      <c r="A611" s="76" t="s">
        <v>2484</v>
      </c>
      <c r="B611" s="81">
        <v>0</v>
      </c>
      <c r="C611" s="81">
        <v>6</v>
      </c>
      <c r="D611" s="81">
        <v>3</v>
      </c>
      <c r="E611" s="81">
        <v>0</v>
      </c>
      <c r="F611" s="81">
        <v>9</v>
      </c>
    </row>
    <row r="612" spans="1:6" ht="13" hidden="1" outlineLevel="1">
      <c r="A612" s="76" t="s">
        <v>2453</v>
      </c>
      <c r="B612" s="81">
        <v>0</v>
      </c>
      <c r="C612" s="81">
        <v>5</v>
      </c>
      <c r="D612" s="81">
        <v>4</v>
      </c>
      <c r="E612" s="81">
        <v>0</v>
      </c>
      <c r="F612" s="81">
        <v>9</v>
      </c>
    </row>
    <row r="613" spans="1:6" ht="13" hidden="1" outlineLevel="1">
      <c r="A613" s="76" t="s">
        <v>2376</v>
      </c>
      <c r="B613" s="81">
        <v>0</v>
      </c>
      <c r="C613" s="81">
        <v>1</v>
      </c>
      <c r="D613" s="81">
        <v>8</v>
      </c>
      <c r="E613" s="81">
        <v>0</v>
      </c>
      <c r="F613" s="81">
        <v>9</v>
      </c>
    </row>
    <row r="614" spans="1:6" ht="13" hidden="1" outlineLevel="1">
      <c r="A614" s="76" t="s">
        <v>2446</v>
      </c>
      <c r="B614" s="81">
        <v>0</v>
      </c>
      <c r="C614" s="81">
        <v>6</v>
      </c>
      <c r="D614" s="81">
        <v>2</v>
      </c>
      <c r="E614" s="81">
        <v>0</v>
      </c>
      <c r="F614" s="81">
        <v>8</v>
      </c>
    </row>
    <row r="615" spans="1:6" ht="13" hidden="1" outlineLevel="1">
      <c r="A615" s="76" t="s">
        <v>2295</v>
      </c>
      <c r="B615" s="81">
        <v>1</v>
      </c>
      <c r="C615" s="81">
        <v>2</v>
      </c>
      <c r="D615" s="81">
        <v>5</v>
      </c>
      <c r="E615" s="81">
        <v>0</v>
      </c>
      <c r="F615" s="81">
        <v>8</v>
      </c>
    </row>
    <row r="616" spans="1:6" ht="13" hidden="1" outlineLevel="1">
      <c r="A616" s="76" t="s">
        <v>2455</v>
      </c>
      <c r="B616" s="81">
        <v>0</v>
      </c>
      <c r="C616" s="81">
        <v>7</v>
      </c>
      <c r="D616" s="81">
        <v>1</v>
      </c>
      <c r="E616" s="81">
        <v>0</v>
      </c>
      <c r="F616" s="81">
        <v>8</v>
      </c>
    </row>
    <row r="617" spans="1:6" ht="13" hidden="1" outlineLevel="1">
      <c r="A617" s="76" t="s">
        <v>2642</v>
      </c>
      <c r="B617" s="81">
        <v>1</v>
      </c>
      <c r="C617" s="81">
        <v>7</v>
      </c>
      <c r="D617" s="81">
        <v>0</v>
      </c>
      <c r="E617" s="81">
        <v>0</v>
      </c>
      <c r="F617" s="81">
        <v>8</v>
      </c>
    </row>
    <row r="618" spans="1:6" ht="13" hidden="1" outlineLevel="1">
      <c r="A618" s="76" t="s">
        <v>2315</v>
      </c>
      <c r="B618" s="81">
        <v>0</v>
      </c>
      <c r="C618" s="81">
        <v>6</v>
      </c>
      <c r="D618" s="81">
        <v>2</v>
      </c>
      <c r="E618" s="81">
        <v>0</v>
      </c>
      <c r="F618" s="81">
        <v>8</v>
      </c>
    </row>
    <row r="619" spans="1:6" ht="13" hidden="1" outlineLevel="1">
      <c r="A619" s="76" t="s">
        <v>2388</v>
      </c>
      <c r="B619" s="81">
        <v>0</v>
      </c>
      <c r="C619" s="81">
        <v>5</v>
      </c>
      <c r="D619" s="81">
        <v>2</v>
      </c>
      <c r="E619" s="81">
        <v>0</v>
      </c>
      <c r="F619" s="81">
        <v>7</v>
      </c>
    </row>
    <row r="620" spans="1:6" ht="13" hidden="1" outlineLevel="1">
      <c r="A620" s="76" t="s">
        <v>2661</v>
      </c>
      <c r="B620" s="81">
        <v>0</v>
      </c>
      <c r="C620" s="81">
        <v>7</v>
      </c>
      <c r="D620" s="81">
        <v>0</v>
      </c>
      <c r="E620" s="81">
        <v>0</v>
      </c>
      <c r="F620" s="81">
        <v>7</v>
      </c>
    </row>
    <row r="621" spans="1:6" ht="13" hidden="1" outlineLevel="1">
      <c r="A621" s="76" t="s">
        <v>2662</v>
      </c>
      <c r="B621" s="81">
        <v>0</v>
      </c>
      <c r="C621" s="81">
        <v>7</v>
      </c>
      <c r="D621" s="81">
        <v>0</v>
      </c>
      <c r="E621" s="81">
        <v>0</v>
      </c>
      <c r="F621" s="81">
        <v>7</v>
      </c>
    </row>
    <row r="622" spans="1:6" ht="13" hidden="1" outlineLevel="1">
      <c r="A622" s="76" t="s">
        <v>2450</v>
      </c>
      <c r="B622" s="81">
        <v>1</v>
      </c>
      <c r="C622" s="81">
        <v>3</v>
      </c>
      <c r="D622" s="81">
        <v>2</v>
      </c>
      <c r="E622" s="81">
        <v>0</v>
      </c>
      <c r="F622" s="81">
        <v>6</v>
      </c>
    </row>
    <row r="623" spans="1:6" ht="13" hidden="1" outlineLevel="1">
      <c r="A623" s="103" t="s">
        <v>2449</v>
      </c>
      <c r="B623" s="81">
        <v>0</v>
      </c>
      <c r="C623" s="81">
        <v>3</v>
      </c>
      <c r="D623" s="81">
        <v>3</v>
      </c>
      <c r="E623" s="81">
        <v>0</v>
      </c>
      <c r="F623" s="81">
        <v>6</v>
      </c>
    </row>
    <row r="624" spans="1:6" ht="13" hidden="1" outlineLevel="1">
      <c r="A624" s="76" t="s">
        <v>2663</v>
      </c>
      <c r="B624" s="81">
        <v>0</v>
      </c>
      <c r="C624" s="81">
        <v>0</v>
      </c>
      <c r="D624" s="81">
        <v>4</v>
      </c>
      <c r="E624" s="81">
        <v>2</v>
      </c>
      <c r="F624" s="81">
        <v>6</v>
      </c>
    </row>
    <row r="625" spans="1:6" ht="13" hidden="1" outlineLevel="1">
      <c r="A625" s="76" t="s">
        <v>2664</v>
      </c>
      <c r="B625" s="81">
        <v>1</v>
      </c>
      <c r="C625" s="81">
        <v>3</v>
      </c>
      <c r="D625" s="81">
        <v>2</v>
      </c>
      <c r="E625" s="81">
        <v>0</v>
      </c>
      <c r="F625" s="81">
        <v>6</v>
      </c>
    </row>
    <row r="626" spans="1:6" ht="13" hidden="1" outlineLevel="1">
      <c r="A626" s="76" t="s">
        <v>2230</v>
      </c>
      <c r="B626" s="81">
        <v>2</v>
      </c>
      <c r="C626" s="81">
        <v>2</v>
      </c>
      <c r="D626" s="81">
        <v>2</v>
      </c>
      <c r="E626" s="81">
        <v>0</v>
      </c>
      <c r="F626" s="81">
        <v>6</v>
      </c>
    </row>
    <row r="627" spans="1:6" ht="13" hidden="1" outlineLevel="1">
      <c r="A627" s="76" t="s">
        <v>2610</v>
      </c>
      <c r="B627" s="81">
        <v>0</v>
      </c>
      <c r="C627" s="81">
        <v>5</v>
      </c>
      <c r="D627" s="81">
        <v>1</v>
      </c>
      <c r="E627" s="81">
        <v>0</v>
      </c>
      <c r="F627" s="81">
        <v>6</v>
      </c>
    </row>
    <row r="628" spans="1:6" ht="13" hidden="1" outlineLevel="1">
      <c r="A628" s="76" t="s">
        <v>2312</v>
      </c>
      <c r="B628" s="81">
        <v>2</v>
      </c>
      <c r="C628" s="81">
        <v>3</v>
      </c>
      <c r="D628" s="81">
        <v>1</v>
      </c>
      <c r="E628" s="81">
        <v>0</v>
      </c>
      <c r="F628" s="81">
        <v>6</v>
      </c>
    </row>
    <row r="629" spans="1:6" ht="13" hidden="1" outlineLevel="1">
      <c r="A629" s="103" t="s">
        <v>2441</v>
      </c>
      <c r="B629" s="81">
        <v>0</v>
      </c>
      <c r="C629" s="81">
        <v>2</v>
      </c>
      <c r="D629" s="81">
        <v>3</v>
      </c>
      <c r="E629" s="81">
        <v>0</v>
      </c>
      <c r="F629" s="81">
        <v>5</v>
      </c>
    </row>
    <row r="630" spans="1:6" ht="13" hidden="1" outlineLevel="1">
      <c r="A630" s="76" t="s">
        <v>2665</v>
      </c>
      <c r="B630" s="81">
        <v>0</v>
      </c>
      <c r="C630" s="81">
        <v>0</v>
      </c>
      <c r="D630" s="81">
        <v>5</v>
      </c>
      <c r="E630" s="81">
        <v>0</v>
      </c>
      <c r="F630" s="81">
        <v>5</v>
      </c>
    </row>
    <row r="631" spans="1:6" ht="13" hidden="1" outlineLevel="1">
      <c r="A631" s="76" t="s">
        <v>2352</v>
      </c>
      <c r="B631" s="81">
        <v>0</v>
      </c>
      <c r="C631" s="81">
        <v>4</v>
      </c>
      <c r="D631" s="81">
        <v>1</v>
      </c>
      <c r="E631" s="81">
        <v>0</v>
      </c>
      <c r="F631" s="81">
        <v>5</v>
      </c>
    </row>
    <row r="632" spans="1:6" ht="13" hidden="1" outlineLevel="1">
      <c r="A632" s="76" t="s">
        <v>2666</v>
      </c>
      <c r="B632" s="81">
        <v>0</v>
      </c>
      <c r="C632" s="81">
        <v>0</v>
      </c>
      <c r="D632" s="81">
        <v>5</v>
      </c>
      <c r="E632" s="81">
        <v>0</v>
      </c>
      <c r="F632" s="81">
        <v>5</v>
      </c>
    </row>
    <row r="633" spans="1:6" ht="13" hidden="1" outlineLevel="1">
      <c r="A633" s="76" t="s">
        <v>2469</v>
      </c>
      <c r="B633" s="81">
        <v>0</v>
      </c>
      <c r="C633" s="81">
        <v>4</v>
      </c>
      <c r="D633" s="81">
        <v>1</v>
      </c>
      <c r="E633" s="81">
        <v>0</v>
      </c>
      <c r="F633" s="81">
        <v>5</v>
      </c>
    </row>
    <row r="634" spans="1:6" ht="13" hidden="1" outlineLevel="1">
      <c r="A634" s="76" t="s">
        <v>2244</v>
      </c>
      <c r="B634" s="81">
        <v>0</v>
      </c>
      <c r="C634" s="81">
        <v>4</v>
      </c>
      <c r="D634" s="81">
        <v>1</v>
      </c>
      <c r="E634" s="81">
        <v>0</v>
      </c>
      <c r="F634" s="81">
        <v>5</v>
      </c>
    </row>
    <row r="635" spans="1:6" ht="13" hidden="1" outlineLevel="1">
      <c r="A635" s="76" t="s">
        <v>2492</v>
      </c>
      <c r="B635" s="81">
        <v>0</v>
      </c>
      <c r="C635" s="81">
        <v>5</v>
      </c>
      <c r="D635" s="81">
        <v>0</v>
      </c>
      <c r="E635" s="81">
        <v>0</v>
      </c>
      <c r="F635" s="81">
        <v>5</v>
      </c>
    </row>
    <row r="636" spans="1:6" ht="13" hidden="1" outlineLevel="1">
      <c r="A636" s="76" t="s">
        <v>2454</v>
      </c>
      <c r="B636" s="81">
        <v>0</v>
      </c>
      <c r="C636" s="81">
        <v>3</v>
      </c>
      <c r="D636" s="81">
        <v>2</v>
      </c>
      <c r="E636" s="81">
        <v>0</v>
      </c>
      <c r="F636" s="81">
        <v>5</v>
      </c>
    </row>
    <row r="637" spans="1:6" ht="13" hidden="1" outlineLevel="1">
      <c r="A637" s="76" t="s">
        <v>2494</v>
      </c>
      <c r="B637" s="81">
        <v>1</v>
      </c>
      <c r="C637" s="81">
        <v>2</v>
      </c>
      <c r="D637" s="81">
        <v>1</v>
      </c>
      <c r="E637" s="81">
        <v>1</v>
      </c>
      <c r="F637" s="81">
        <v>5</v>
      </c>
    </row>
    <row r="638" spans="1:6" ht="13" hidden="1" outlineLevel="1">
      <c r="A638" s="76" t="s">
        <v>2667</v>
      </c>
      <c r="B638" s="81">
        <v>0</v>
      </c>
      <c r="C638" s="81">
        <v>0</v>
      </c>
      <c r="D638" s="81">
        <v>5</v>
      </c>
      <c r="E638" s="81">
        <v>0</v>
      </c>
      <c r="F638" s="81">
        <v>5</v>
      </c>
    </row>
    <row r="639" spans="1:6" ht="13" hidden="1" outlineLevel="1">
      <c r="A639" s="76" t="s">
        <v>2235</v>
      </c>
      <c r="B639" s="81">
        <v>1</v>
      </c>
      <c r="C639" s="81">
        <v>2</v>
      </c>
      <c r="D639" s="81">
        <v>1</v>
      </c>
      <c r="E639" s="81">
        <v>0</v>
      </c>
      <c r="F639" s="81">
        <v>4</v>
      </c>
    </row>
    <row r="640" spans="1:6" ht="13" hidden="1" outlineLevel="1">
      <c r="A640" s="76" t="s">
        <v>2236</v>
      </c>
      <c r="B640" s="81">
        <v>0</v>
      </c>
      <c r="C640" s="81">
        <v>2</v>
      </c>
      <c r="D640" s="81">
        <v>2</v>
      </c>
      <c r="E640" s="81">
        <v>0</v>
      </c>
      <c r="F640" s="81">
        <v>4</v>
      </c>
    </row>
    <row r="641" spans="1:6" ht="13" hidden="1" outlineLevel="1">
      <c r="A641" s="76" t="s">
        <v>2563</v>
      </c>
      <c r="B641" s="81">
        <v>0</v>
      </c>
      <c r="C641" s="81">
        <v>1</v>
      </c>
      <c r="D641" s="81">
        <v>2</v>
      </c>
      <c r="E641" s="81">
        <v>1</v>
      </c>
      <c r="F641" s="81">
        <v>4</v>
      </c>
    </row>
    <row r="642" spans="1:6" ht="13" hidden="1" outlineLevel="1">
      <c r="A642" s="76" t="s">
        <v>2234</v>
      </c>
      <c r="B642" s="81">
        <v>0</v>
      </c>
      <c r="C642" s="81">
        <v>2</v>
      </c>
      <c r="D642" s="81">
        <v>2</v>
      </c>
      <c r="E642" s="81">
        <v>0</v>
      </c>
      <c r="F642" s="81">
        <v>4</v>
      </c>
    </row>
    <row r="643" spans="1:6" ht="13" hidden="1" outlineLevel="1">
      <c r="A643" s="76" t="s">
        <v>2584</v>
      </c>
      <c r="B643" s="81">
        <v>0</v>
      </c>
      <c r="C643" s="81">
        <v>2</v>
      </c>
      <c r="D643" s="81">
        <v>2</v>
      </c>
      <c r="E643" s="81">
        <v>0</v>
      </c>
      <c r="F643" s="81">
        <v>4</v>
      </c>
    </row>
    <row r="644" spans="1:6" ht="13" hidden="1" outlineLevel="1">
      <c r="A644" s="76" t="s">
        <v>2668</v>
      </c>
      <c r="B644" s="81">
        <v>1</v>
      </c>
      <c r="C644" s="81">
        <v>1</v>
      </c>
      <c r="D644" s="81">
        <v>2</v>
      </c>
      <c r="E644" s="81">
        <v>0</v>
      </c>
      <c r="F644" s="81">
        <v>4</v>
      </c>
    </row>
    <row r="645" spans="1:6" ht="13" hidden="1" outlineLevel="1">
      <c r="A645" s="76" t="s">
        <v>2658</v>
      </c>
      <c r="B645" s="81">
        <v>0</v>
      </c>
      <c r="C645" s="81">
        <v>3</v>
      </c>
      <c r="D645" s="81">
        <v>1</v>
      </c>
      <c r="E645" s="81">
        <v>0</v>
      </c>
      <c r="F645" s="81">
        <v>4</v>
      </c>
    </row>
    <row r="646" spans="1:6" ht="13" hidden="1" outlineLevel="1">
      <c r="A646" s="76" t="s">
        <v>2467</v>
      </c>
      <c r="B646" s="81">
        <v>0</v>
      </c>
      <c r="C646" s="81">
        <v>2</v>
      </c>
      <c r="D646" s="81">
        <v>2</v>
      </c>
      <c r="E646" s="81">
        <v>0</v>
      </c>
      <c r="F646" s="81">
        <v>4</v>
      </c>
    </row>
    <row r="647" spans="1:6" ht="13" hidden="1" outlineLevel="1">
      <c r="A647" s="76" t="s">
        <v>2500</v>
      </c>
      <c r="B647" s="81">
        <v>0</v>
      </c>
      <c r="C647" s="81">
        <v>3</v>
      </c>
      <c r="D647" s="81">
        <v>1</v>
      </c>
      <c r="E647" s="81">
        <v>0</v>
      </c>
      <c r="F647" s="81">
        <v>4</v>
      </c>
    </row>
    <row r="648" spans="1:6" ht="13" hidden="1" outlineLevel="1">
      <c r="A648" s="76" t="s">
        <v>2468</v>
      </c>
      <c r="B648" s="81">
        <v>1</v>
      </c>
      <c r="C648" s="81">
        <v>0</v>
      </c>
      <c r="D648" s="81">
        <v>3</v>
      </c>
      <c r="E648" s="81">
        <v>0</v>
      </c>
      <c r="F648" s="81">
        <v>4</v>
      </c>
    </row>
    <row r="649" spans="1:6" ht="13" hidden="1" outlineLevel="1">
      <c r="A649" s="76" t="s">
        <v>2669</v>
      </c>
      <c r="B649" s="81">
        <v>0</v>
      </c>
      <c r="C649" s="81">
        <v>4</v>
      </c>
      <c r="D649" s="81">
        <v>0</v>
      </c>
      <c r="E649" s="81">
        <v>0</v>
      </c>
      <c r="F649" s="81">
        <v>4</v>
      </c>
    </row>
    <row r="650" spans="1:6" ht="13" hidden="1" outlineLevel="1">
      <c r="A650" s="76" t="s">
        <v>2670</v>
      </c>
      <c r="B650" s="81">
        <v>0</v>
      </c>
      <c r="C650" s="81">
        <v>4</v>
      </c>
      <c r="D650" s="81">
        <v>0</v>
      </c>
      <c r="E650" s="81">
        <v>0</v>
      </c>
      <c r="F650" s="81">
        <v>4</v>
      </c>
    </row>
    <row r="651" spans="1:6" ht="13" hidden="1" outlineLevel="1">
      <c r="A651" s="76" t="s">
        <v>2255</v>
      </c>
      <c r="B651" s="81">
        <v>0</v>
      </c>
      <c r="C651" s="81">
        <v>2</v>
      </c>
      <c r="D651" s="81">
        <v>2</v>
      </c>
      <c r="E651" s="81">
        <v>0</v>
      </c>
      <c r="F651" s="81">
        <v>4</v>
      </c>
    </row>
    <row r="652" spans="1:6" ht="13" hidden="1" outlineLevel="1">
      <c r="A652" s="76" t="s">
        <v>2671</v>
      </c>
      <c r="B652" s="81">
        <v>0</v>
      </c>
      <c r="C652" s="81">
        <v>3</v>
      </c>
      <c r="D652" s="81">
        <v>0</v>
      </c>
      <c r="E652" s="81">
        <v>0</v>
      </c>
      <c r="F652" s="81">
        <v>3</v>
      </c>
    </row>
    <row r="653" spans="1:6" ht="13" hidden="1" outlineLevel="1">
      <c r="A653" s="76" t="s">
        <v>2498</v>
      </c>
      <c r="B653" s="81">
        <v>0</v>
      </c>
      <c r="C653" s="81">
        <v>1</v>
      </c>
      <c r="D653" s="81">
        <v>2</v>
      </c>
      <c r="E653" s="81">
        <v>0</v>
      </c>
      <c r="F653" s="81">
        <v>3</v>
      </c>
    </row>
    <row r="654" spans="1:6" ht="13" hidden="1" outlineLevel="1">
      <c r="A654" s="76" t="s">
        <v>2672</v>
      </c>
      <c r="B654" s="81">
        <v>0</v>
      </c>
      <c r="C654" s="81">
        <v>3</v>
      </c>
      <c r="D654" s="81">
        <v>0</v>
      </c>
      <c r="E654" s="81">
        <v>0</v>
      </c>
      <c r="F654" s="81">
        <v>3</v>
      </c>
    </row>
    <row r="655" spans="1:6" ht="13" hidden="1" outlineLevel="1">
      <c r="A655" s="76" t="s">
        <v>2673</v>
      </c>
      <c r="B655" s="81">
        <v>0</v>
      </c>
      <c r="C655" s="81">
        <v>3</v>
      </c>
      <c r="D655" s="81">
        <v>0</v>
      </c>
      <c r="E655" s="81">
        <v>0</v>
      </c>
      <c r="F655" s="81">
        <v>3</v>
      </c>
    </row>
    <row r="656" spans="1:6" ht="13" hidden="1" outlineLevel="1">
      <c r="A656" s="76" t="s">
        <v>2674</v>
      </c>
      <c r="B656" s="81">
        <v>0</v>
      </c>
      <c r="C656" s="81">
        <v>3</v>
      </c>
      <c r="D656" s="81">
        <v>0</v>
      </c>
      <c r="E656" s="81">
        <v>0</v>
      </c>
      <c r="F656" s="81">
        <v>3</v>
      </c>
    </row>
    <row r="657" spans="1:6" ht="13" hidden="1" outlineLevel="1">
      <c r="A657" s="76" t="s">
        <v>2675</v>
      </c>
      <c r="B657" s="81">
        <v>0</v>
      </c>
      <c r="C657" s="81">
        <v>2</v>
      </c>
      <c r="D657" s="81">
        <v>1</v>
      </c>
      <c r="E657" s="81">
        <v>0</v>
      </c>
      <c r="F657" s="81">
        <v>3</v>
      </c>
    </row>
    <row r="658" spans="1:6" ht="13" hidden="1" outlineLevel="1">
      <c r="A658" s="76" t="s">
        <v>2501</v>
      </c>
      <c r="B658" s="81">
        <v>1</v>
      </c>
      <c r="C658" s="81">
        <v>0</v>
      </c>
      <c r="D658" s="81">
        <v>2</v>
      </c>
      <c r="E658" s="81">
        <v>0</v>
      </c>
      <c r="F658" s="81">
        <v>3</v>
      </c>
    </row>
    <row r="659" spans="1:6" ht="13" hidden="1" outlineLevel="1">
      <c r="A659" s="76" t="s">
        <v>2676</v>
      </c>
      <c r="B659" s="81">
        <v>0</v>
      </c>
      <c r="C659" s="81">
        <v>3</v>
      </c>
      <c r="D659" s="81">
        <v>0</v>
      </c>
      <c r="E659" s="81">
        <v>0</v>
      </c>
      <c r="F659" s="81">
        <v>3</v>
      </c>
    </row>
    <row r="660" spans="1:6" ht="13" hidden="1" outlineLevel="1">
      <c r="A660" s="76" t="s">
        <v>2677</v>
      </c>
      <c r="B660" s="81">
        <v>0</v>
      </c>
      <c r="C660" s="81">
        <v>0</v>
      </c>
      <c r="D660" s="81">
        <v>3</v>
      </c>
      <c r="E660" s="81">
        <v>0</v>
      </c>
      <c r="F660" s="81">
        <v>3</v>
      </c>
    </row>
    <row r="661" spans="1:6" ht="13" hidden="1" outlineLevel="1">
      <c r="A661" s="76" t="s">
        <v>2612</v>
      </c>
      <c r="B661" s="81">
        <v>1</v>
      </c>
      <c r="C661" s="81">
        <v>2</v>
      </c>
      <c r="D661" s="81">
        <v>0</v>
      </c>
      <c r="E661" s="81">
        <v>0</v>
      </c>
      <c r="F661" s="81">
        <v>3</v>
      </c>
    </row>
    <row r="662" spans="1:6" ht="13" hidden="1" outlineLevel="1">
      <c r="A662" s="76" t="s">
        <v>2487</v>
      </c>
      <c r="B662" s="81">
        <v>0</v>
      </c>
      <c r="C662" s="81">
        <v>2</v>
      </c>
      <c r="D662" s="81">
        <v>1</v>
      </c>
      <c r="E662" s="81">
        <v>0</v>
      </c>
      <c r="F662" s="81">
        <v>3</v>
      </c>
    </row>
    <row r="663" spans="1:6" ht="13" hidden="1" outlineLevel="1">
      <c r="A663" s="76" t="s">
        <v>2628</v>
      </c>
      <c r="B663" s="81">
        <v>0</v>
      </c>
      <c r="C663" s="81">
        <v>3</v>
      </c>
      <c r="D663" s="81">
        <v>0</v>
      </c>
      <c r="E663" s="81">
        <v>0</v>
      </c>
      <c r="F663" s="81">
        <v>3</v>
      </c>
    </row>
    <row r="664" spans="1:6" ht="13" hidden="1" outlineLevel="1">
      <c r="A664" s="76" t="s">
        <v>2528</v>
      </c>
      <c r="B664" s="81">
        <v>0</v>
      </c>
      <c r="C664" s="81">
        <v>3</v>
      </c>
      <c r="D664" s="81">
        <v>0</v>
      </c>
      <c r="E664" s="81">
        <v>0</v>
      </c>
      <c r="F664" s="81">
        <v>3</v>
      </c>
    </row>
    <row r="665" spans="1:6" ht="13" hidden="1" outlineLevel="1">
      <c r="A665" s="76" t="s">
        <v>2678</v>
      </c>
      <c r="B665" s="81">
        <v>0</v>
      </c>
      <c r="C665" s="81">
        <v>3</v>
      </c>
      <c r="D665" s="81">
        <v>0</v>
      </c>
      <c r="E665" s="81">
        <v>0</v>
      </c>
      <c r="F665" s="81">
        <v>3</v>
      </c>
    </row>
    <row r="666" spans="1:6" ht="13" hidden="1" outlineLevel="1">
      <c r="A666" s="76" t="s">
        <v>2659</v>
      </c>
      <c r="B666" s="81">
        <v>0</v>
      </c>
      <c r="C666" s="81">
        <v>1</v>
      </c>
      <c r="D666" s="81">
        <v>2</v>
      </c>
      <c r="E666" s="81">
        <v>0</v>
      </c>
      <c r="F666" s="81">
        <v>3</v>
      </c>
    </row>
    <row r="667" spans="1:6" ht="13" hidden="1" outlineLevel="1">
      <c r="A667" s="76" t="s">
        <v>2413</v>
      </c>
      <c r="B667" s="81">
        <v>0</v>
      </c>
      <c r="C667" s="81">
        <v>1</v>
      </c>
      <c r="D667" s="81">
        <v>2</v>
      </c>
      <c r="E667" s="81">
        <v>0</v>
      </c>
      <c r="F667" s="81">
        <v>3</v>
      </c>
    </row>
    <row r="668" spans="1:6" ht="13" hidden="1" outlineLevel="1">
      <c r="A668" s="76" t="s">
        <v>2679</v>
      </c>
      <c r="B668" s="81">
        <v>0</v>
      </c>
      <c r="C668" s="81">
        <v>3</v>
      </c>
      <c r="D668" s="81">
        <v>0</v>
      </c>
      <c r="E668" s="81">
        <v>0</v>
      </c>
      <c r="F668" s="81">
        <v>3</v>
      </c>
    </row>
    <row r="669" spans="1:6" ht="13" hidden="1" outlineLevel="1">
      <c r="A669" s="76" t="s">
        <v>2504</v>
      </c>
      <c r="B669" s="81">
        <v>1</v>
      </c>
      <c r="C669" s="81">
        <v>0</v>
      </c>
      <c r="D669" s="81">
        <v>1</v>
      </c>
      <c r="E669" s="81">
        <v>0</v>
      </c>
      <c r="F669" s="81">
        <v>2</v>
      </c>
    </row>
    <row r="670" spans="1:6" ht="13" hidden="1" outlineLevel="1">
      <c r="A670" s="76" t="s">
        <v>2329</v>
      </c>
      <c r="B670" s="81">
        <v>0</v>
      </c>
      <c r="C670" s="81">
        <v>1</v>
      </c>
      <c r="D670" s="81">
        <v>1</v>
      </c>
      <c r="E670" s="81">
        <v>0</v>
      </c>
      <c r="F670" s="81">
        <v>2</v>
      </c>
    </row>
    <row r="671" spans="1:6" ht="13" hidden="1" outlineLevel="1">
      <c r="A671" s="76" t="s">
        <v>2332</v>
      </c>
      <c r="B671" s="81">
        <v>0</v>
      </c>
      <c r="C671" s="81">
        <v>0</v>
      </c>
      <c r="D671" s="81">
        <v>2</v>
      </c>
      <c r="E671" s="81">
        <v>0</v>
      </c>
      <c r="F671" s="81">
        <v>2</v>
      </c>
    </row>
    <row r="672" spans="1:6" ht="13" hidden="1" outlineLevel="1">
      <c r="A672" s="76" t="s">
        <v>2680</v>
      </c>
      <c r="B672" s="81">
        <v>0</v>
      </c>
      <c r="C672" s="81">
        <v>1</v>
      </c>
      <c r="D672" s="81">
        <v>1</v>
      </c>
      <c r="E672" s="81">
        <v>0</v>
      </c>
      <c r="F672" s="81">
        <v>2</v>
      </c>
    </row>
    <row r="673" spans="1:6" ht="13" hidden="1" outlineLevel="1">
      <c r="A673" s="76" t="s">
        <v>2681</v>
      </c>
      <c r="B673" s="81">
        <v>0</v>
      </c>
      <c r="C673" s="81">
        <v>0</v>
      </c>
      <c r="D673" s="81">
        <v>2</v>
      </c>
      <c r="E673" s="81">
        <v>0</v>
      </c>
      <c r="F673" s="81">
        <v>2</v>
      </c>
    </row>
    <row r="674" spans="1:6" ht="13" hidden="1" outlineLevel="1">
      <c r="A674" s="76" t="s">
        <v>2682</v>
      </c>
      <c r="B674" s="81">
        <v>0</v>
      </c>
      <c r="C674" s="81">
        <v>0</v>
      </c>
      <c r="D674" s="81">
        <v>2</v>
      </c>
      <c r="E674" s="81">
        <v>0</v>
      </c>
      <c r="F674" s="81">
        <v>2</v>
      </c>
    </row>
    <row r="675" spans="1:6" ht="13" hidden="1" outlineLevel="1">
      <c r="A675" s="76" t="s">
        <v>2683</v>
      </c>
      <c r="B675" s="81">
        <v>0</v>
      </c>
      <c r="C675" s="81">
        <v>0</v>
      </c>
      <c r="D675" s="81">
        <v>2</v>
      </c>
      <c r="E675" s="81">
        <v>0</v>
      </c>
      <c r="F675" s="81">
        <v>2</v>
      </c>
    </row>
    <row r="676" spans="1:6" ht="13" hidden="1" outlineLevel="1">
      <c r="A676" s="76" t="s">
        <v>2684</v>
      </c>
      <c r="B676" s="81">
        <v>0</v>
      </c>
      <c r="C676" s="81">
        <v>1</v>
      </c>
      <c r="D676" s="81">
        <v>1</v>
      </c>
      <c r="E676" s="81">
        <v>0</v>
      </c>
      <c r="F676" s="81">
        <v>2</v>
      </c>
    </row>
    <row r="677" spans="1:6" ht="13" hidden="1" outlineLevel="1">
      <c r="A677" s="76" t="s">
        <v>2655</v>
      </c>
      <c r="B677" s="81">
        <v>0</v>
      </c>
      <c r="C677" s="81">
        <v>0</v>
      </c>
      <c r="D677" s="81">
        <v>2</v>
      </c>
      <c r="E677" s="81">
        <v>0</v>
      </c>
      <c r="F677" s="81">
        <v>2</v>
      </c>
    </row>
    <row r="678" spans="1:6" ht="13" hidden="1" outlineLevel="1">
      <c r="A678" s="76" t="s">
        <v>2344</v>
      </c>
      <c r="B678" s="81">
        <v>0</v>
      </c>
      <c r="C678" s="81">
        <v>1</v>
      </c>
      <c r="D678" s="81">
        <v>1</v>
      </c>
      <c r="E678" s="81">
        <v>0</v>
      </c>
      <c r="F678" s="81">
        <v>2</v>
      </c>
    </row>
    <row r="679" spans="1:6" ht="13" hidden="1" outlineLevel="1">
      <c r="A679" s="76" t="s">
        <v>2345</v>
      </c>
      <c r="B679" s="81">
        <v>0</v>
      </c>
      <c r="C679" s="81">
        <v>2</v>
      </c>
      <c r="D679" s="81">
        <v>0</v>
      </c>
      <c r="E679" s="81">
        <v>0</v>
      </c>
      <c r="F679" s="81">
        <v>2</v>
      </c>
    </row>
    <row r="680" spans="1:6" ht="13" hidden="1" outlineLevel="1">
      <c r="A680" s="76" t="s">
        <v>2491</v>
      </c>
      <c r="B680" s="81">
        <v>0</v>
      </c>
      <c r="C680" s="81">
        <v>1</v>
      </c>
      <c r="D680" s="81">
        <v>1</v>
      </c>
      <c r="E680" s="81">
        <v>0</v>
      </c>
      <c r="F680" s="81">
        <v>2</v>
      </c>
    </row>
    <row r="681" spans="1:6" ht="13" hidden="1" outlineLevel="1">
      <c r="A681" s="76" t="s">
        <v>2685</v>
      </c>
      <c r="B681" s="81">
        <v>0</v>
      </c>
      <c r="C681" s="81">
        <v>2</v>
      </c>
      <c r="D681" s="81">
        <v>0</v>
      </c>
      <c r="E681" s="81">
        <v>0</v>
      </c>
      <c r="F681" s="81">
        <v>2</v>
      </c>
    </row>
    <row r="682" spans="1:6" ht="13" hidden="1" outlineLevel="1">
      <c r="A682" s="76" t="s">
        <v>2686</v>
      </c>
      <c r="B682" s="81">
        <v>0</v>
      </c>
      <c r="C682" s="81">
        <v>1</v>
      </c>
      <c r="D682" s="81">
        <v>1</v>
      </c>
      <c r="E682" s="81">
        <v>0</v>
      </c>
      <c r="F682" s="81">
        <v>2</v>
      </c>
    </row>
    <row r="683" spans="1:6" ht="13" hidden="1" outlineLevel="1">
      <c r="A683" s="76" t="s">
        <v>2291</v>
      </c>
      <c r="B683" s="81">
        <v>0</v>
      </c>
      <c r="C683" s="81">
        <v>2</v>
      </c>
      <c r="D683" s="81">
        <v>0</v>
      </c>
      <c r="E683" s="81">
        <v>0</v>
      </c>
      <c r="F683" s="81">
        <v>2</v>
      </c>
    </row>
    <row r="684" spans="1:6" ht="13" hidden="1" outlineLevel="1">
      <c r="A684" s="76" t="s">
        <v>2687</v>
      </c>
      <c r="B684" s="81">
        <v>0</v>
      </c>
      <c r="C684" s="81">
        <v>2</v>
      </c>
      <c r="D684" s="81">
        <v>0</v>
      </c>
      <c r="E684" s="81">
        <v>0</v>
      </c>
      <c r="F684" s="81">
        <v>2</v>
      </c>
    </row>
    <row r="685" spans="1:6" ht="13" hidden="1" outlineLevel="1">
      <c r="A685" s="76" t="s">
        <v>2367</v>
      </c>
      <c r="B685" s="81">
        <v>0</v>
      </c>
      <c r="C685" s="81">
        <v>1</v>
      </c>
      <c r="D685" s="81">
        <v>0</v>
      </c>
      <c r="E685" s="81">
        <v>1</v>
      </c>
      <c r="F685" s="81">
        <v>2</v>
      </c>
    </row>
    <row r="686" spans="1:6" ht="13" hidden="1" outlineLevel="1">
      <c r="A686" s="76" t="s">
        <v>2372</v>
      </c>
      <c r="B686" s="81">
        <v>0</v>
      </c>
      <c r="C686" s="81">
        <v>1</v>
      </c>
      <c r="D686" s="81">
        <v>1</v>
      </c>
      <c r="E686" s="81">
        <v>0</v>
      </c>
      <c r="F686" s="81">
        <v>2</v>
      </c>
    </row>
    <row r="687" spans="1:6" ht="13" hidden="1" outlineLevel="1">
      <c r="A687" s="76" t="s">
        <v>2688</v>
      </c>
      <c r="B687" s="81">
        <v>0</v>
      </c>
      <c r="C687" s="81">
        <v>1</v>
      </c>
      <c r="D687" s="81">
        <v>1</v>
      </c>
      <c r="E687" s="81">
        <v>0</v>
      </c>
      <c r="F687" s="81">
        <v>2</v>
      </c>
    </row>
    <row r="688" spans="1:6" ht="13" hidden="1" outlineLevel="1">
      <c r="A688" s="76" t="s">
        <v>2470</v>
      </c>
      <c r="B688" s="81">
        <v>0</v>
      </c>
      <c r="C688" s="81">
        <v>2</v>
      </c>
      <c r="D688" s="81">
        <v>0</v>
      </c>
      <c r="E688" s="81">
        <v>0</v>
      </c>
      <c r="F688" s="81">
        <v>2</v>
      </c>
    </row>
    <row r="689" spans="1:6" ht="13" hidden="1" outlineLevel="1">
      <c r="A689" s="76" t="s">
        <v>2477</v>
      </c>
      <c r="B689" s="81">
        <v>0</v>
      </c>
      <c r="C689" s="81">
        <v>1</v>
      </c>
      <c r="D689" s="81">
        <v>1</v>
      </c>
      <c r="E689" s="81">
        <v>0</v>
      </c>
      <c r="F689" s="81">
        <v>2</v>
      </c>
    </row>
    <row r="690" spans="1:6" ht="13" hidden="1" outlineLevel="1">
      <c r="A690" s="76" t="s">
        <v>2689</v>
      </c>
      <c r="B690" s="81">
        <v>0</v>
      </c>
      <c r="C690" s="81">
        <v>0</v>
      </c>
      <c r="D690" s="81">
        <v>2</v>
      </c>
      <c r="E690" s="81">
        <v>0</v>
      </c>
      <c r="F690" s="81">
        <v>2</v>
      </c>
    </row>
    <row r="691" spans="1:6" ht="13" hidden="1" outlineLevel="1">
      <c r="A691" s="76" t="s">
        <v>2690</v>
      </c>
      <c r="B691" s="81">
        <v>0</v>
      </c>
      <c r="C691" s="81">
        <v>1</v>
      </c>
      <c r="D691" s="81">
        <v>1</v>
      </c>
      <c r="E691" s="81">
        <v>0</v>
      </c>
      <c r="F691" s="81">
        <v>2</v>
      </c>
    </row>
    <row r="692" spans="1:6" ht="13" hidden="1" outlineLevel="1">
      <c r="A692" s="76" t="s">
        <v>2691</v>
      </c>
      <c r="B692" s="81">
        <v>0</v>
      </c>
      <c r="C692" s="81">
        <v>0</v>
      </c>
      <c r="D692" s="81">
        <v>2</v>
      </c>
      <c r="E692" s="81">
        <v>0</v>
      </c>
      <c r="F692" s="81">
        <v>2</v>
      </c>
    </row>
    <row r="693" spans="1:6" ht="13" hidden="1" outlineLevel="1">
      <c r="A693" s="76" t="s">
        <v>2692</v>
      </c>
      <c r="B693" s="81">
        <v>1</v>
      </c>
      <c r="C693" s="81">
        <v>1</v>
      </c>
      <c r="D693" s="81">
        <v>0</v>
      </c>
      <c r="E693" s="81">
        <v>0</v>
      </c>
      <c r="F693" s="81">
        <v>2</v>
      </c>
    </row>
    <row r="694" spans="1:6" ht="13" hidden="1" outlineLevel="1">
      <c r="A694" s="76" t="s">
        <v>2377</v>
      </c>
      <c r="B694" s="81">
        <v>0</v>
      </c>
      <c r="C694" s="81">
        <v>1</v>
      </c>
      <c r="D694" s="81">
        <v>1</v>
      </c>
      <c r="E694" s="81">
        <v>0</v>
      </c>
      <c r="F694" s="81">
        <v>2</v>
      </c>
    </row>
    <row r="695" spans="1:6" ht="13" hidden="1" outlineLevel="1">
      <c r="A695" s="76" t="s">
        <v>2693</v>
      </c>
      <c r="B695" s="81">
        <v>0</v>
      </c>
      <c r="C695" s="81">
        <v>1</v>
      </c>
      <c r="D695" s="81">
        <v>1</v>
      </c>
      <c r="E695" s="81">
        <v>0</v>
      </c>
      <c r="F695" s="81">
        <v>2</v>
      </c>
    </row>
    <row r="696" spans="1:6" ht="13" hidden="1" outlineLevel="1">
      <c r="A696" s="76" t="s">
        <v>2694</v>
      </c>
      <c r="B696" s="81">
        <v>0</v>
      </c>
      <c r="C696" s="81">
        <v>1</v>
      </c>
      <c r="D696" s="81">
        <v>1</v>
      </c>
      <c r="E696" s="81">
        <v>0</v>
      </c>
      <c r="F696" s="81">
        <v>2</v>
      </c>
    </row>
    <row r="697" spans="1:6" ht="13" hidden="1" outlineLevel="1">
      <c r="A697" s="76" t="s">
        <v>2695</v>
      </c>
      <c r="B697" s="81">
        <v>1</v>
      </c>
      <c r="C697" s="81">
        <v>1</v>
      </c>
      <c r="D697" s="81">
        <v>0</v>
      </c>
      <c r="E697" s="81">
        <v>0</v>
      </c>
      <c r="F697" s="81">
        <v>2</v>
      </c>
    </row>
    <row r="698" spans="1:6" ht="13" hidden="1" outlineLevel="1">
      <c r="A698" s="76" t="s">
        <v>2643</v>
      </c>
      <c r="B698" s="81">
        <v>0</v>
      </c>
      <c r="C698" s="81">
        <v>2</v>
      </c>
      <c r="D698" s="81">
        <v>0</v>
      </c>
      <c r="E698" s="81">
        <v>0</v>
      </c>
      <c r="F698" s="81">
        <v>2</v>
      </c>
    </row>
    <row r="699" spans="1:6" ht="13" hidden="1" outlineLevel="1">
      <c r="A699" s="76" t="s">
        <v>2238</v>
      </c>
      <c r="B699" s="81">
        <v>0</v>
      </c>
      <c r="C699" s="81">
        <v>2</v>
      </c>
      <c r="D699" s="81">
        <v>0</v>
      </c>
      <c r="E699" s="81">
        <v>0</v>
      </c>
      <c r="F699" s="81">
        <v>2</v>
      </c>
    </row>
    <row r="700" spans="1:6" ht="13" hidden="1" outlineLevel="1">
      <c r="A700" s="76" t="s">
        <v>2421</v>
      </c>
      <c r="B700" s="81">
        <v>0</v>
      </c>
      <c r="C700" s="81">
        <v>1</v>
      </c>
      <c r="D700" s="81">
        <v>1</v>
      </c>
      <c r="E700" s="81">
        <v>0</v>
      </c>
      <c r="F700" s="81">
        <v>2</v>
      </c>
    </row>
    <row r="701" spans="1:6" ht="13" hidden="1" outlineLevel="1">
      <c r="A701" s="76" t="s">
        <v>2696</v>
      </c>
      <c r="B701" s="81">
        <v>0</v>
      </c>
      <c r="C701" s="81">
        <v>0</v>
      </c>
      <c r="D701" s="81">
        <v>1</v>
      </c>
      <c r="E701" s="81">
        <v>0</v>
      </c>
      <c r="F701" s="81">
        <v>1</v>
      </c>
    </row>
    <row r="702" spans="1:6" ht="13" hidden="1" outlineLevel="1">
      <c r="A702" s="76" t="s">
        <v>2534</v>
      </c>
      <c r="B702" s="81">
        <v>1</v>
      </c>
      <c r="C702" s="81">
        <v>0</v>
      </c>
      <c r="D702" s="81">
        <v>0</v>
      </c>
      <c r="E702" s="81">
        <v>0</v>
      </c>
      <c r="F702" s="81">
        <v>1</v>
      </c>
    </row>
    <row r="703" spans="1:6" ht="13" hidden="1" outlineLevel="1">
      <c r="A703" s="76" t="s">
        <v>2224</v>
      </c>
      <c r="B703" s="81">
        <v>0</v>
      </c>
      <c r="C703" s="81">
        <v>1</v>
      </c>
      <c r="D703" s="81">
        <v>0</v>
      </c>
      <c r="E703" s="81">
        <v>0</v>
      </c>
      <c r="F703" s="81">
        <v>1</v>
      </c>
    </row>
    <row r="704" spans="1:6" ht="13" hidden="1" outlineLevel="1">
      <c r="A704" s="76" t="s">
        <v>2250</v>
      </c>
      <c r="B704" s="81">
        <v>1</v>
      </c>
      <c r="C704" s="81">
        <v>0</v>
      </c>
      <c r="D704" s="81">
        <v>0</v>
      </c>
      <c r="E704" s="81">
        <v>0</v>
      </c>
      <c r="F704" s="81">
        <v>1</v>
      </c>
    </row>
    <row r="705" spans="1:6" ht="13" hidden="1" outlineLevel="1">
      <c r="A705" s="76" t="s">
        <v>2284</v>
      </c>
      <c r="B705" s="81">
        <v>0</v>
      </c>
      <c r="C705" s="81">
        <v>1</v>
      </c>
      <c r="D705" s="81">
        <v>0</v>
      </c>
      <c r="E705" s="81">
        <v>0</v>
      </c>
      <c r="F705" s="81">
        <v>1</v>
      </c>
    </row>
    <row r="706" spans="1:6" ht="13" hidden="1" outlineLevel="1">
      <c r="A706" s="76" t="s">
        <v>2656</v>
      </c>
      <c r="B706" s="81">
        <v>0</v>
      </c>
      <c r="C706" s="81">
        <v>1</v>
      </c>
      <c r="D706" s="81">
        <v>0</v>
      </c>
      <c r="E706" s="81">
        <v>0</v>
      </c>
      <c r="F706" s="81">
        <v>1</v>
      </c>
    </row>
    <row r="707" spans="1:6" ht="13" hidden="1" outlineLevel="1">
      <c r="A707" s="76" t="s">
        <v>2538</v>
      </c>
      <c r="B707" s="81">
        <v>1</v>
      </c>
      <c r="C707" s="81">
        <v>0</v>
      </c>
      <c r="D707" s="81">
        <v>0</v>
      </c>
      <c r="E707" s="81">
        <v>0</v>
      </c>
      <c r="F707" s="81">
        <v>1</v>
      </c>
    </row>
    <row r="708" spans="1:6" ht="13" hidden="1" outlineLevel="1">
      <c r="A708" s="76" t="s">
        <v>2697</v>
      </c>
      <c r="B708" s="81">
        <v>0</v>
      </c>
      <c r="C708" s="81">
        <v>1</v>
      </c>
      <c r="D708" s="81">
        <v>0</v>
      </c>
      <c r="E708" s="81">
        <v>0</v>
      </c>
      <c r="F708" s="81">
        <v>1</v>
      </c>
    </row>
    <row r="709" spans="1:6" ht="13" hidden="1" outlineLevel="1">
      <c r="A709" s="76" t="s">
        <v>2542</v>
      </c>
      <c r="B709" s="81">
        <v>0</v>
      </c>
      <c r="C709" s="81">
        <v>1</v>
      </c>
      <c r="D709" s="81">
        <v>0</v>
      </c>
      <c r="E709" s="81">
        <v>0</v>
      </c>
      <c r="F709" s="81">
        <v>1</v>
      </c>
    </row>
    <row r="710" spans="1:6" ht="13" hidden="1" outlineLevel="1">
      <c r="A710" s="76" t="s">
        <v>2698</v>
      </c>
      <c r="B710" s="81">
        <v>0</v>
      </c>
      <c r="C710" s="81">
        <v>0</v>
      </c>
      <c r="D710" s="81">
        <v>1</v>
      </c>
      <c r="E710" s="81">
        <v>0</v>
      </c>
      <c r="F710" s="81">
        <v>1</v>
      </c>
    </row>
    <row r="711" spans="1:6" ht="13" hidden="1" outlineLevel="1">
      <c r="A711" s="76" t="s">
        <v>2699</v>
      </c>
      <c r="B711" s="81">
        <v>0</v>
      </c>
      <c r="C711" s="81">
        <v>1</v>
      </c>
      <c r="D711" s="81">
        <v>0</v>
      </c>
      <c r="E711" s="81">
        <v>0</v>
      </c>
      <c r="F711" s="81">
        <v>1</v>
      </c>
    </row>
    <row r="712" spans="1:6" ht="13" hidden="1" outlineLevel="1">
      <c r="A712" s="76" t="s">
        <v>2700</v>
      </c>
      <c r="B712" s="81">
        <v>0</v>
      </c>
      <c r="C712" s="81">
        <v>0</v>
      </c>
      <c r="D712" s="81">
        <v>1</v>
      </c>
      <c r="E712" s="81">
        <v>0</v>
      </c>
      <c r="F712" s="81">
        <v>1</v>
      </c>
    </row>
    <row r="713" spans="1:6" ht="13" hidden="1" outlineLevel="1">
      <c r="A713" s="76" t="s">
        <v>2701</v>
      </c>
      <c r="B713" s="81">
        <v>0</v>
      </c>
      <c r="C713" s="81">
        <v>1</v>
      </c>
      <c r="D713" s="81">
        <v>0</v>
      </c>
      <c r="E713" s="81">
        <v>0</v>
      </c>
      <c r="F713" s="81">
        <v>1</v>
      </c>
    </row>
    <row r="714" spans="1:6" ht="13" hidden="1" outlineLevel="1">
      <c r="A714" s="76" t="s">
        <v>2507</v>
      </c>
      <c r="B714" s="81">
        <v>0</v>
      </c>
      <c r="C714" s="81">
        <v>0</v>
      </c>
      <c r="D714" s="81">
        <v>1</v>
      </c>
      <c r="E714" s="81">
        <v>0</v>
      </c>
      <c r="F714" s="81">
        <v>1</v>
      </c>
    </row>
    <row r="715" spans="1:6" ht="13" hidden="1" outlineLevel="1">
      <c r="A715" s="76" t="s">
        <v>2702</v>
      </c>
      <c r="B715" s="81">
        <v>0</v>
      </c>
      <c r="C715" s="81">
        <v>0</v>
      </c>
      <c r="D715" s="81">
        <v>1</v>
      </c>
      <c r="E715" s="81">
        <v>0</v>
      </c>
      <c r="F715" s="81">
        <v>1</v>
      </c>
    </row>
    <row r="716" spans="1:6" ht="13" hidden="1" outlineLevel="1">
      <c r="A716" s="76" t="s">
        <v>2657</v>
      </c>
      <c r="B716" s="81">
        <v>0</v>
      </c>
      <c r="C716" s="81">
        <v>0</v>
      </c>
      <c r="D716" s="81">
        <v>1</v>
      </c>
      <c r="E716" s="81">
        <v>0</v>
      </c>
      <c r="F716" s="81">
        <v>1</v>
      </c>
    </row>
    <row r="717" spans="1:6" ht="13" hidden="1" outlineLevel="1">
      <c r="A717" s="76" t="s">
        <v>2243</v>
      </c>
      <c r="B717" s="81">
        <v>0</v>
      </c>
      <c r="C717" s="81">
        <v>0</v>
      </c>
      <c r="D717" s="81">
        <v>1</v>
      </c>
      <c r="E717" s="81">
        <v>0</v>
      </c>
      <c r="F717" s="81">
        <v>1</v>
      </c>
    </row>
    <row r="718" spans="1:6" ht="13" hidden="1" outlineLevel="1">
      <c r="A718" s="76" t="s">
        <v>2703</v>
      </c>
      <c r="B718" s="81">
        <v>0</v>
      </c>
      <c r="C718" s="81">
        <v>1</v>
      </c>
      <c r="D718" s="81">
        <v>0</v>
      </c>
      <c r="E718" s="81">
        <v>0</v>
      </c>
      <c r="F718" s="81">
        <v>1</v>
      </c>
    </row>
    <row r="719" spans="1:6" ht="13" hidden="1" outlineLevel="1">
      <c r="A719" s="76" t="s">
        <v>2704</v>
      </c>
      <c r="B719" s="81">
        <v>0</v>
      </c>
      <c r="C719" s="81">
        <v>0</v>
      </c>
      <c r="D719" s="81">
        <v>1</v>
      </c>
      <c r="E719" s="81">
        <v>0</v>
      </c>
      <c r="F719" s="81">
        <v>1</v>
      </c>
    </row>
    <row r="720" spans="1:6" ht="13" hidden="1" outlineLevel="1">
      <c r="A720" s="76" t="s">
        <v>2705</v>
      </c>
      <c r="B720" s="81">
        <v>0</v>
      </c>
      <c r="C720" s="81">
        <v>0</v>
      </c>
      <c r="D720" s="81">
        <v>1</v>
      </c>
      <c r="E720" s="81">
        <v>0</v>
      </c>
      <c r="F720" s="81">
        <v>1</v>
      </c>
    </row>
    <row r="721" spans="1:6" ht="13" hidden="1" outlineLevel="1">
      <c r="A721" s="76" t="s">
        <v>2706</v>
      </c>
      <c r="B721" s="81">
        <v>0</v>
      </c>
      <c r="C721" s="81">
        <v>1</v>
      </c>
      <c r="D721" s="81">
        <v>0</v>
      </c>
      <c r="E721" s="81">
        <v>0</v>
      </c>
      <c r="F721" s="81">
        <v>1</v>
      </c>
    </row>
    <row r="722" spans="1:6" ht="13" hidden="1" outlineLevel="1">
      <c r="A722" s="76" t="s">
        <v>2707</v>
      </c>
      <c r="B722" s="81">
        <v>0</v>
      </c>
      <c r="C722" s="81">
        <v>0</v>
      </c>
      <c r="D722" s="81">
        <v>1</v>
      </c>
      <c r="E722" s="81">
        <v>0</v>
      </c>
      <c r="F722" s="81">
        <v>1</v>
      </c>
    </row>
    <row r="723" spans="1:6" ht="13" hidden="1" outlineLevel="1">
      <c r="A723" s="76" t="s">
        <v>2708</v>
      </c>
      <c r="B723" s="81">
        <v>0</v>
      </c>
      <c r="C723" s="81">
        <v>1</v>
      </c>
      <c r="D723" s="81">
        <v>0</v>
      </c>
      <c r="E723" s="81">
        <v>0</v>
      </c>
      <c r="F723" s="81">
        <v>1</v>
      </c>
    </row>
    <row r="724" spans="1:6" ht="13" hidden="1" outlineLevel="1">
      <c r="A724" s="76" t="s">
        <v>2267</v>
      </c>
      <c r="B724" s="81">
        <v>0</v>
      </c>
      <c r="C724" s="81">
        <v>1</v>
      </c>
      <c r="D724" s="81">
        <v>0</v>
      </c>
      <c r="E724" s="81">
        <v>0</v>
      </c>
      <c r="F724" s="81">
        <v>1</v>
      </c>
    </row>
    <row r="725" spans="1:6" ht="13" hidden="1" outlineLevel="1">
      <c r="A725" s="76" t="s">
        <v>2709</v>
      </c>
      <c r="B725" s="81">
        <v>0</v>
      </c>
      <c r="C725" s="81">
        <v>1</v>
      </c>
      <c r="D725" s="81">
        <v>0</v>
      </c>
      <c r="E725" s="81">
        <v>0</v>
      </c>
      <c r="F725" s="81">
        <v>1</v>
      </c>
    </row>
    <row r="726" spans="1:6" ht="13" hidden="1" outlineLevel="1">
      <c r="A726" s="76" t="s">
        <v>2710</v>
      </c>
      <c r="B726" s="81">
        <v>0</v>
      </c>
      <c r="C726" s="81">
        <v>1</v>
      </c>
      <c r="D726" s="81">
        <v>0</v>
      </c>
      <c r="E726" s="81">
        <v>0</v>
      </c>
      <c r="F726" s="81">
        <v>1</v>
      </c>
    </row>
    <row r="727" spans="1:6" ht="13" hidden="1" outlineLevel="1">
      <c r="A727" s="76" t="s">
        <v>2711</v>
      </c>
      <c r="B727" s="81">
        <v>0</v>
      </c>
      <c r="C727" s="81">
        <v>1</v>
      </c>
      <c r="D727" s="81">
        <v>0</v>
      </c>
      <c r="E727" s="81">
        <v>0</v>
      </c>
      <c r="F727" s="81">
        <v>1</v>
      </c>
    </row>
    <row r="728" spans="1:6" ht="13" hidden="1" outlineLevel="1">
      <c r="A728" s="76" t="s">
        <v>2269</v>
      </c>
      <c r="B728" s="81">
        <v>0</v>
      </c>
      <c r="C728" s="81">
        <v>1</v>
      </c>
      <c r="D728" s="81">
        <v>0</v>
      </c>
      <c r="E728" s="81">
        <v>0</v>
      </c>
      <c r="F728" s="81">
        <v>1</v>
      </c>
    </row>
    <row r="729" spans="1:6" ht="13" hidden="1" outlineLevel="1">
      <c r="A729" s="76" t="s">
        <v>2712</v>
      </c>
      <c r="B729" s="81">
        <v>0</v>
      </c>
      <c r="C729" s="81">
        <v>1</v>
      </c>
      <c r="D729" s="81">
        <v>0</v>
      </c>
      <c r="E729" s="81">
        <v>0</v>
      </c>
      <c r="F729" s="81">
        <v>1</v>
      </c>
    </row>
    <row r="730" spans="1:6" ht="13" hidden="1" outlineLevel="1">
      <c r="A730" s="76" t="s">
        <v>2713</v>
      </c>
      <c r="B730" s="81">
        <v>0</v>
      </c>
      <c r="C730" s="81">
        <v>0</v>
      </c>
      <c r="D730" s="81">
        <v>1</v>
      </c>
      <c r="E730" s="81">
        <v>0</v>
      </c>
      <c r="F730" s="81">
        <v>1</v>
      </c>
    </row>
    <row r="731" spans="1:6" ht="13" hidden="1" outlineLevel="1">
      <c r="A731" s="76" t="s">
        <v>2714</v>
      </c>
      <c r="B731" s="81">
        <v>0</v>
      </c>
      <c r="C731" s="81">
        <v>0</v>
      </c>
      <c r="D731" s="81">
        <v>1</v>
      </c>
      <c r="E731" s="81">
        <v>0</v>
      </c>
      <c r="F731" s="81">
        <v>1</v>
      </c>
    </row>
    <row r="732" spans="1:6" ht="13" hidden="1" outlineLevel="1">
      <c r="A732" s="76" t="s">
        <v>2715</v>
      </c>
      <c r="B732" s="81">
        <v>0</v>
      </c>
      <c r="C732" s="81">
        <v>1</v>
      </c>
      <c r="D732" s="81">
        <v>0</v>
      </c>
      <c r="E732" s="81">
        <v>0</v>
      </c>
      <c r="F732" s="81">
        <v>1</v>
      </c>
    </row>
    <row r="733" spans="1:6" ht="13" hidden="1" outlineLevel="1">
      <c r="A733" s="76" t="s">
        <v>2465</v>
      </c>
      <c r="B733" s="81">
        <v>0</v>
      </c>
      <c r="C733" s="81">
        <v>1</v>
      </c>
      <c r="D733" s="81">
        <v>0</v>
      </c>
      <c r="E733" s="81">
        <v>0</v>
      </c>
      <c r="F733" s="81">
        <v>1</v>
      </c>
    </row>
    <row r="734" spans="1:6" ht="13" hidden="1" outlineLevel="1">
      <c r="A734" s="76" t="s">
        <v>2716</v>
      </c>
      <c r="B734" s="81">
        <v>1</v>
      </c>
      <c r="C734" s="81">
        <v>0</v>
      </c>
      <c r="D734" s="81">
        <v>0</v>
      </c>
      <c r="E734" s="81">
        <v>0</v>
      </c>
      <c r="F734" s="81">
        <v>1</v>
      </c>
    </row>
    <row r="735" spans="1:6" ht="13" hidden="1" outlineLevel="1">
      <c r="A735" s="76" t="s">
        <v>2565</v>
      </c>
      <c r="B735" s="81">
        <v>0</v>
      </c>
      <c r="C735" s="81">
        <v>1</v>
      </c>
      <c r="D735" s="81">
        <v>0</v>
      </c>
      <c r="E735" s="81">
        <v>0</v>
      </c>
      <c r="F735" s="81">
        <v>1</v>
      </c>
    </row>
    <row r="736" spans="1:6" ht="13" hidden="1" outlineLevel="1">
      <c r="A736" s="76" t="s">
        <v>2499</v>
      </c>
      <c r="B736" s="81">
        <v>0</v>
      </c>
      <c r="C736" s="81">
        <v>0</v>
      </c>
      <c r="D736" s="81">
        <v>1</v>
      </c>
      <c r="E736" s="81">
        <v>0</v>
      </c>
      <c r="F736" s="81">
        <v>1</v>
      </c>
    </row>
    <row r="737" spans="1:6" ht="13" hidden="1" outlineLevel="1">
      <c r="A737" s="76" t="s">
        <v>2717</v>
      </c>
      <c r="B737" s="81">
        <v>0</v>
      </c>
      <c r="C737" s="81">
        <v>0</v>
      </c>
      <c r="D737" s="81">
        <v>1</v>
      </c>
      <c r="E737" s="81">
        <v>0</v>
      </c>
      <c r="F737" s="81">
        <v>1</v>
      </c>
    </row>
    <row r="738" spans="1:6" ht="13" hidden="1" outlineLevel="1">
      <c r="A738" s="76" t="s">
        <v>2567</v>
      </c>
      <c r="B738" s="81">
        <v>1</v>
      </c>
      <c r="C738" s="81">
        <v>0</v>
      </c>
      <c r="D738" s="81">
        <v>0</v>
      </c>
      <c r="E738" s="81">
        <v>0</v>
      </c>
      <c r="F738" s="81">
        <v>1</v>
      </c>
    </row>
    <row r="739" spans="1:6" ht="13" hidden="1" outlineLevel="1">
      <c r="A739" s="76" t="s">
        <v>2718</v>
      </c>
      <c r="B739" s="81">
        <v>0</v>
      </c>
      <c r="C739" s="81">
        <v>0</v>
      </c>
      <c r="D739" s="81">
        <v>1</v>
      </c>
      <c r="E739" s="81">
        <v>0</v>
      </c>
      <c r="F739" s="81">
        <v>1</v>
      </c>
    </row>
    <row r="740" spans="1:6" ht="13" hidden="1" outlineLevel="1">
      <c r="A740" s="76" t="s">
        <v>2719</v>
      </c>
      <c r="B740" s="81">
        <v>0</v>
      </c>
      <c r="C740" s="81">
        <v>0</v>
      </c>
      <c r="D740" s="81">
        <v>1</v>
      </c>
      <c r="E740" s="81">
        <v>0</v>
      </c>
      <c r="F740" s="81">
        <v>1</v>
      </c>
    </row>
    <row r="741" spans="1:6" ht="13" hidden="1" outlineLevel="1">
      <c r="A741" s="76" t="s">
        <v>2720</v>
      </c>
      <c r="B741" s="81">
        <v>0</v>
      </c>
      <c r="C741" s="81">
        <v>1</v>
      </c>
      <c r="D741" s="81">
        <v>0</v>
      </c>
      <c r="E741" s="81">
        <v>0</v>
      </c>
      <c r="F741" s="81">
        <v>1</v>
      </c>
    </row>
    <row r="742" spans="1:6" ht="13" hidden="1" outlineLevel="1">
      <c r="A742" s="76" t="s">
        <v>2721</v>
      </c>
      <c r="B742" s="81">
        <v>0</v>
      </c>
      <c r="C742" s="81">
        <v>0</v>
      </c>
      <c r="D742" s="81">
        <v>1</v>
      </c>
      <c r="E742" s="81">
        <v>0</v>
      </c>
      <c r="F742" s="81">
        <v>1</v>
      </c>
    </row>
    <row r="743" spans="1:6" ht="13" hidden="1" outlineLevel="1">
      <c r="A743" s="76" t="s">
        <v>2573</v>
      </c>
      <c r="B743" s="81">
        <v>0</v>
      </c>
      <c r="C743" s="81">
        <v>1</v>
      </c>
      <c r="D743" s="81">
        <v>0</v>
      </c>
      <c r="E743" s="81">
        <v>0</v>
      </c>
      <c r="F743" s="81">
        <v>1</v>
      </c>
    </row>
    <row r="744" spans="1:6" ht="13" hidden="1" outlineLevel="1">
      <c r="A744" s="76" t="s">
        <v>2722</v>
      </c>
      <c r="B744" s="81">
        <v>0</v>
      </c>
      <c r="C744" s="81">
        <v>0</v>
      </c>
      <c r="D744" s="81">
        <v>1</v>
      </c>
      <c r="E744" s="81">
        <v>0</v>
      </c>
      <c r="F744" s="81">
        <v>1</v>
      </c>
    </row>
    <row r="745" spans="1:6" ht="13" hidden="1" outlineLevel="1">
      <c r="A745" s="76" t="s">
        <v>2723</v>
      </c>
      <c r="B745" s="81">
        <v>0</v>
      </c>
      <c r="C745" s="81">
        <v>0</v>
      </c>
      <c r="D745" s="81">
        <v>1</v>
      </c>
      <c r="E745" s="81">
        <v>0</v>
      </c>
      <c r="F745" s="81">
        <v>1</v>
      </c>
    </row>
    <row r="746" spans="1:6" ht="13" hidden="1" outlineLevel="1">
      <c r="A746" s="76" t="s">
        <v>2514</v>
      </c>
      <c r="B746" s="81">
        <v>1</v>
      </c>
      <c r="C746" s="81">
        <v>0</v>
      </c>
      <c r="D746" s="81">
        <v>0</v>
      </c>
      <c r="E746" s="81">
        <v>0</v>
      </c>
      <c r="F746" s="81">
        <v>1</v>
      </c>
    </row>
    <row r="747" spans="1:6" ht="13" hidden="1" outlineLevel="1">
      <c r="A747" s="76" t="s">
        <v>2576</v>
      </c>
      <c r="B747" s="81">
        <v>1</v>
      </c>
      <c r="C747" s="81">
        <v>0</v>
      </c>
      <c r="D747" s="81">
        <v>0</v>
      </c>
      <c r="E747" s="81">
        <v>0</v>
      </c>
      <c r="F747" s="81">
        <v>1</v>
      </c>
    </row>
    <row r="748" spans="1:6" ht="13" hidden="1" outlineLevel="1">
      <c r="A748" s="76" t="s">
        <v>2724</v>
      </c>
      <c r="B748" s="81">
        <v>0</v>
      </c>
      <c r="C748" s="81">
        <v>0</v>
      </c>
      <c r="D748" s="81">
        <v>1</v>
      </c>
      <c r="E748" s="81">
        <v>0</v>
      </c>
      <c r="F748" s="81">
        <v>1</v>
      </c>
    </row>
    <row r="749" spans="1:6" ht="13" hidden="1" outlineLevel="1">
      <c r="A749" s="76" t="s">
        <v>2725</v>
      </c>
      <c r="B749" s="81">
        <v>1</v>
      </c>
      <c r="C749" s="81">
        <v>0</v>
      </c>
      <c r="D749" s="81">
        <v>0</v>
      </c>
      <c r="E749" s="81">
        <v>0</v>
      </c>
      <c r="F749" s="81">
        <v>1</v>
      </c>
    </row>
    <row r="750" spans="1:6" ht="13" hidden="1" outlineLevel="1">
      <c r="A750" s="76" t="s">
        <v>2577</v>
      </c>
      <c r="B750" s="81">
        <v>0</v>
      </c>
      <c r="C750" s="81">
        <v>1</v>
      </c>
      <c r="D750" s="81">
        <v>0</v>
      </c>
      <c r="E750" s="81">
        <v>0</v>
      </c>
      <c r="F750" s="81">
        <v>1</v>
      </c>
    </row>
    <row r="751" spans="1:6" ht="13" hidden="1" outlineLevel="1">
      <c r="A751" s="76" t="s">
        <v>2578</v>
      </c>
      <c r="B751" s="81">
        <v>0</v>
      </c>
      <c r="C751" s="81">
        <v>1</v>
      </c>
      <c r="D751" s="81">
        <v>0</v>
      </c>
      <c r="E751" s="81">
        <v>0</v>
      </c>
      <c r="F751" s="81">
        <v>1</v>
      </c>
    </row>
    <row r="752" spans="1:6" ht="13" hidden="1" outlineLevel="1">
      <c r="A752" s="76" t="s">
        <v>2726</v>
      </c>
      <c r="B752" s="81">
        <v>0</v>
      </c>
      <c r="C752" s="81">
        <v>0</v>
      </c>
      <c r="D752" s="81">
        <v>1</v>
      </c>
      <c r="E752" s="81">
        <v>0</v>
      </c>
      <c r="F752" s="81">
        <v>1</v>
      </c>
    </row>
    <row r="753" spans="1:6" ht="13" hidden="1" outlineLevel="1">
      <c r="A753" s="76" t="s">
        <v>2580</v>
      </c>
      <c r="B753" s="81">
        <v>0</v>
      </c>
      <c r="C753" s="81">
        <v>1</v>
      </c>
      <c r="D753" s="81">
        <v>0</v>
      </c>
      <c r="E753" s="81">
        <v>0</v>
      </c>
      <c r="F753" s="81">
        <v>1</v>
      </c>
    </row>
    <row r="754" spans="1:6" ht="13" hidden="1" outlineLevel="1">
      <c r="A754" s="76" t="s">
        <v>2272</v>
      </c>
      <c r="B754" s="81">
        <v>0</v>
      </c>
      <c r="C754" s="81">
        <v>1</v>
      </c>
      <c r="D754" s="81">
        <v>0</v>
      </c>
      <c r="E754" s="81">
        <v>0</v>
      </c>
      <c r="F754" s="81">
        <v>1</v>
      </c>
    </row>
    <row r="755" spans="1:6" ht="13" hidden="1" outlineLevel="1">
      <c r="A755" s="76" t="s">
        <v>2727</v>
      </c>
      <c r="B755" s="81">
        <v>0</v>
      </c>
      <c r="C755" s="81">
        <v>1</v>
      </c>
      <c r="D755" s="81">
        <v>0</v>
      </c>
      <c r="E755" s="81">
        <v>0</v>
      </c>
      <c r="F755" s="81">
        <v>1</v>
      </c>
    </row>
    <row r="756" spans="1:6" ht="13" hidden="1" outlineLevel="1">
      <c r="A756" s="76" t="s">
        <v>2586</v>
      </c>
      <c r="B756" s="81">
        <v>0</v>
      </c>
      <c r="C756" s="81">
        <v>1</v>
      </c>
      <c r="D756" s="81">
        <v>0</v>
      </c>
      <c r="E756" s="81">
        <v>0</v>
      </c>
      <c r="F756" s="81">
        <v>1</v>
      </c>
    </row>
    <row r="757" spans="1:6" ht="13" hidden="1" outlineLevel="1">
      <c r="A757" s="76" t="s">
        <v>2587</v>
      </c>
      <c r="B757" s="81">
        <v>0</v>
      </c>
      <c r="C757" s="81">
        <v>1</v>
      </c>
      <c r="D757" s="81">
        <v>0</v>
      </c>
      <c r="E757" s="81">
        <v>0</v>
      </c>
      <c r="F757" s="81">
        <v>1</v>
      </c>
    </row>
    <row r="758" spans="1:6" ht="13" hidden="1" outlineLevel="1">
      <c r="A758" s="76" t="s">
        <v>2516</v>
      </c>
      <c r="B758" s="81">
        <v>0</v>
      </c>
      <c r="C758" s="81">
        <v>0</v>
      </c>
      <c r="D758" s="81">
        <v>1</v>
      </c>
      <c r="E758" s="81">
        <v>0</v>
      </c>
      <c r="F758" s="81">
        <v>1</v>
      </c>
    </row>
    <row r="759" spans="1:6" ht="13" hidden="1" outlineLevel="1">
      <c r="A759" s="76" t="s">
        <v>2517</v>
      </c>
      <c r="B759" s="81">
        <v>0</v>
      </c>
      <c r="C759" s="81">
        <v>0</v>
      </c>
      <c r="D759" s="81">
        <v>1</v>
      </c>
      <c r="E759" s="81">
        <v>0</v>
      </c>
      <c r="F759" s="81">
        <v>1</v>
      </c>
    </row>
    <row r="760" spans="1:6" ht="13" hidden="1" outlineLevel="1">
      <c r="A760" s="76" t="s">
        <v>2592</v>
      </c>
      <c r="B760" s="81">
        <v>0</v>
      </c>
      <c r="C760" s="81">
        <v>0</v>
      </c>
      <c r="D760" s="81">
        <v>1</v>
      </c>
      <c r="E760" s="81">
        <v>0</v>
      </c>
      <c r="F760" s="81">
        <v>1</v>
      </c>
    </row>
    <row r="761" spans="1:6" ht="13" hidden="1" outlineLevel="1">
      <c r="A761" s="76" t="s">
        <v>2518</v>
      </c>
      <c r="B761" s="81">
        <v>0</v>
      </c>
      <c r="C761" s="81">
        <v>1</v>
      </c>
      <c r="D761" s="81">
        <v>0</v>
      </c>
      <c r="E761" s="81">
        <v>0</v>
      </c>
      <c r="F761" s="81">
        <v>1</v>
      </c>
    </row>
    <row r="762" spans="1:6" ht="13" hidden="1" outlineLevel="1">
      <c r="A762" s="76" t="s">
        <v>2290</v>
      </c>
      <c r="B762" s="81">
        <v>1</v>
      </c>
      <c r="C762" s="81">
        <v>0</v>
      </c>
      <c r="D762" s="81">
        <v>0</v>
      </c>
      <c r="E762" s="81">
        <v>0</v>
      </c>
      <c r="F762" s="81">
        <v>1</v>
      </c>
    </row>
    <row r="763" spans="1:6" ht="13" hidden="1" outlineLevel="1">
      <c r="A763" s="76" t="s">
        <v>2728</v>
      </c>
      <c r="B763" s="81">
        <v>0</v>
      </c>
      <c r="C763" s="81">
        <v>1</v>
      </c>
      <c r="D763" s="81">
        <v>0</v>
      </c>
      <c r="E763" s="81">
        <v>0</v>
      </c>
      <c r="F763" s="81">
        <v>1</v>
      </c>
    </row>
    <row r="764" spans="1:6" ht="13" hidden="1" outlineLevel="1">
      <c r="A764" s="76" t="s">
        <v>2729</v>
      </c>
      <c r="B764" s="81">
        <v>0</v>
      </c>
      <c r="C764" s="81">
        <v>1</v>
      </c>
      <c r="D764" s="81">
        <v>0</v>
      </c>
      <c r="E764" s="81">
        <v>0</v>
      </c>
      <c r="F764" s="81">
        <v>1</v>
      </c>
    </row>
    <row r="765" spans="1:6" ht="13" hidden="1" outlineLevel="1">
      <c r="A765" s="76" t="s">
        <v>2730</v>
      </c>
      <c r="B765" s="81">
        <v>0</v>
      </c>
      <c r="C765" s="81">
        <v>1</v>
      </c>
      <c r="D765" s="81">
        <v>0</v>
      </c>
      <c r="E765" s="81">
        <v>0</v>
      </c>
      <c r="F765" s="81">
        <v>1</v>
      </c>
    </row>
    <row r="766" spans="1:6" ht="13" hidden="1" outlineLevel="1">
      <c r="A766" s="76" t="s">
        <v>2519</v>
      </c>
      <c r="B766" s="81">
        <v>0</v>
      </c>
      <c r="C766" s="81">
        <v>1</v>
      </c>
      <c r="D766" s="81">
        <v>0</v>
      </c>
      <c r="E766" s="81">
        <v>0</v>
      </c>
      <c r="F766" s="81">
        <v>1</v>
      </c>
    </row>
    <row r="767" spans="1:6" ht="13" hidden="1" outlineLevel="1">
      <c r="A767" s="76" t="s">
        <v>2731</v>
      </c>
      <c r="B767" s="81">
        <v>0</v>
      </c>
      <c r="C767" s="81">
        <v>1</v>
      </c>
      <c r="D767" s="81">
        <v>0</v>
      </c>
      <c r="E767" s="81">
        <v>0</v>
      </c>
      <c r="F767" s="81">
        <v>1</v>
      </c>
    </row>
    <row r="768" spans="1:6" ht="13" hidden="1" outlineLevel="1">
      <c r="A768" s="76" t="s">
        <v>2732</v>
      </c>
      <c r="B768" s="81">
        <v>0</v>
      </c>
      <c r="C768" s="81">
        <v>1</v>
      </c>
      <c r="D768" s="81">
        <v>0</v>
      </c>
      <c r="E768" s="81">
        <v>0</v>
      </c>
      <c r="F768" s="81">
        <v>1</v>
      </c>
    </row>
    <row r="769" spans="1:6" ht="13" hidden="1" outlineLevel="1">
      <c r="A769" s="76" t="s">
        <v>2733</v>
      </c>
      <c r="B769" s="81">
        <v>1</v>
      </c>
      <c r="C769" s="81">
        <v>0</v>
      </c>
      <c r="D769" s="81">
        <v>0</v>
      </c>
      <c r="E769" s="81">
        <v>0</v>
      </c>
      <c r="F769" s="81">
        <v>1</v>
      </c>
    </row>
    <row r="770" spans="1:6" ht="13" hidden="1" outlineLevel="1">
      <c r="A770" s="76" t="s">
        <v>2734</v>
      </c>
      <c r="B770" s="81">
        <v>0</v>
      </c>
      <c r="C770" s="81">
        <v>1</v>
      </c>
      <c r="D770" s="81">
        <v>0</v>
      </c>
      <c r="E770" s="81">
        <v>0</v>
      </c>
      <c r="F770" s="81">
        <v>1</v>
      </c>
    </row>
    <row r="771" spans="1:6" ht="13" hidden="1" outlineLevel="1">
      <c r="A771" s="76" t="s">
        <v>2595</v>
      </c>
      <c r="B771" s="81">
        <v>0</v>
      </c>
      <c r="C771" s="81">
        <v>1</v>
      </c>
      <c r="D771" s="81">
        <v>0</v>
      </c>
      <c r="E771" s="81">
        <v>0</v>
      </c>
      <c r="F771" s="81">
        <v>1</v>
      </c>
    </row>
    <row r="772" spans="1:6" ht="13" hidden="1" outlineLevel="1">
      <c r="A772" s="76" t="s">
        <v>2735</v>
      </c>
      <c r="B772" s="81">
        <v>0</v>
      </c>
      <c r="C772" s="81">
        <v>1</v>
      </c>
      <c r="D772" s="81">
        <v>0</v>
      </c>
      <c r="E772" s="81">
        <v>0</v>
      </c>
      <c r="F772" s="81">
        <v>1</v>
      </c>
    </row>
    <row r="773" spans="1:6" ht="13" hidden="1" outlineLevel="1">
      <c r="A773" s="76" t="s">
        <v>2736</v>
      </c>
      <c r="B773" s="81">
        <v>0</v>
      </c>
      <c r="C773" s="81">
        <v>1</v>
      </c>
      <c r="D773" s="81">
        <v>0</v>
      </c>
      <c r="E773" s="81">
        <v>0</v>
      </c>
      <c r="F773" s="81">
        <v>1</v>
      </c>
    </row>
    <row r="774" spans="1:6" ht="13" hidden="1" outlineLevel="1">
      <c r="A774" s="103" t="s">
        <v>2598</v>
      </c>
      <c r="B774" s="81">
        <v>1</v>
      </c>
      <c r="C774" s="81">
        <v>0</v>
      </c>
      <c r="D774" s="81">
        <v>0</v>
      </c>
      <c r="E774" s="81">
        <v>0</v>
      </c>
      <c r="F774" s="81">
        <v>1</v>
      </c>
    </row>
    <row r="775" spans="1:6" ht="13" hidden="1" outlineLevel="1">
      <c r="A775" s="76" t="s">
        <v>2737</v>
      </c>
      <c r="B775" s="81">
        <v>0</v>
      </c>
      <c r="C775" s="81">
        <v>1</v>
      </c>
      <c r="D775" s="81">
        <v>0</v>
      </c>
      <c r="E775" s="81">
        <v>0</v>
      </c>
      <c r="F775" s="81">
        <v>1</v>
      </c>
    </row>
    <row r="776" spans="1:6" ht="13" hidden="1" outlineLevel="1">
      <c r="A776" s="76" t="s">
        <v>2738</v>
      </c>
      <c r="B776" s="81">
        <v>0</v>
      </c>
      <c r="C776" s="81">
        <v>1</v>
      </c>
      <c r="D776" s="81">
        <v>0</v>
      </c>
      <c r="E776" s="81">
        <v>0</v>
      </c>
      <c r="F776" s="81">
        <v>1</v>
      </c>
    </row>
    <row r="777" spans="1:6" ht="13" hidden="1" outlineLevel="1">
      <c r="A777" s="76" t="s">
        <v>2739</v>
      </c>
      <c r="B777" s="81">
        <v>0</v>
      </c>
      <c r="C777" s="81">
        <v>0</v>
      </c>
      <c r="D777" s="81">
        <v>1</v>
      </c>
      <c r="E777" s="81">
        <v>0</v>
      </c>
      <c r="F777" s="81">
        <v>1</v>
      </c>
    </row>
    <row r="778" spans="1:6" ht="13" hidden="1" outlineLevel="1">
      <c r="A778" s="76" t="s">
        <v>2740</v>
      </c>
      <c r="B778" s="81">
        <v>0</v>
      </c>
      <c r="C778" s="81">
        <v>1</v>
      </c>
      <c r="D778" s="81">
        <v>0</v>
      </c>
      <c r="E778" s="81">
        <v>0</v>
      </c>
      <c r="F778" s="81">
        <v>1</v>
      </c>
    </row>
    <row r="779" spans="1:6" ht="13" hidden="1" outlineLevel="1">
      <c r="A779" s="76" t="s">
        <v>2360</v>
      </c>
      <c r="B779" s="81">
        <v>0</v>
      </c>
      <c r="C779" s="81">
        <v>1</v>
      </c>
      <c r="D779" s="81">
        <v>0</v>
      </c>
      <c r="E779" s="81">
        <v>0</v>
      </c>
      <c r="F779" s="81">
        <v>1</v>
      </c>
    </row>
    <row r="780" spans="1:6" ht="13" hidden="1" outlineLevel="1">
      <c r="A780" s="76" t="s">
        <v>2599</v>
      </c>
      <c r="B780" s="81">
        <v>0</v>
      </c>
      <c r="C780" s="81">
        <v>1</v>
      </c>
      <c r="D780" s="81">
        <v>0</v>
      </c>
      <c r="E780" s="81">
        <v>0</v>
      </c>
      <c r="F780" s="81">
        <v>1</v>
      </c>
    </row>
    <row r="781" spans="1:6" ht="13" hidden="1" outlineLevel="1">
      <c r="A781" s="76" t="s">
        <v>2600</v>
      </c>
      <c r="B781" s="81">
        <v>0</v>
      </c>
      <c r="C781" s="81">
        <v>1</v>
      </c>
      <c r="D781" s="81">
        <v>0</v>
      </c>
      <c r="E781" s="81">
        <v>0</v>
      </c>
      <c r="F781" s="81">
        <v>1</v>
      </c>
    </row>
    <row r="782" spans="1:6" ht="13" hidden="1" outlineLevel="1">
      <c r="A782" s="76" t="s">
        <v>2741</v>
      </c>
      <c r="B782" s="81">
        <v>0</v>
      </c>
      <c r="C782" s="81">
        <v>0</v>
      </c>
      <c r="D782" s="81">
        <v>1</v>
      </c>
      <c r="E782" s="81">
        <v>0</v>
      </c>
      <c r="F782" s="81">
        <v>1</v>
      </c>
    </row>
    <row r="783" spans="1:6" ht="13" hidden="1" outlineLevel="1">
      <c r="A783" s="76" t="s">
        <v>2742</v>
      </c>
      <c r="B783" s="81">
        <v>0</v>
      </c>
      <c r="C783" s="81">
        <v>0</v>
      </c>
      <c r="D783" s="81">
        <v>1</v>
      </c>
      <c r="E783" s="81">
        <v>0</v>
      </c>
      <c r="F783" s="81">
        <v>1</v>
      </c>
    </row>
    <row r="784" spans="1:6" ht="13" hidden="1" outlineLevel="1">
      <c r="A784" s="76" t="s">
        <v>2743</v>
      </c>
      <c r="B784" s="81">
        <v>0</v>
      </c>
      <c r="C784" s="81">
        <v>1</v>
      </c>
      <c r="D784" s="81">
        <v>0</v>
      </c>
      <c r="E784" s="81">
        <v>0</v>
      </c>
      <c r="F784" s="81">
        <v>1</v>
      </c>
    </row>
    <row r="785" spans="1:6" ht="13" hidden="1" outlineLevel="1">
      <c r="A785" s="76" t="s">
        <v>2744</v>
      </c>
      <c r="B785" s="81">
        <v>0</v>
      </c>
      <c r="C785" s="81">
        <v>0</v>
      </c>
      <c r="D785" s="81">
        <v>0</v>
      </c>
      <c r="E785" s="81">
        <v>1</v>
      </c>
      <c r="F785" s="81">
        <v>1</v>
      </c>
    </row>
    <row r="786" spans="1:6" ht="13" hidden="1" outlineLevel="1">
      <c r="A786" s="76" t="s">
        <v>2232</v>
      </c>
      <c r="B786" s="81">
        <v>0</v>
      </c>
      <c r="C786" s="81">
        <v>1</v>
      </c>
      <c r="D786" s="81">
        <v>0</v>
      </c>
      <c r="E786" s="81">
        <v>0</v>
      </c>
      <c r="F786" s="81">
        <v>1</v>
      </c>
    </row>
    <row r="787" spans="1:6" ht="13" hidden="1" outlineLevel="1">
      <c r="A787" s="76" t="s">
        <v>2745</v>
      </c>
      <c r="B787" s="81">
        <v>0</v>
      </c>
      <c r="C787" s="81">
        <v>1</v>
      </c>
      <c r="D787" s="81">
        <v>0</v>
      </c>
      <c r="E787" s="81">
        <v>0</v>
      </c>
      <c r="F787" s="81">
        <v>1</v>
      </c>
    </row>
    <row r="788" spans="1:6" ht="13" hidden="1" outlineLevel="1">
      <c r="A788" s="76" t="s">
        <v>2746</v>
      </c>
      <c r="B788" s="81">
        <v>0</v>
      </c>
      <c r="C788" s="81">
        <v>0</v>
      </c>
      <c r="D788" s="81">
        <v>1</v>
      </c>
      <c r="E788" s="81">
        <v>0</v>
      </c>
      <c r="F788" s="81">
        <v>1</v>
      </c>
    </row>
    <row r="789" spans="1:6" ht="13" hidden="1" outlineLevel="1">
      <c r="A789" s="76" t="s">
        <v>2747</v>
      </c>
      <c r="B789" s="81">
        <v>0</v>
      </c>
      <c r="C789" s="81">
        <v>0</v>
      </c>
      <c r="D789" s="81">
        <v>1</v>
      </c>
      <c r="E789" s="81">
        <v>0</v>
      </c>
      <c r="F789" s="81">
        <v>1</v>
      </c>
    </row>
    <row r="790" spans="1:6" ht="13" hidden="1" outlineLevel="1">
      <c r="A790" s="76" t="s">
        <v>2748</v>
      </c>
      <c r="B790" s="81">
        <v>0</v>
      </c>
      <c r="C790" s="81">
        <v>1</v>
      </c>
      <c r="D790" s="81">
        <v>0</v>
      </c>
      <c r="E790" s="81">
        <v>0</v>
      </c>
      <c r="F790" s="81">
        <v>1</v>
      </c>
    </row>
    <row r="791" spans="1:6" ht="13" hidden="1" outlineLevel="1">
      <c r="A791" s="76" t="s">
        <v>2364</v>
      </c>
      <c r="B791" s="81">
        <v>0</v>
      </c>
      <c r="C791" s="81">
        <v>1</v>
      </c>
      <c r="D791" s="81">
        <v>0</v>
      </c>
      <c r="E791" s="81">
        <v>0</v>
      </c>
      <c r="F791" s="81">
        <v>1</v>
      </c>
    </row>
    <row r="792" spans="1:6" ht="13" hidden="1" outlineLevel="1">
      <c r="A792" s="76" t="s">
        <v>2749</v>
      </c>
      <c r="B792" s="81">
        <v>0</v>
      </c>
      <c r="C792" s="81">
        <v>0</v>
      </c>
      <c r="D792" s="81">
        <v>0</v>
      </c>
      <c r="E792" s="81">
        <v>1</v>
      </c>
      <c r="F792" s="81">
        <v>1</v>
      </c>
    </row>
    <row r="793" spans="1:6" ht="13" hidden="1" outlineLevel="1">
      <c r="A793" s="76" t="s">
        <v>2462</v>
      </c>
      <c r="B793" s="81">
        <v>0</v>
      </c>
      <c r="C793" s="81">
        <v>1</v>
      </c>
      <c r="D793" s="81">
        <v>0</v>
      </c>
      <c r="E793" s="81">
        <v>0</v>
      </c>
      <c r="F793" s="81">
        <v>1</v>
      </c>
    </row>
    <row r="794" spans="1:6" ht="13" hidden="1" outlineLevel="1">
      <c r="A794" s="76" t="s">
        <v>2750</v>
      </c>
      <c r="B794" s="81">
        <v>0</v>
      </c>
      <c r="C794" s="81">
        <v>1</v>
      </c>
      <c r="D794" s="81">
        <v>0</v>
      </c>
      <c r="E794" s="81">
        <v>0</v>
      </c>
      <c r="F794" s="81">
        <v>1</v>
      </c>
    </row>
    <row r="795" spans="1:6" ht="13" hidden="1" outlineLevel="1">
      <c r="A795" s="76" t="s">
        <v>2447</v>
      </c>
      <c r="B795" s="81">
        <v>0</v>
      </c>
      <c r="C795" s="81">
        <v>1</v>
      </c>
      <c r="D795" s="81">
        <v>0</v>
      </c>
      <c r="E795" s="81">
        <v>0</v>
      </c>
      <c r="F795" s="81">
        <v>1</v>
      </c>
    </row>
    <row r="796" spans="1:6" ht="13" hidden="1" outlineLevel="1">
      <c r="A796" s="76" t="s">
        <v>2522</v>
      </c>
      <c r="B796" s="81">
        <v>0</v>
      </c>
      <c r="C796" s="81">
        <v>0</v>
      </c>
      <c r="D796" s="81">
        <v>1</v>
      </c>
      <c r="E796" s="81">
        <v>0</v>
      </c>
      <c r="F796" s="81">
        <v>1</v>
      </c>
    </row>
    <row r="797" spans="1:6" ht="13" hidden="1" outlineLevel="1">
      <c r="A797" s="76" t="s">
        <v>2751</v>
      </c>
      <c r="B797" s="81">
        <v>0</v>
      </c>
      <c r="C797" s="81">
        <v>1</v>
      </c>
      <c r="D797" s="81">
        <v>0</v>
      </c>
      <c r="E797" s="81">
        <v>0</v>
      </c>
      <c r="F797" s="81">
        <v>1</v>
      </c>
    </row>
    <row r="798" spans="1:6" ht="13" hidden="1" outlineLevel="1">
      <c r="A798" s="76" t="s">
        <v>2486</v>
      </c>
      <c r="B798" s="81">
        <v>0</v>
      </c>
      <c r="C798" s="81">
        <v>1</v>
      </c>
      <c r="D798" s="81">
        <v>0</v>
      </c>
      <c r="E798" s="81">
        <v>0</v>
      </c>
      <c r="F798" s="81">
        <v>1</v>
      </c>
    </row>
    <row r="799" spans="1:6" ht="13" hidden="1" outlineLevel="1">
      <c r="A799" s="76" t="s">
        <v>2752</v>
      </c>
      <c r="B799" s="81">
        <v>0</v>
      </c>
      <c r="C799" s="81">
        <v>1</v>
      </c>
      <c r="D799" s="81">
        <v>0</v>
      </c>
      <c r="E799" s="81">
        <v>0</v>
      </c>
      <c r="F799" s="81">
        <v>1</v>
      </c>
    </row>
    <row r="800" spans="1:6" ht="13" hidden="1" outlineLevel="1">
      <c r="A800" s="76" t="s">
        <v>2370</v>
      </c>
      <c r="B800" s="81">
        <v>0</v>
      </c>
      <c r="C800" s="81">
        <v>1</v>
      </c>
      <c r="D800" s="81">
        <v>0</v>
      </c>
      <c r="E800" s="81">
        <v>0</v>
      </c>
      <c r="F800" s="81">
        <v>1</v>
      </c>
    </row>
    <row r="801" spans="1:6" ht="13" hidden="1" outlineLevel="1">
      <c r="A801" s="76" t="s">
        <v>2753</v>
      </c>
      <c r="B801" s="81">
        <v>0</v>
      </c>
      <c r="C801" s="81">
        <v>0</v>
      </c>
      <c r="D801" s="81">
        <v>1</v>
      </c>
      <c r="E801" s="81">
        <v>0</v>
      </c>
      <c r="F801" s="81">
        <v>1</v>
      </c>
    </row>
    <row r="802" spans="1:6" ht="13" hidden="1" outlineLevel="1">
      <c r="A802" s="76" t="s">
        <v>2754</v>
      </c>
      <c r="B802" s="81">
        <v>0</v>
      </c>
      <c r="C802" s="81">
        <v>0</v>
      </c>
      <c r="D802" s="81">
        <v>1</v>
      </c>
      <c r="E802" s="81">
        <v>0</v>
      </c>
      <c r="F802" s="81">
        <v>1</v>
      </c>
    </row>
    <row r="803" spans="1:6" ht="13" hidden="1" outlineLevel="1">
      <c r="A803" s="76" t="s">
        <v>2755</v>
      </c>
      <c r="B803" s="81">
        <v>0</v>
      </c>
      <c r="C803" s="81">
        <v>0</v>
      </c>
      <c r="D803" s="81">
        <v>1</v>
      </c>
      <c r="E803" s="81">
        <v>0</v>
      </c>
      <c r="F803" s="81">
        <v>1</v>
      </c>
    </row>
    <row r="804" spans="1:6" ht="13" hidden="1" outlineLevel="1">
      <c r="A804" s="76" t="s">
        <v>2756</v>
      </c>
      <c r="B804" s="81">
        <v>0</v>
      </c>
      <c r="C804" s="81">
        <v>0</v>
      </c>
      <c r="D804" s="81">
        <v>1</v>
      </c>
      <c r="E804" s="81">
        <v>0</v>
      </c>
      <c r="F804" s="81">
        <v>1</v>
      </c>
    </row>
    <row r="805" spans="1:6" ht="13" hidden="1" outlineLevel="1">
      <c r="A805" s="76" t="s">
        <v>2757</v>
      </c>
      <c r="B805" s="81">
        <v>0</v>
      </c>
      <c r="C805" s="81">
        <v>0</v>
      </c>
      <c r="D805" s="81">
        <v>1</v>
      </c>
      <c r="E805" s="81">
        <v>0</v>
      </c>
      <c r="F805" s="81">
        <v>1</v>
      </c>
    </row>
    <row r="806" spans="1:6" ht="13" hidden="1" outlineLevel="1">
      <c r="A806" s="76" t="s">
        <v>2758</v>
      </c>
      <c r="B806" s="81">
        <v>0</v>
      </c>
      <c r="C806" s="81">
        <v>1</v>
      </c>
      <c r="D806" s="81">
        <v>0</v>
      </c>
      <c r="E806" s="81">
        <v>0</v>
      </c>
      <c r="F806" s="81">
        <v>1</v>
      </c>
    </row>
    <row r="807" spans="1:6" ht="13" hidden="1" outlineLevel="1">
      <c r="A807" s="76" t="s">
        <v>2759</v>
      </c>
      <c r="B807" s="81">
        <v>0</v>
      </c>
      <c r="C807" s="81">
        <v>1</v>
      </c>
      <c r="D807" s="81">
        <v>0</v>
      </c>
      <c r="E807" s="81">
        <v>0</v>
      </c>
      <c r="F807" s="81">
        <v>1</v>
      </c>
    </row>
    <row r="808" spans="1:6" ht="13" hidden="1" outlineLevel="1">
      <c r="A808" s="76" t="s">
        <v>2760</v>
      </c>
      <c r="B808" s="81">
        <v>0</v>
      </c>
      <c r="C808" s="81">
        <v>0</v>
      </c>
      <c r="D808" s="81">
        <v>1</v>
      </c>
      <c r="E808" s="81">
        <v>0</v>
      </c>
      <c r="F808" s="81">
        <v>1</v>
      </c>
    </row>
    <row r="809" spans="1:6" ht="13" hidden="1" outlineLevel="1">
      <c r="A809" s="76" t="s">
        <v>2608</v>
      </c>
      <c r="B809" s="81">
        <v>0</v>
      </c>
      <c r="C809" s="81">
        <v>1</v>
      </c>
      <c r="D809" s="81">
        <v>0</v>
      </c>
      <c r="E809" s="81">
        <v>0</v>
      </c>
      <c r="F809" s="81">
        <v>1</v>
      </c>
    </row>
    <row r="810" spans="1:6" ht="13" hidden="1" outlineLevel="1">
      <c r="A810" s="76" t="s">
        <v>2761</v>
      </c>
      <c r="B810" s="81">
        <v>0</v>
      </c>
      <c r="C810" s="81">
        <v>0</v>
      </c>
      <c r="D810" s="81">
        <v>1</v>
      </c>
      <c r="E810" s="81">
        <v>0</v>
      </c>
      <c r="F810" s="81">
        <v>1</v>
      </c>
    </row>
    <row r="811" spans="1:6" ht="13" hidden="1" outlineLevel="1">
      <c r="A811" s="76" t="s">
        <v>2762</v>
      </c>
      <c r="B811" s="81">
        <v>0</v>
      </c>
      <c r="C811" s="81">
        <v>0</v>
      </c>
      <c r="D811" s="81">
        <v>1</v>
      </c>
      <c r="E811" s="81">
        <v>0</v>
      </c>
      <c r="F811" s="81">
        <v>1</v>
      </c>
    </row>
    <row r="812" spans="1:6" ht="13" hidden="1" outlineLevel="1">
      <c r="A812" s="76" t="s">
        <v>2763</v>
      </c>
      <c r="B812" s="81">
        <v>1</v>
      </c>
      <c r="C812" s="81">
        <v>0</v>
      </c>
      <c r="D812" s="81">
        <v>0</v>
      </c>
      <c r="E812" s="81">
        <v>0</v>
      </c>
      <c r="F812" s="81">
        <v>1</v>
      </c>
    </row>
    <row r="813" spans="1:6" ht="13" hidden="1" outlineLevel="1">
      <c r="A813" s="76" t="s">
        <v>2764</v>
      </c>
      <c r="B813" s="81">
        <v>0</v>
      </c>
      <c r="C813" s="81">
        <v>1</v>
      </c>
      <c r="D813" s="81">
        <v>0</v>
      </c>
      <c r="E813" s="81">
        <v>0</v>
      </c>
      <c r="F813" s="81">
        <v>1</v>
      </c>
    </row>
    <row r="814" spans="1:6" ht="13" hidden="1" outlineLevel="1">
      <c r="A814" s="76" t="s">
        <v>2613</v>
      </c>
      <c r="B814" s="81">
        <v>0</v>
      </c>
      <c r="C814" s="81">
        <v>0</v>
      </c>
      <c r="D814" s="81">
        <v>0</v>
      </c>
      <c r="E814" s="81">
        <v>1</v>
      </c>
      <c r="F814" s="81">
        <v>1</v>
      </c>
    </row>
    <row r="815" spans="1:6" ht="13" hidden="1" outlineLevel="1">
      <c r="A815" s="76" t="s">
        <v>2614</v>
      </c>
      <c r="B815" s="81">
        <v>0</v>
      </c>
      <c r="C815" s="81">
        <v>0</v>
      </c>
      <c r="D815" s="81">
        <v>1</v>
      </c>
      <c r="E815" s="81">
        <v>0</v>
      </c>
      <c r="F815" s="81">
        <v>1</v>
      </c>
    </row>
    <row r="816" spans="1:6" ht="13" hidden="1" outlineLevel="1">
      <c r="A816" s="76" t="s">
        <v>2765</v>
      </c>
      <c r="B816" s="81">
        <v>0</v>
      </c>
      <c r="C816" s="81">
        <v>1</v>
      </c>
      <c r="D816" s="81">
        <v>0</v>
      </c>
      <c r="E816" s="81">
        <v>0</v>
      </c>
      <c r="F816" s="81">
        <v>1</v>
      </c>
    </row>
    <row r="817" spans="1:6" ht="13" hidden="1" outlineLevel="1">
      <c r="A817" s="76" t="s">
        <v>2766</v>
      </c>
      <c r="B817" s="81">
        <v>0</v>
      </c>
      <c r="C817" s="81">
        <v>0</v>
      </c>
      <c r="D817" s="81">
        <v>1</v>
      </c>
      <c r="E817" s="81">
        <v>0</v>
      </c>
      <c r="F817" s="81">
        <v>1</v>
      </c>
    </row>
    <row r="818" spans="1:6" ht="13" hidden="1" outlineLevel="1">
      <c r="A818" s="76" t="s">
        <v>2526</v>
      </c>
      <c r="B818" s="81">
        <v>0</v>
      </c>
      <c r="C818" s="81">
        <v>1</v>
      </c>
      <c r="D818" s="81">
        <v>0</v>
      </c>
      <c r="E818" s="81">
        <v>0</v>
      </c>
      <c r="F818" s="81">
        <v>1</v>
      </c>
    </row>
    <row r="819" spans="1:6" ht="13" hidden="1" outlineLevel="1">
      <c r="A819" s="76" t="s">
        <v>2617</v>
      </c>
      <c r="B819" s="81">
        <v>0</v>
      </c>
      <c r="C819" s="81">
        <v>1</v>
      </c>
      <c r="D819" s="81">
        <v>0</v>
      </c>
      <c r="E819" s="81">
        <v>0</v>
      </c>
      <c r="F819" s="81">
        <v>1</v>
      </c>
    </row>
    <row r="820" spans="1:6" ht="13" hidden="1" outlineLevel="1">
      <c r="A820" s="76" t="s">
        <v>2767</v>
      </c>
      <c r="B820" s="81">
        <v>0</v>
      </c>
      <c r="C820" s="81">
        <v>1</v>
      </c>
      <c r="D820" s="81">
        <v>0</v>
      </c>
      <c r="E820" s="81">
        <v>0</v>
      </c>
      <c r="F820" s="81">
        <v>1</v>
      </c>
    </row>
    <row r="821" spans="1:6" ht="13" hidden="1" outlineLevel="1">
      <c r="A821" s="76" t="s">
        <v>2768</v>
      </c>
      <c r="B821" s="81">
        <v>0</v>
      </c>
      <c r="C821" s="81">
        <v>1</v>
      </c>
      <c r="D821" s="81">
        <v>0</v>
      </c>
      <c r="E821" s="81">
        <v>0</v>
      </c>
      <c r="F821" s="81">
        <v>1</v>
      </c>
    </row>
    <row r="822" spans="1:6" ht="13" hidden="1" outlineLevel="1">
      <c r="A822" s="76" t="s">
        <v>2769</v>
      </c>
      <c r="B822" s="81">
        <v>0</v>
      </c>
      <c r="C822" s="81">
        <v>0</v>
      </c>
      <c r="D822" s="81">
        <v>1</v>
      </c>
      <c r="E822" s="81">
        <v>0</v>
      </c>
      <c r="F822" s="81">
        <v>1</v>
      </c>
    </row>
    <row r="823" spans="1:6" ht="13" hidden="1" outlineLevel="1">
      <c r="A823" s="76" t="s">
        <v>2618</v>
      </c>
      <c r="B823" s="81">
        <v>1</v>
      </c>
      <c r="C823" s="81">
        <v>0</v>
      </c>
      <c r="D823" s="81">
        <v>0</v>
      </c>
      <c r="E823" s="81">
        <v>0</v>
      </c>
      <c r="F823" s="81">
        <v>1</v>
      </c>
    </row>
    <row r="824" spans="1:6" ht="13" hidden="1" outlineLevel="1">
      <c r="A824" s="76" t="s">
        <v>2619</v>
      </c>
      <c r="B824" s="81">
        <v>0</v>
      </c>
      <c r="C824" s="81">
        <v>1</v>
      </c>
      <c r="D824" s="81">
        <v>0</v>
      </c>
      <c r="E824" s="81">
        <v>0</v>
      </c>
      <c r="F824" s="81">
        <v>1</v>
      </c>
    </row>
    <row r="825" spans="1:6" ht="13" hidden="1" outlineLevel="1">
      <c r="A825" s="76" t="s">
        <v>2621</v>
      </c>
      <c r="B825" s="81">
        <v>1</v>
      </c>
      <c r="C825" s="81">
        <v>0</v>
      </c>
      <c r="D825" s="81">
        <v>0</v>
      </c>
      <c r="E825" s="81">
        <v>0</v>
      </c>
      <c r="F825" s="81">
        <v>1</v>
      </c>
    </row>
    <row r="826" spans="1:6" ht="13" hidden="1" outlineLevel="1">
      <c r="A826" s="76" t="s">
        <v>2379</v>
      </c>
      <c r="B826" s="81">
        <v>1</v>
      </c>
      <c r="C826" s="81">
        <v>0</v>
      </c>
      <c r="D826" s="81">
        <v>0</v>
      </c>
      <c r="E826" s="81">
        <v>0</v>
      </c>
      <c r="F826" s="81">
        <v>1</v>
      </c>
    </row>
    <row r="827" spans="1:6" ht="13" hidden="1" outlineLevel="1">
      <c r="A827" s="76" t="s">
        <v>2770</v>
      </c>
      <c r="B827" s="81">
        <v>0</v>
      </c>
      <c r="C827" s="81">
        <v>0</v>
      </c>
      <c r="D827" s="81">
        <v>1</v>
      </c>
      <c r="E827" s="81">
        <v>0</v>
      </c>
      <c r="F827" s="81">
        <v>1</v>
      </c>
    </row>
    <row r="828" spans="1:6" ht="13" hidden="1" outlineLevel="1">
      <c r="A828" s="76" t="s">
        <v>2771</v>
      </c>
      <c r="B828" s="81">
        <v>1</v>
      </c>
      <c r="C828" s="81">
        <v>0</v>
      </c>
      <c r="D828" s="81">
        <v>0</v>
      </c>
      <c r="E828" s="81">
        <v>0</v>
      </c>
      <c r="F828" s="81">
        <v>1</v>
      </c>
    </row>
    <row r="829" spans="1:6" ht="13" hidden="1" outlineLevel="1">
      <c r="A829" s="76" t="s">
        <v>2772</v>
      </c>
      <c r="B829" s="81">
        <v>0</v>
      </c>
      <c r="C829" s="81">
        <v>0</v>
      </c>
      <c r="D829" s="81">
        <v>1</v>
      </c>
      <c r="E829" s="81">
        <v>0</v>
      </c>
      <c r="F829" s="81">
        <v>1</v>
      </c>
    </row>
    <row r="830" spans="1:6" ht="13" hidden="1" outlineLevel="1">
      <c r="A830" s="76" t="s">
        <v>2773</v>
      </c>
      <c r="B830" s="81">
        <v>0</v>
      </c>
      <c r="C830" s="81">
        <v>0</v>
      </c>
      <c r="D830" s="81">
        <v>1</v>
      </c>
      <c r="E830" s="81">
        <v>0</v>
      </c>
      <c r="F830" s="81">
        <v>1</v>
      </c>
    </row>
    <row r="831" spans="1:6" ht="13" hidden="1" outlineLevel="1">
      <c r="A831" s="76" t="s">
        <v>2774</v>
      </c>
      <c r="B831" s="81">
        <v>0</v>
      </c>
      <c r="C831" s="81">
        <v>1</v>
      </c>
      <c r="D831" s="81">
        <v>0</v>
      </c>
      <c r="E831" s="81">
        <v>0</v>
      </c>
      <c r="F831" s="81">
        <v>1</v>
      </c>
    </row>
    <row r="832" spans="1:6" ht="13" hidden="1" outlineLevel="1">
      <c r="A832" s="76" t="s">
        <v>2775</v>
      </c>
      <c r="B832" s="81">
        <v>0</v>
      </c>
      <c r="C832" s="81">
        <v>0</v>
      </c>
      <c r="D832" s="81">
        <v>1</v>
      </c>
      <c r="E832" s="81">
        <v>0</v>
      </c>
      <c r="F832" s="81">
        <v>1</v>
      </c>
    </row>
    <row r="833" spans="1:6" ht="13" hidden="1" outlineLevel="1">
      <c r="A833" s="76" t="s">
        <v>2627</v>
      </c>
      <c r="B833" s="81">
        <v>0</v>
      </c>
      <c r="C833" s="81">
        <v>1</v>
      </c>
      <c r="D833" s="81">
        <v>0</v>
      </c>
      <c r="E833" s="81">
        <v>0</v>
      </c>
      <c r="F833" s="81">
        <v>1</v>
      </c>
    </row>
    <row r="834" spans="1:6" ht="13" hidden="1" outlineLevel="1">
      <c r="A834" s="76" t="s">
        <v>2776</v>
      </c>
      <c r="B834" s="81">
        <v>0</v>
      </c>
      <c r="C834" s="81">
        <v>1</v>
      </c>
      <c r="D834" s="81">
        <v>0</v>
      </c>
      <c r="E834" s="81">
        <v>0</v>
      </c>
      <c r="F834" s="81">
        <v>1</v>
      </c>
    </row>
    <row r="835" spans="1:6" ht="13" hidden="1" outlineLevel="1">
      <c r="A835" s="76" t="s">
        <v>2777</v>
      </c>
      <c r="B835" s="81">
        <v>0</v>
      </c>
      <c r="C835" s="81">
        <v>0</v>
      </c>
      <c r="D835" s="81">
        <v>1</v>
      </c>
      <c r="E835" s="81">
        <v>0</v>
      </c>
      <c r="F835" s="81">
        <v>1</v>
      </c>
    </row>
    <row r="836" spans="1:6" ht="13" hidden="1" outlineLevel="1">
      <c r="A836" s="76" t="s">
        <v>2778</v>
      </c>
      <c r="B836" s="81">
        <v>0</v>
      </c>
      <c r="C836" s="81">
        <v>1</v>
      </c>
      <c r="D836" s="81">
        <v>0</v>
      </c>
      <c r="E836" s="81">
        <v>0</v>
      </c>
      <c r="F836" s="81">
        <v>1</v>
      </c>
    </row>
    <row r="837" spans="1:6" ht="13" hidden="1" outlineLevel="1">
      <c r="A837" s="76" t="s">
        <v>2779</v>
      </c>
      <c r="B837" s="81">
        <v>0</v>
      </c>
      <c r="C837" s="81">
        <v>1</v>
      </c>
      <c r="D837" s="81">
        <v>0</v>
      </c>
      <c r="E837" s="81">
        <v>0</v>
      </c>
      <c r="F837" s="81">
        <v>1</v>
      </c>
    </row>
    <row r="838" spans="1:6" ht="13" hidden="1" outlineLevel="1">
      <c r="A838" s="76" t="s">
        <v>2780</v>
      </c>
      <c r="B838" s="81">
        <v>0</v>
      </c>
      <c r="C838" s="81">
        <v>0</v>
      </c>
      <c r="D838" s="81">
        <v>1</v>
      </c>
      <c r="E838" s="81">
        <v>0</v>
      </c>
      <c r="F838" s="81">
        <v>1</v>
      </c>
    </row>
    <row r="839" spans="1:6" ht="13" hidden="1" outlineLevel="1">
      <c r="A839" s="76" t="s">
        <v>2781</v>
      </c>
      <c r="B839" s="81">
        <v>0</v>
      </c>
      <c r="C839" s="81">
        <v>0</v>
      </c>
      <c r="D839" s="81">
        <v>1</v>
      </c>
      <c r="E839" s="81">
        <v>0</v>
      </c>
      <c r="F839" s="81">
        <v>1</v>
      </c>
    </row>
    <row r="840" spans="1:6" ht="13" hidden="1" outlineLevel="1">
      <c r="A840" s="76" t="s">
        <v>2632</v>
      </c>
      <c r="B840" s="81">
        <v>0</v>
      </c>
      <c r="C840" s="81">
        <v>1</v>
      </c>
      <c r="D840" s="81">
        <v>0</v>
      </c>
      <c r="E840" s="81">
        <v>0</v>
      </c>
      <c r="F840" s="81">
        <v>1</v>
      </c>
    </row>
    <row r="841" spans="1:6" ht="13" hidden="1" outlineLevel="1">
      <c r="A841" s="76" t="s">
        <v>2782</v>
      </c>
      <c r="B841" s="81">
        <v>1</v>
      </c>
      <c r="C841" s="81">
        <v>0</v>
      </c>
      <c r="D841" s="81">
        <v>0</v>
      </c>
      <c r="E841" s="81">
        <v>0</v>
      </c>
      <c r="F841" s="81">
        <v>1</v>
      </c>
    </row>
    <row r="842" spans="1:6" ht="13" hidden="1" outlineLevel="1">
      <c r="A842" s="76" t="s">
        <v>2783</v>
      </c>
      <c r="B842" s="81">
        <v>0</v>
      </c>
      <c r="C842" s="81">
        <v>0</v>
      </c>
      <c r="D842" s="81">
        <v>1</v>
      </c>
      <c r="E842" s="81">
        <v>0</v>
      </c>
      <c r="F842" s="81">
        <v>1</v>
      </c>
    </row>
    <row r="843" spans="1:6" ht="13" hidden="1" outlineLevel="1">
      <c r="A843" s="76" t="s">
        <v>2396</v>
      </c>
      <c r="B843" s="81">
        <v>0</v>
      </c>
      <c r="C843" s="81">
        <v>0</v>
      </c>
      <c r="D843" s="81">
        <v>1</v>
      </c>
      <c r="E843" s="81">
        <v>0</v>
      </c>
      <c r="F843" s="81">
        <v>1</v>
      </c>
    </row>
    <row r="844" spans="1:6" ht="13" hidden="1" outlineLevel="1">
      <c r="A844" s="76" t="s">
        <v>2278</v>
      </c>
      <c r="B844" s="81">
        <v>0</v>
      </c>
      <c r="C844" s="81">
        <v>1</v>
      </c>
      <c r="D844" s="81">
        <v>0</v>
      </c>
      <c r="E844" s="81">
        <v>0</v>
      </c>
      <c r="F844" s="81">
        <v>1</v>
      </c>
    </row>
    <row r="845" spans="1:6" ht="13" hidden="1" outlineLevel="1">
      <c r="A845" s="76" t="s">
        <v>2636</v>
      </c>
      <c r="B845" s="81">
        <v>1</v>
      </c>
      <c r="C845" s="81">
        <v>0</v>
      </c>
      <c r="D845" s="81">
        <v>0</v>
      </c>
      <c r="E845" s="81">
        <v>0</v>
      </c>
      <c r="F845" s="81">
        <v>1</v>
      </c>
    </row>
    <row r="846" spans="1:6" ht="13" hidden="1" outlineLevel="1">
      <c r="A846" s="76" t="s">
        <v>2637</v>
      </c>
      <c r="B846" s="81">
        <v>0</v>
      </c>
      <c r="C846" s="81">
        <v>0</v>
      </c>
      <c r="D846" s="81">
        <v>1</v>
      </c>
      <c r="E846" s="81">
        <v>0</v>
      </c>
      <c r="F846" s="81">
        <v>1</v>
      </c>
    </row>
    <row r="847" spans="1:6" ht="13" hidden="1" outlineLevel="1">
      <c r="A847" s="76" t="s">
        <v>2302</v>
      </c>
      <c r="B847" s="81">
        <v>0</v>
      </c>
      <c r="C847" s="81">
        <v>1</v>
      </c>
      <c r="D847" s="81">
        <v>0</v>
      </c>
      <c r="E847" s="81">
        <v>0</v>
      </c>
      <c r="F847" s="81">
        <v>1</v>
      </c>
    </row>
    <row r="848" spans="1:6" ht="13" hidden="1" outlineLevel="1">
      <c r="A848" s="76" t="s">
        <v>2784</v>
      </c>
      <c r="B848" s="81">
        <v>0</v>
      </c>
      <c r="C848" s="81">
        <v>0</v>
      </c>
      <c r="D848" s="81">
        <v>1</v>
      </c>
      <c r="E848" s="81">
        <v>0</v>
      </c>
      <c r="F848" s="81">
        <v>1</v>
      </c>
    </row>
    <row r="849" spans="1:6" ht="13" hidden="1" outlineLevel="1">
      <c r="A849" s="76" t="s">
        <v>2785</v>
      </c>
      <c r="B849" s="81">
        <v>0</v>
      </c>
      <c r="C849" s="81">
        <v>0</v>
      </c>
      <c r="D849" s="81">
        <v>1</v>
      </c>
      <c r="E849" s="81">
        <v>0</v>
      </c>
      <c r="F849" s="81">
        <v>1</v>
      </c>
    </row>
    <row r="850" spans="1:6" ht="13" hidden="1" outlineLevel="1">
      <c r="A850" s="76" t="s">
        <v>2305</v>
      </c>
      <c r="B850" s="81">
        <v>0</v>
      </c>
      <c r="C850" s="81">
        <v>1</v>
      </c>
      <c r="D850" s="81">
        <v>0</v>
      </c>
      <c r="E850" s="81">
        <v>0</v>
      </c>
      <c r="F850" s="81">
        <v>1</v>
      </c>
    </row>
    <row r="851" spans="1:6" ht="13" hidden="1" outlineLevel="1">
      <c r="A851" s="76" t="s">
        <v>2786</v>
      </c>
      <c r="B851" s="81">
        <v>0</v>
      </c>
      <c r="C851" s="81">
        <v>0</v>
      </c>
      <c r="D851" s="81">
        <v>1</v>
      </c>
      <c r="E851" s="81">
        <v>0</v>
      </c>
      <c r="F851" s="81">
        <v>1</v>
      </c>
    </row>
    <row r="852" spans="1:6" ht="13" hidden="1" outlineLevel="1">
      <c r="A852" s="76" t="s">
        <v>2787</v>
      </c>
      <c r="B852" s="81">
        <v>0</v>
      </c>
      <c r="C852" s="81">
        <v>1</v>
      </c>
      <c r="D852" s="81">
        <v>0</v>
      </c>
      <c r="E852" s="81">
        <v>0</v>
      </c>
      <c r="F852" s="81">
        <v>1</v>
      </c>
    </row>
    <row r="853" spans="1:6" ht="13" hidden="1" outlineLevel="1">
      <c r="A853" s="76" t="s">
        <v>2788</v>
      </c>
      <c r="B853" s="81">
        <v>0</v>
      </c>
      <c r="C853" s="81">
        <v>1</v>
      </c>
      <c r="D853" s="81">
        <v>0</v>
      </c>
      <c r="E853" s="81">
        <v>0</v>
      </c>
      <c r="F853" s="81">
        <v>1</v>
      </c>
    </row>
    <row r="854" spans="1:6" ht="13" hidden="1" outlineLevel="1">
      <c r="A854" s="76" t="s">
        <v>2789</v>
      </c>
      <c r="B854" s="81">
        <v>1</v>
      </c>
      <c r="C854" s="81">
        <v>0</v>
      </c>
      <c r="D854" s="81">
        <v>0</v>
      </c>
      <c r="E854" s="81">
        <v>0</v>
      </c>
      <c r="F854" s="81">
        <v>1</v>
      </c>
    </row>
    <row r="855" spans="1:6" ht="13" hidden="1" outlineLevel="1">
      <c r="A855" s="76" t="s">
        <v>2264</v>
      </c>
      <c r="B855" s="81">
        <v>0</v>
      </c>
      <c r="C855" s="81">
        <v>1</v>
      </c>
      <c r="D855" s="81">
        <v>0</v>
      </c>
      <c r="E855" s="81">
        <v>0</v>
      </c>
      <c r="F855" s="81">
        <v>1</v>
      </c>
    </row>
    <row r="856" spans="1:6" ht="13" hidden="1" outlineLevel="1">
      <c r="A856" s="76" t="s">
        <v>2503</v>
      </c>
      <c r="B856" s="81">
        <v>0</v>
      </c>
      <c r="C856" s="81">
        <v>1</v>
      </c>
      <c r="D856" s="81">
        <v>0</v>
      </c>
      <c r="E856" s="81">
        <v>0</v>
      </c>
      <c r="F856" s="81">
        <v>1</v>
      </c>
    </row>
    <row r="857" spans="1:6" ht="13" hidden="1" outlineLevel="1">
      <c r="A857" s="76" t="s">
        <v>2311</v>
      </c>
      <c r="B857" s="81">
        <v>0</v>
      </c>
      <c r="C857" s="81">
        <v>1</v>
      </c>
      <c r="D857" s="81">
        <v>0</v>
      </c>
      <c r="E857" s="81">
        <v>0</v>
      </c>
      <c r="F857" s="81">
        <v>1</v>
      </c>
    </row>
    <row r="858" spans="1:6" ht="13" hidden="1" outlineLevel="1">
      <c r="A858" s="76" t="s">
        <v>2790</v>
      </c>
      <c r="B858" s="81">
        <v>1</v>
      </c>
      <c r="C858" s="81">
        <v>0</v>
      </c>
      <c r="D858" s="81">
        <v>0</v>
      </c>
      <c r="E858" s="81">
        <v>0</v>
      </c>
      <c r="F858" s="81">
        <v>1</v>
      </c>
    </row>
    <row r="859" spans="1:6" ht="13" hidden="1" outlineLevel="1">
      <c r="A859" s="76" t="s">
        <v>2791</v>
      </c>
      <c r="B859" s="81">
        <v>0</v>
      </c>
      <c r="C859" s="81">
        <v>1</v>
      </c>
      <c r="D859" s="81">
        <v>0</v>
      </c>
      <c r="E859" s="81">
        <v>0</v>
      </c>
      <c r="F859" s="81">
        <v>1</v>
      </c>
    </row>
    <row r="860" spans="1:6" ht="13" hidden="1" outlineLevel="1">
      <c r="A860" s="76" t="s">
        <v>2792</v>
      </c>
      <c r="B860" s="81">
        <v>1</v>
      </c>
      <c r="C860" s="81">
        <v>0</v>
      </c>
      <c r="D860" s="81">
        <v>0</v>
      </c>
      <c r="E860" s="81">
        <v>0</v>
      </c>
      <c r="F860" s="81">
        <v>1</v>
      </c>
    </row>
    <row r="861" spans="1:6" ht="13" hidden="1" outlineLevel="1">
      <c r="A861" s="76" t="s">
        <v>2793</v>
      </c>
      <c r="B861" s="81">
        <v>1</v>
      </c>
      <c r="C861" s="81">
        <v>0</v>
      </c>
      <c r="D861" s="81">
        <v>0</v>
      </c>
      <c r="E861" s="81">
        <v>0</v>
      </c>
      <c r="F861" s="81">
        <v>1</v>
      </c>
    </row>
    <row r="862" spans="1:6" ht="13" hidden="1" outlineLevel="1">
      <c r="A862" s="76" t="s">
        <v>2433</v>
      </c>
      <c r="B862" s="81">
        <v>0</v>
      </c>
      <c r="C862" s="81">
        <v>0</v>
      </c>
      <c r="D862" s="81">
        <v>1</v>
      </c>
      <c r="E862" s="81">
        <v>0</v>
      </c>
      <c r="F862" s="81">
        <v>1</v>
      </c>
    </row>
    <row r="863" spans="1:6" ht="13" hidden="1" outlineLevel="1">
      <c r="A863" s="76" t="s">
        <v>2794</v>
      </c>
      <c r="B863" s="81">
        <v>0</v>
      </c>
      <c r="C863" s="81">
        <v>1</v>
      </c>
      <c r="D863" s="81">
        <v>0</v>
      </c>
      <c r="E863" s="81">
        <v>0</v>
      </c>
      <c r="F863" s="81">
        <v>1</v>
      </c>
    </row>
    <row r="864" spans="1:6" ht="13" hidden="1" outlineLevel="1">
      <c r="A864" s="76" t="s">
        <v>2795</v>
      </c>
      <c r="B864" s="81">
        <v>0</v>
      </c>
      <c r="C864" s="81">
        <v>1</v>
      </c>
      <c r="D864" s="81">
        <v>0</v>
      </c>
      <c r="E864" s="81">
        <v>0</v>
      </c>
      <c r="F864" s="81">
        <v>1</v>
      </c>
    </row>
    <row r="865" spans="1:6" ht="13" hidden="1" outlineLevel="1">
      <c r="A865" s="76" t="s">
        <v>2796</v>
      </c>
      <c r="B865" s="81">
        <v>0</v>
      </c>
      <c r="C865" s="81">
        <v>1</v>
      </c>
      <c r="D865" s="81">
        <v>0</v>
      </c>
      <c r="E865" s="81">
        <v>0</v>
      </c>
      <c r="F865" s="81">
        <v>1</v>
      </c>
    </row>
    <row r="866" spans="1:6" ht="13" hidden="1" outlineLevel="1">
      <c r="A866" s="76" t="s">
        <v>2650</v>
      </c>
      <c r="B866" s="81">
        <v>1</v>
      </c>
      <c r="C866" s="81">
        <v>0</v>
      </c>
      <c r="D866" s="81">
        <v>0</v>
      </c>
      <c r="E866" s="81">
        <v>0</v>
      </c>
      <c r="F866" s="81">
        <v>1</v>
      </c>
    </row>
    <row r="867" spans="1:6" ht="13" hidden="1" outlineLevel="1">
      <c r="A867" s="76" t="s">
        <v>2651</v>
      </c>
      <c r="B867" s="81">
        <v>1</v>
      </c>
      <c r="C867" s="81">
        <v>0</v>
      </c>
      <c r="D867" s="81">
        <v>0</v>
      </c>
      <c r="E867" s="81">
        <v>0</v>
      </c>
      <c r="F867" s="81">
        <v>1</v>
      </c>
    </row>
    <row r="868" spans="1:6" ht="13" hidden="1" outlineLevel="1">
      <c r="A868" s="76" t="s">
        <v>2652</v>
      </c>
      <c r="B868" s="81">
        <v>1</v>
      </c>
      <c r="C868" s="81">
        <v>0</v>
      </c>
      <c r="D868" s="81">
        <v>0</v>
      </c>
      <c r="E868" s="81">
        <v>0</v>
      </c>
      <c r="F868" s="81">
        <v>1</v>
      </c>
    </row>
    <row r="869" spans="1:6" ht="13" hidden="1" outlineLevel="1">
      <c r="A869" s="76" t="s">
        <v>2653</v>
      </c>
      <c r="B869" s="81">
        <v>1</v>
      </c>
      <c r="C869" s="81">
        <v>0</v>
      </c>
      <c r="D869" s="81">
        <v>0</v>
      </c>
      <c r="E869" s="81">
        <v>0</v>
      </c>
      <c r="F869" s="81">
        <v>1</v>
      </c>
    </row>
    <row r="870" spans="1:6" ht="13" hidden="1" outlineLevel="1">
      <c r="A870" s="76" t="s">
        <v>2654</v>
      </c>
      <c r="B870" s="81">
        <v>1</v>
      </c>
      <c r="C870" s="81">
        <v>0</v>
      </c>
      <c r="D870" s="81">
        <v>0</v>
      </c>
      <c r="E870" s="81">
        <v>0</v>
      </c>
      <c r="F870" s="81">
        <v>1</v>
      </c>
    </row>
    <row r="871" spans="1:6" ht="13">
      <c r="A871" s="65"/>
      <c r="B871" s="65"/>
      <c r="C871" s="65"/>
      <c r="D871" s="65"/>
      <c r="E871" s="65"/>
      <c r="F871" s="65"/>
    </row>
    <row r="872" spans="1:6" ht="13">
      <c r="A872" s="67" t="s">
        <v>33</v>
      </c>
      <c r="B872" s="65"/>
      <c r="C872" s="65"/>
      <c r="D872" s="65"/>
      <c r="E872" s="65"/>
      <c r="F872" s="65"/>
    </row>
    <row r="873" spans="1:6" ht="13">
      <c r="A873" s="97" t="s">
        <v>2222</v>
      </c>
      <c r="B873" s="97" t="s">
        <v>64</v>
      </c>
      <c r="C873" s="97" t="s">
        <v>49</v>
      </c>
      <c r="D873" s="97" t="s">
        <v>50</v>
      </c>
      <c r="E873" s="97" t="s">
        <v>69</v>
      </c>
      <c r="F873" s="97" t="s">
        <v>2223</v>
      </c>
    </row>
    <row r="874" spans="1:6" ht="13">
      <c r="A874" s="98" t="s">
        <v>2797</v>
      </c>
      <c r="B874" s="55">
        <v>1</v>
      </c>
      <c r="C874" s="55">
        <v>8</v>
      </c>
      <c r="D874" s="55">
        <v>6</v>
      </c>
      <c r="E874" s="55">
        <v>0</v>
      </c>
      <c r="F874" s="55">
        <v>15</v>
      </c>
    </row>
    <row r="875" spans="1:6" ht="13">
      <c r="A875" s="98" t="s">
        <v>2229</v>
      </c>
      <c r="B875" s="55">
        <v>0</v>
      </c>
      <c r="C875" s="55">
        <v>5</v>
      </c>
      <c r="D875" s="55">
        <v>1</v>
      </c>
      <c r="E875" s="55">
        <v>0</v>
      </c>
      <c r="F875" s="55">
        <v>6</v>
      </c>
    </row>
    <row r="876" spans="1:6" ht="13">
      <c r="A876" s="98" t="s">
        <v>2349</v>
      </c>
      <c r="B876" s="55">
        <v>0</v>
      </c>
      <c r="C876" s="55">
        <v>5</v>
      </c>
      <c r="D876" s="55">
        <v>1</v>
      </c>
      <c r="E876" s="55">
        <v>0</v>
      </c>
      <c r="F876" s="55">
        <v>6</v>
      </c>
    </row>
    <row r="877" spans="1:6" ht="13">
      <c r="A877" s="98" t="s">
        <v>2453</v>
      </c>
      <c r="B877" s="55">
        <v>0</v>
      </c>
      <c r="C877" s="55">
        <v>4</v>
      </c>
      <c r="D877" s="55">
        <v>1</v>
      </c>
      <c r="E877" s="55">
        <v>0</v>
      </c>
      <c r="F877" s="55">
        <v>5</v>
      </c>
    </row>
    <row r="878" spans="1:6" ht="13">
      <c r="A878" s="98" t="s">
        <v>2227</v>
      </c>
      <c r="B878" s="55">
        <v>0</v>
      </c>
      <c r="C878" s="55">
        <v>4</v>
      </c>
      <c r="D878" s="55">
        <v>0</v>
      </c>
      <c r="E878" s="55">
        <v>0</v>
      </c>
      <c r="F878" s="55">
        <v>4</v>
      </c>
    </row>
    <row r="879" spans="1:6" ht="13">
      <c r="A879" s="98" t="s">
        <v>2368</v>
      </c>
      <c r="B879" s="55">
        <v>0</v>
      </c>
      <c r="C879" s="55">
        <v>4</v>
      </c>
      <c r="D879" s="55">
        <v>0</v>
      </c>
      <c r="E879" s="55">
        <v>0</v>
      </c>
      <c r="F879" s="55">
        <v>4</v>
      </c>
    </row>
    <row r="880" spans="1:6" ht="13">
      <c r="A880" s="98" t="s">
        <v>2287</v>
      </c>
      <c r="B880" s="55">
        <v>0</v>
      </c>
      <c r="C880" s="55">
        <v>1</v>
      </c>
      <c r="D880" s="55">
        <v>2</v>
      </c>
      <c r="E880" s="55">
        <v>0</v>
      </c>
      <c r="F880" s="55">
        <v>3</v>
      </c>
    </row>
    <row r="881" spans="1:6" ht="13">
      <c r="A881" s="98" t="s">
        <v>2340</v>
      </c>
      <c r="B881" s="55">
        <v>0</v>
      </c>
      <c r="C881" s="55">
        <v>0</v>
      </c>
      <c r="D881" s="55">
        <v>2</v>
      </c>
      <c r="E881" s="55">
        <v>0</v>
      </c>
      <c r="F881" s="55">
        <v>2</v>
      </c>
    </row>
    <row r="882" spans="1:6" ht="13">
      <c r="A882" s="98" t="s">
        <v>2663</v>
      </c>
      <c r="B882" s="55">
        <v>1</v>
      </c>
      <c r="C882" s="55">
        <v>1</v>
      </c>
      <c r="D882" s="55">
        <v>0</v>
      </c>
      <c r="E882" s="55">
        <v>0</v>
      </c>
      <c r="F882" s="55">
        <v>2</v>
      </c>
    </row>
    <row r="883" spans="1:6" ht="13">
      <c r="A883" s="98" t="s">
        <v>2586</v>
      </c>
      <c r="B883" s="55">
        <v>0</v>
      </c>
      <c r="C883" s="55">
        <v>0</v>
      </c>
      <c r="D883" s="55">
        <v>2</v>
      </c>
      <c r="E883" s="55">
        <v>0</v>
      </c>
      <c r="F883" s="55">
        <v>2</v>
      </c>
    </row>
    <row r="884" spans="1:6" ht="13">
      <c r="A884" s="98" t="s">
        <v>2363</v>
      </c>
      <c r="B884" s="55">
        <v>0</v>
      </c>
      <c r="C884" s="55">
        <v>0</v>
      </c>
      <c r="D884" s="55">
        <v>2</v>
      </c>
      <c r="E884" s="55">
        <v>0</v>
      </c>
      <c r="F884" s="55">
        <v>2</v>
      </c>
    </row>
    <row r="885" spans="1:6" ht="13">
      <c r="A885" s="98" t="s">
        <v>2237</v>
      </c>
      <c r="B885" s="55">
        <v>0</v>
      </c>
      <c r="C885" s="55">
        <v>0</v>
      </c>
      <c r="D885" s="55">
        <v>2</v>
      </c>
      <c r="E885" s="55">
        <v>0</v>
      </c>
      <c r="F885" s="55">
        <v>2</v>
      </c>
    </row>
    <row r="886" spans="1:6" ht="13">
      <c r="A886" s="98" t="s">
        <v>2798</v>
      </c>
      <c r="B886" s="55">
        <v>0</v>
      </c>
      <c r="C886" s="55">
        <v>1</v>
      </c>
      <c r="D886" s="55">
        <v>0</v>
      </c>
      <c r="E886" s="55">
        <v>0</v>
      </c>
      <c r="F886" s="55">
        <v>1</v>
      </c>
    </row>
    <row r="887" spans="1:6" ht="13">
      <c r="A887" s="98" t="s">
        <v>2442</v>
      </c>
      <c r="B887" s="55">
        <v>0</v>
      </c>
      <c r="C887" s="55">
        <v>0</v>
      </c>
      <c r="D887" s="55">
        <v>1</v>
      </c>
      <c r="E887" s="55">
        <v>0</v>
      </c>
      <c r="F887" s="55">
        <v>1</v>
      </c>
    </row>
    <row r="888" spans="1:6" ht="13" collapsed="1">
      <c r="A888" s="98" t="s">
        <v>2345</v>
      </c>
      <c r="B888" s="55">
        <v>0</v>
      </c>
      <c r="C888" s="55">
        <v>0</v>
      </c>
      <c r="D888" s="55">
        <v>1</v>
      </c>
      <c r="E888" s="55">
        <v>0</v>
      </c>
      <c r="F888" s="55">
        <v>1</v>
      </c>
    </row>
    <row r="889" spans="1:6" ht="13" hidden="1" outlineLevel="1">
      <c r="A889" s="98" t="s">
        <v>2799</v>
      </c>
      <c r="B889" s="55">
        <v>0</v>
      </c>
      <c r="C889" s="55">
        <v>0</v>
      </c>
      <c r="D889" s="55">
        <v>1</v>
      </c>
      <c r="E889" s="55">
        <v>0</v>
      </c>
      <c r="F889" s="55">
        <v>1</v>
      </c>
    </row>
    <row r="890" spans="1:6" ht="13" hidden="1" outlineLevel="1">
      <c r="A890" s="98" t="s">
        <v>2239</v>
      </c>
      <c r="B890" s="55">
        <v>0</v>
      </c>
      <c r="C890" s="55">
        <v>0</v>
      </c>
      <c r="D890" s="55">
        <v>1</v>
      </c>
      <c r="E890" s="55">
        <v>0</v>
      </c>
      <c r="F890" s="55">
        <v>1</v>
      </c>
    </row>
    <row r="891" spans="1:6" ht="13" hidden="1" outlineLevel="1">
      <c r="A891" s="98" t="s">
        <v>2367</v>
      </c>
      <c r="B891" s="55">
        <v>0</v>
      </c>
      <c r="C891" s="55">
        <v>0</v>
      </c>
      <c r="D891" s="55">
        <v>1</v>
      </c>
      <c r="E891" s="55">
        <v>0</v>
      </c>
      <c r="F891" s="55">
        <v>1</v>
      </c>
    </row>
    <row r="892" spans="1:6" ht="13" hidden="1" outlineLevel="1">
      <c r="A892" s="98" t="s">
        <v>2244</v>
      </c>
      <c r="B892" s="55">
        <v>0</v>
      </c>
      <c r="C892" s="55">
        <v>0</v>
      </c>
      <c r="D892" s="55">
        <v>1</v>
      </c>
      <c r="E892" s="55">
        <v>0</v>
      </c>
      <c r="F892" s="55">
        <v>1</v>
      </c>
    </row>
    <row r="893" spans="1:6" ht="13" hidden="1" outlineLevel="1">
      <c r="A893" s="98" t="s">
        <v>2800</v>
      </c>
      <c r="B893" s="55">
        <v>0</v>
      </c>
      <c r="C893" s="55">
        <v>0</v>
      </c>
      <c r="D893" s="55">
        <v>1</v>
      </c>
      <c r="E893" s="55">
        <v>0</v>
      </c>
      <c r="F893" s="55">
        <v>1</v>
      </c>
    </row>
    <row r="894" spans="1:6" ht="13" hidden="1" outlineLevel="1">
      <c r="A894" s="98" t="s">
        <v>2754</v>
      </c>
      <c r="B894" s="55">
        <v>0</v>
      </c>
      <c r="C894" s="55">
        <v>0</v>
      </c>
      <c r="D894" s="55">
        <v>1</v>
      </c>
      <c r="E894" s="55">
        <v>0</v>
      </c>
      <c r="F894" s="55">
        <v>1</v>
      </c>
    </row>
    <row r="895" spans="1:6" ht="13" hidden="1" outlineLevel="1">
      <c r="A895" s="98" t="s">
        <v>2801</v>
      </c>
      <c r="B895" s="55">
        <v>0</v>
      </c>
      <c r="C895" s="55">
        <v>1</v>
      </c>
      <c r="D895" s="55">
        <v>0</v>
      </c>
      <c r="E895" s="55">
        <v>0</v>
      </c>
      <c r="F895" s="55">
        <v>1</v>
      </c>
    </row>
    <row r="896" spans="1:6" ht="13" hidden="1" outlineLevel="1">
      <c r="A896" s="98" t="s">
        <v>2802</v>
      </c>
      <c r="B896" s="55">
        <v>0</v>
      </c>
      <c r="C896" s="55">
        <v>0</v>
      </c>
      <c r="D896" s="55">
        <v>1</v>
      </c>
      <c r="E896" s="55">
        <v>0</v>
      </c>
      <c r="F896" s="55">
        <v>1</v>
      </c>
    </row>
    <row r="897" spans="1:6" ht="13" hidden="1" outlineLevel="1">
      <c r="A897" s="98" t="s">
        <v>2803</v>
      </c>
      <c r="B897" s="55">
        <v>0</v>
      </c>
      <c r="C897" s="55">
        <v>0</v>
      </c>
      <c r="D897" s="55">
        <v>1</v>
      </c>
      <c r="E897" s="55">
        <v>0</v>
      </c>
      <c r="F897" s="55">
        <v>1</v>
      </c>
    </row>
    <row r="898" spans="1:6" ht="13" hidden="1" outlineLevel="1">
      <c r="A898" s="98" t="s">
        <v>2487</v>
      </c>
      <c r="B898" s="55">
        <v>0</v>
      </c>
      <c r="C898" s="55">
        <v>0</v>
      </c>
      <c r="D898" s="55">
        <v>1</v>
      </c>
      <c r="E898" s="55">
        <v>0</v>
      </c>
      <c r="F898" s="55">
        <v>1</v>
      </c>
    </row>
    <row r="899" spans="1:6" ht="13" hidden="1" outlineLevel="1">
      <c r="A899" s="98" t="s">
        <v>2387</v>
      </c>
      <c r="B899" s="55">
        <v>0</v>
      </c>
      <c r="C899" s="55">
        <v>0</v>
      </c>
      <c r="D899" s="55">
        <v>1</v>
      </c>
      <c r="E899" s="55">
        <v>0</v>
      </c>
      <c r="F899" s="55">
        <v>1</v>
      </c>
    </row>
    <row r="900" spans="1:6" ht="13" hidden="1" outlineLevel="1">
      <c r="A900" s="98" t="s">
        <v>2388</v>
      </c>
      <c r="B900" s="55">
        <v>0</v>
      </c>
      <c r="C900" s="55">
        <v>0</v>
      </c>
      <c r="D900" s="55">
        <v>1</v>
      </c>
      <c r="E900" s="55">
        <v>0</v>
      </c>
      <c r="F900" s="55">
        <v>1</v>
      </c>
    </row>
    <row r="901" spans="1:6" ht="13" hidden="1" outlineLevel="1">
      <c r="A901" s="98" t="s">
        <v>2233</v>
      </c>
      <c r="B901" s="55">
        <v>0</v>
      </c>
      <c r="C901" s="55">
        <v>0</v>
      </c>
      <c r="D901" s="55">
        <v>1</v>
      </c>
      <c r="E901" s="55">
        <v>0</v>
      </c>
      <c r="F901" s="55">
        <v>1</v>
      </c>
    </row>
    <row r="902" spans="1:6" ht="13" hidden="1" outlineLevel="1">
      <c r="A902" s="98" t="s">
        <v>2309</v>
      </c>
      <c r="B902" s="55">
        <v>0</v>
      </c>
      <c r="C902" s="55">
        <v>0</v>
      </c>
      <c r="D902" s="55">
        <v>1</v>
      </c>
      <c r="E902" s="55">
        <v>0</v>
      </c>
      <c r="F902" s="55">
        <v>1</v>
      </c>
    </row>
    <row r="903" spans="1:6" ht="13">
      <c r="A903" s="65"/>
      <c r="B903" s="65"/>
      <c r="C903" s="65"/>
      <c r="D903" s="65"/>
      <c r="E903" s="65"/>
      <c r="F903" s="65"/>
    </row>
    <row r="904" spans="1:6" ht="13">
      <c r="A904" s="67" t="s">
        <v>35</v>
      </c>
      <c r="B904" s="65"/>
      <c r="C904" s="65"/>
      <c r="D904" s="65"/>
      <c r="E904" s="65"/>
      <c r="F904" s="65"/>
    </row>
    <row r="905" spans="1:6" ht="13">
      <c r="A905" s="97" t="s">
        <v>2222</v>
      </c>
      <c r="B905" s="97" t="s">
        <v>64</v>
      </c>
      <c r="C905" s="97" t="s">
        <v>49</v>
      </c>
      <c r="D905" s="97" t="s">
        <v>50</v>
      </c>
      <c r="E905" s="97" t="s">
        <v>69</v>
      </c>
      <c r="F905" s="97" t="s">
        <v>2223</v>
      </c>
    </row>
    <row r="906" spans="1:6" ht="13">
      <c r="A906" s="98" t="s">
        <v>2229</v>
      </c>
      <c r="B906" s="55">
        <v>1</v>
      </c>
      <c r="C906" s="55">
        <v>21</v>
      </c>
      <c r="D906" s="55">
        <v>20</v>
      </c>
      <c r="E906" s="55">
        <v>0</v>
      </c>
      <c r="F906" s="55">
        <v>42</v>
      </c>
    </row>
    <row r="907" spans="1:6" ht="13">
      <c r="A907" s="98" t="s">
        <v>2797</v>
      </c>
      <c r="B907" s="55">
        <v>1</v>
      </c>
      <c r="C907" s="55">
        <v>13</v>
      </c>
      <c r="D907" s="55">
        <v>13</v>
      </c>
      <c r="E907" s="55">
        <v>1</v>
      </c>
      <c r="F907" s="55">
        <v>28</v>
      </c>
    </row>
    <row r="908" spans="1:6" ht="13">
      <c r="A908" s="98" t="s">
        <v>2239</v>
      </c>
      <c r="B908" s="55">
        <v>0</v>
      </c>
      <c r="C908" s="55">
        <v>10</v>
      </c>
      <c r="D908" s="55">
        <v>16</v>
      </c>
      <c r="E908" s="55">
        <v>0</v>
      </c>
      <c r="F908" s="55">
        <v>26</v>
      </c>
    </row>
    <row r="909" spans="1:6" ht="13">
      <c r="A909" s="98" t="s">
        <v>2368</v>
      </c>
      <c r="B909" s="55">
        <v>0</v>
      </c>
      <c r="C909" s="55">
        <v>13</v>
      </c>
      <c r="D909" s="55">
        <v>12</v>
      </c>
      <c r="E909" s="55">
        <v>0</v>
      </c>
      <c r="F909" s="55">
        <v>25</v>
      </c>
    </row>
    <row r="910" spans="1:6" ht="13">
      <c r="A910" s="98" t="s">
        <v>2227</v>
      </c>
      <c r="B910" s="55">
        <v>0</v>
      </c>
      <c r="C910" s="55">
        <v>11</v>
      </c>
      <c r="D910" s="55">
        <v>12</v>
      </c>
      <c r="E910" s="55">
        <v>0</v>
      </c>
      <c r="F910" s="55">
        <v>23</v>
      </c>
    </row>
    <row r="911" spans="1:6" ht="13">
      <c r="A911" s="98" t="s">
        <v>2237</v>
      </c>
      <c r="B911" s="55">
        <v>1</v>
      </c>
      <c r="C911" s="55">
        <v>9</v>
      </c>
      <c r="D911" s="55">
        <v>9</v>
      </c>
      <c r="E911" s="55">
        <v>0</v>
      </c>
      <c r="F911" s="55">
        <v>19</v>
      </c>
    </row>
    <row r="912" spans="1:6" ht="13">
      <c r="A912" s="98" t="s">
        <v>2287</v>
      </c>
      <c r="B912" s="55">
        <v>0</v>
      </c>
      <c r="C912" s="55">
        <v>10</v>
      </c>
      <c r="D912" s="55">
        <v>7</v>
      </c>
      <c r="E912" s="55">
        <v>1</v>
      </c>
      <c r="F912" s="55">
        <v>18</v>
      </c>
    </row>
    <row r="913" spans="1:6" ht="13">
      <c r="A913" s="98" t="s">
        <v>2363</v>
      </c>
      <c r="B913" s="55">
        <v>1</v>
      </c>
      <c r="C913" s="55">
        <v>1</v>
      </c>
      <c r="D913" s="55">
        <v>12</v>
      </c>
      <c r="E913" s="55">
        <v>0</v>
      </c>
      <c r="F913" s="55">
        <v>14</v>
      </c>
    </row>
    <row r="914" spans="1:6" ht="13">
      <c r="A914" s="98" t="s">
        <v>2349</v>
      </c>
      <c r="B914" s="55">
        <v>1</v>
      </c>
      <c r="C914" s="55">
        <v>10</v>
      </c>
      <c r="D914" s="55">
        <v>2</v>
      </c>
      <c r="E914" s="55">
        <v>0</v>
      </c>
      <c r="F914" s="55">
        <v>13</v>
      </c>
    </row>
    <row r="915" spans="1:6" ht="13">
      <c r="A915" s="98" t="s">
        <v>2345</v>
      </c>
      <c r="B915" s="55">
        <v>0</v>
      </c>
      <c r="C915" s="55">
        <v>7</v>
      </c>
      <c r="D915" s="55">
        <v>5</v>
      </c>
      <c r="E915" s="55">
        <v>0</v>
      </c>
      <c r="F915" s="55">
        <v>12</v>
      </c>
    </row>
    <row r="916" spans="1:6" ht="13">
      <c r="A916" s="98" t="s">
        <v>2453</v>
      </c>
      <c r="B916" s="55">
        <v>0</v>
      </c>
      <c r="C916" s="55">
        <v>8</v>
      </c>
      <c r="D916" s="55">
        <v>3</v>
      </c>
      <c r="E916" s="55">
        <v>0</v>
      </c>
      <c r="F916" s="55">
        <v>11</v>
      </c>
    </row>
    <row r="917" spans="1:6" ht="13">
      <c r="A917" s="98" t="s">
        <v>2804</v>
      </c>
      <c r="B917" s="55">
        <v>0</v>
      </c>
      <c r="C917" s="55">
        <v>5</v>
      </c>
      <c r="D917" s="55">
        <v>5</v>
      </c>
      <c r="E917" s="55">
        <v>0</v>
      </c>
      <c r="F917" s="55">
        <v>10</v>
      </c>
    </row>
    <row r="918" spans="1:6" ht="13">
      <c r="A918" s="98" t="s">
        <v>2663</v>
      </c>
      <c r="B918" s="55">
        <v>1</v>
      </c>
      <c r="C918" s="55">
        <v>6</v>
      </c>
      <c r="D918" s="55">
        <v>2</v>
      </c>
      <c r="E918" s="55">
        <v>0</v>
      </c>
      <c r="F918" s="55">
        <v>9</v>
      </c>
    </row>
    <row r="919" spans="1:6" ht="13">
      <c r="A919" s="98" t="s">
        <v>2226</v>
      </c>
      <c r="B919" s="55">
        <v>0</v>
      </c>
      <c r="C919" s="55">
        <v>6</v>
      </c>
      <c r="D919" s="55">
        <v>3</v>
      </c>
      <c r="E919" s="55">
        <v>0</v>
      </c>
      <c r="F919" s="55">
        <v>9</v>
      </c>
    </row>
    <row r="920" spans="1:6" ht="13" collapsed="1">
      <c r="A920" s="98" t="s">
        <v>2233</v>
      </c>
      <c r="B920" s="55">
        <v>0</v>
      </c>
      <c r="C920" s="55">
        <v>4</v>
      </c>
      <c r="D920" s="55">
        <v>5</v>
      </c>
      <c r="E920" s="55">
        <v>0</v>
      </c>
      <c r="F920" s="55">
        <v>9</v>
      </c>
    </row>
    <row r="921" spans="1:6" ht="13" hidden="1" outlineLevel="1">
      <c r="A921" s="98" t="s">
        <v>2340</v>
      </c>
      <c r="B921" s="55">
        <v>1</v>
      </c>
      <c r="C921" s="55">
        <v>4</v>
      </c>
      <c r="D921" s="55">
        <v>2</v>
      </c>
      <c r="E921" s="55">
        <v>0</v>
      </c>
      <c r="F921" s="55">
        <v>7</v>
      </c>
    </row>
    <row r="922" spans="1:6" ht="13" hidden="1" outlineLevel="1">
      <c r="A922" s="98" t="s">
        <v>2256</v>
      </c>
      <c r="B922" s="55">
        <v>0</v>
      </c>
      <c r="C922" s="55">
        <v>0</v>
      </c>
      <c r="D922" s="55">
        <v>6</v>
      </c>
      <c r="E922" s="55">
        <v>0</v>
      </c>
      <c r="F922" s="55">
        <v>6</v>
      </c>
    </row>
    <row r="923" spans="1:6" ht="13" hidden="1" outlineLevel="1">
      <c r="A923" s="98" t="s">
        <v>2805</v>
      </c>
      <c r="B923" s="55">
        <v>0</v>
      </c>
      <c r="C923" s="55">
        <v>5</v>
      </c>
      <c r="D923" s="55">
        <v>1</v>
      </c>
      <c r="E923" s="55">
        <v>0</v>
      </c>
      <c r="F923" s="55">
        <v>6</v>
      </c>
    </row>
    <row r="924" spans="1:6" ht="13" hidden="1" outlineLevel="1">
      <c r="A924" s="98" t="s">
        <v>2806</v>
      </c>
      <c r="B924" s="55">
        <v>0</v>
      </c>
      <c r="C924" s="55">
        <v>4</v>
      </c>
      <c r="D924" s="55">
        <v>2</v>
      </c>
      <c r="E924" s="55">
        <v>0</v>
      </c>
      <c r="F924" s="55">
        <v>6</v>
      </c>
    </row>
    <row r="925" spans="1:6" ht="13" hidden="1" outlineLevel="1">
      <c r="A925" s="98" t="s">
        <v>2464</v>
      </c>
      <c r="B925" s="55">
        <v>1</v>
      </c>
      <c r="C925" s="55">
        <v>4</v>
      </c>
      <c r="D925" s="55">
        <v>1</v>
      </c>
      <c r="E925" s="55">
        <v>0</v>
      </c>
      <c r="F925" s="55">
        <v>6</v>
      </c>
    </row>
    <row r="926" spans="1:6" ht="13" hidden="1" outlineLevel="1">
      <c r="A926" s="98" t="s">
        <v>2800</v>
      </c>
      <c r="B926" s="55">
        <v>0</v>
      </c>
      <c r="C926" s="55">
        <v>0</v>
      </c>
      <c r="D926" s="55">
        <v>6</v>
      </c>
      <c r="E926" s="55">
        <v>0</v>
      </c>
      <c r="F926" s="55">
        <v>6</v>
      </c>
    </row>
    <row r="927" spans="1:6" ht="13" hidden="1" outlineLevel="1">
      <c r="A927" s="98" t="s">
        <v>2807</v>
      </c>
      <c r="B927" s="55">
        <v>0</v>
      </c>
      <c r="C927" s="55">
        <v>1</v>
      </c>
      <c r="D927" s="55">
        <v>5</v>
      </c>
      <c r="E927" s="55">
        <v>0</v>
      </c>
      <c r="F927" s="55">
        <v>6</v>
      </c>
    </row>
    <row r="928" spans="1:6" ht="13" hidden="1" outlineLevel="1">
      <c r="A928" s="98" t="s">
        <v>2754</v>
      </c>
      <c r="B928" s="55">
        <v>0</v>
      </c>
      <c r="C928" s="55">
        <v>4</v>
      </c>
      <c r="D928" s="55">
        <v>2</v>
      </c>
      <c r="E928" s="55">
        <v>0</v>
      </c>
      <c r="F928" s="55">
        <v>6</v>
      </c>
    </row>
    <row r="929" spans="1:6" ht="13" hidden="1" outlineLevel="1">
      <c r="A929" s="98" t="s">
        <v>2228</v>
      </c>
      <c r="B929" s="55">
        <v>0</v>
      </c>
      <c r="C929" s="55">
        <v>3</v>
      </c>
      <c r="D929" s="55">
        <v>2</v>
      </c>
      <c r="E929" s="55">
        <v>0</v>
      </c>
      <c r="F929" s="55">
        <v>5</v>
      </c>
    </row>
    <row r="930" spans="1:6" ht="13" hidden="1" outlineLevel="1">
      <c r="A930" s="98" t="s">
        <v>2231</v>
      </c>
      <c r="B930" s="55">
        <v>1</v>
      </c>
      <c r="C930" s="55">
        <v>3</v>
      </c>
      <c r="D930" s="55">
        <v>1</v>
      </c>
      <c r="E930" s="55">
        <v>0</v>
      </c>
      <c r="F930" s="55">
        <v>5</v>
      </c>
    </row>
    <row r="931" spans="1:6" ht="13" hidden="1" outlineLevel="1">
      <c r="A931" s="98" t="s">
        <v>2244</v>
      </c>
      <c r="B931" s="55">
        <v>0</v>
      </c>
      <c r="C931" s="55">
        <v>1</v>
      </c>
      <c r="D931" s="55">
        <v>4</v>
      </c>
      <c r="E931" s="55">
        <v>0</v>
      </c>
      <c r="F931" s="55">
        <v>5</v>
      </c>
    </row>
    <row r="932" spans="1:6" ht="13" hidden="1" outlineLevel="1">
      <c r="A932" s="98" t="s">
        <v>2387</v>
      </c>
      <c r="B932" s="55">
        <v>0</v>
      </c>
      <c r="C932" s="55">
        <v>0</v>
      </c>
      <c r="D932" s="55">
        <v>5</v>
      </c>
      <c r="E932" s="55">
        <v>0</v>
      </c>
      <c r="F932" s="55">
        <v>5</v>
      </c>
    </row>
    <row r="933" spans="1:6" ht="13" hidden="1" outlineLevel="1">
      <c r="A933" s="98" t="s">
        <v>2808</v>
      </c>
      <c r="B933" s="55">
        <v>0</v>
      </c>
      <c r="C933" s="55">
        <v>0</v>
      </c>
      <c r="D933" s="55">
        <v>4</v>
      </c>
      <c r="E933" s="55">
        <v>0</v>
      </c>
      <c r="F933" s="55">
        <v>4</v>
      </c>
    </row>
    <row r="934" spans="1:6" ht="13" hidden="1" outlineLevel="1">
      <c r="A934" s="98" t="s">
        <v>2809</v>
      </c>
      <c r="B934" s="55">
        <v>0</v>
      </c>
      <c r="C934" s="55">
        <v>3</v>
      </c>
      <c r="D934" s="55">
        <v>1</v>
      </c>
      <c r="E934" s="55">
        <v>0</v>
      </c>
      <c r="F934" s="55">
        <v>4</v>
      </c>
    </row>
    <row r="935" spans="1:6" ht="13" hidden="1" outlineLevel="1">
      <c r="A935" s="98" t="s">
        <v>2586</v>
      </c>
      <c r="B935" s="55">
        <v>0</v>
      </c>
      <c r="C935" s="55">
        <v>2</v>
      </c>
      <c r="D935" s="55">
        <v>2</v>
      </c>
      <c r="E935" s="55">
        <v>0</v>
      </c>
      <c r="F935" s="55">
        <v>4</v>
      </c>
    </row>
    <row r="936" spans="1:6" ht="13" hidden="1" outlineLevel="1">
      <c r="A936" s="98" t="s">
        <v>2291</v>
      </c>
      <c r="B936" s="55">
        <v>0</v>
      </c>
      <c r="C936" s="55">
        <v>0</v>
      </c>
      <c r="D936" s="55">
        <v>4</v>
      </c>
      <c r="E936" s="55">
        <v>0</v>
      </c>
      <c r="F936" s="55">
        <v>4</v>
      </c>
    </row>
    <row r="937" spans="1:6" ht="13" hidden="1" outlineLevel="1">
      <c r="A937" s="98" t="s">
        <v>2810</v>
      </c>
      <c r="B937" s="55">
        <v>0</v>
      </c>
      <c r="C937" s="55">
        <v>4</v>
      </c>
      <c r="D937" s="55">
        <v>0</v>
      </c>
      <c r="E937" s="55">
        <v>0</v>
      </c>
      <c r="F937" s="55">
        <v>4</v>
      </c>
    </row>
    <row r="938" spans="1:6" ht="13" hidden="1" outlineLevel="1">
      <c r="A938" s="98" t="s">
        <v>2811</v>
      </c>
      <c r="B938" s="55">
        <v>0</v>
      </c>
      <c r="C938" s="55">
        <v>4</v>
      </c>
      <c r="D938" s="55">
        <v>0</v>
      </c>
      <c r="E938" s="55">
        <v>0</v>
      </c>
      <c r="F938" s="55">
        <v>4</v>
      </c>
    </row>
    <row r="939" spans="1:6" ht="13" hidden="1" outlineLevel="1">
      <c r="A939" s="98" t="s">
        <v>2706</v>
      </c>
      <c r="B939" s="55">
        <v>0</v>
      </c>
      <c r="C939" s="55">
        <v>3</v>
      </c>
      <c r="D939" s="55">
        <v>0</v>
      </c>
      <c r="E939" s="55">
        <v>0</v>
      </c>
      <c r="F939" s="55">
        <v>3</v>
      </c>
    </row>
    <row r="940" spans="1:6" ht="13" hidden="1" outlineLevel="1">
      <c r="A940" s="98" t="s">
        <v>2812</v>
      </c>
      <c r="B940" s="55">
        <v>0</v>
      </c>
      <c r="C940" s="55">
        <v>0</v>
      </c>
      <c r="D940" s="55">
        <v>3</v>
      </c>
      <c r="E940" s="55">
        <v>0</v>
      </c>
      <c r="F940" s="55">
        <v>3</v>
      </c>
    </row>
    <row r="941" spans="1:6" ht="13" hidden="1" outlineLevel="1">
      <c r="A941" s="98" t="s">
        <v>2813</v>
      </c>
      <c r="B941" s="55">
        <v>0</v>
      </c>
      <c r="C941" s="55">
        <v>3</v>
      </c>
      <c r="D941" s="55">
        <v>0</v>
      </c>
      <c r="E941" s="55">
        <v>0</v>
      </c>
      <c r="F941" s="55">
        <v>3</v>
      </c>
    </row>
    <row r="942" spans="1:6" ht="13" hidden="1" outlineLevel="1">
      <c r="A942" s="98" t="s">
        <v>2814</v>
      </c>
      <c r="B942" s="55">
        <v>0</v>
      </c>
      <c r="C942" s="55">
        <v>2</v>
      </c>
      <c r="D942" s="55">
        <v>1</v>
      </c>
      <c r="E942" s="55">
        <v>0</v>
      </c>
      <c r="F942" s="55">
        <v>3</v>
      </c>
    </row>
    <row r="943" spans="1:6" ht="13" hidden="1" outlineLevel="1">
      <c r="A943" s="98" t="s">
        <v>2762</v>
      </c>
      <c r="B943" s="55">
        <v>0</v>
      </c>
      <c r="C943" s="55">
        <v>2</v>
      </c>
      <c r="D943" s="55">
        <v>1</v>
      </c>
      <c r="E943" s="55">
        <v>0</v>
      </c>
      <c r="F943" s="55">
        <v>3</v>
      </c>
    </row>
    <row r="944" spans="1:6" ht="13" hidden="1" outlineLevel="1">
      <c r="A944" s="98" t="s">
        <v>2437</v>
      </c>
      <c r="B944" s="55">
        <v>0</v>
      </c>
      <c r="C944" s="55">
        <v>2</v>
      </c>
      <c r="D944" s="55">
        <v>0</v>
      </c>
      <c r="E944" s="55">
        <v>0</v>
      </c>
      <c r="F944" s="55">
        <v>2</v>
      </c>
    </row>
    <row r="945" spans="1:6" ht="13" hidden="1" outlineLevel="1">
      <c r="A945" s="99" t="s">
        <v>2331</v>
      </c>
      <c r="B945" s="55">
        <v>0</v>
      </c>
      <c r="C945" s="55">
        <v>2</v>
      </c>
      <c r="D945" s="55">
        <v>0</v>
      </c>
      <c r="E945" s="55">
        <v>0</v>
      </c>
      <c r="F945" s="55">
        <v>2</v>
      </c>
    </row>
    <row r="946" spans="1:6" ht="13" hidden="1" outlineLevel="1">
      <c r="A946" s="98" t="s">
        <v>2815</v>
      </c>
      <c r="B946" s="55">
        <v>0</v>
      </c>
      <c r="C946" s="55">
        <v>1</v>
      </c>
      <c r="D946" s="55">
        <v>0</v>
      </c>
      <c r="E946" s="55">
        <v>1</v>
      </c>
      <c r="F946" s="55">
        <v>2</v>
      </c>
    </row>
    <row r="947" spans="1:6" ht="13" hidden="1" outlineLevel="1">
      <c r="A947" s="98" t="s">
        <v>2236</v>
      </c>
      <c r="B947" s="55">
        <v>0</v>
      </c>
      <c r="C947" s="55">
        <v>1</v>
      </c>
      <c r="D947" s="55">
        <v>1</v>
      </c>
      <c r="E947" s="55">
        <v>0</v>
      </c>
      <c r="F947" s="55">
        <v>2</v>
      </c>
    </row>
    <row r="948" spans="1:6" ht="13" hidden="1" outlineLevel="1">
      <c r="A948" s="98" t="s">
        <v>2438</v>
      </c>
      <c r="B948" s="55">
        <v>1</v>
      </c>
      <c r="C948" s="55">
        <v>1</v>
      </c>
      <c r="D948" s="55">
        <v>0</v>
      </c>
      <c r="E948" s="55">
        <v>0</v>
      </c>
      <c r="F948" s="55">
        <v>2</v>
      </c>
    </row>
    <row r="949" spans="1:6" ht="13" hidden="1" outlineLevel="1">
      <c r="A949" s="98" t="s">
        <v>2572</v>
      </c>
      <c r="B949" s="55">
        <v>0</v>
      </c>
      <c r="C949" s="55">
        <v>0</v>
      </c>
      <c r="D949" s="55">
        <v>2</v>
      </c>
      <c r="E949" s="55">
        <v>0</v>
      </c>
      <c r="F949" s="55">
        <v>2</v>
      </c>
    </row>
    <row r="950" spans="1:6" ht="13" hidden="1" outlineLevel="1">
      <c r="A950" s="98" t="s">
        <v>2234</v>
      </c>
      <c r="B950" s="55">
        <v>0</v>
      </c>
      <c r="C950" s="55">
        <v>2</v>
      </c>
      <c r="D950" s="55">
        <v>0</v>
      </c>
      <c r="E950" s="55">
        <v>0</v>
      </c>
      <c r="F950" s="55">
        <v>2</v>
      </c>
    </row>
    <row r="951" spans="1:6" ht="13" hidden="1" outlineLevel="1">
      <c r="A951" s="98" t="s">
        <v>2360</v>
      </c>
      <c r="B951" s="55">
        <v>0</v>
      </c>
      <c r="C951" s="55">
        <v>2</v>
      </c>
      <c r="D951" s="55">
        <v>0</v>
      </c>
      <c r="E951" s="55">
        <v>0</v>
      </c>
      <c r="F951" s="55">
        <v>2</v>
      </c>
    </row>
    <row r="952" spans="1:6" ht="13" hidden="1" outlineLevel="1">
      <c r="A952" s="98" t="s">
        <v>2816</v>
      </c>
      <c r="B952" s="55">
        <v>0</v>
      </c>
      <c r="C952" s="55">
        <v>1</v>
      </c>
      <c r="D952" s="55">
        <v>1</v>
      </c>
      <c r="E952" s="55">
        <v>0</v>
      </c>
      <c r="F952" s="55">
        <v>2</v>
      </c>
    </row>
    <row r="953" spans="1:6" ht="13" hidden="1" outlineLevel="1">
      <c r="A953" s="98" t="s">
        <v>2817</v>
      </c>
      <c r="B953" s="55">
        <v>0</v>
      </c>
      <c r="C953" s="55">
        <v>0</v>
      </c>
      <c r="D953" s="55">
        <v>2</v>
      </c>
      <c r="E953" s="55">
        <v>0</v>
      </c>
      <c r="F953" s="55">
        <v>2</v>
      </c>
    </row>
    <row r="954" spans="1:6" ht="13" hidden="1" outlineLevel="1">
      <c r="A954" s="98" t="s">
        <v>2225</v>
      </c>
      <c r="B954" s="55">
        <v>0</v>
      </c>
      <c r="C954" s="55">
        <v>1</v>
      </c>
      <c r="D954" s="55">
        <v>1</v>
      </c>
      <c r="E954" s="55">
        <v>0</v>
      </c>
      <c r="F954" s="55">
        <v>2</v>
      </c>
    </row>
    <row r="955" spans="1:6" ht="13" hidden="1" outlineLevel="1">
      <c r="A955" s="98" t="s">
        <v>2462</v>
      </c>
      <c r="B955" s="55">
        <v>0</v>
      </c>
      <c r="C955" s="55">
        <v>1</v>
      </c>
      <c r="D955" s="55">
        <v>1</v>
      </c>
      <c r="E955" s="55">
        <v>0</v>
      </c>
      <c r="F955" s="55">
        <v>2</v>
      </c>
    </row>
    <row r="956" spans="1:6" ht="13" hidden="1" outlineLevel="1">
      <c r="A956" s="98" t="s">
        <v>2818</v>
      </c>
      <c r="B956" s="55">
        <v>0</v>
      </c>
      <c r="C956" s="55">
        <v>0</v>
      </c>
      <c r="D956" s="55">
        <v>2</v>
      </c>
      <c r="E956" s="55">
        <v>0</v>
      </c>
      <c r="F956" s="55">
        <v>2</v>
      </c>
    </row>
    <row r="957" spans="1:6" ht="13" hidden="1" outlineLevel="1">
      <c r="A957" s="98" t="s">
        <v>2477</v>
      </c>
      <c r="B957" s="55">
        <v>0</v>
      </c>
      <c r="C957" s="55">
        <v>2</v>
      </c>
      <c r="D957" s="55">
        <v>0</v>
      </c>
      <c r="E957" s="55">
        <v>0</v>
      </c>
      <c r="F957" s="55">
        <v>2</v>
      </c>
    </row>
    <row r="958" spans="1:6" ht="13" hidden="1" outlineLevel="1">
      <c r="A958" s="98" t="s">
        <v>2440</v>
      </c>
      <c r="B958" s="55">
        <v>0</v>
      </c>
      <c r="C958" s="55">
        <v>1</v>
      </c>
      <c r="D958" s="55">
        <v>0</v>
      </c>
      <c r="E958" s="55">
        <v>0</v>
      </c>
      <c r="F958" s="55">
        <v>1</v>
      </c>
    </row>
    <row r="959" spans="1:6" ht="13" hidden="1" outlineLevel="1">
      <c r="A959" s="98" t="s">
        <v>2284</v>
      </c>
      <c r="B959" s="55">
        <v>0</v>
      </c>
      <c r="C959" s="55">
        <v>0</v>
      </c>
      <c r="D959" s="55">
        <v>1</v>
      </c>
      <c r="E959" s="55">
        <v>0</v>
      </c>
      <c r="F959" s="55">
        <v>1</v>
      </c>
    </row>
    <row r="960" spans="1:6" ht="13" hidden="1" outlineLevel="1">
      <c r="A960" s="98" t="s">
        <v>2490</v>
      </c>
      <c r="B960" s="55">
        <v>0</v>
      </c>
      <c r="C960" s="55">
        <v>0</v>
      </c>
      <c r="D960" s="55">
        <v>1</v>
      </c>
      <c r="E960" s="55">
        <v>0</v>
      </c>
      <c r="F960" s="55">
        <v>1</v>
      </c>
    </row>
    <row r="961" spans="1:6" ht="13" hidden="1" outlineLevel="1">
      <c r="A961" s="98" t="s">
        <v>2538</v>
      </c>
      <c r="B961" s="55">
        <v>1</v>
      </c>
      <c r="C961" s="55">
        <v>0</v>
      </c>
      <c r="D961" s="55">
        <v>0</v>
      </c>
      <c r="E961" s="55">
        <v>0</v>
      </c>
      <c r="F961" s="55">
        <v>1</v>
      </c>
    </row>
    <row r="962" spans="1:6" ht="13" hidden="1" outlineLevel="1">
      <c r="A962" s="98" t="s">
        <v>2819</v>
      </c>
      <c r="B962" s="55">
        <v>0</v>
      </c>
      <c r="C962" s="55">
        <v>1</v>
      </c>
      <c r="D962" s="55">
        <v>0</v>
      </c>
      <c r="E962" s="55">
        <v>0</v>
      </c>
      <c r="F962" s="55">
        <v>1</v>
      </c>
    </row>
    <row r="963" spans="1:6" ht="13" hidden="1" outlineLevel="1">
      <c r="A963" s="98" t="s">
        <v>2798</v>
      </c>
      <c r="B963" s="55">
        <v>0</v>
      </c>
      <c r="C963" s="55">
        <v>1</v>
      </c>
      <c r="D963" s="55">
        <v>0</v>
      </c>
      <c r="E963" s="55">
        <v>0</v>
      </c>
      <c r="F963" s="55">
        <v>1</v>
      </c>
    </row>
    <row r="964" spans="1:6" ht="13" hidden="1" outlineLevel="1">
      <c r="A964" s="98" t="s">
        <v>2820</v>
      </c>
      <c r="B964" s="55">
        <v>0</v>
      </c>
      <c r="C964" s="55">
        <v>1</v>
      </c>
      <c r="D964" s="55">
        <v>0</v>
      </c>
      <c r="E964" s="55">
        <v>0</v>
      </c>
      <c r="F964" s="55">
        <v>1</v>
      </c>
    </row>
    <row r="965" spans="1:6" ht="13" hidden="1" outlineLevel="1">
      <c r="A965" s="98" t="s">
        <v>2821</v>
      </c>
      <c r="B965" s="55">
        <v>0</v>
      </c>
      <c r="C965" s="55">
        <v>0</v>
      </c>
      <c r="D965" s="55">
        <v>1</v>
      </c>
      <c r="E965" s="55">
        <v>0</v>
      </c>
      <c r="F965" s="55">
        <v>1</v>
      </c>
    </row>
    <row r="966" spans="1:6" ht="13" hidden="1" outlineLevel="1">
      <c r="A966" s="98" t="s">
        <v>2466</v>
      </c>
      <c r="B966" s="55">
        <v>0</v>
      </c>
      <c r="C966" s="55">
        <v>0</v>
      </c>
      <c r="D966" s="55">
        <v>1</v>
      </c>
      <c r="E966" s="55">
        <v>0</v>
      </c>
      <c r="F966" s="55">
        <v>1</v>
      </c>
    </row>
    <row r="967" spans="1:6" ht="13" hidden="1" outlineLevel="1">
      <c r="A967" s="98" t="s">
        <v>2822</v>
      </c>
      <c r="B967" s="55">
        <v>0</v>
      </c>
      <c r="C967" s="55">
        <v>0</v>
      </c>
      <c r="D967" s="55">
        <v>1</v>
      </c>
      <c r="E967" s="55">
        <v>0</v>
      </c>
      <c r="F967" s="55">
        <v>1</v>
      </c>
    </row>
    <row r="968" spans="1:6" ht="13" hidden="1" outlineLevel="1">
      <c r="A968" s="98" t="s">
        <v>2823</v>
      </c>
      <c r="B968" s="55">
        <v>0</v>
      </c>
      <c r="C968" s="55">
        <v>0</v>
      </c>
      <c r="D968" s="55">
        <v>1</v>
      </c>
      <c r="E968" s="55">
        <v>0</v>
      </c>
      <c r="F968" s="55">
        <v>1</v>
      </c>
    </row>
    <row r="969" spans="1:6" ht="13" hidden="1" outlineLevel="1">
      <c r="A969" s="98" t="s">
        <v>2824</v>
      </c>
      <c r="B969" s="55">
        <v>0</v>
      </c>
      <c r="C969" s="55">
        <v>1</v>
      </c>
      <c r="D969" s="55">
        <v>0</v>
      </c>
      <c r="E969" s="55">
        <v>0</v>
      </c>
      <c r="F969" s="55">
        <v>1</v>
      </c>
    </row>
    <row r="970" spans="1:6" ht="13" hidden="1" outlineLevel="1">
      <c r="A970" s="98" t="s">
        <v>2825</v>
      </c>
      <c r="B970" s="55">
        <v>0</v>
      </c>
      <c r="C970" s="55">
        <v>0</v>
      </c>
      <c r="D970" s="55">
        <v>1</v>
      </c>
      <c r="E970" s="55">
        <v>0</v>
      </c>
      <c r="F970" s="55">
        <v>1</v>
      </c>
    </row>
    <row r="971" spans="1:6" ht="13" hidden="1" outlineLevel="1">
      <c r="A971" s="98" t="s">
        <v>2826</v>
      </c>
      <c r="B971" s="55">
        <v>0</v>
      </c>
      <c r="C971" s="55">
        <v>0</v>
      </c>
      <c r="D971" s="55">
        <v>1</v>
      </c>
      <c r="E971" s="55">
        <v>0</v>
      </c>
      <c r="F971" s="55">
        <v>1</v>
      </c>
    </row>
    <row r="972" spans="1:6" ht="13" hidden="1" outlineLevel="1">
      <c r="A972" s="98" t="s">
        <v>2827</v>
      </c>
      <c r="B972" s="55">
        <v>0</v>
      </c>
      <c r="C972" s="55">
        <v>1</v>
      </c>
      <c r="D972" s="55">
        <v>0</v>
      </c>
      <c r="E972" s="55">
        <v>0</v>
      </c>
      <c r="F972" s="55">
        <v>1</v>
      </c>
    </row>
    <row r="973" spans="1:6" ht="13" hidden="1" outlineLevel="1">
      <c r="A973" s="98" t="s">
        <v>2828</v>
      </c>
      <c r="B973" s="55">
        <v>0</v>
      </c>
      <c r="C973" s="55">
        <v>0</v>
      </c>
      <c r="D973" s="55">
        <v>1</v>
      </c>
      <c r="E973" s="55">
        <v>0</v>
      </c>
      <c r="F973" s="55">
        <v>1</v>
      </c>
    </row>
    <row r="974" spans="1:6" ht="13" hidden="1" outlineLevel="1">
      <c r="A974" s="98" t="s">
        <v>2829</v>
      </c>
      <c r="B974" s="55">
        <v>0</v>
      </c>
      <c r="C974" s="55">
        <v>1</v>
      </c>
      <c r="D974" s="55">
        <v>0</v>
      </c>
      <c r="E974" s="55">
        <v>0</v>
      </c>
      <c r="F974" s="55">
        <v>1</v>
      </c>
    </row>
    <row r="975" spans="1:6" ht="13" hidden="1" outlineLevel="1">
      <c r="A975" s="98" t="s">
        <v>2830</v>
      </c>
      <c r="B975" s="55">
        <v>0</v>
      </c>
      <c r="C975" s="55">
        <v>1</v>
      </c>
      <c r="D975" s="55">
        <v>0</v>
      </c>
      <c r="E975" s="55">
        <v>0</v>
      </c>
      <c r="F975" s="55">
        <v>1</v>
      </c>
    </row>
    <row r="976" spans="1:6" ht="13" hidden="1" outlineLevel="1">
      <c r="A976" s="98" t="s">
        <v>2344</v>
      </c>
      <c r="B976" s="55">
        <v>0</v>
      </c>
      <c r="C976" s="55">
        <v>0</v>
      </c>
      <c r="D976" s="55">
        <v>1</v>
      </c>
      <c r="E976" s="55">
        <v>0</v>
      </c>
      <c r="F976" s="55">
        <v>1</v>
      </c>
    </row>
    <row r="977" spans="1:6" ht="13" hidden="1" outlineLevel="1">
      <c r="A977" s="98" t="s">
        <v>2831</v>
      </c>
      <c r="B977" s="55">
        <v>0</v>
      </c>
      <c r="C977" s="55">
        <v>0</v>
      </c>
      <c r="D977" s="55">
        <v>1</v>
      </c>
      <c r="E977" s="55">
        <v>0</v>
      </c>
      <c r="F977" s="55">
        <v>1</v>
      </c>
    </row>
    <row r="978" spans="1:6" ht="13" hidden="1" outlineLevel="1">
      <c r="A978" s="98" t="s">
        <v>2832</v>
      </c>
      <c r="B978" s="55">
        <v>0</v>
      </c>
      <c r="C978" s="55">
        <v>0</v>
      </c>
      <c r="D978" s="55">
        <v>1</v>
      </c>
      <c r="E978" s="55">
        <v>0</v>
      </c>
      <c r="F978" s="55">
        <v>1</v>
      </c>
    </row>
    <row r="979" spans="1:6" ht="13" hidden="1" outlineLevel="1">
      <c r="A979" s="98" t="s">
        <v>2499</v>
      </c>
      <c r="B979" s="55">
        <v>0</v>
      </c>
      <c r="C979" s="55">
        <v>0</v>
      </c>
      <c r="D979" s="55">
        <v>1</v>
      </c>
      <c r="E979" s="55">
        <v>0</v>
      </c>
      <c r="F979" s="55">
        <v>1</v>
      </c>
    </row>
    <row r="980" spans="1:6" ht="13" hidden="1" outlineLevel="1">
      <c r="A980" s="98" t="s">
        <v>2833</v>
      </c>
      <c r="B980" s="55">
        <v>0</v>
      </c>
      <c r="C980" s="55">
        <v>1</v>
      </c>
      <c r="D980" s="55">
        <v>0</v>
      </c>
      <c r="E980" s="55">
        <v>0</v>
      </c>
      <c r="F980" s="55">
        <v>1</v>
      </c>
    </row>
    <row r="981" spans="1:6" ht="13" hidden="1" outlineLevel="1">
      <c r="A981" s="98" t="s">
        <v>2834</v>
      </c>
      <c r="B981" s="55">
        <v>0</v>
      </c>
      <c r="C981" s="55">
        <v>0</v>
      </c>
      <c r="D981" s="55">
        <v>1</v>
      </c>
      <c r="E981" s="55">
        <v>0</v>
      </c>
      <c r="F981" s="55">
        <v>1</v>
      </c>
    </row>
    <row r="982" spans="1:6" ht="13" hidden="1" outlineLevel="1">
      <c r="A982" s="98" t="s">
        <v>2835</v>
      </c>
      <c r="B982" s="55">
        <v>0</v>
      </c>
      <c r="C982" s="55">
        <v>1</v>
      </c>
      <c r="D982" s="55">
        <v>0</v>
      </c>
      <c r="E982" s="55">
        <v>0</v>
      </c>
      <c r="F982" s="55">
        <v>1</v>
      </c>
    </row>
    <row r="983" spans="1:6" ht="13" hidden="1" outlineLevel="1">
      <c r="A983" s="98" t="s">
        <v>2836</v>
      </c>
      <c r="B983" s="55">
        <v>0</v>
      </c>
      <c r="C983" s="55">
        <v>0</v>
      </c>
      <c r="D983" s="55">
        <v>1</v>
      </c>
      <c r="E983" s="55">
        <v>0</v>
      </c>
      <c r="F983" s="55">
        <v>1</v>
      </c>
    </row>
    <row r="984" spans="1:6" ht="13" hidden="1" outlineLevel="1">
      <c r="A984" s="98" t="s">
        <v>2837</v>
      </c>
      <c r="B984" s="55">
        <v>0</v>
      </c>
      <c r="C984" s="55">
        <v>0</v>
      </c>
      <c r="D984" s="55">
        <v>1</v>
      </c>
      <c r="E984" s="55">
        <v>0</v>
      </c>
      <c r="F984" s="55">
        <v>1</v>
      </c>
    </row>
    <row r="985" spans="1:6" ht="13" hidden="1" outlineLevel="1">
      <c r="A985" s="98" t="s">
        <v>2838</v>
      </c>
      <c r="B985" s="55">
        <v>0</v>
      </c>
      <c r="C985" s="55">
        <v>1</v>
      </c>
      <c r="D985" s="55">
        <v>0</v>
      </c>
      <c r="E985" s="55">
        <v>0</v>
      </c>
      <c r="F985" s="55">
        <v>1</v>
      </c>
    </row>
    <row r="986" spans="1:6" ht="13" hidden="1" outlineLevel="1">
      <c r="A986" s="98" t="s">
        <v>2839</v>
      </c>
      <c r="B986" s="55">
        <v>0</v>
      </c>
      <c r="C986" s="55">
        <v>0</v>
      </c>
      <c r="D986" s="55">
        <v>1</v>
      </c>
      <c r="E986" s="55">
        <v>0</v>
      </c>
      <c r="F986" s="55">
        <v>1</v>
      </c>
    </row>
    <row r="987" spans="1:6" ht="13" hidden="1" outlineLevel="1">
      <c r="A987" s="98" t="s">
        <v>2840</v>
      </c>
      <c r="B987" s="55">
        <v>0</v>
      </c>
      <c r="C987" s="55">
        <v>1</v>
      </c>
      <c r="D987" s="55">
        <v>0</v>
      </c>
      <c r="E987" s="55">
        <v>0</v>
      </c>
      <c r="F987" s="55">
        <v>1</v>
      </c>
    </row>
    <row r="988" spans="1:6" ht="13" hidden="1" outlineLevel="1">
      <c r="A988" s="98" t="s">
        <v>2841</v>
      </c>
      <c r="B988" s="55">
        <v>0</v>
      </c>
      <c r="C988" s="55">
        <v>1</v>
      </c>
      <c r="D988" s="55">
        <v>0</v>
      </c>
      <c r="E988" s="55">
        <v>0</v>
      </c>
      <c r="F988" s="55">
        <v>1</v>
      </c>
    </row>
    <row r="989" spans="1:6" ht="13" hidden="1" outlineLevel="1">
      <c r="A989" s="98" t="s">
        <v>2491</v>
      </c>
      <c r="B989" s="55">
        <v>0</v>
      </c>
      <c r="C989" s="55">
        <v>0</v>
      </c>
      <c r="D989" s="55">
        <v>1</v>
      </c>
      <c r="E989" s="55">
        <v>0</v>
      </c>
      <c r="F989" s="55">
        <v>1</v>
      </c>
    </row>
    <row r="990" spans="1:6" ht="13" hidden="1" outlineLevel="1">
      <c r="A990" s="98" t="s">
        <v>2842</v>
      </c>
      <c r="B990" s="55">
        <v>0</v>
      </c>
      <c r="C990" s="55">
        <v>1</v>
      </c>
      <c r="D990" s="55">
        <v>0</v>
      </c>
      <c r="E990" s="55">
        <v>0</v>
      </c>
      <c r="F990" s="55">
        <v>1</v>
      </c>
    </row>
    <row r="991" spans="1:6" ht="13" hidden="1" outlineLevel="1">
      <c r="A991" s="98" t="s">
        <v>2843</v>
      </c>
      <c r="B991" s="55">
        <v>0</v>
      </c>
      <c r="C991" s="55">
        <v>1</v>
      </c>
      <c r="D991" s="55">
        <v>0</v>
      </c>
      <c r="E991" s="55">
        <v>0</v>
      </c>
      <c r="F991" s="55">
        <v>1</v>
      </c>
    </row>
    <row r="992" spans="1:6" ht="13" hidden="1" outlineLevel="1">
      <c r="A992" s="98" t="s">
        <v>2844</v>
      </c>
      <c r="B992" s="55">
        <v>0</v>
      </c>
      <c r="C992" s="55">
        <v>1</v>
      </c>
      <c r="D992" s="55">
        <v>0</v>
      </c>
      <c r="E992" s="55">
        <v>0</v>
      </c>
      <c r="F992" s="55">
        <v>1</v>
      </c>
    </row>
    <row r="993" spans="1:6" ht="13" hidden="1" outlineLevel="1">
      <c r="A993" s="98" t="s">
        <v>2261</v>
      </c>
      <c r="B993" s="55">
        <v>0</v>
      </c>
      <c r="C993" s="55">
        <v>0</v>
      </c>
      <c r="D993" s="55">
        <v>1</v>
      </c>
      <c r="E993" s="55">
        <v>0</v>
      </c>
      <c r="F993" s="55">
        <v>1</v>
      </c>
    </row>
    <row r="994" spans="1:6" ht="13" hidden="1" outlineLevel="1">
      <c r="A994" s="98" t="s">
        <v>2845</v>
      </c>
      <c r="B994" s="55">
        <v>0</v>
      </c>
      <c r="C994" s="55">
        <v>1</v>
      </c>
      <c r="D994" s="55">
        <v>0</v>
      </c>
      <c r="E994" s="55">
        <v>0</v>
      </c>
      <c r="F994" s="55">
        <v>1</v>
      </c>
    </row>
    <row r="995" spans="1:6" ht="13" hidden="1" outlineLevel="1">
      <c r="A995" s="98" t="s">
        <v>2846</v>
      </c>
      <c r="B995" s="55">
        <v>0</v>
      </c>
      <c r="C995" s="55">
        <v>0</v>
      </c>
      <c r="D995" s="55">
        <v>1</v>
      </c>
      <c r="E995" s="55">
        <v>0</v>
      </c>
      <c r="F995" s="55">
        <v>1</v>
      </c>
    </row>
    <row r="996" spans="1:6" ht="13" hidden="1" outlineLevel="1">
      <c r="A996" s="98" t="s">
        <v>2251</v>
      </c>
      <c r="B996" s="55">
        <v>0</v>
      </c>
      <c r="C996" s="55">
        <v>0</v>
      </c>
      <c r="D996" s="55">
        <v>1</v>
      </c>
      <c r="E996" s="55">
        <v>0</v>
      </c>
      <c r="F996" s="55">
        <v>1</v>
      </c>
    </row>
    <row r="997" spans="1:6" ht="13" hidden="1" outlineLevel="1">
      <c r="A997" s="98" t="s">
        <v>2847</v>
      </c>
      <c r="B997" s="55">
        <v>0</v>
      </c>
      <c r="C997" s="55">
        <v>0</v>
      </c>
      <c r="D997" s="55">
        <v>1</v>
      </c>
      <c r="E997" s="55">
        <v>0</v>
      </c>
      <c r="F997" s="55">
        <v>1</v>
      </c>
    </row>
    <row r="998" spans="1:6" ht="13" hidden="1" outlineLevel="1">
      <c r="A998" s="98" t="s">
        <v>2848</v>
      </c>
      <c r="B998" s="55">
        <v>0</v>
      </c>
      <c r="C998" s="55">
        <v>0</v>
      </c>
      <c r="D998" s="55">
        <v>1</v>
      </c>
      <c r="E998" s="55">
        <v>0</v>
      </c>
      <c r="F998" s="55">
        <v>1</v>
      </c>
    </row>
    <row r="999" spans="1:6" ht="13" hidden="1" outlineLevel="1">
      <c r="A999" s="98" t="s">
        <v>2273</v>
      </c>
      <c r="B999" s="55">
        <v>0</v>
      </c>
      <c r="C999" s="55">
        <v>1</v>
      </c>
      <c r="D999" s="55">
        <v>0</v>
      </c>
      <c r="E999" s="55">
        <v>0</v>
      </c>
      <c r="F999" s="55">
        <v>1</v>
      </c>
    </row>
    <row r="1000" spans="1:6" ht="13" hidden="1" outlineLevel="1">
      <c r="A1000" s="98" t="s">
        <v>2358</v>
      </c>
      <c r="B1000" s="55">
        <v>0</v>
      </c>
      <c r="C1000" s="55">
        <v>1</v>
      </c>
      <c r="D1000" s="55">
        <v>0</v>
      </c>
      <c r="E1000" s="55">
        <v>0</v>
      </c>
      <c r="F1000" s="55">
        <v>1</v>
      </c>
    </row>
    <row r="1001" spans="1:6" ht="13" hidden="1" outlineLevel="1">
      <c r="A1001" s="99" t="s">
        <v>2598</v>
      </c>
      <c r="B1001" s="55">
        <v>1</v>
      </c>
      <c r="C1001" s="55">
        <v>0</v>
      </c>
      <c r="D1001" s="55">
        <v>0</v>
      </c>
      <c r="E1001" s="55">
        <v>0</v>
      </c>
      <c r="F1001" s="55">
        <v>1</v>
      </c>
    </row>
    <row r="1002" spans="1:6" ht="13" hidden="1" outlineLevel="1">
      <c r="A1002" s="98" t="s">
        <v>2485</v>
      </c>
      <c r="B1002" s="55">
        <v>0</v>
      </c>
      <c r="C1002" s="55">
        <v>1</v>
      </c>
      <c r="D1002" s="55">
        <v>0</v>
      </c>
      <c r="E1002" s="55">
        <v>0</v>
      </c>
      <c r="F1002" s="55">
        <v>1</v>
      </c>
    </row>
    <row r="1003" spans="1:6" ht="13" hidden="1" outlineLevel="1">
      <c r="A1003" s="98" t="s">
        <v>2849</v>
      </c>
      <c r="B1003" s="55">
        <v>0</v>
      </c>
      <c r="C1003" s="55">
        <v>0</v>
      </c>
      <c r="D1003" s="55">
        <v>1</v>
      </c>
      <c r="E1003" s="55">
        <v>0</v>
      </c>
      <c r="F1003" s="55">
        <v>1</v>
      </c>
    </row>
    <row r="1004" spans="1:6" ht="13" hidden="1" outlineLevel="1">
      <c r="A1004" s="98" t="s">
        <v>2850</v>
      </c>
      <c r="B1004" s="55">
        <v>0</v>
      </c>
      <c r="C1004" s="55">
        <v>1</v>
      </c>
      <c r="D1004" s="55">
        <v>0</v>
      </c>
      <c r="E1004" s="55">
        <v>0</v>
      </c>
      <c r="F1004" s="55">
        <v>1</v>
      </c>
    </row>
    <row r="1005" spans="1:6" ht="13" hidden="1" outlineLevel="1">
      <c r="A1005" s="98" t="s">
        <v>2851</v>
      </c>
      <c r="B1005" s="55">
        <v>0</v>
      </c>
      <c r="C1005" s="55">
        <v>0</v>
      </c>
      <c r="D1005" s="55">
        <v>1</v>
      </c>
      <c r="E1005" s="55">
        <v>0</v>
      </c>
      <c r="F1005" s="55">
        <v>1</v>
      </c>
    </row>
    <row r="1006" spans="1:6" ht="13" hidden="1" outlineLevel="1">
      <c r="A1006" s="98" t="s">
        <v>2232</v>
      </c>
      <c r="B1006" s="55">
        <v>0</v>
      </c>
      <c r="C1006" s="55">
        <v>1</v>
      </c>
      <c r="D1006" s="55">
        <v>0</v>
      </c>
      <c r="E1006" s="55">
        <v>0</v>
      </c>
      <c r="F1006" s="55">
        <v>1</v>
      </c>
    </row>
    <row r="1007" spans="1:6" ht="13" hidden="1" outlineLevel="1">
      <c r="A1007" s="98" t="s">
        <v>2367</v>
      </c>
      <c r="B1007" s="55">
        <v>0</v>
      </c>
      <c r="C1007" s="55">
        <v>0</v>
      </c>
      <c r="D1007" s="55">
        <v>1</v>
      </c>
      <c r="E1007" s="55">
        <v>0</v>
      </c>
      <c r="F1007" s="55">
        <v>1</v>
      </c>
    </row>
    <row r="1008" spans="1:6" ht="13" hidden="1" outlineLevel="1">
      <c r="A1008" s="98" t="s">
        <v>2852</v>
      </c>
      <c r="B1008" s="55">
        <v>0</v>
      </c>
      <c r="C1008" s="55">
        <v>0</v>
      </c>
      <c r="D1008" s="55">
        <v>1</v>
      </c>
      <c r="E1008" s="55">
        <v>0</v>
      </c>
      <c r="F1008" s="55">
        <v>1</v>
      </c>
    </row>
    <row r="1009" spans="1:6" ht="13" hidden="1" outlineLevel="1">
      <c r="A1009" s="98" t="s">
        <v>2469</v>
      </c>
      <c r="B1009" s="55">
        <v>0</v>
      </c>
      <c r="C1009" s="55">
        <v>0</v>
      </c>
      <c r="D1009" s="55">
        <v>1</v>
      </c>
      <c r="E1009" s="55">
        <v>0</v>
      </c>
      <c r="F1009" s="55">
        <v>1</v>
      </c>
    </row>
    <row r="1010" spans="1:6" ht="13" hidden="1" outlineLevel="1">
      <c r="A1010" s="98" t="s">
        <v>2446</v>
      </c>
      <c r="B1010" s="55">
        <v>0</v>
      </c>
      <c r="C1010" s="55">
        <v>0</v>
      </c>
      <c r="D1010" s="55">
        <v>1</v>
      </c>
      <c r="E1010" s="55">
        <v>0</v>
      </c>
      <c r="F1010" s="55">
        <v>1</v>
      </c>
    </row>
    <row r="1011" spans="1:6" ht="13" hidden="1" outlineLevel="1">
      <c r="A1011" s="98" t="s">
        <v>2492</v>
      </c>
      <c r="B1011" s="55">
        <v>0</v>
      </c>
      <c r="C1011" s="55">
        <v>0</v>
      </c>
      <c r="D1011" s="55">
        <v>1</v>
      </c>
      <c r="E1011" s="55">
        <v>0</v>
      </c>
      <c r="F1011" s="55">
        <v>1</v>
      </c>
    </row>
    <row r="1012" spans="1:6" ht="13" hidden="1" outlineLevel="1">
      <c r="A1012" s="98" t="s">
        <v>2370</v>
      </c>
      <c r="B1012" s="55">
        <v>0</v>
      </c>
      <c r="C1012" s="55">
        <v>0</v>
      </c>
      <c r="D1012" s="55">
        <v>1</v>
      </c>
      <c r="E1012" s="55">
        <v>0</v>
      </c>
      <c r="F1012" s="55">
        <v>1</v>
      </c>
    </row>
    <row r="1013" spans="1:6" ht="13" hidden="1" outlineLevel="1">
      <c r="A1013" s="98" t="s">
        <v>2853</v>
      </c>
      <c r="B1013" s="55">
        <v>0</v>
      </c>
      <c r="C1013" s="55">
        <v>1</v>
      </c>
      <c r="D1013" s="55">
        <v>0</v>
      </c>
      <c r="E1013" s="55">
        <v>0</v>
      </c>
      <c r="F1013" s="55">
        <v>1</v>
      </c>
    </row>
    <row r="1014" spans="1:6" ht="13" hidden="1" outlineLevel="1">
      <c r="A1014" s="98" t="s">
        <v>2854</v>
      </c>
      <c r="B1014" s="55">
        <v>0</v>
      </c>
      <c r="C1014" s="55">
        <v>0</v>
      </c>
      <c r="D1014" s="55">
        <v>1</v>
      </c>
      <c r="E1014" s="55">
        <v>0</v>
      </c>
      <c r="F1014" s="55">
        <v>1</v>
      </c>
    </row>
    <row r="1015" spans="1:6" ht="13" hidden="1" outlineLevel="1">
      <c r="A1015" s="98" t="s">
        <v>2855</v>
      </c>
      <c r="B1015" s="55">
        <v>0</v>
      </c>
      <c r="C1015" s="55">
        <v>1</v>
      </c>
      <c r="D1015" s="55">
        <v>0</v>
      </c>
      <c r="E1015" s="55">
        <v>0</v>
      </c>
      <c r="F1015" s="55">
        <v>1</v>
      </c>
    </row>
    <row r="1016" spans="1:6" ht="13" hidden="1" outlineLevel="1">
      <c r="A1016" s="98" t="s">
        <v>2856</v>
      </c>
      <c r="B1016" s="55">
        <v>0</v>
      </c>
      <c r="C1016" s="55">
        <v>1</v>
      </c>
      <c r="D1016" s="55">
        <v>0</v>
      </c>
      <c r="E1016" s="55">
        <v>0</v>
      </c>
      <c r="F1016" s="55">
        <v>1</v>
      </c>
    </row>
    <row r="1017" spans="1:6" ht="13" hidden="1" outlineLevel="1">
      <c r="A1017" s="98" t="s">
        <v>2801</v>
      </c>
      <c r="B1017" s="55">
        <v>0</v>
      </c>
      <c r="C1017" s="55">
        <v>1</v>
      </c>
      <c r="D1017" s="55">
        <v>0</v>
      </c>
      <c r="E1017" s="55">
        <v>0</v>
      </c>
      <c r="F1017" s="55">
        <v>1</v>
      </c>
    </row>
    <row r="1018" spans="1:6" ht="13" hidden="1" outlineLevel="1">
      <c r="A1018" s="98" t="s">
        <v>2857</v>
      </c>
      <c r="B1018" s="55">
        <v>0</v>
      </c>
      <c r="C1018" s="55">
        <v>1</v>
      </c>
      <c r="D1018" s="55">
        <v>0</v>
      </c>
      <c r="E1018" s="55">
        <v>0</v>
      </c>
      <c r="F1018" s="55">
        <v>1</v>
      </c>
    </row>
    <row r="1019" spans="1:6" ht="13" hidden="1" outlineLevel="1">
      <c r="A1019" s="98" t="s">
        <v>2761</v>
      </c>
      <c r="B1019" s="55">
        <v>0</v>
      </c>
      <c r="C1019" s="55">
        <v>0</v>
      </c>
      <c r="D1019" s="55">
        <v>1</v>
      </c>
      <c r="E1019" s="55">
        <v>0</v>
      </c>
      <c r="F1019" s="55">
        <v>1</v>
      </c>
    </row>
    <row r="1020" spans="1:6" ht="13" hidden="1" outlineLevel="1">
      <c r="A1020" s="98" t="s">
        <v>2262</v>
      </c>
      <c r="B1020" s="55">
        <v>0</v>
      </c>
      <c r="C1020" s="55">
        <v>1</v>
      </c>
      <c r="D1020" s="55">
        <v>0</v>
      </c>
      <c r="E1020" s="55">
        <v>0</v>
      </c>
      <c r="F1020" s="55">
        <v>1</v>
      </c>
    </row>
    <row r="1021" spans="1:6" ht="13" hidden="1" outlineLevel="1">
      <c r="A1021" s="98" t="s">
        <v>2612</v>
      </c>
      <c r="B1021" s="55">
        <v>1</v>
      </c>
      <c r="C1021" s="55">
        <v>0</v>
      </c>
      <c r="D1021" s="55">
        <v>0</v>
      </c>
      <c r="E1021" s="55">
        <v>0</v>
      </c>
      <c r="F1021" s="55">
        <v>1</v>
      </c>
    </row>
    <row r="1022" spans="1:6" ht="13" hidden="1" outlineLevel="1">
      <c r="A1022" s="98" t="s">
        <v>2858</v>
      </c>
      <c r="B1022" s="55">
        <v>0</v>
      </c>
      <c r="C1022" s="55">
        <v>1</v>
      </c>
      <c r="D1022" s="55">
        <v>0</v>
      </c>
      <c r="E1022" s="55">
        <v>0</v>
      </c>
      <c r="F1022" s="55">
        <v>1</v>
      </c>
    </row>
    <row r="1023" spans="1:6" ht="13" hidden="1" outlineLevel="1">
      <c r="A1023" s="98" t="s">
        <v>2859</v>
      </c>
      <c r="B1023" s="55">
        <v>0</v>
      </c>
      <c r="C1023" s="55">
        <v>0</v>
      </c>
      <c r="D1023" s="55">
        <v>1</v>
      </c>
      <c r="E1023" s="55">
        <v>0</v>
      </c>
      <c r="F1023" s="55">
        <v>1</v>
      </c>
    </row>
    <row r="1024" spans="1:6" ht="13" hidden="1" outlineLevel="1">
      <c r="A1024" s="98" t="s">
        <v>2860</v>
      </c>
      <c r="B1024" s="55">
        <v>0</v>
      </c>
      <c r="C1024" s="55">
        <v>1</v>
      </c>
      <c r="D1024" s="55">
        <v>0</v>
      </c>
      <c r="E1024" s="55">
        <v>0</v>
      </c>
      <c r="F1024" s="55">
        <v>1</v>
      </c>
    </row>
    <row r="1025" spans="1:6" ht="13" hidden="1" outlineLevel="1">
      <c r="A1025" s="98" t="s">
        <v>2802</v>
      </c>
      <c r="B1025" s="55">
        <v>0</v>
      </c>
      <c r="C1025" s="55">
        <v>0</v>
      </c>
      <c r="D1025" s="55">
        <v>1</v>
      </c>
      <c r="E1025" s="55">
        <v>0</v>
      </c>
      <c r="F1025" s="55">
        <v>1</v>
      </c>
    </row>
    <row r="1026" spans="1:6" ht="13" hidden="1" outlineLevel="1">
      <c r="A1026" s="98" t="s">
        <v>2861</v>
      </c>
      <c r="B1026" s="55">
        <v>0</v>
      </c>
      <c r="C1026" s="55">
        <v>1</v>
      </c>
      <c r="D1026" s="55">
        <v>0</v>
      </c>
      <c r="E1026" s="55">
        <v>0</v>
      </c>
      <c r="F1026" s="55">
        <v>1</v>
      </c>
    </row>
    <row r="1027" spans="1:6" ht="13" hidden="1" outlineLevel="1">
      <c r="A1027" s="98" t="s">
        <v>2454</v>
      </c>
      <c r="B1027" s="55">
        <v>0</v>
      </c>
      <c r="C1027" s="55">
        <v>1</v>
      </c>
      <c r="D1027" s="55">
        <v>0</v>
      </c>
      <c r="E1027" s="55">
        <v>0</v>
      </c>
      <c r="F1027" s="55">
        <v>1</v>
      </c>
    </row>
    <row r="1028" spans="1:6" ht="13" hidden="1" outlineLevel="1">
      <c r="A1028" s="98" t="s">
        <v>2803</v>
      </c>
      <c r="B1028" s="55">
        <v>0</v>
      </c>
      <c r="C1028" s="55">
        <v>0</v>
      </c>
      <c r="D1028" s="55">
        <v>1</v>
      </c>
      <c r="E1028" s="55">
        <v>0</v>
      </c>
      <c r="F1028" s="55">
        <v>1</v>
      </c>
    </row>
    <row r="1029" spans="1:6" ht="13" hidden="1" outlineLevel="1">
      <c r="A1029" s="98" t="s">
        <v>2455</v>
      </c>
      <c r="B1029" s="55">
        <v>0</v>
      </c>
      <c r="C1029" s="55">
        <v>0</v>
      </c>
      <c r="D1029" s="55">
        <v>1</v>
      </c>
      <c r="E1029" s="55">
        <v>0</v>
      </c>
      <c r="F1029" s="55">
        <v>1</v>
      </c>
    </row>
    <row r="1030" spans="1:6" ht="13" hidden="1" outlineLevel="1">
      <c r="A1030" s="98" t="s">
        <v>2862</v>
      </c>
      <c r="B1030" s="55">
        <v>0</v>
      </c>
      <c r="C1030" s="55">
        <v>1</v>
      </c>
      <c r="D1030" s="55">
        <v>0</v>
      </c>
      <c r="E1030" s="55">
        <v>0</v>
      </c>
      <c r="F1030" s="55">
        <v>1</v>
      </c>
    </row>
    <row r="1031" spans="1:6" ht="13" hidden="1" outlineLevel="1">
      <c r="A1031" s="98" t="s">
        <v>2691</v>
      </c>
      <c r="B1031" s="55">
        <v>0</v>
      </c>
      <c r="C1031" s="55">
        <v>0</v>
      </c>
      <c r="D1031" s="55">
        <v>1</v>
      </c>
      <c r="E1031" s="55">
        <v>0</v>
      </c>
      <c r="F1031" s="55">
        <v>1</v>
      </c>
    </row>
    <row r="1032" spans="1:6" ht="13" hidden="1" outlineLevel="1">
      <c r="A1032" s="98" t="s">
        <v>2863</v>
      </c>
      <c r="B1032" s="55">
        <v>0</v>
      </c>
      <c r="C1032" s="55">
        <v>0</v>
      </c>
      <c r="D1032" s="55">
        <v>1</v>
      </c>
      <c r="E1032" s="55">
        <v>0</v>
      </c>
      <c r="F1032" s="55">
        <v>1</v>
      </c>
    </row>
    <row r="1033" spans="1:6" ht="13" hidden="1" outlineLevel="1">
      <c r="A1033" s="98" t="s">
        <v>2864</v>
      </c>
      <c r="B1033" s="55">
        <v>0</v>
      </c>
      <c r="C1033" s="55">
        <v>0</v>
      </c>
      <c r="D1033" s="55">
        <v>1</v>
      </c>
      <c r="E1033" s="55">
        <v>0</v>
      </c>
      <c r="F1033" s="55">
        <v>1</v>
      </c>
    </row>
    <row r="1034" spans="1:6" ht="13" hidden="1" outlineLevel="1">
      <c r="A1034" s="98" t="s">
        <v>2619</v>
      </c>
      <c r="B1034" s="55">
        <v>0</v>
      </c>
      <c r="C1034" s="55">
        <v>0</v>
      </c>
      <c r="D1034" s="55">
        <v>1</v>
      </c>
      <c r="E1034" s="55">
        <v>0</v>
      </c>
      <c r="F1034" s="55">
        <v>1</v>
      </c>
    </row>
    <row r="1035" spans="1:6" ht="13" hidden="1" outlineLevel="1">
      <c r="A1035" s="98" t="s">
        <v>2621</v>
      </c>
      <c r="B1035" s="55">
        <v>1</v>
      </c>
      <c r="C1035" s="55">
        <v>0</v>
      </c>
      <c r="D1035" s="55">
        <v>0</v>
      </c>
      <c r="E1035" s="55">
        <v>0</v>
      </c>
      <c r="F1035" s="55">
        <v>1</v>
      </c>
    </row>
    <row r="1036" spans="1:6" ht="13" hidden="1" outlineLevel="1">
      <c r="A1036" s="98" t="s">
        <v>2865</v>
      </c>
      <c r="B1036" s="55">
        <v>0</v>
      </c>
      <c r="C1036" s="55">
        <v>0</v>
      </c>
      <c r="D1036" s="55">
        <v>1</v>
      </c>
      <c r="E1036" s="55">
        <v>0</v>
      </c>
      <c r="F1036" s="55">
        <v>1</v>
      </c>
    </row>
    <row r="1037" spans="1:6" ht="13" hidden="1" outlineLevel="1">
      <c r="A1037" s="98" t="s">
        <v>2866</v>
      </c>
      <c r="B1037" s="55">
        <v>0</v>
      </c>
      <c r="C1037" s="55">
        <v>1</v>
      </c>
      <c r="D1037" s="55">
        <v>0</v>
      </c>
      <c r="E1037" s="55">
        <v>0</v>
      </c>
      <c r="F1037" s="55">
        <v>1</v>
      </c>
    </row>
    <row r="1038" spans="1:6" ht="13" hidden="1" outlineLevel="1">
      <c r="A1038" s="98" t="s">
        <v>2867</v>
      </c>
      <c r="B1038" s="55">
        <v>0</v>
      </c>
      <c r="C1038" s="55">
        <v>0</v>
      </c>
      <c r="D1038" s="55">
        <v>1</v>
      </c>
      <c r="E1038" s="55">
        <v>0</v>
      </c>
      <c r="F1038" s="55">
        <v>1</v>
      </c>
    </row>
    <row r="1039" spans="1:6" ht="13" hidden="1" outlineLevel="1">
      <c r="A1039" s="98" t="s">
        <v>2868</v>
      </c>
      <c r="B1039" s="55">
        <v>0</v>
      </c>
      <c r="C1039" s="55">
        <v>1</v>
      </c>
      <c r="D1039" s="55">
        <v>0</v>
      </c>
      <c r="E1039" s="55">
        <v>0</v>
      </c>
      <c r="F1039" s="55">
        <v>1</v>
      </c>
    </row>
    <row r="1040" spans="1:6" ht="13" hidden="1" outlineLevel="1">
      <c r="A1040" s="98" t="s">
        <v>2869</v>
      </c>
      <c r="B1040" s="55">
        <v>0</v>
      </c>
      <c r="C1040" s="55">
        <v>1</v>
      </c>
      <c r="D1040" s="55">
        <v>0</v>
      </c>
      <c r="E1040" s="55">
        <v>0</v>
      </c>
      <c r="F1040" s="55">
        <v>1</v>
      </c>
    </row>
    <row r="1041" spans="1:6" ht="13" hidden="1" outlineLevel="1">
      <c r="A1041" s="98" t="s">
        <v>2439</v>
      </c>
      <c r="B1041" s="55">
        <v>1</v>
      </c>
      <c r="C1041" s="55">
        <v>0</v>
      </c>
      <c r="D1041" s="55">
        <v>0</v>
      </c>
      <c r="E1041" s="55">
        <v>0</v>
      </c>
      <c r="F1041" s="55">
        <v>1</v>
      </c>
    </row>
    <row r="1042" spans="1:6" ht="13" hidden="1" outlineLevel="1">
      <c r="A1042" s="98" t="s">
        <v>2631</v>
      </c>
      <c r="B1042" s="55">
        <v>0</v>
      </c>
      <c r="C1042" s="55">
        <v>1</v>
      </c>
      <c r="D1042" s="55">
        <v>0</v>
      </c>
      <c r="E1042" s="55">
        <v>0</v>
      </c>
      <c r="F1042" s="55">
        <v>1</v>
      </c>
    </row>
    <row r="1043" spans="1:6" ht="13" hidden="1" outlineLevel="1">
      <c r="A1043" s="98" t="s">
        <v>2870</v>
      </c>
      <c r="B1043" s="55">
        <v>0</v>
      </c>
      <c r="C1043" s="55">
        <v>0</v>
      </c>
      <c r="D1043" s="55">
        <v>1</v>
      </c>
      <c r="E1043" s="55">
        <v>0</v>
      </c>
      <c r="F1043" s="55">
        <v>1</v>
      </c>
    </row>
    <row r="1044" spans="1:6" ht="13" hidden="1" outlineLevel="1">
      <c r="A1044" s="98" t="s">
        <v>2388</v>
      </c>
      <c r="B1044" s="55">
        <v>0</v>
      </c>
      <c r="C1044" s="55">
        <v>0</v>
      </c>
      <c r="D1044" s="55">
        <v>1</v>
      </c>
      <c r="E1044" s="55">
        <v>0</v>
      </c>
      <c r="F1044" s="55">
        <v>1</v>
      </c>
    </row>
    <row r="1045" spans="1:6" ht="13" hidden="1" outlineLevel="1">
      <c r="A1045" s="98" t="s">
        <v>2871</v>
      </c>
      <c r="B1045" s="55">
        <v>0</v>
      </c>
      <c r="C1045" s="55">
        <v>1</v>
      </c>
      <c r="D1045" s="55">
        <v>0</v>
      </c>
      <c r="E1045" s="55">
        <v>0</v>
      </c>
      <c r="F1045" s="55">
        <v>1</v>
      </c>
    </row>
    <row r="1046" spans="1:6" ht="13" hidden="1" outlineLevel="1">
      <c r="A1046" s="98" t="s">
        <v>2872</v>
      </c>
      <c r="B1046" s="55">
        <v>0</v>
      </c>
      <c r="C1046" s="55">
        <v>0</v>
      </c>
      <c r="D1046" s="55">
        <v>1</v>
      </c>
      <c r="E1046" s="55">
        <v>0</v>
      </c>
      <c r="F1046" s="55">
        <v>1</v>
      </c>
    </row>
    <row r="1047" spans="1:6" ht="13" hidden="1" outlineLevel="1">
      <c r="A1047" s="98" t="s">
        <v>2873</v>
      </c>
      <c r="B1047" s="55">
        <v>0</v>
      </c>
      <c r="C1047" s="55">
        <v>1</v>
      </c>
      <c r="D1047" s="55">
        <v>0</v>
      </c>
      <c r="E1047" s="55">
        <v>0</v>
      </c>
      <c r="F1047" s="55">
        <v>1</v>
      </c>
    </row>
    <row r="1048" spans="1:6" ht="13" hidden="1" outlineLevel="1">
      <c r="A1048" s="98" t="s">
        <v>2874</v>
      </c>
      <c r="B1048" s="55">
        <v>0</v>
      </c>
      <c r="C1048" s="55">
        <v>1</v>
      </c>
      <c r="D1048" s="55">
        <v>0</v>
      </c>
      <c r="E1048" s="55">
        <v>0</v>
      </c>
      <c r="F1048" s="55">
        <v>1</v>
      </c>
    </row>
    <row r="1049" spans="1:6" ht="13" hidden="1" outlineLevel="1">
      <c r="A1049" s="98" t="s">
        <v>2309</v>
      </c>
      <c r="B1049" s="55">
        <v>0</v>
      </c>
      <c r="C1049" s="55">
        <v>0</v>
      </c>
      <c r="D1049" s="55">
        <v>1</v>
      </c>
      <c r="E1049" s="55">
        <v>0</v>
      </c>
      <c r="F1049" s="55">
        <v>1</v>
      </c>
    </row>
    <row r="1050" spans="1:6" ht="13" hidden="1" outlineLevel="1">
      <c r="A1050" s="98" t="s">
        <v>2875</v>
      </c>
      <c r="B1050" s="55">
        <v>1</v>
      </c>
      <c r="C1050" s="55">
        <v>0</v>
      </c>
      <c r="D1050" s="55">
        <v>0</v>
      </c>
      <c r="E1050" s="55">
        <v>0</v>
      </c>
      <c r="F1050" s="55">
        <v>1</v>
      </c>
    </row>
    <row r="1051" spans="1:6" ht="13" hidden="1" outlineLevel="1">
      <c r="A1051" s="98" t="s">
        <v>2876</v>
      </c>
      <c r="B1051" s="55">
        <v>0</v>
      </c>
      <c r="C1051" s="55">
        <v>1</v>
      </c>
      <c r="D1051" s="55">
        <v>0</v>
      </c>
      <c r="E1051" s="55">
        <v>0</v>
      </c>
      <c r="F1051" s="55">
        <v>1</v>
      </c>
    </row>
    <row r="1052" spans="1:6" ht="13" hidden="1" outlineLevel="1">
      <c r="A1052" s="98" t="s">
        <v>2255</v>
      </c>
      <c r="B1052" s="55">
        <v>0</v>
      </c>
      <c r="C1052" s="55">
        <v>0</v>
      </c>
      <c r="D1052" s="55">
        <v>1</v>
      </c>
      <c r="E1052" s="55">
        <v>0</v>
      </c>
      <c r="F1052" s="55">
        <v>1</v>
      </c>
    </row>
    <row r="1053" spans="1:6" ht="13" hidden="1" outlineLevel="1">
      <c r="A1053" s="98" t="s">
        <v>2312</v>
      </c>
      <c r="B1053" s="55">
        <v>0</v>
      </c>
      <c r="C1053" s="55">
        <v>0</v>
      </c>
      <c r="D1053" s="55">
        <v>1</v>
      </c>
      <c r="E1053" s="55">
        <v>0</v>
      </c>
      <c r="F1053" s="55">
        <v>1</v>
      </c>
    </row>
    <row r="1054" spans="1:6" ht="13" hidden="1" outlineLevel="1">
      <c r="A1054" s="98" t="s">
        <v>2877</v>
      </c>
      <c r="B1054" s="55">
        <v>0</v>
      </c>
      <c r="C1054" s="55">
        <v>1</v>
      </c>
      <c r="D1054" s="55">
        <v>0</v>
      </c>
      <c r="E1054" s="55">
        <v>0</v>
      </c>
      <c r="F1054" s="55">
        <v>1</v>
      </c>
    </row>
    <row r="1055" spans="1:6" ht="13" hidden="1" outlineLevel="1">
      <c r="A1055" s="98" t="s">
        <v>2315</v>
      </c>
      <c r="B1055" s="55">
        <v>0</v>
      </c>
      <c r="C1055" s="55">
        <v>1</v>
      </c>
      <c r="D1055" s="55">
        <v>0</v>
      </c>
      <c r="E1055" s="55">
        <v>0</v>
      </c>
      <c r="F1055" s="55">
        <v>1</v>
      </c>
    </row>
    <row r="1056" spans="1:6" ht="13" hidden="1" outlineLevel="1">
      <c r="A1056" s="98" t="s">
        <v>2650</v>
      </c>
      <c r="B1056" s="55">
        <v>1</v>
      </c>
      <c r="C1056" s="55">
        <v>0</v>
      </c>
      <c r="D1056" s="55">
        <v>0</v>
      </c>
      <c r="E1056" s="55">
        <v>0</v>
      </c>
      <c r="F1056" s="55">
        <v>1</v>
      </c>
    </row>
    <row r="1057" spans="1:6" ht="13" hidden="1" outlineLevel="1">
      <c r="A1057" s="98" t="s">
        <v>2651</v>
      </c>
      <c r="B1057" s="55">
        <v>1</v>
      </c>
      <c r="C1057" s="55">
        <v>0</v>
      </c>
      <c r="D1057" s="55">
        <v>0</v>
      </c>
      <c r="E1057" s="55">
        <v>0</v>
      </c>
      <c r="F1057" s="55">
        <v>1</v>
      </c>
    </row>
    <row r="1058" spans="1:6" ht="13" hidden="1" outlineLevel="1">
      <c r="A1058" s="98" t="s">
        <v>2652</v>
      </c>
      <c r="B1058" s="55">
        <v>1</v>
      </c>
      <c r="C1058" s="55">
        <v>0</v>
      </c>
      <c r="D1058" s="55">
        <v>0</v>
      </c>
      <c r="E1058" s="55">
        <v>0</v>
      </c>
      <c r="F1058" s="55">
        <v>1</v>
      </c>
    </row>
    <row r="1059" spans="1:6" ht="13" hidden="1" outlineLevel="1">
      <c r="A1059" s="98" t="s">
        <v>2653</v>
      </c>
      <c r="B1059" s="55">
        <v>1</v>
      </c>
      <c r="C1059" s="55">
        <v>0</v>
      </c>
      <c r="D1059" s="55">
        <v>0</v>
      </c>
      <c r="E1059" s="55">
        <v>0</v>
      </c>
      <c r="F1059" s="55">
        <v>1</v>
      </c>
    </row>
    <row r="1060" spans="1:6" ht="13" hidden="1" outlineLevel="1">
      <c r="A1060" s="98" t="s">
        <v>2654</v>
      </c>
      <c r="B1060" s="55">
        <v>1</v>
      </c>
      <c r="C1060" s="55">
        <v>0</v>
      </c>
      <c r="D1060" s="55">
        <v>0</v>
      </c>
      <c r="E1060" s="55">
        <v>0</v>
      </c>
      <c r="F1060" s="55">
        <v>1</v>
      </c>
    </row>
    <row r="1061" spans="1:6" ht="13">
      <c r="A1061" s="65"/>
      <c r="B1061" s="65"/>
      <c r="C1061" s="65"/>
      <c r="D1061" s="65"/>
      <c r="E1061" s="65"/>
      <c r="F1061" s="65"/>
    </row>
    <row r="1062" spans="1:6" ht="13">
      <c r="A1062" s="67" t="s">
        <v>37</v>
      </c>
      <c r="B1062" s="65"/>
      <c r="C1062" s="65"/>
      <c r="D1062" s="65"/>
      <c r="E1062" s="65"/>
      <c r="F1062" s="65"/>
    </row>
    <row r="1063" spans="1:6" ht="13">
      <c r="A1063" s="97" t="s">
        <v>2222</v>
      </c>
      <c r="B1063" s="97" t="s">
        <v>64</v>
      </c>
      <c r="C1063" s="97" t="s">
        <v>49</v>
      </c>
      <c r="D1063" s="97" t="s">
        <v>50</v>
      </c>
      <c r="E1063" s="97" t="s">
        <v>69</v>
      </c>
      <c r="F1063" s="97" t="s">
        <v>2223</v>
      </c>
    </row>
    <row r="1064" spans="1:6" ht="13">
      <c r="A1064" s="98" t="s">
        <v>2349</v>
      </c>
      <c r="B1064" s="55">
        <v>20</v>
      </c>
      <c r="C1064" s="55">
        <v>193</v>
      </c>
      <c r="D1064" s="55">
        <v>300</v>
      </c>
      <c r="E1064" s="55">
        <v>22</v>
      </c>
      <c r="F1064" s="55">
        <v>535</v>
      </c>
    </row>
    <row r="1065" spans="1:6" ht="13">
      <c r="A1065" s="98" t="s">
        <v>2363</v>
      </c>
      <c r="B1065" s="55">
        <v>15</v>
      </c>
      <c r="C1065" s="55">
        <v>205</v>
      </c>
      <c r="D1065" s="55">
        <v>261</v>
      </c>
      <c r="E1065" s="55">
        <v>13</v>
      </c>
      <c r="F1065" s="55">
        <v>494</v>
      </c>
    </row>
    <row r="1066" spans="1:6" ht="13">
      <c r="A1066" s="98" t="s">
        <v>2229</v>
      </c>
      <c r="B1066" s="55">
        <v>10</v>
      </c>
      <c r="C1066" s="55">
        <v>208</v>
      </c>
      <c r="D1066" s="55">
        <v>241</v>
      </c>
      <c r="E1066" s="55">
        <v>19</v>
      </c>
      <c r="F1066" s="55">
        <v>478</v>
      </c>
    </row>
    <row r="1067" spans="1:6" ht="13">
      <c r="A1067" s="98" t="s">
        <v>2801</v>
      </c>
      <c r="B1067" s="55">
        <v>12</v>
      </c>
      <c r="C1067" s="55">
        <v>113</v>
      </c>
      <c r="D1067" s="55">
        <v>188</v>
      </c>
      <c r="E1067" s="55">
        <v>12</v>
      </c>
      <c r="F1067" s="55">
        <v>325</v>
      </c>
    </row>
    <row r="1068" spans="1:6" ht="13">
      <c r="A1068" s="98" t="s">
        <v>2237</v>
      </c>
      <c r="B1068" s="55">
        <v>9</v>
      </c>
      <c r="C1068" s="55">
        <v>122</v>
      </c>
      <c r="D1068" s="55">
        <v>152</v>
      </c>
      <c r="E1068" s="55">
        <v>11</v>
      </c>
      <c r="F1068" s="55">
        <v>294</v>
      </c>
    </row>
    <row r="1069" spans="1:6" ht="13">
      <c r="A1069" s="98" t="s">
        <v>2368</v>
      </c>
      <c r="B1069" s="55">
        <v>7</v>
      </c>
      <c r="C1069" s="55">
        <v>127</v>
      </c>
      <c r="D1069" s="55">
        <v>138</v>
      </c>
      <c r="E1069" s="55">
        <v>7</v>
      </c>
      <c r="F1069" s="55">
        <v>279</v>
      </c>
    </row>
    <row r="1070" spans="1:6" ht="13">
      <c r="A1070" s="98" t="s">
        <v>2239</v>
      </c>
      <c r="B1070" s="55">
        <v>5</v>
      </c>
      <c r="C1070" s="55">
        <v>103</v>
      </c>
      <c r="D1070" s="55">
        <v>104</v>
      </c>
      <c r="E1070" s="55">
        <v>13</v>
      </c>
      <c r="F1070" s="55">
        <v>225</v>
      </c>
    </row>
    <row r="1071" spans="1:6" ht="13">
      <c r="A1071" s="98" t="s">
        <v>2227</v>
      </c>
      <c r="B1071" s="55">
        <v>9</v>
      </c>
      <c r="C1071" s="55">
        <v>86</v>
      </c>
      <c r="D1071" s="55">
        <v>116</v>
      </c>
      <c r="E1071" s="55">
        <v>13</v>
      </c>
      <c r="F1071" s="55">
        <v>224</v>
      </c>
    </row>
    <row r="1072" spans="1:6" ht="13">
      <c r="A1072" s="98" t="s">
        <v>2345</v>
      </c>
      <c r="B1072" s="55">
        <v>5</v>
      </c>
      <c r="C1072" s="55">
        <v>88</v>
      </c>
      <c r="D1072" s="55">
        <v>118</v>
      </c>
      <c r="E1072" s="55">
        <v>8</v>
      </c>
      <c r="F1072" s="55">
        <v>219</v>
      </c>
    </row>
    <row r="1073" spans="1:6" ht="13">
      <c r="A1073" s="98" t="s">
        <v>2586</v>
      </c>
      <c r="B1073" s="55">
        <v>5</v>
      </c>
      <c r="C1073" s="55">
        <v>67</v>
      </c>
      <c r="D1073" s="55">
        <v>104</v>
      </c>
      <c r="E1073" s="55">
        <v>8</v>
      </c>
      <c r="F1073" s="55">
        <v>184</v>
      </c>
    </row>
    <row r="1074" spans="1:6" ht="13">
      <c r="A1074" s="98" t="s">
        <v>2340</v>
      </c>
      <c r="B1074" s="55">
        <v>4</v>
      </c>
      <c r="C1074" s="55">
        <v>66</v>
      </c>
      <c r="D1074" s="55">
        <v>87</v>
      </c>
      <c r="E1074" s="55">
        <v>8</v>
      </c>
      <c r="F1074" s="55">
        <v>165</v>
      </c>
    </row>
    <row r="1075" spans="1:6" ht="13">
      <c r="A1075" s="98" t="s">
        <v>2804</v>
      </c>
      <c r="B1075" s="55">
        <v>5</v>
      </c>
      <c r="C1075" s="55">
        <v>68</v>
      </c>
      <c r="D1075" s="55">
        <v>63</v>
      </c>
      <c r="E1075" s="55">
        <v>5</v>
      </c>
      <c r="F1075" s="55">
        <v>141</v>
      </c>
    </row>
    <row r="1076" spans="1:6" ht="13">
      <c r="A1076" s="98" t="s">
        <v>2225</v>
      </c>
      <c r="B1076" s="55">
        <v>2</v>
      </c>
      <c r="C1076" s="55">
        <v>53</v>
      </c>
      <c r="D1076" s="55">
        <v>77</v>
      </c>
      <c r="E1076" s="55">
        <v>6</v>
      </c>
      <c r="F1076" s="55">
        <v>138</v>
      </c>
    </row>
    <row r="1077" spans="1:6" ht="13">
      <c r="A1077" s="98" t="s">
        <v>2226</v>
      </c>
      <c r="B1077" s="55">
        <v>2</v>
      </c>
      <c r="C1077" s="55">
        <v>57</v>
      </c>
      <c r="D1077" s="55">
        <v>70</v>
      </c>
      <c r="E1077" s="55">
        <v>8</v>
      </c>
      <c r="F1077" s="55">
        <v>137</v>
      </c>
    </row>
    <row r="1078" spans="1:6" ht="13" collapsed="1">
      <c r="A1078" s="98" t="s">
        <v>2244</v>
      </c>
      <c r="B1078" s="55">
        <v>5</v>
      </c>
      <c r="C1078" s="55">
        <v>40</v>
      </c>
      <c r="D1078" s="55">
        <v>56</v>
      </c>
      <c r="E1078" s="55">
        <v>9</v>
      </c>
      <c r="F1078" s="55">
        <v>110</v>
      </c>
    </row>
    <row r="1079" spans="1:6" ht="13" hidden="1" outlineLevel="1">
      <c r="A1079" s="98" t="s">
        <v>2233</v>
      </c>
      <c r="B1079" s="55">
        <v>2</v>
      </c>
      <c r="C1079" s="55">
        <v>55</v>
      </c>
      <c r="D1079" s="55">
        <v>49</v>
      </c>
      <c r="E1079" s="55">
        <v>3</v>
      </c>
      <c r="F1079" s="55">
        <v>109</v>
      </c>
    </row>
    <row r="1080" spans="1:6" ht="13" hidden="1" outlineLevel="1">
      <c r="A1080" s="98" t="s">
        <v>2453</v>
      </c>
      <c r="B1080" s="55">
        <v>4</v>
      </c>
      <c r="C1080" s="55">
        <v>36</v>
      </c>
      <c r="D1080" s="55">
        <v>64</v>
      </c>
      <c r="E1080" s="55">
        <v>3</v>
      </c>
      <c r="F1080" s="55">
        <v>107</v>
      </c>
    </row>
    <row r="1081" spans="1:6" ht="13" hidden="1" outlineLevel="1">
      <c r="A1081" s="98" t="s">
        <v>2878</v>
      </c>
      <c r="B1081" s="55">
        <v>4</v>
      </c>
      <c r="C1081" s="55">
        <v>35</v>
      </c>
      <c r="D1081" s="55">
        <v>61</v>
      </c>
      <c r="E1081" s="55">
        <v>5</v>
      </c>
      <c r="F1081" s="55">
        <v>105</v>
      </c>
    </row>
    <row r="1082" spans="1:6" ht="13" hidden="1" outlineLevel="1">
      <c r="A1082" s="98" t="s">
        <v>2291</v>
      </c>
      <c r="B1082" s="55">
        <v>9</v>
      </c>
      <c r="C1082" s="55">
        <v>39</v>
      </c>
      <c r="D1082" s="55">
        <v>45</v>
      </c>
      <c r="E1082" s="55">
        <v>4</v>
      </c>
      <c r="F1082" s="55">
        <v>97</v>
      </c>
    </row>
    <row r="1083" spans="1:6" ht="13" hidden="1" outlineLevel="1">
      <c r="A1083" s="98" t="s">
        <v>2437</v>
      </c>
      <c r="B1083" s="55">
        <v>1</v>
      </c>
      <c r="C1083" s="55">
        <v>27</v>
      </c>
      <c r="D1083" s="55">
        <v>60</v>
      </c>
      <c r="E1083" s="55">
        <v>6</v>
      </c>
      <c r="F1083" s="55">
        <v>94</v>
      </c>
    </row>
    <row r="1084" spans="1:6" ht="13" hidden="1" outlineLevel="1">
      <c r="A1084" s="98" t="s">
        <v>2464</v>
      </c>
      <c r="B1084" s="55">
        <v>3</v>
      </c>
      <c r="C1084" s="55">
        <v>28</v>
      </c>
      <c r="D1084" s="55">
        <v>58</v>
      </c>
      <c r="E1084" s="55">
        <v>3</v>
      </c>
      <c r="F1084" s="55">
        <v>92</v>
      </c>
    </row>
    <row r="1085" spans="1:6" ht="13" hidden="1" outlineLevel="1">
      <c r="A1085" s="98" t="s">
        <v>2387</v>
      </c>
      <c r="B1085" s="55">
        <v>3</v>
      </c>
      <c r="C1085" s="55">
        <v>41</v>
      </c>
      <c r="D1085" s="55">
        <v>40</v>
      </c>
      <c r="E1085" s="55">
        <v>5</v>
      </c>
      <c r="F1085" s="55">
        <v>89</v>
      </c>
    </row>
    <row r="1086" spans="1:6" ht="13" hidden="1" outlineLevel="1">
      <c r="A1086" s="98" t="s">
        <v>2879</v>
      </c>
      <c r="B1086" s="55">
        <v>7</v>
      </c>
      <c r="C1086" s="55">
        <v>29</v>
      </c>
      <c r="D1086" s="55">
        <v>39</v>
      </c>
      <c r="E1086" s="55">
        <v>6</v>
      </c>
      <c r="F1086" s="55">
        <v>81</v>
      </c>
    </row>
    <row r="1087" spans="1:6" ht="13" hidden="1" outlineLevel="1">
      <c r="A1087" s="98" t="s">
        <v>2344</v>
      </c>
      <c r="B1087" s="55">
        <v>2</v>
      </c>
      <c r="C1087" s="55">
        <v>41</v>
      </c>
      <c r="D1087" s="55">
        <v>37</v>
      </c>
      <c r="E1087" s="55">
        <v>1</v>
      </c>
      <c r="F1087" s="55">
        <v>81</v>
      </c>
    </row>
    <row r="1088" spans="1:6" ht="13" hidden="1" outlineLevel="1">
      <c r="A1088" s="98" t="s">
        <v>2805</v>
      </c>
      <c r="B1088" s="55">
        <v>3</v>
      </c>
      <c r="C1088" s="55">
        <v>25</v>
      </c>
      <c r="D1088" s="55">
        <v>51</v>
      </c>
      <c r="E1088" s="55">
        <v>2</v>
      </c>
      <c r="F1088" s="55">
        <v>81</v>
      </c>
    </row>
    <row r="1089" spans="1:6" ht="13" hidden="1" outlineLevel="1">
      <c r="A1089" s="98" t="s">
        <v>2256</v>
      </c>
      <c r="B1089" s="55">
        <v>0</v>
      </c>
      <c r="C1089" s="55">
        <v>43</v>
      </c>
      <c r="D1089" s="55">
        <v>26</v>
      </c>
      <c r="E1089" s="55">
        <v>10</v>
      </c>
      <c r="F1089" s="55">
        <v>79</v>
      </c>
    </row>
    <row r="1090" spans="1:6" ht="13" hidden="1" outlineLevel="1">
      <c r="A1090" s="98" t="s">
        <v>2228</v>
      </c>
      <c r="B1090" s="55">
        <v>4</v>
      </c>
      <c r="C1090" s="55">
        <v>37</v>
      </c>
      <c r="D1090" s="55">
        <v>38</v>
      </c>
      <c r="E1090" s="55">
        <v>0</v>
      </c>
      <c r="F1090" s="55">
        <v>79</v>
      </c>
    </row>
    <row r="1091" spans="1:6" ht="13" hidden="1" outlineLevel="1">
      <c r="A1091" s="98" t="s">
        <v>2231</v>
      </c>
      <c r="B1091" s="55">
        <v>2</v>
      </c>
      <c r="C1091" s="55">
        <v>32</v>
      </c>
      <c r="D1091" s="55">
        <v>37</v>
      </c>
      <c r="E1091" s="55">
        <v>3</v>
      </c>
      <c r="F1091" s="55">
        <v>74</v>
      </c>
    </row>
    <row r="1092" spans="1:6" ht="13" hidden="1" outlineLevel="1">
      <c r="A1092" s="98" t="s">
        <v>2842</v>
      </c>
      <c r="B1092" s="55">
        <v>2</v>
      </c>
      <c r="C1092" s="55">
        <v>29</v>
      </c>
      <c r="D1092" s="55">
        <v>39</v>
      </c>
      <c r="E1092" s="55">
        <v>1</v>
      </c>
      <c r="F1092" s="55">
        <v>71</v>
      </c>
    </row>
    <row r="1093" spans="1:6" ht="13" hidden="1" outlineLevel="1">
      <c r="A1093" s="99" t="s">
        <v>2331</v>
      </c>
      <c r="B1093" s="55">
        <v>1</v>
      </c>
      <c r="C1093" s="55">
        <v>25</v>
      </c>
      <c r="D1093" s="55">
        <v>40</v>
      </c>
      <c r="E1093" s="55">
        <v>4</v>
      </c>
      <c r="F1093" s="55">
        <v>70</v>
      </c>
    </row>
    <row r="1094" spans="1:6" ht="13" hidden="1" outlineLevel="1">
      <c r="A1094" s="98" t="s">
        <v>2469</v>
      </c>
      <c r="B1094" s="55">
        <v>4</v>
      </c>
      <c r="C1094" s="55">
        <v>22</v>
      </c>
      <c r="D1094" s="55">
        <v>40</v>
      </c>
      <c r="E1094" s="55">
        <v>4</v>
      </c>
      <c r="F1094" s="55">
        <v>70</v>
      </c>
    </row>
    <row r="1095" spans="1:6" ht="13" hidden="1" outlineLevel="1">
      <c r="A1095" s="98" t="s">
        <v>2446</v>
      </c>
      <c r="B1095" s="55">
        <v>3</v>
      </c>
      <c r="C1095" s="55">
        <v>32</v>
      </c>
      <c r="D1095" s="55">
        <v>31</v>
      </c>
      <c r="E1095" s="55">
        <v>2</v>
      </c>
      <c r="F1095" s="55">
        <v>68</v>
      </c>
    </row>
    <row r="1096" spans="1:6" ht="13" hidden="1" outlineLevel="1">
      <c r="A1096" s="98" t="s">
        <v>2455</v>
      </c>
      <c r="B1096" s="55">
        <v>2</v>
      </c>
      <c r="C1096" s="55">
        <v>27</v>
      </c>
      <c r="D1096" s="55">
        <v>36</v>
      </c>
      <c r="E1096" s="55">
        <v>1</v>
      </c>
      <c r="F1096" s="55">
        <v>66</v>
      </c>
    </row>
    <row r="1097" spans="1:6" ht="13" hidden="1" outlineLevel="1">
      <c r="A1097" s="98" t="s">
        <v>2584</v>
      </c>
      <c r="B1097" s="55">
        <v>3</v>
      </c>
      <c r="C1097" s="55">
        <v>20</v>
      </c>
      <c r="D1097" s="55">
        <v>40</v>
      </c>
      <c r="E1097" s="55">
        <v>1</v>
      </c>
      <c r="F1097" s="55">
        <v>64</v>
      </c>
    </row>
    <row r="1098" spans="1:6" ht="13" hidden="1" outlineLevel="1">
      <c r="A1098" s="98" t="s">
        <v>2262</v>
      </c>
      <c r="B1098" s="55">
        <v>0</v>
      </c>
      <c r="C1098" s="55">
        <v>15</v>
      </c>
      <c r="D1098" s="55">
        <v>42</v>
      </c>
      <c r="E1098" s="55">
        <v>4</v>
      </c>
      <c r="F1098" s="55">
        <v>61</v>
      </c>
    </row>
    <row r="1099" spans="1:6" ht="13" hidden="1" outlineLevel="1">
      <c r="A1099" s="98" t="s">
        <v>2880</v>
      </c>
      <c r="B1099" s="55">
        <v>5</v>
      </c>
      <c r="C1099" s="55">
        <v>19</v>
      </c>
      <c r="D1099" s="55">
        <v>33</v>
      </c>
      <c r="E1099" s="55">
        <v>1</v>
      </c>
      <c r="F1099" s="55">
        <v>58</v>
      </c>
    </row>
    <row r="1100" spans="1:6" ht="13" hidden="1" outlineLevel="1">
      <c r="A1100" s="98" t="s">
        <v>2273</v>
      </c>
      <c r="B1100" s="55">
        <v>3</v>
      </c>
      <c r="C1100" s="55">
        <v>18</v>
      </c>
      <c r="D1100" s="55">
        <v>34</v>
      </c>
      <c r="E1100" s="55">
        <v>3</v>
      </c>
      <c r="F1100" s="55">
        <v>58</v>
      </c>
    </row>
    <row r="1101" spans="1:6" ht="13" hidden="1" outlineLevel="1">
      <c r="A1101" s="98" t="s">
        <v>2754</v>
      </c>
      <c r="B1101" s="55">
        <v>0</v>
      </c>
      <c r="C1101" s="55">
        <v>16</v>
      </c>
      <c r="D1101" s="55">
        <v>30</v>
      </c>
      <c r="E1101" s="55">
        <v>6</v>
      </c>
      <c r="F1101" s="55">
        <v>52</v>
      </c>
    </row>
    <row r="1102" spans="1:6" ht="13" hidden="1" outlineLevel="1">
      <c r="A1102" s="98" t="s">
        <v>2287</v>
      </c>
      <c r="B1102" s="55">
        <v>3</v>
      </c>
      <c r="C1102" s="55">
        <v>17</v>
      </c>
      <c r="D1102" s="55">
        <v>26</v>
      </c>
      <c r="E1102" s="55">
        <v>5</v>
      </c>
      <c r="F1102" s="55">
        <v>51</v>
      </c>
    </row>
    <row r="1103" spans="1:6" ht="13" hidden="1" outlineLevel="1">
      <c r="A1103" s="98" t="s">
        <v>2284</v>
      </c>
      <c r="B1103" s="55">
        <v>4</v>
      </c>
      <c r="C1103" s="55">
        <v>19</v>
      </c>
      <c r="D1103" s="55">
        <v>25</v>
      </c>
      <c r="E1103" s="55">
        <v>0</v>
      </c>
      <c r="F1103" s="55">
        <v>48</v>
      </c>
    </row>
    <row r="1104" spans="1:6" ht="13" hidden="1" outlineLevel="1">
      <c r="A1104" s="98" t="s">
        <v>2372</v>
      </c>
      <c r="B1104" s="55">
        <v>1</v>
      </c>
      <c r="C1104" s="55">
        <v>13</v>
      </c>
      <c r="D1104" s="55">
        <v>32</v>
      </c>
      <c r="E1104" s="55">
        <v>1</v>
      </c>
      <c r="F1104" s="55">
        <v>47</v>
      </c>
    </row>
    <row r="1105" spans="1:6" ht="13" hidden="1" outlineLevel="1">
      <c r="A1105" s="98" t="s">
        <v>2881</v>
      </c>
      <c r="B1105" s="55">
        <v>4</v>
      </c>
      <c r="C1105" s="55">
        <v>14</v>
      </c>
      <c r="D1105" s="55">
        <v>24</v>
      </c>
      <c r="E1105" s="55">
        <v>0</v>
      </c>
      <c r="F1105" s="55">
        <v>42</v>
      </c>
    </row>
    <row r="1106" spans="1:6" ht="13" hidden="1" outlineLevel="1">
      <c r="A1106" s="98" t="s">
        <v>2809</v>
      </c>
      <c r="B1106" s="55">
        <v>1</v>
      </c>
      <c r="C1106" s="55">
        <v>13</v>
      </c>
      <c r="D1106" s="55">
        <v>28</v>
      </c>
      <c r="E1106" s="55">
        <v>0</v>
      </c>
      <c r="F1106" s="55">
        <v>42</v>
      </c>
    </row>
    <row r="1107" spans="1:6" ht="13" hidden="1" outlineLevel="1">
      <c r="A1107" s="98" t="s">
        <v>2443</v>
      </c>
      <c r="B1107" s="55">
        <v>0</v>
      </c>
      <c r="C1107" s="55">
        <v>27</v>
      </c>
      <c r="D1107" s="55">
        <v>11</v>
      </c>
      <c r="E1107" s="55">
        <v>3</v>
      </c>
      <c r="F1107" s="55">
        <v>41</v>
      </c>
    </row>
    <row r="1108" spans="1:6" ht="13" hidden="1" outlineLevel="1">
      <c r="A1108" s="98" t="s">
        <v>2358</v>
      </c>
      <c r="B1108" s="55">
        <v>1</v>
      </c>
      <c r="C1108" s="55">
        <v>16</v>
      </c>
      <c r="D1108" s="55">
        <v>16</v>
      </c>
      <c r="E1108" s="55">
        <v>5</v>
      </c>
      <c r="F1108" s="55">
        <v>38</v>
      </c>
    </row>
    <row r="1109" spans="1:6" ht="13" hidden="1" outlineLevel="1">
      <c r="A1109" s="98" t="s">
        <v>2882</v>
      </c>
      <c r="B1109" s="55">
        <v>2</v>
      </c>
      <c r="C1109" s="55">
        <v>19</v>
      </c>
      <c r="D1109" s="55">
        <v>16</v>
      </c>
      <c r="E1109" s="55">
        <v>1</v>
      </c>
      <c r="F1109" s="55">
        <v>38</v>
      </c>
    </row>
    <row r="1110" spans="1:6" ht="13" hidden="1" outlineLevel="1">
      <c r="A1110" s="98" t="s">
        <v>2800</v>
      </c>
      <c r="B1110" s="55">
        <v>1</v>
      </c>
      <c r="C1110" s="55">
        <v>15</v>
      </c>
      <c r="D1110" s="55">
        <v>14</v>
      </c>
      <c r="E1110" s="55">
        <v>5</v>
      </c>
      <c r="F1110" s="55">
        <v>35</v>
      </c>
    </row>
    <row r="1111" spans="1:6" ht="13" hidden="1" outlineLevel="1">
      <c r="A1111" s="98" t="s">
        <v>2327</v>
      </c>
      <c r="B1111" s="55">
        <v>2</v>
      </c>
      <c r="C1111" s="55">
        <v>14</v>
      </c>
      <c r="D1111" s="55">
        <v>15</v>
      </c>
      <c r="E1111" s="55">
        <v>0</v>
      </c>
      <c r="F1111" s="55">
        <v>31</v>
      </c>
    </row>
    <row r="1112" spans="1:6" ht="13" hidden="1" outlineLevel="1">
      <c r="A1112" s="98" t="s">
        <v>2691</v>
      </c>
      <c r="B1112" s="55">
        <v>1</v>
      </c>
      <c r="C1112" s="55">
        <v>10</v>
      </c>
      <c r="D1112" s="55">
        <v>19</v>
      </c>
      <c r="E1112" s="55">
        <v>1</v>
      </c>
      <c r="F1112" s="55">
        <v>31</v>
      </c>
    </row>
    <row r="1113" spans="1:6" ht="13" hidden="1" outlineLevel="1">
      <c r="A1113" s="98" t="s">
        <v>2440</v>
      </c>
      <c r="B1113" s="55">
        <v>0</v>
      </c>
      <c r="C1113" s="55">
        <v>14</v>
      </c>
      <c r="D1113" s="55">
        <v>14</v>
      </c>
      <c r="E1113" s="55">
        <v>1</v>
      </c>
      <c r="F1113" s="55">
        <v>29</v>
      </c>
    </row>
    <row r="1114" spans="1:6" ht="13" hidden="1" outlineLevel="1">
      <c r="A1114" s="98" t="s">
        <v>2234</v>
      </c>
      <c r="B1114" s="55">
        <v>1</v>
      </c>
      <c r="C1114" s="55">
        <v>13</v>
      </c>
      <c r="D1114" s="55">
        <v>14</v>
      </c>
      <c r="E1114" s="55">
        <v>1</v>
      </c>
      <c r="F1114" s="55">
        <v>29</v>
      </c>
    </row>
    <row r="1115" spans="1:6" ht="13" hidden="1" outlineLevel="1">
      <c r="A1115" s="98" t="s">
        <v>2261</v>
      </c>
      <c r="B1115" s="55">
        <v>0</v>
      </c>
      <c r="C1115" s="55">
        <v>15</v>
      </c>
      <c r="D1115" s="55">
        <v>12</v>
      </c>
      <c r="E1115" s="55">
        <v>2</v>
      </c>
      <c r="F1115" s="55">
        <v>29</v>
      </c>
    </row>
    <row r="1116" spans="1:6" ht="13" hidden="1" outlineLevel="1">
      <c r="A1116" s="98" t="s">
        <v>2360</v>
      </c>
      <c r="B1116" s="55">
        <v>0</v>
      </c>
      <c r="C1116" s="55">
        <v>6</v>
      </c>
      <c r="D1116" s="55">
        <v>18</v>
      </c>
      <c r="E1116" s="55">
        <v>4</v>
      </c>
      <c r="F1116" s="55">
        <v>28</v>
      </c>
    </row>
    <row r="1117" spans="1:6" ht="13" hidden="1" outlineLevel="1">
      <c r="A1117" s="98" t="s">
        <v>2883</v>
      </c>
      <c r="B1117" s="55">
        <v>1</v>
      </c>
      <c r="C1117" s="55">
        <v>3</v>
      </c>
      <c r="D1117" s="55">
        <v>22</v>
      </c>
      <c r="E1117" s="55">
        <v>2</v>
      </c>
      <c r="F1117" s="55">
        <v>28</v>
      </c>
    </row>
    <row r="1118" spans="1:6" ht="13" hidden="1" outlineLevel="1">
      <c r="A1118" s="98" t="s">
        <v>2806</v>
      </c>
      <c r="B1118" s="55">
        <v>0</v>
      </c>
      <c r="C1118" s="55">
        <v>8</v>
      </c>
      <c r="D1118" s="55">
        <v>19</v>
      </c>
      <c r="E1118" s="55">
        <v>0</v>
      </c>
      <c r="F1118" s="55">
        <v>27</v>
      </c>
    </row>
    <row r="1119" spans="1:6" ht="13" hidden="1" outlineLevel="1">
      <c r="A1119" s="98" t="s">
        <v>2487</v>
      </c>
      <c r="B1119" s="55">
        <v>1</v>
      </c>
      <c r="C1119" s="55">
        <v>5</v>
      </c>
      <c r="D1119" s="55">
        <v>15</v>
      </c>
      <c r="E1119" s="55">
        <v>6</v>
      </c>
      <c r="F1119" s="55">
        <v>27</v>
      </c>
    </row>
    <row r="1120" spans="1:6" ht="13" hidden="1" outlineLevel="1">
      <c r="A1120" s="98" t="s">
        <v>2579</v>
      </c>
      <c r="B1120" s="55">
        <v>0</v>
      </c>
      <c r="C1120" s="55">
        <v>8</v>
      </c>
      <c r="D1120" s="55">
        <v>17</v>
      </c>
      <c r="E1120" s="55">
        <v>0</v>
      </c>
      <c r="F1120" s="55">
        <v>25</v>
      </c>
    </row>
    <row r="1121" spans="1:6" ht="13" hidden="1" outlineLevel="1">
      <c r="A1121" s="98" t="s">
        <v>2445</v>
      </c>
      <c r="B1121" s="55">
        <v>1</v>
      </c>
      <c r="C1121" s="55">
        <v>5</v>
      </c>
      <c r="D1121" s="55">
        <v>17</v>
      </c>
      <c r="E1121" s="55">
        <v>2</v>
      </c>
      <c r="F1121" s="55">
        <v>25</v>
      </c>
    </row>
    <row r="1122" spans="1:6" ht="13" hidden="1" outlineLevel="1">
      <c r="A1122" s="98" t="s">
        <v>2807</v>
      </c>
      <c r="B1122" s="55">
        <v>1</v>
      </c>
      <c r="C1122" s="55">
        <v>13</v>
      </c>
      <c r="D1122" s="55">
        <v>9</v>
      </c>
      <c r="E1122" s="55">
        <v>2</v>
      </c>
      <c r="F1122" s="55">
        <v>25</v>
      </c>
    </row>
    <row r="1123" spans="1:6" ht="13" hidden="1" outlineLevel="1">
      <c r="A1123" s="98" t="s">
        <v>2450</v>
      </c>
      <c r="B1123" s="55">
        <v>0</v>
      </c>
      <c r="C1123" s="55">
        <v>14</v>
      </c>
      <c r="D1123" s="55">
        <v>10</v>
      </c>
      <c r="E1123" s="55">
        <v>0</v>
      </c>
      <c r="F1123" s="55">
        <v>24</v>
      </c>
    </row>
    <row r="1124" spans="1:6" ht="13" hidden="1" outlineLevel="1">
      <c r="A1124" s="98" t="s">
        <v>2509</v>
      </c>
      <c r="B1124" s="55">
        <v>0</v>
      </c>
      <c r="C1124" s="55">
        <v>10</v>
      </c>
      <c r="D1124" s="55">
        <v>14</v>
      </c>
      <c r="E1124" s="55">
        <v>0</v>
      </c>
      <c r="F1124" s="55">
        <v>24</v>
      </c>
    </row>
    <row r="1125" spans="1:6" ht="13" hidden="1" outlineLevel="1">
      <c r="A1125" s="98" t="s">
        <v>2438</v>
      </c>
      <c r="B1125" s="55">
        <v>0</v>
      </c>
      <c r="C1125" s="55">
        <v>9</v>
      </c>
      <c r="D1125" s="55">
        <v>15</v>
      </c>
      <c r="E1125" s="55">
        <v>0</v>
      </c>
      <c r="F1125" s="55">
        <v>24</v>
      </c>
    </row>
    <row r="1126" spans="1:6" ht="13" hidden="1" outlineLevel="1">
      <c r="A1126" s="98" t="s">
        <v>2236</v>
      </c>
      <c r="B1126" s="55">
        <v>0</v>
      </c>
      <c r="C1126" s="55">
        <v>9</v>
      </c>
      <c r="D1126" s="55">
        <v>14</v>
      </c>
      <c r="E1126" s="55">
        <v>0</v>
      </c>
      <c r="F1126" s="55">
        <v>23</v>
      </c>
    </row>
    <row r="1127" spans="1:6" ht="13" hidden="1" outlineLevel="1">
      <c r="A1127" s="98" t="s">
        <v>2580</v>
      </c>
      <c r="B1127" s="55">
        <v>0</v>
      </c>
      <c r="C1127" s="55">
        <v>11</v>
      </c>
      <c r="D1127" s="55">
        <v>11</v>
      </c>
      <c r="E1127" s="55">
        <v>1</v>
      </c>
      <c r="F1127" s="55">
        <v>23</v>
      </c>
    </row>
    <row r="1128" spans="1:6" ht="13" hidden="1" outlineLevel="1">
      <c r="A1128" s="98" t="s">
        <v>2329</v>
      </c>
      <c r="B1128" s="55">
        <v>1</v>
      </c>
      <c r="C1128" s="55">
        <v>10</v>
      </c>
      <c r="D1128" s="55">
        <v>11</v>
      </c>
      <c r="E1128" s="55">
        <v>0</v>
      </c>
      <c r="F1128" s="55">
        <v>22</v>
      </c>
    </row>
    <row r="1129" spans="1:6" ht="13" hidden="1" outlineLevel="1">
      <c r="A1129" s="98" t="s">
        <v>2514</v>
      </c>
      <c r="B1129" s="55">
        <v>0</v>
      </c>
      <c r="C1129" s="55">
        <v>15</v>
      </c>
      <c r="D1129" s="55">
        <v>7</v>
      </c>
      <c r="E1129" s="55">
        <v>0</v>
      </c>
      <c r="F1129" s="55">
        <v>22</v>
      </c>
    </row>
    <row r="1130" spans="1:6" ht="13" hidden="1" outlineLevel="1">
      <c r="A1130" s="98" t="s">
        <v>2485</v>
      </c>
      <c r="B1130" s="55">
        <v>1</v>
      </c>
      <c r="C1130" s="55">
        <v>7</v>
      </c>
      <c r="D1130" s="55">
        <v>13</v>
      </c>
      <c r="E1130" s="55">
        <v>1</v>
      </c>
      <c r="F1130" s="55">
        <v>22</v>
      </c>
    </row>
    <row r="1131" spans="1:6" ht="13" hidden="1" outlineLevel="1">
      <c r="A1131" s="98" t="s">
        <v>2492</v>
      </c>
      <c r="B1131" s="55">
        <v>1</v>
      </c>
      <c r="C1131" s="55">
        <v>17</v>
      </c>
      <c r="D1131" s="55">
        <v>3</v>
      </c>
      <c r="E1131" s="55">
        <v>1</v>
      </c>
      <c r="F1131" s="55">
        <v>22</v>
      </c>
    </row>
    <row r="1132" spans="1:6" ht="13" hidden="1" outlineLevel="1">
      <c r="A1132" s="98" t="s">
        <v>2470</v>
      </c>
      <c r="B1132" s="55">
        <v>0</v>
      </c>
      <c r="C1132" s="55">
        <v>6</v>
      </c>
      <c r="D1132" s="55">
        <v>15</v>
      </c>
      <c r="E1132" s="55">
        <v>1</v>
      </c>
      <c r="F1132" s="55">
        <v>22</v>
      </c>
    </row>
    <row r="1133" spans="1:6" ht="13" hidden="1" outlineLevel="1">
      <c r="A1133" s="98" t="s">
        <v>2248</v>
      </c>
      <c r="B1133" s="55">
        <v>0</v>
      </c>
      <c r="C1133" s="55">
        <v>10</v>
      </c>
      <c r="D1133" s="55">
        <v>8</v>
      </c>
      <c r="E1133" s="55">
        <v>4</v>
      </c>
      <c r="F1133" s="55">
        <v>22</v>
      </c>
    </row>
    <row r="1134" spans="1:6" ht="13" hidden="1" outlineLevel="1">
      <c r="A1134" s="98" t="s">
        <v>2442</v>
      </c>
      <c r="B1134" s="55">
        <v>0</v>
      </c>
      <c r="C1134" s="55">
        <v>7</v>
      </c>
      <c r="D1134" s="55">
        <v>10</v>
      </c>
      <c r="E1134" s="55">
        <v>3</v>
      </c>
      <c r="F1134" s="55">
        <v>20</v>
      </c>
    </row>
    <row r="1135" spans="1:6" ht="13" hidden="1" outlineLevel="1">
      <c r="A1135" s="98" t="s">
        <v>2483</v>
      </c>
      <c r="B1135" s="55">
        <v>0</v>
      </c>
      <c r="C1135" s="55">
        <v>10</v>
      </c>
      <c r="D1135" s="55">
        <v>10</v>
      </c>
      <c r="E1135" s="55">
        <v>0</v>
      </c>
      <c r="F1135" s="55">
        <v>20</v>
      </c>
    </row>
    <row r="1136" spans="1:6" ht="13" hidden="1" outlineLevel="1">
      <c r="A1136" s="98" t="s">
        <v>2230</v>
      </c>
      <c r="B1136" s="55">
        <v>0</v>
      </c>
      <c r="C1136" s="55">
        <v>7</v>
      </c>
      <c r="D1136" s="55">
        <v>12</v>
      </c>
      <c r="E1136" s="55">
        <v>1</v>
      </c>
      <c r="F1136" s="55">
        <v>20</v>
      </c>
    </row>
    <row r="1137" spans="1:6" ht="13" hidden="1" outlineLevel="1">
      <c r="A1137" s="98" t="s">
        <v>2555</v>
      </c>
      <c r="B1137" s="55">
        <v>2</v>
      </c>
      <c r="C1137" s="55">
        <v>4</v>
      </c>
      <c r="D1137" s="55">
        <v>12</v>
      </c>
      <c r="E1137" s="55">
        <v>1</v>
      </c>
      <c r="F1137" s="55">
        <v>19</v>
      </c>
    </row>
    <row r="1138" spans="1:6" ht="13" hidden="1" outlineLevel="1">
      <c r="A1138" s="98" t="s">
        <v>2491</v>
      </c>
      <c r="B1138" s="55">
        <v>1</v>
      </c>
      <c r="C1138" s="55">
        <v>8</v>
      </c>
      <c r="D1138" s="55">
        <v>10</v>
      </c>
      <c r="E1138" s="55">
        <v>0</v>
      </c>
      <c r="F1138" s="55">
        <v>19</v>
      </c>
    </row>
    <row r="1139" spans="1:6" ht="13" hidden="1" outlineLevel="1">
      <c r="A1139" s="98" t="s">
        <v>2762</v>
      </c>
      <c r="B1139" s="55">
        <v>0</v>
      </c>
      <c r="C1139" s="55">
        <v>13</v>
      </c>
      <c r="D1139" s="55">
        <v>6</v>
      </c>
      <c r="E1139" s="55">
        <v>0</v>
      </c>
      <c r="F1139" s="55">
        <v>19</v>
      </c>
    </row>
    <row r="1140" spans="1:6" ht="13" hidden="1" outlineLevel="1">
      <c r="A1140" s="98" t="s">
        <v>2255</v>
      </c>
      <c r="B1140" s="55">
        <v>1</v>
      </c>
      <c r="C1140" s="55">
        <v>11</v>
      </c>
      <c r="D1140" s="55">
        <v>5</v>
      </c>
      <c r="E1140" s="55">
        <v>2</v>
      </c>
      <c r="F1140" s="55">
        <v>19</v>
      </c>
    </row>
    <row r="1141" spans="1:6" ht="13" hidden="1" outlineLevel="1">
      <c r="A1141" s="98" t="s">
        <v>2370</v>
      </c>
      <c r="B1141" s="55">
        <v>1</v>
      </c>
      <c r="C1141" s="55">
        <v>7</v>
      </c>
      <c r="D1141" s="55">
        <v>8</v>
      </c>
      <c r="E1141" s="55">
        <v>1</v>
      </c>
      <c r="F1141" s="55">
        <v>17</v>
      </c>
    </row>
    <row r="1142" spans="1:6" ht="13" hidden="1" outlineLevel="1">
      <c r="A1142" s="98" t="s">
        <v>2819</v>
      </c>
      <c r="B1142" s="55">
        <v>0</v>
      </c>
      <c r="C1142" s="55">
        <v>7</v>
      </c>
      <c r="D1142" s="55">
        <v>9</v>
      </c>
      <c r="E1142" s="55">
        <v>0</v>
      </c>
      <c r="F1142" s="55">
        <v>16</v>
      </c>
    </row>
    <row r="1143" spans="1:6" ht="13" hidden="1" outlineLevel="1">
      <c r="A1143" s="98" t="s">
        <v>2884</v>
      </c>
      <c r="B1143" s="55">
        <v>0</v>
      </c>
      <c r="C1143" s="55">
        <v>7</v>
      </c>
      <c r="D1143" s="55">
        <v>8</v>
      </c>
      <c r="E1143" s="55">
        <v>1</v>
      </c>
      <c r="F1143" s="55">
        <v>16</v>
      </c>
    </row>
    <row r="1144" spans="1:6" ht="13" hidden="1" outlineLevel="1">
      <c r="A1144" s="98" t="s">
        <v>2466</v>
      </c>
      <c r="B1144" s="55">
        <v>0</v>
      </c>
      <c r="C1144" s="55">
        <v>4</v>
      </c>
      <c r="D1144" s="55">
        <v>10</v>
      </c>
      <c r="E1144" s="55">
        <v>1</v>
      </c>
      <c r="F1144" s="55">
        <v>15</v>
      </c>
    </row>
    <row r="1145" spans="1:6" ht="13" hidden="1" outlineLevel="1">
      <c r="A1145" s="98" t="s">
        <v>2572</v>
      </c>
      <c r="B1145" s="55">
        <v>0</v>
      </c>
      <c r="C1145" s="55">
        <v>8</v>
      </c>
      <c r="D1145" s="55">
        <v>7</v>
      </c>
      <c r="E1145" s="55">
        <v>0</v>
      </c>
      <c r="F1145" s="55">
        <v>15</v>
      </c>
    </row>
    <row r="1146" spans="1:6" ht="13" hidden="1" outlineLevel="1">
      <c r="A1146" s="98" t="s">
        <v>2885</v>
      </c>
      <c r="B1146" s="55">
        <v>0</v>
      </c>
      <c r="C1146" s="55">
        <v>5</v>
      </c>
      <c r="D1146" s="55">
        <v>9</v>
      </c>
      <c r="E1146" s="55">
        <v>1</v>
      </c>
      <c r="F1146" s="55">
        <v>15</v>
      </c>
    </row>
    <row r="1147" spans="1:6" ht="13" hidden="1" outlineLevel="1">
      <c r="A1147" s="98" t="s">
        <v>2524</v>
      </c>
      <c r="B1147" s="55">
        <v>0</v>
      </c>
      <c r="C1147" s="55">
        <v>1</v>
      </c>
      <c r="D1147" s="55">
        <v>13</v>
      </c>
      <c r="E1147" s="55">
        <v>1</v>
      </c>
      <c r="F1147" s="55">
        <v>15</v>
      </c>
    </row>
    <row r="1148" spans="1:6" ht="13" hidden="1" outlineLevel="1">
      <c r="A1148" s="98" t="s">
        <v>2247</v>
      </c>
      <c r="B1148" s="55">
        <v>0</v>
      </c>
      <c r="C1148" s="55">
        <v>9</v>
      </c>
      <c r="D1148" s="55">
        <v>5</v>
      </c>
      <c r="E1148" s="55">
        <v>0</v>
      </c>
      <c r="F1148" s="55">
        <v>14</v>
      </c>
    </row>
    <row r="1149" spans="1:6" ht="13" hidden="1" outlineLevel="1">
      <c r="A1149" s="98" t="s">
        <v>2388</v>
      </c>
      <c r="B1149" s="55">
        <v>1</v>
      </c>
      <c r="C1149" s="55">
        <v>8</v>
      </c>
      <c r="D1149" s="55">
        <v>4</v>
      </c>
      <c r="E1149" s="55">
        <v>1</v>
      </c>
      <c r="F1149" s="55">
        <v>14</v>
      </c>
    </row>
    <row r="1150" spans="1:6" ht="13" hidden="1" outlineLevel="1">
      <c r="A1150" s="98" t="s">
        <v>2826</v>
      </c>
      <c r="B1150" s="55">
        <v>0</v>
      </c>
      <c r="C1150" s="55">
        <v>0</v>
      </c>
      <c r="D1150" s="55">
        <v>13</v>
      </c>
      <c r="E1150" s="55">
        <v>0</v>
      </c>
      <c r="F1150" s="55">
        <v>13</v>
      </c>
    </row>
    <row r="1151" spans="1:6" ht="13" hidden="1" outlineLevel="1">
      <c r="A1151" s="98" t="s">
        <v>2886</v>
      </c>
      <c r="B1151" s="55">
        <v>0</v>
      </c>
      <c r="C1151" s="55">
        <v>12</v>
      </c>
      <c r="D1151" s="55">
        <v>0</v>
      </c>
      <c r="E1151" s="55">
        <v>1</v>
      </c>
      <c r="F1151" s="55">
        <v>13</v>
      </c>
    </row>
    <row r="1152" spans="1:6" ht="13" hidden="1" outlineLevel="1">
      <c r="A1152" s="98" t="s">
        <v>2887</v>
      </c>
      <c r="B1152" s="55">
        <v>0</v>
      </c>
      <c r="C1152" s="55">
        <v>3</v>
      </c>
      <c r="D1152" s="55">
        <v>8</v>
      </c>
      <c r="E1152" s="55">
        <v>1</v>
      </c>
      <c r="F1152" s="55">
        <v>12</v>
      </c>
    </row>
    <row r="1153" spans="1:6" ht="13" hidden="1" outlineLevel="1">
      <c r="A1153" s="98" t="s">
        <v>2822</v>
      </c>
      <c r="B1153" s="55">
        <v>0</v>
      </c>
      <c r="C1153" s="55">
        <v>5</v>
      </c>
      <c r="D1153" s="55">
        <v>7</v>
      </c>
      <c r="E1153" s="55">
        <v>0</v>
      </c>
      <c r="F1153" s="55">
        <v>12</v>
      </c>
    </row>
    <row r="1154" spans="1:6" ht="13" hidden="1" outlineLevel="1">
      <c r="A1154" s="98" t="s">
        <v>2499</v>
      </c>
      <c r="B1154" s="55">
        <v>1</v>
      </c>
      <c r="C1154" s="55">
        <v>7</v>
      </c>
      <c r="D1154" s="55">
        <v>4</v>
      </c>
      <c r="E1154" s="55">
        <v>0</v>
      </c>
      <c r="F1154" s="55">
        <v>12</v>
      </c>
    </row>
    <row r="1155" spans="1:6" ht="13" hidden="1" outlineLevel="1">
      <c r="A1155" s="98" t="s">
        <v>2888</v>
      </c>
      <c r="B1155" s="55">
        <v>2</v>
      </c>
      <c r="C1155" s="55">
        <v>2</v>
      </c>
      <c r="D1155" s="55">
        <v>8</v>
      </c>
      <c r="E1155" s="55">
        <v>0</v>
      </c>
      <c r="F1155" s="55">
        <v>12</v>
      </c>
    </row>
    <row r="1156" spans="1:6" ht="13" hidden="1" outlineLevel="1">
      <c r="A1156" s="98" t="s">
        <v>2517</v>
      </c>
      <c r="B1156" s="55">
        <v>1</v>
      </c>
      <c r="C1156" s="55">
        <v>3</v>
      </c>
      <c r="D1156" s="55">
        <v>8</v>
      </c>
      <c r="E1156" s="55">
        <v>0</v>
      </c>
      <c r="F1156" s="55">
        <v>12</v>
      </c>
    </row>
    <row r="1157" spans="1:6" ht="13" hidden="1" outlineLevel="1">
      <c r="A1157" s="98" t="s">
        <v>2477</v>
      </c>
      <c r="B1157" s="55">
        <v>0</v>
      </c>
      <c r="C1157" s="55">
        <v>4</v>
      </c>
      <c r="D1157" s="55">
        <v>7</v>
      </c>
      <c r="E1157" s="55">
        <v>1</v>
      </c>
      <c r="F1157" s="55">
        <v>12</v>
      </c>
    </row>
    <row r="1158" spans="1:6" ht="13" hidden="1" outlineLevel="1">
      <c r="A1158" s="98" t="s">
        <v>2761</v>
      </c>
      <c r="B1158" s="55">
        <v>1</v>
      </c>
      <c r="C1158" s="55">
        <v>6</v>
      </c>
      <c r="D1158" s="55">
        <v>5</v>
      </c>
      <c r="E1158" s="55">
        <v>0</v>
      </c>
      <c r="F1158" s="55">
        <v>12</v>
      </c>
    </row>
    <row r="1159" spans="1:6" ht="13" hidden="1" outlineLevel="1">
      <c r="A1159" s="98" t="s">
        <v>2315</v>
      </c>
      <c r="B1159" s="55">
        <v>0</v>
      </c>
      <c r="C1159" s="55">
        <v>4</v>
      </c>
      <c r="D1159" s="55">
        <v>7</v>
      </c>
      <c r="E1159" s="55">
        <v>1</v>
      </c>
      <c r="F1159" s="55">
        <v>12</v>
      </c>
    </row>
    <row r="1160" spans="1:6" ht="13" hidden="1" outlineLevel="1">
      <c r="A1160" s="99" t="s">
        <v>2458</v>
      </c>
      <c r="B1160" s="55">
        <v>0</v>
      </c>
      <c r="C1160" s="55">
        <v>1</v>
      </c>
      <c r="D1160" s="55">
        <v>10</v>
      </c>
      <c r="E1160" s="55">
        <v>0</v>
      </c>
      <c r="F1160" s="55">
        <v>11</v>
      </c>
    </row>
    <row r="1161" spans="1:6" ht="13" hidden="1" outlineLevel="1">
      <c r="A1161" s="98" t="s">
        <v>2490</v>
      </c>
      <c r="B1161" s="55">
        <v>0</v>
      </c>
      <c r="C1161" s="55">
        <v>5</v>
      </c>
      <c r="D1161" s="55">
        <v>6</v>
      </c>
      <c r="E1161" s="55">
        <v>0</v>
      </c>
      <c r="F1161" s="55">
        <v>11</v>
      </c>
    </row>
    <row r="1162" spans="1:6" ht="13" hidden="1" outlineLevel="1">
      <c r="A1162" s="98" t="s">
        <v>2507</v>
      </c>
      <c r="B1162" s="55">
        <v>0</v>
      </c>
      <c r="C1162" s="55">
        <v>3</v>
      </c>
      <c r="D1162" s="55">
        <v>8</v>
      </c>
      <c r="E1162" s="55">
        <v>0</v>
      </c>
      <c r="F1162" s="55">
        <v>11</v>
      </c>
    </row>
    <row r="1163" spans="1:6" ht="13" hidden="1" outlineLevel="1">
      <c r="A1163" s="98" t="s">
        <v>2663</v>
      </c>
      <c r="B1163" s="55">
        <v>1</v>
      </c>
      <c r="C1163" s="55">
        <v>2</v>
      </c>
      <c r="D1163" s="55">
        <v>7</v>
      </c>
      <c r="E1163" s="55">
        <v>1</v>
      </c>
      <c r="F1163" s="55">
        <v>11</v>
      </c>
    </row>
    <row r="1164" spans="1:6" ht="13" hidden="1" outlineLevel="1">
      <c r="A1164" s="98" t="s">
        <v>2889</v>
      </c>
      <c r="B1164" s="55">
        <v>0</v>
      </c>
      <c r="C1164" s="55">
        <v>3</v>
      </c>
      <c r="D1164" s="55">
        <v>8</v>
      </c>
      <c r="E1164" s="55">
        <v>0</v>
      </c>
      <c r="F1164" s="55">
        <v>11</v>
      </c>
    </row>
    <row r="1165" spans="1:6" ht="13" hidden="1" outlineLevel="1">
      <c r="A1165" s="98" t="s">
        <v>2843</v>
      </c>
      <c r="B1165" s="55">
        <v>0</v>
      </c>
      <c r="C1165" s="55">
        <v>1</v>
      </c>
      <c r="D1165" s="55">
        <v>10</v>
      </c>
      <c r="E1165" s="55">
        <v>0</v>
      </c>
      <c r="F1165" s="55">
        <v>11</v>
      </c>
    </row>
    <row r="1166" spans="1:6" ht="13" hidden="1" outlineLevel="1">
      <c r="A1166" s="98" t="s">
        <v>2486</v>
      </c>
      <c r="B1166" s="55">
        <v>0</v>
      </c>
      <c r="C1166" s="55">
        <v>6</v>
      </c>
      <c r="D1166" s="55">
        <v>5</v>
      </c>
      <c r="E1166" s="55">
        <v>0</v>
      </c>
      <c r="F1166" s="55">
        <v>11</v>
      </c>
    </row>
    <row r="1167" spans="1:6" ht="13" hidden="1" outlineLevel="1">
      <c r="A1167" s="98" t="s">
        <v>2541</v>
      </c>
      <c r="B1167" s="55">
        <v>1</v>
      </c>
      <c r="C1167" s="55">
        <v>5</v>
      </c>
      <c r="D1167" s="55">
        <v>4</v>
      </c>
      <c r="E1167" s="55">
        <v>0</v>
      </c>
      <c r="F1167" s="55">
        <v>10</v>
      </c>
    </row>
    <row r="1168" spans="1:6" ht="13" hidden="1" outlineLevel="1">
      <c r="A1168" s="98" t="s">
        <v>2295</v>
      </c>
      <c r="B1168" s="55">
        <v>1</v>
      </c>
      <c r="C1168" s="55">
        <v>5</v>
      </c>
      <c r="D1168" s="55">
        <v>4</v>
      </c>
      <c r="E1168" s="55">
        <v>0</v>
      </c>
      <c r="F1168" s="55">
        <v>10</v>
      </c>
    </row>
    <row r="1169" spans="1:6" ht="13" hidden="1" outlineLevel="1">
      <c r="A1169" s="98" t="s">
        <v>2611</v>
      </c>
      <c r="B1169" s="55">
        <v>1</v>
      </c>
      <c r="C1169" s="55">
        <v>5</v>
      </c>
      <c r="D1169" s="55">
        <v>3</v>
      </c>
      <c r="E1169" s="55">
        <v>1</v>
      </c>
      <c r="F1169" s="55">
        <v>10</v>
      </c>
    </row>
    <row r="1170" spans="1:6" ht="13" hidden="1" outlineLevel="1">
      <c r="A1170" s="98" t="s">
        <v>2764</v>
      </c>
      <c r="B1170" s="55">
        <v>0</v>
      </c>
      <c r="C1170" s="55">
        <v>6</v>
      </c>
      <c r="D1170" s="55">
        <v>4</v>
      </c>
      <c r="E1170" s="55">
        <v>0</v>
      </c>
      <c r="F1170" s="55">
        <v>10</v>
      </c>
    </row>
    <row r="1171" spans="1:6" ht="13" hidden="1" outlineLevel="1">
      <c r="A1171" s="98" t="s">
        <v>2275</v>
      </c>
      <c r="B1171" s="55">
        <v>1</v>
      </c>
      <c r="C1171" s="55">
        <v>2</v>
      </c>
      <c r="D1171" s="55">
        <v>7</v>
      </c>
      <c r="E1171" s="55">
        <v>0</v>
      </c>
      <c r="F1171" s="55">
        <v>10</v>
      </c>
    </row>
    <row r="1172" spans="1:6" ht="13" hidden="1" outlineLevel="1">
      <c r="A1172" s="98" t="s">
        <v>2472</v>
      </c>
      <c r="B1172" s="55">
        <v>0</v>
      </c>
      <c r="C1172" s="55">
        <v>3</v>
      </c>
      <c r="D1172" s="55">
        <v>6</v>
      </c>
      <c r="E1172" s="55">
        <v>0</v>
      </c>
      <c r="F1172" s="55">
        <v>9</v>
      </c>
    </row>
    <row r="1173" spans="1:6" ht="13" hidden="1" outlineLevel="1">
      <c r="A1173" s="98" t="s">
        <v>2890</v>
      </c>
      <c r="B1173" s="55">
        <v>0</v>
      </c>
      <c r="C1173" s="55">
        <v>2</v>
      </c>
      <c r="D1173" s="55">
        <v>7</v>
      </c>
      <c r="E1173" s="55">
        <v>0</v>
      </c>
      <c r="F1173" s="55">
        <v>9</v>
      </c>
    </row>
    <row r="1174" spans="1:6" ht="13" hidden="1" outlineLevel="1">
      <c r="A1174" s="98" t="s">
        <v>2574</v>
      </c>
      <c r="B1174" s="55">
        <v>0</v>
      </c>
      <c r="C1174" s="55">
        <v>5</v>
      </c>
      <c r="D1174" s="55">
        <v>4</v>
      </c>
      <c r="E1174" s="55">
        <v>0</v>
      </c>
      <c r="F1174" s="55">
        <v>9</v>
      </c>
    </row>
    <row r="1175" spans="1:6" ht="13" hidden="1" outlineLevel="1">
      <c r="A1175" s="98" t="s">
        <v>2891</v>
      </c>
      <c r="B1175" s="55">
        <v>0</v>
      </c>
      <c r="C1175" s="55">
        <v>4</v>
      </c>
      <c r="D1175" s="55">
        <v>4</v>
      </c>
      <c r="E1175" s="55">
        <v>1</v>
      </c>
      <c r="F1175" s="55">
        <v>9</v>
      </c>
    </row>
    <row r="1176" spans="1:6" ht="13" hidden="1" outlineLevel="1">
      <c r="A1176" s="98" t="s">
        <v>2353</v>
      </c>
      <c r="B1176" s="55">
        <v>1</v>
      </c>
      <c r="C1176" s="55">
        <v>4</v>
      </c>
      <c r="D1176" s="55">
        <v>4</v>
      </c>
      <c r="E1176" s="55">
        <v>0</v>
      </c>
      <c r="F1176" s="55">
        <v>9</v>
      </c>
    </row>
    <row r="1177" spans="1:6" ht="13" hidden="1" outlineLevel="1">
      <c r="A1177" s="98" t="s">
        <v>2500</v>
      </c>
      <c r="B1177" s="55">
        <v>0</v>
      </c>
      <c r="C1177" s="55">
        <v>3</v>
      </c>
      <c r="D1177" s="55">
        <v>6</v>
      </c>
      <c r="E1177" s="55">
        <v>0</v>
      </c>
      <c r="F1177" s="55">
        <v>9</v>
      </c>
    </row>
    <row r="1178" spans="1:6" ht="13" hidden="1" outlineLevel="1">
      <c r="A1178" s="98" t="s">
        <v>2850</v>
      </c>
      <c r="B1178" s="55">
        <v>1</v>
      </c>
      <c r="C1178" s="55">
        <v>7</v>
      </c>
      <c r="D1178" s="55">
        <v>1</v>
      </c>
      <c r="E1178" s="55">
        <v>0</v>
      </c>
      <c r="F1178" s="55">
        <v>9</v>
      </c>
    </row>
    <row r="1179" spans="1:6" ht="13" hidden="1" outlineLevel="1">
      <c r="A1179" s="98" t="s">
        <v>2232</v>
      </c>
      <c r="B1179" s="55">
        <v>0</v>
      </c>
      <c r="C1179" s="55">
        <v>2</v>
      </c>
      <c r="D1179" s="55">
        <v>6</v>
      </c>
      <c r="E1179" s="55">
        <v>1</v>
      </c>
      <c r="F1179" s="55">
        <v>9</v>
      </c>
    </row>
    <row r="1180" spans="1:6" ht="13" hidden="1" outlineLevel="1">
      <c r="A1180" s="98" t="s">
        <v>2522</v>
      </c>
      <c r="B1180" s="55">
        <v>0</v>
      </c>
      <c r="C1180" s="55">
        <v>5</v>
      </c>
      <c r="D1180" s="55">
        <v>3</v>
      </c>
      <c r="E1180" s="55">
        <v>1</v>
      </c>
      <c r="F1180" s="55">
        <v>9</v>
      </c>
    </row>
    <row r="1181" spans="1:6" ht="13" hidden="1" outlineLevel="1">
      <c r="A1181" s="98" t="s">
        <v>2371</v>
      </c>
      <c r="B1181" s="55">
        <v>2</v>
      </c>
      <c r="C1181" s="55">
        <v>2</v>
      </c>
      <c r="D1181" s="55">
        <v>5</v>
      </c>
      <c r="E1181" s="55">
        <v>0</v>
      </c>
      <c r="F1181" s="55">
        <v>9</v>
      </c>
    </row>
    <row r="1182" spans="1:6" ht="13" hidden="1" outlineLevel="1">
      <c r="A1182" s="98" t="s">
        <v>2610</v>
      </c>
      <c r="B1182" s="55">
        <v>0</v>
      </c>
      <c r="C1182" s="55">
        <v>0</v>
      </c>
      <c r="D1182" s="55">
        <v>9</v>
      </c>
      <c r="E1182" s="55">
        <v>0</v>
      </c>
      <c r="F1182" s="55">
        <v>9</v>
      </c>
    </row>
    <row r="1183" spans="1:6" ht="13" hidden="1" outlineLevel="1">
      <c r="A1183" s="98" t="s">
        <v>2858</v>
      </c>
      <c r="B1183" s="55">
        <v>0</v>
      </c>
      <c r="C1183" s="55">
        <v>4</v>
      </c>
      <c r="D1183" s="55">
        <v>5</v>
      </c>
      <c r="E1183" s="55">
        <v>0</v>
      </c>
      <c r="F1183" s="55">
        <v>9</v>
      </c>
    </row>
    <row r="1184" spans="1:6" ht="13" hidden="1" outlineLevel="1">
      <c r="A1184" s="98" t="s">
        <v>2860</v>
      </c>
      <c r="B1184" s="55">
        <v>0</v>
      </c>
      <c r="C1184" s="55">
        <v>6</v>
      </c>
      <c r="D1184" s="55">
        <v>3</v>
      </c>
      <c r="E1184" s="55">
        <v>0</v>
      </c>
      <c r="F1184" s="55">
        <v>9</v>
      </c>
    </row>
    <row r="1185" spans="1:6" ht="13" hidden="1" outlineLevel="1">
      <c r="A1185" s="98" t="s">
        <v>2802</v>
      </c>
      <c r="B1185" s="55">
        <v>0</v>
      </c>
      <c r="C1185" s="55">
        <v>1</v>
      </c>
      <c r="D1185" s="55">
        <v>8</v>
      </c>
      <c r="E1185" s="55">
        <v>0</v>
      </c>
      <c r="F1185" s="55">
        <v>9</v>
      </c>
    </row>
    <row r="1186" spans="1:6" ht="13" hidden="1" outlineLevel="1">
      <c r="A1186" s="98" t="s">
        <v>2452</v>
      </c>
      <c r="B1186" s="55">
        <v>0</v>
      </c>
      <c r="C1186" s="55">
        <v>1</v>
      </c>
      <c r="D1186" s="55">
        <v>5</v>
      </c>
      <c r="E1186" s="55">
        <v>3</v>
      </c>
      <c r="F1186" s="55">
        <v>9</v>
      </c>
    </row>
    <row r="1187" spans="1:6" ht="13" hidden="1" outlineLevel="1">
      <c r="A1187" s="98" t="s">
        <v>2892</v>
      </c>
      <c r="B1187" s="55">
        <v>0</v>
      </c>
      <c r="C1187" s="55">
        <v>0</v>
      </c>
      <c r="D1187" s="55">
        <v>9</v>
      </c>
      <c r="E1187" s="55">
        <v>0</v>
      </c>
      <c r="F1187" s="55">
        <v>9</v>
      </c>
    </row>
    <row r="1188" spans="1:6" ht="13" hidden="1" outlineLevel="1">
      <c r="A1188" s="98" t="s">
        <v>2413</v>
      </c>
      <c r="B1188" s="55">
        <v>0</v>
      </c>
      <c r="C1188" s="55">
        <v>3</v>
      </c>
      <c r="D1188" s="55">
        <v>6</v>
      </c>
      <c r="E1188" s="55">
        <v>0</v>
      </c>
      <c r="F1188" s="55">
        <v>9</v>
      </c>
    </row>
    <row r="1189" spans="1:6" ht="13" hidden="1" outlineLevel="1">
      <c r="A1189" s="98" t="s">
        <v>2893</v>
      </c>
      <c r="B1189" s="55">
        <v>0</v>
      </c>
      <c r="C1189" s="55">
        <v>2</v>
      </c>
      <c r="D1189" s="55">
        <v>7</v>
      </c>
      <c r="E1189" s="55">
        <v>0</v>
      </c>
      <c r="F1189" s="55">
        <v>9</v>
      </c>
    </row>
    <row r="1190" spans="1:6" ht="13" hidden="1" outlineLevel="1">
      <c r="A1190" s="98" t="s">
        <v>2894</v>
      </c>
      <c r="B1190" s="55">
        <v>0</v>
      </c>
      <c r="C1190" s="55">
        <v>0</v>
      </c>
      <c r="D1190" s="55">
        <v>8</v>
      </c>
      <c r="E1190" s="55">
        <v>0</v>
      </c>
      <c r="F1190" s="55">
        <v>8</v>
      </c>
    </row>
    <row r="1191" spans="1:6" ht="13" hidden="1" outlineLevel="1">
      <c r="A1191" s="98" t="s">
        <v>2895</v>
      </c>
      <c r="B1191" s="55">
        <v>0</v>
      </c>
      <c r="C1191" s="55">
        <v>3</v>
      </c>
      <c r="D1191" s="55">
        <v>5</v>
      </c>
      <c r="E1191" s="55">
        <v>0</v>
      </c>
      <c r="F1191" s="55">
        <v>8</v>
      </c>
    </row>
    <row r="1192" spans="1:6" ht="13" hidden="1" outlineLevel="1">
      <c r="A1192" s="98" t="s">
        <v>2838</v>
      </c>
      <c r="B1192" s="55">
        <v>0</v>
      </c>
      <c r="C1192" s="55">
        <v>4</v>
      </c>
      <c r="D1192" s="55">
        <v>3</v>
      </c>
      <c r="E1192" s="55">
        <v>1</v>
      </c>
      <c r="F1192" s="55">
        <v>8</v>
      </c>
    </row>
    <row r="1193" spans="1:6" ht="13" hidden="1" outlineLevel="1">
      <c r="A1193" s="98" t="s">
        <v>2896</v>
      </c>
      <c r="B1193" s="55">
        <v>1</v>
      </c>
      <c r="C1193" s="55">
        <v>2</v>
      </c>
      <c r="D1193" s="55">
        <v>4</v>
      </c>
      <c r="E1193" s="55">
        <v>1</v>
      </c>
      <c r="F1193" s="55">
        <v>8</v>
      </c>
    </row>
    <row r="1194" spans="1:6" ht="13" hidden="1" outlineLevel="1">
      <c r="A1194" s="98" t="s">
        <v>2897</v>
      </c>
      <c r="B1194" s="55">
        <v>0</v>
      </c>
      <c r="C1194" s="55">
        <v>2</v>
      </c>
      <c r="D1194" s="55">
        <v>6</v>
      </c>
      <c r="E1194" s="55">
        <v>0</v>
      </c>
      <c r="F1194" s="55">
        <v>8</v>
      </c>
    </row>
    <row r="1195" spans="1:6" ht="13" hidden="1" outlineLevel="1">
      <c r="A1195" s="98" t="s">
        <v>2898</v>
      </c>
      <c r="B1195" s="55">
        <v>0</v>
      </c>
      <c r="C1195" s="55">
        <v>3</v>
      </c>
      <c r="D1195" s="55">
        <v>5</v>
      </c>
      <c r="E1195" s="55">
        <v>0</v>
      </c>
      <c r="F1195" s="55">
        <v>8</v>
      </c>
    </row>
    <row r="1196" spans="1:6" ht="13" hidden="1" outlineLevel="1">
      <c r="A1196" s="98" t="s">
        <v>2501</v>
      </c>
      <c r="B1196" s="55">
        <v>1</v>
      </c>
      <c r="C1196" s="55">
        <v>0</v>
      </c>
      <c r="D1196" s="55">
        <v>6</v>
      </c>
      <c r="E1196" s="55">
        <v>1</v>
      </c>
      <c r="F1196" s="55">
        <v>8</v>
      </c>
    </row>
    <row r="1197" spans="1:6" ht="13" hidden="1" outlineLevel="1">
      <c r="A1197" s="98" t="s">
        <v>2462</v>
      </c>
      <c r="B1197" s="55">
        <v>0</v>
      </c>
      <c r="C1197" s="55">
        <v>5</v>
      </c>
      <c r="D1197" s="55">
        <v>3</v>
      </c>
      <c r="E1197" s="55">
        <v>0</v>
      </c>
      <c r="F1197" s="55">
        <v>8</v>
      </c>
    </row>
    <row r="1198" spans="1:6" ht="13" hidden="1" outlineLevel="1">
      <c r="A1198" s="98" t="s">
        <v>2447</v>
      </c>
      <c r="B1198" s="55">
        <v>0</v>
      </c>
      <c r="C1198" s="55">
        <v>2</v>
      </c>
      <c r="D1198" s="55">
        <v>6</v>
      </c>
      <c r="E1198" s="55">
        <v>0</v>
      </c>
      <c r="F1198" s="55">
        <v>8</v>
      </c>
    </row>
    <row r="1199" spans="1:6" ht="13" hidden="1" outlineLevel="1">
      <c r="A1199" s="98" t="s">
        <v>2613</v>
      </c>
      <c r="B1199" s="55">
        <v>0</v>
      </c>
      <c r="C1199" s="55">
        <v>1</v>
      </c>
      <c r="D1199" s="55">
        <v>6</v>
      </c>
      <c r="E1199" s="55">
        <v>1</v>
      </c>
      <c r="F1199" s="55">
        <v>8</v>
      </c>
    </row>
    <row r="1200" spans="1:6" ht="13" hidden="1" outlineLevel="1">
      <c r="A1200" s="98" t="s">
        <v>2619</v>
      </c>
      <c r="B1200" s="55">
        <v>0</v>
      </c>
      <c r="C1200" s="55">
        <v>5</v>
      </c>
      <c r="D1200" s="55">
        <v>3</v>
      </c>
      <c r="E1200" s="55">
        <v>0</v>
      </c>
      <c r="F1200" s="55">
        <v>8</v>
      </c>
    </row>
    <row r="1201" spans="1:6" ht="13" hidden="1" outlineLevel="1">
      <c r="A1201" s="98" t="s">
        <v>2495</v>
      </c>
      <c r="B1201" s="55">
        <v>0</v>
      </c>
      <c r="C1201" s="55">
        <v>3</v>
      </c>
      <c r="D1201" s="55">
        <v>5</v>
      </c>
      <c r="E1201" s="55">
        <v>0</v>
      </c>
      <c r="F1201" s="55">
        <v>8</v>
      </c>
    </row>
    <row r="1202" spans="1:6" ht="13" hidden="1" outlineLevel="1">
      <c r="A1202" s="98" t="s">
        <v>2448</v>
      </c>
      <c r="B1202" s="55">
        <v>0</v>
      </c>
      <c r="C1202" s="55">
        <v>4</v>
      </c>
      <c r="D1202" s="55">
        <v>3</v>
      </c>
      <c r="E1202" s="55">
        <v>1</v>
      </c>
      <c r="F1202" s="55">
        <v>8</v>
      </c>
    </row>
    <row r="1203" spans="1:6" ht="13" hidden="1" outlineLevel="1">
      <c r="A1203" s="98" t="s">
        <v>2632</v>
      </c>
      <c r="B1203" s="55">
        <v>3</v>
      </c>
      <c r="C1203" s="55">
        <v>1</v>
      </c>
      <c r="D1203" s="55">
        <v>4</v>
      </c>
      <c r="E1203" s="55">
        <v>0</v>
      </c>
      <c r="F1203" s="55">
        <v>8</v>
      </c>
    </row>
    <row r="1204" spans="1:6" ht="13" hidden="1" outlineLevel="1">
      <c r="A1204" s="98" t="s">
        <v>2312</v>
      </c>
      <c r="B1204" s="55">
        <v>0</v>
      </c>
      <c r="C1204" s="55">
        <v>3</v>
      </c>
      <c r="D1204" s="55">
        <v>5</v>
      </c>
      <c r="E1204" s="55">
        <v>0</v>
      </c>
      <c r="F1204" s="55">
        <v>8</v>
      </c>
    </row>
    <row r="1205" spans="1:6" ht="13" hidden="1" outlineLevel="1">
      <c r="A1205" s="98" t="s">
        <v>2243</v>
      </c>
      <c r="B1205" s="55">
        <v>0</v>
      </c>
      <c r="C1205" s="55">
        <v>4</v>
      </c>
      <c r="D1205" s="55">
        <v>3</v>
      </c>
      <c r="E1205" s="55">
        <v>0</v>
      </c>
      <c r="F1205" s="55">
        <v>7</v>
      </c>
    </row>
    <row r="1206" spans="1:6" ht="13" hidden="1" outlineLevel="1">
      <c r="A1206" s="98" t="s">
        <v>2456</v>
      </c>
      <c r="B1206" s="55">
        <v>0</v>
      </c>
      <c r="C1206" s="55">
        <v>1</v>
      </c>
      <c r="D1206" s="55">
        <v>6</v>
      </c>
      <c r="E1206" s="55">
        <v>0</v>
      </c>
      <c r="F1206" s="55">
        <v>7</v>
      </c>
    </row>
    <row r="1207" spans="1:6" ht="13" hidden="1" outlineLevel="1">
      <c r="A1207" s="98" t="s">
        <v>2451</v>
      </c>
      <c r="B1207" s="55">
        <v>0</v>
      </c>
      <c r="C1207" s="55">
        <v>3</v>
      </c>
      <c r="D1207" s="55">
        <v>4</v>
      </c>
      <c r="E1207" s="55">
        <v>0</v>
      </c>
      <c r="F1207" s="55">
        <v>7</v>
      </c>
    </row>
    <row r="1208" spans="1:6" ht="13" hidden="1" outlineLevel="1">
      <c r="A1208" s="98" t="s">
        <v>2467</v>
      </c>
      <c r="B1208" s="55">
        <v>0</v>
      </c>
      <c r="C1208" s="55">
        <v>1</v>
      </c>
      <c r="D1208" s="55">
        <v>6</v>
      </c>
      <c r="E1208" s="55">
        <v>0</v>
      </c>
      <c r="F1208" s="55">
        <v>7</v>
      </c>
    </row>
    <row r="1209" spans="1:6" ht="13" hidden="1" outlineLevel="1">
      <c r="A1209" s="98" t="s">
        <v>2899</v>
      </c>
      <c r="B1209" s="55">
        <v>0</v>
      </c>
      <c r="C1209" s="55">
        <v>1</v>
      </c>
      <c r="D1209" s="55">
        <v>3</v>
      </c>
      <c r="E1209" s="55">
        <v>3</v>
      </c>
      <c r="F1209" s="55">
        <v>7</v>
      </c>
    </row>
    <row r="1210" spans="1:6" ht="13" hidden="1" outlineLevel="1">
      <c r="A1210" s="98" t="s">
        <v>2810</v>
      </c>
      <c r="B1210" s="55">
        <v>0</v>
      </c>
      <c r="C1210" s="55">
        <v>7</v>
      </c>
      <c r="D1210" s="55">
        <v>0</v>
      </c>
      <c r="E1210" s="55">
        <v>0</v>
      </c>
      <c r="F1210" s="55">
        <v>7</v>
      </c>
    </row>
    <row r="1211" spans="1:6" ht="13" hidden="1" outlineLevel="1">
      <c r="A1211" s="98" t="s">
        <v>2900</v>
      </c>
      <c r="B1211" s="55">
        <v>0</v>
      </c>
      <c r="C1211" s="55">
        <v>1</v>
      </c>
      <c r="D1211" s="55">
        <v>6</v>
      </c>
      <c r="E1211" s="55">
        <v>0</v>
      </c>
      <c r="F1211" s="55">
        <v>7</v>
      </c>
    </row>
    <row r="1212" spans="1:6" ht="13" hidden="1" outlineLevel="1">
      <c r="A1212" s="98" t="s">
        <v>2901</v>
      </c>
      <c r="B1212" s="55">
        <v>0</v>
      </c>
      <c r="C1212" s="55">
        <v>2</v>
      </c>
      <c r="D1212" s="55">
        <v>4</v>
      </c>
      <c r="E1212" s="55">
        <v>1</v>
      </c>
      <c r="F1212" s="55">
        <v>7</v>
      </c>
    </row>
    <row r="1213" spans="1:6" ht="13" hidden="1" outlineLevel="1">
      <c r="A1213" s="98" t="s">
        <v>2478</v>
      </c>
      <c r="B1213" s="55">
        <v>0</v>
      </c>
      <c r="C1213" s="55">
        <v>7</v>
      </c>
      <c r="D1213" s="55">
        <v>0</v>
      </c>
      <c r="E1213" s="55">
        <v>0</v>
      </c>
      <c r="F1213" s="55">
        <v>7</v>
      </c>
    </row>
    <row r="1214" spans="1:6" ht="13" hidden="1" outlineLevel="1">
      <c r="A1214" s="98" t="s">
        <v>2439</v>
      </c>
      <c r="B1214" s="55">
        <v>0</v>
      </c>
      <c r="C1214" s="55">
        <v>1</v>
      </c>
      <c r="D1214" s="55">
        <v>6</v>
      </c>
      <c r="E1214" s="55">
        <v>0</v>
      </c>
      <c r="F1214" s="55">
        <v>7</v>
      </c>
    </row>
    <row r="1215" spans="1:6" ht="13" hidden="1" outlineLevel="1">
      <c r="A1215" s="98" t="s">
        <v>2629</v>
      </c>
      <c r="B1215" s="55">
        <v>0</v>
      </c>
      <c r="C1215" s="55">
        <v>1</v>
      </c>
      <c r="D1215" s="55">
        <v>6</v>
      </c>
      <c r="E1215" s="55">
        <v>0</v>
      </c>
      <c r="F1215" s="55">
        <v>7</v>
      </c>
    </row>
    <row r="1216" spans="1:6" ht="13" hidden="1" outlineLevel="1">
      <c r="A1216" s="98" t="s">
        <v>2902</v>
      </c>
      <c r="B1216" s="55">
        <v>0</v>
      </c>
      <c r="C1216" s="55">
        <v>3</v>
      </c>
      <c r="D1216" s="55">
        <v>4</v>
      </c>
      <c r="E1216" s="55">
        <v>0</v>
      </c>
      <c r="F1216" s="55">
        <v>7</v>
      </c>
    </row>
    <row r="1217" spans="1:6" ht="13" hidden="1" outlineLevel="1">
      <c r="A1217" s="98" t="s">
        <v>2224</v>
      </c>
      <c r="B1217" s="55">
        <v>0</v>
      </c>
      <c r="C1217" s="55">
        <v>2</v>
      </c>
      <c r="D1217" s="55">
        <v>2</v>
      </c>
      <c r="E1217" s="55">
        <v>2</v>
      </c>
      <c r="F1217" s="55">
        <v>6</v>
      </c>
    </row>
    <row r="1218" spans="1:6" ht="13" hidden="1" outlineLevel="1">
      <c r="A1218" s="98" t="s">
        <v>2332</v>
      </c>
      <c r="B1218" s="55">
        <v>0</v>
      </c>
      <c r="C1218" s="55">
        <v>0</v>
      </c>
      <c r="D1218" s="55">
        <v>2</v>
      </c>
      <c r="E1218" s="55">
        <v>4</v>
      </c>
      <c r="F1218" s="55">
        <v>6</v>
      </c>
    </row>
    <row r="1219" spans="1:6" ht="13" hidden="1" outlineLevel="1">
      <c r="A1219" s="98" t="s">
        <v>2684</v>
      </c>
      <c r="B1219" s="55">
        <v>0</v>
      </c>
      <c r="C1219" s="55">
        <v>2</v>
      </c>
      <c r="D1219" s="55">
        <v>4</v>
      </c>
      <c r="E1219" s="55">
        <v>0</v>
      </c>
      <c r="F1219" s="55">
        <v>6</v>
      </c>
    </row>
    <row r="1220" spans="1:6" ht="13" hidden="1" outlineLevel="1">
      <c r="A1220" s="98" t="s">
        <v>2903</v>
      </c>
      <c r="B1220" s="55">
        <v>0</v>
      </c>
      <c r="C1220" s="55">
        <v>0</v>
      </c>
      <c r="D1220" s="55">
        <v>6</v>
      </c>
      <c r="E1220" s="55">
        <v>0</v>
      </c>
      <c r="F1220" s="55">
        <v>6</v>
      </c>
    </row>
    <row r="1221" spans="1:6" ht="13" hidden="1" outlineLevel="1">
      <c r="A1221" s="98" t="s">
        <v>2664</v>
      </c>
      <c r="B1221" s="55">
        <v>0</v>
      </c>
      <c r="C1221" s="55">
        <v>5</v>
      </c>
      <c r="D1221" s="55">
        <v>1</v>
      </c>
      <c r="E1221" s="55">
        <v>0</v>
      </c>
      <c r="F1221" s="55">
        <v>6</v>
      </c>
    </row>
    <row r="1222" spans="1:6" ht="13" hidden="1" outlineLevel="1">
      <c r="A1222" s="98" t="s">
        <v>2808</v>
      </c>
      <c r="B1222" s="55">
        <v>0</v>
      </c>
      <c r="C1222" s="55">
        <v>2</v>
      </c>
      <c r="D1222" s="55">
        <v>4</v>
      </c>
      <c r="E1222" s="55">
        <v>0</v>
      </c>
      <c r="F1222" s="55">
        <v>6</v>
      </c>
    </row>
    <row r="1223" spans="1:6" ht="13" hidden="1" outlineLevel="1">
      <c r="A1223" s="98" t="s">
        <v>2512</v>
      </c>
      <c r="B1223" s="55">
        <v>1</v>
      </c>
      <c r="C1223" s="55">
        <v>1</v>
      </c>
      <c r="D1223" s="55">
        <v>4</v>
      </c>
      <c r="E1223" s="55">
        <v>0</v>
      </c>
      <c r="F1223" s="55">
        <v>6</v>
      </c>
    </row>
    <row r="1224" spans="1:6" ht="13" hidden="1" outlineLevel="1">
      <c r="A1224" s="98" t="s">
        <v>2904</v>
      </c>
      <c r="B1224" s="55">
        <v>0</v>
      </c>
      <c r="C1224" s="55">
        <v>0</v>
      </c>
      <c r="D1224" s="55">
        <v>6</v>
      </c>
      <c r="E1224" s="55">
        <v>0</v>
      </c>
      <c r="F1224" s="55">
        <v>6</v>
      </c>
    </row>
    <row r="1225" spans="1:6" ht="13" hidden="1" outlineLevel="1">
      <c r="A1225" s="98" t="s">
        <v>2905</v>
      </c>
      <c r="B1225" s="55">
        <v>1</v>
      </c>
      <c r="C1225" s="55">
        <v>0</v>
      </c>
      <c r="D1225" s="55">
        <v>3</v>
      </c>
      <c r="E1225" s="55">
        <v>2</v>
      </c>
      <c r="F1225" s="55">
        <v>6</v>
      </c>
    </row>
    <row r="1226" spans="1:6" ht="13" hidden="1" outlineLevel="1">
      <c r="A1226" s="98" t="s">
        <v>2583</v>
      </c>
      <c r="B1226" s="55">
        <v>1</v>
      </c>
      <c r="C1226" s="55">
        <v>2</v>
      </c>
      <c r="D1226" s="55">
        <v>3</v>
      </c>
      <c r="E1226" s="55">
        <v>0</v>
      </c>
      <c r="F1226" s="55">
        <v>6</v>
      </c>
    </row>
    <row r="1227" spans="1:6" ht="13" hidden="1" outlineLevel="1">
      <c r="A1227" s="98" t="s">
        <v>2516</v>
      </c>
      <c r="B1227" s="55">
        <v>1</v>
      </c>
      <c r="C1227" s="55">
        <v>1</v>
      </c>
      <c r="D1227" s="55">
        <v>4</v>
      </c>
      <c r="E1227" s="55">
        <v>0</v>
      </c>
      <c r="F1227" s="55">
        <v>6</v>
      </c>
    </row>
    <row r="1228" spans="1:6" ht="13" hidden="1" outlineLevel="1">
      <c r="A1228" s="98" t="s">
        <v>2849</v>
      </c>
      <c r="B1228" s="55">
        <v>1</v>
      </c>
      <c r="C1228" s="55">
        <v>4</v>
      </c>
      <c r="D1228" s="55">
        <v>1</v>
      </c>
      <c r="E1228" s="55">
        <v>0</v>
      </c>
      <c r="F1228" s="55">
        <v>6</v>
      </c>
    </row>
    <row r="1229" spans="1:6" ht="13" hidden="1" outlineLevel="1">
      <c r="A1229" s="98" t="s">
        <v>2906</v>
      </c>
      <c r="B1229" s="55">
        <v>0</v>
      </c>
      <c r="C1229" s="55">
        <v>2</v>
      </c>
      <c r="D1229" s="55">
        <v>4</v>
      </c>
      <c r="E1229" s="55">
        <v>0</v>
      </c>
      <c r="F1229" s="55">
        <v>6</v>
      </c>
    </row>
    <row r="1230" spans="1:6" ht="13" hidden="1" outlineLevel="1">
      <c r="A1230" s="98" t="s">
        <v>2907</v>
      </c>
      <c r="B1230" s="55">
        <v>0</v>
      </c>
      <c r="C1230" s="55">
        <v>2</v>
      </c>
      <c r="D1230" s="55">
        <v>4</v>
      </c>
      <c r="E1230" s="55">
        <v>0</v>
      </c>
      <c r="F1230" s="55">
        <v>6</v>
      </c>
    </row>
    <row r="1231" spans="1:6" ht="13" hidden="1" outlineLevel="1">
      <c r="A1231" s="98" t="s">
        <v>2908</v>
      </c>
      <c r="B1231" s="55">
        <v>0</v>
      </c>
      <c r="C1231" s="55">
        <v>0</v>
      </c>
      <c r="D1231" s="55">
        <v>6</v>
      </c>
      <c r="E1231" s="55">
        <v>0</v>
      </c>
      <c r="F1231" s="55">
        <v>6</v>
      </c>
    </row>
    <row r="1232" spans="1:6" ht="13" hidden="1" outlineLevel="1">
      <c r="A1232" s="98" t="s">
        <v>2797</v>
      </c>
      <c r="B1232" s="55">
        <v>0</v>
      </c>
      <c r="C1232" s="55">
        <v>4</v>
      </c>
      <c r="D1232" s="55">
        <v>2</v>
      </c>
      <c r="E1232" s="55">
        <v>0</v>
      </c>
      <c r="F1232" s="55">
        <v>6</v>
      </c>
    </row>
    <row r="1233" spans="1:6" ht="13" hidden="1" outlineLevel="1">
      <c r="A1233" s="98" t="s">
        <v>2909</v>
      </c>
      <c r="B1233" s="55">
        <v>0</v>
      </c>
      <c r="C1233" s="55">
        <v>3</v>
      </c>
      <c r="D1233" s="55">
        <v>3</v>
      </c>
      <c r="E1233" s="55">
        <v>0</v>
      </c>
      <c r="F1233" s="55">
        <v>6</v>
      </c>
    </row>
    <row r="1234" spans="1:6" ht="13" hidden="1" outlineLevel="1">
      <c r="A1234" s="98" t="s">
        <v>2245</v>
      </c>
      <c r="B1234" s="55">
        <v>2</v>
      </c>
      <c r="C1234" s="55">
        <v>2</v>
      </c>
      <c r="D1234" s="55">
        <v>2</v>
      </c>
      <c r="E1234" s="55">
        <v>0</v>
      </c>
      <c r="F1234" s="55">
        <v>6</v>
      </c>
    </row>
    <row r="1235" spans="1:6" ht="13" hidden="1" outlineLevel="1">
      <c r="A1235" s="98" t="s">
        <v>2640</v>
      </c>
      <c r="B1235" s="55">
        <v>0</v>
      </c>
      <c r="C1235" s="55">
        <v>1</v>
      </c>
      <c r="D1235" s="55">
        <v>5</v>
      </c>
      <c r="E1235" s="55">
        <v>0</v>
      </c>
      <c r="F1235" s="55">
        <v>6</v>
      </c>
    </row>
    <row r="1236" spans="1:6" ht="13" hidden="1" outlineLevel="1">
      <c r="A1236" s="98" t="s">
        <v>2235</v>
      </c>
      <c r="B1236" s="55">
        <v>0</v>
      </c>
      <c r="C1236" s="55">
        <v>2</v>
      </c>
      <c r="D1236" s="55">
        <v>2</v>
      </c>
      <c r="E1236" s="55">
        <v>1</v>
      </c>
      <c r="F1236" s="55">
        <v>5</v>
      </c>
    </row>
    <row r="1237" spans="1:6" ht="13" hidden="1" outlineLevel="1">
      <c r="A1237" s="98" t="s">
        <v>2910</v>
      </c>
      <c r="B1237" s="55">
        <v>0</v>
      </c>
      <c r="C1237" s="55">
        <v>2</v>
      </c>
      <c r="D1237" s="55">
        <v>3</v>
      </c>
      <c r="E1237" s="55">
        <v>0</v>
      </c>
      <c r="F1237" s="55">
        <v>5</v>
      </c>
    </row>
    <row r="1238" spans="1:6" ht="13" hidden="1" outlineLevel="1">
      <c r="A1238" s="98" t="s">
        <v>2911</v>
      </c>
      <c r="B1238" s="55">
        <v>0</v>
      </c>
      <c r="C1238" s="55">
        <v>3</v>
      </c>
      <c r="D1238" s="55">
        <v>1</v>
      </c>
      <c r="E1238" s="55">
        <v>1</v>
      </c>
      <c r="F1238" s="55">
        <v>5</v>
      </c>
    </row>
    <row r="1239" spans="1:6" ht="13" hidden="1" outlineLevel="1">
      <c r="A1239" s="98" t="s">
        <v>2474</v>
      </c>
      <c r="B1239" s="55">
        <v>0</v>
      </c>
      <c r="C1239" s="55">
        <v>2</v>
      </c>
      <c r="D1239" s="55">
        <v>3</v>
      </c>
      <c r="E1239" s="55">
        <v>0</v>
      </c>
      <c r="F1239" s="55">
        <v>5</v>
      </c>
    </row>
    <row r="1240" spans="1:6" ht="13" hidden="1" outlineLevel="1">
      <c r="A1240" s="98" t="s">
        <v>2912</v>
      </c>
      <c r="B1240" s="55">
        <v>0</v>
      </c>
      <c r="C1240" s="55">
        <v>5</v>
      </c>
      <c r="D1240" s="55">
        <v>0</v>
      </c>
      <c r="E1240" s="55">
        <v>0</v>
      </c>
      <c r="F1240" s="55">
        <v>5</v>
      </c>
    </row>
    <row r="1241" spans="1:6" ht="13" hidden="1" outlineLevel="1">
      <c r="A1241" s="98" t="s">
        <v>2726</v>
      </c>
      <c r="B1241" s="55">
        <v>0</v>
      </c>
      <c r="C1241" s="55">
        <v>4</v>
      </c>
      <c r="D1241" s="55">
        <v>1</v>
      </c>
      <c r="E1241" s="55">
        <v>0</v>
      </c>
      <c r="F1241" s="55">
        <v>5</v>
      </c>
    </row>
    <row r="1242" spans="1:6" ht="13" hidden="1" outlineLevel="1">
      <c r="A1242" s="98" t="s">
        <v>2251</v>
      </c>
      <c r="B1242" s="55">
        <v>0</v>
      </c>
      <c r="C1242" s="55">
        <v>1</v>
      </c>
      <c r="D1242" s="55">
        <v>3</v>
      </c>
      <c r="E1242" s="55">
        <v>1</v>
      </c>
      <c r="F1242" s="55">
        <v>5</v>
      </c>
    </row>
    <row r="1243" spans="1:6" ht="13" hidden="1" outlineLevel="1">
      <c r="A1243" s="98" t="s">
        <v>2685</v>
      </c>
      <c r="B1243" s="55">
        <v>0</v>
      </c>
      <c r="C1243" s="55">
        <v>1</v>
      </c>
      <c r="D1243" s="55">
        <v>4</v>
      </c>
      <c r="E1243" s="55">
        <v>0</v>
      </c>
      <c r="F1243" s="55">
        <v>5</v>
      </c>
    </row>
    <row r="1244" spans="1:6" ht="13" hidden="1" outlineLevel="1">
      <c r="A1244" s="98" t="s">
        <v>2913</v>
      </c>
      <c r="B1244" s="55">
        <v>0</v>
      </c>
      <c r="C1244" s="55">
        <v>0</v>
      </c>
      <c r="D1244" s="55">
        <v>5</v>
      </c>
      <c r="E1244" s="55">
        <v>0</v>
      </c>
      <c r="F1244" s="55">
        <v>5</v>
      </c>
    </row>
    <row r="1245" spans="1:6" ht="13" hidden="1" outlineLevel="1">
      <c r="A1245" s="98" t="s">
        <v>2688</v>
      </c>
      <c r="B1245" s="55">
        <v>0</v>
      </c>
      <c r="C1245" s="55">
        <v>1</v>
      </c>
      <c r="D1245" s="55">
        <v>4</v>
      </c>
      <c r="E1245" s="55">
        <v>0</v>
      </c>
      <c r="F1245" s="55">
        <v>5</v>
      </c>
    </row>
    <row r="1246" spans="1:6" ht="13" hidden="1" outlineLevel="1">
      <c r="A1246" s="98" t="s">
        <v>2914</v>
      </c>
      <c r="B1246" s="55">
        <v>0</v>
      </c>
      <c r="C1246" s="55">
        <v>2</v>
      </c>
      <c r="D1246" s="55">
        <v>3</v>
      </c>
      <c r="E1246" s="55">
        <v>0</v>
      </c>
      <c r="F1246" s="55">
        <v>5</v>
      </c>
    </row>
    <row r="1247" spans="1:6" ht="13" hidden="1" outlineLevel="1">
      <c r="A1247" s="98" t="s">
        <v>2379</v>
      </c>
      <c r="B1247" s="55">
        <v>0</v>
      </c>
      <c r="C1247" s="55">
        <v>2</v>
      </c>
      <c r="D1247" s="55">
        <v>3</v>
      </c>
      <c r="E1247" s="55">
        <v>0</v>
      </c>
      <c r="F1247" s="55">
        <v>5</v>
      </c>
    </row>
    <row r="1248" spans="1:6" ht="13" hidden="1" outlineLevel="1">
      <c r="A1248" s="98" t="s">
        <v>2915</v>
      </c>
      <c r="B1248" s="55">
        <v>0</v>
      </c>
      <c r="C1248" s="55">
        <v>1</v>
      </c>
      <c r="D1248" s="55">
        <v>3</v>
      </c>
      <c r="E1248" s="55">
        <v>1</v>
      </c>
      <c r="F1248" s="55">
        <v>5</v>
      </c>
    </row>
    <row r="1249" spans="1:6" ht="13" hidden="1" outlineLevel="1">
      <c r="A1249" s="98" t="s">
        <v>2916</v>
      </c>
      <c r="B1249" s="55">
        <v>0</v>
      </c>
      <c r="C1249" s="55">
        <v>2</v>
      </c>
      <c r="D1249" s="55">
        <v>0</v>
      </c>
      <c r="E1249" s="55">
        <v>3</v>
      </c>
      <c r="F1249" s="55">
        <v>5</v>
      </c>
    </row>
    <row r="1250" spans="1:6" ht="13" hidden="1" outlineLevel="1">
      <c r="A1250" s="98" t="s">
        <v>2631</v>
      </c>
      <c r="B1250" s="55">
        <v>0</v>
      </c>
      <c r="C1250" s="55">
        <v>2</v>
      </c>
      <c r="D1250" s="55">
        <v>3</v>
      </c>
      <c r="E1250" s="55">
        <v>0</v>
      </c>
      <c r="F1250" s="55">
        <v>5</v>
      </c>
    </row>
    <row r="1251" spans="1:6" ht="13" hidden="1" outlineLevel="1">
      <c r="A1251" s="98" t="s">
        <v>2917</v>
      </c>
      <c r="B1251" s="55">
        <v>0</v>
      </c>
      <c r="C1251" s="55">
        <v>0</v>
      </c>
      <c r="D1251" s="55">
        <v>5</v>
      </c>
      <c r="E1251" s="55">
        <v>0</v>
      </c>
      <c r="F1251" s="55">
        <v>5</v>
      </c>
    </row>
    <row r="1252" spans="1:6" ht="13" hidden="1" outlineLevel="1">
      <c r="A1252" s="98" t="s">
        <v>2918</v>
      </c>
      <c r="B1252" s="55">
        <v>0</v>
      </c>
      <c r="C1252" s="55">
        <v>5</v>
      </c>
      <c r="D1252" s="55">
        <v>0</v>
      </c>
      <c r="E1252" s="55">
        <v>0</v>
      </c>
      <c r="F1252" s="55">
        <v>5</v>
      </c>
    </row>
    <row r="1253" spans="1:6" ht="13" hidden="1" outlineLevel="1">
      <c r="A1253" s="98" t="s">
        <v>2919</v>
      </c>
      <c r="B1253" s="55">
        <v>0</v>
      </c>
      <c r="C1253" s="55">
        <v>1</v>
      </c>
      <c r="D1253" s="55">
        <v>4</v>
      </c>
      <c r="E1253" s="55">
        <v>0</v>
      </c>
      <c r="F1253" s="55">
        <v>5</v>
      </c>
    </row>
    <row r="1254" spans="1:6" ht="13" hidden="1" outlineLevel="1">
      <c r="A1254" s="98" t="s">
        <v>2238</v>
      </c>
      <c r="B1254" s="55">
        <v>0</v>
      </c>
      <c r="C1254" s="55">
        <v>0</v>
      </c>
      <c r="D1254" s="55">
        <v>5</v>
      </c>
      <c r="E1254" s="55">
        <v>0</v>
      </c>
      <c r="F1254" s="55">
        <v>5</v>
      </c>
    </row>
    <row r="1255" spans="1:6" ht="13" hidden="1" outlineLevel="1">
      <c r="A1255" s="98" t="s">
        <v>2920</v>
      </c>
      <c r="B1255" s="55">
        <v>0</v>
      </c>
      <c r="C1255" s="55">
        <v>4</v>
      </c>
      <c r="D1255" s="55">
        <v>0</v>
      </c>
      <c r="E1255" s="55">
        <v>1</v>
      </c>
      <c r="F1255" s="55">
        <v>5</v>
      </c>
    </row>
    <row r="1256" spans="1:6" ht="13" hidden="1" outlineLevel="1">
      <c r="A1256" s="98" t="s">
        <v>2921</v>
      </c>
      <c r="B1256" s="55">
        <v>0</v>
      </c>
      <c r="C1256" s="55">
        <v>2</v>
      </c>
      <c r="D1256" s="55">
        <v>2</v>
      </c>
      <c r="E1256" s="55">
        <v>0</v>
      </c>
      <c r="F1256" s="55">
        <v>4</v>
      </c>
    </row>
    <row r="1257" spans="1:6" ht="13" hidden="1" outlineLevel="1">
      <c r="A1257" s="98" t="s">
        <v>2539</v>
      </c>
      <c r="B1257" s="55">
        <v>0</v>
      </c>
      <c r="C1257" s="55">
        <v>0</v>
      </c>
      <c r="D1257" s="55">
        <v>4</v>
      </c>
      <c r="E1257" s="55">
        <v>0</v>
      </c>
      <c r="F1257" s="55">
        <v>4</v>
      </c>
    </row>
    <row r="1258" spans="1:6" ht="13" hidden="1" outlineLevel="1">
      <c r="A1258" s="99" t="s">
        <v>2449</v>
      </c>
      <c r="B1258" s="55">
        <v>0</v>
      </c>
      <c r="C1258" s="55">
        <v>1</v>
      </c>
      <c r="D1258" s="55">
        <v>1</v>
      </c>
      <c r="E1258" s="55">
        <v>2</v>
      </c>
      <c r="F1258" s="55">
        <v>4</v>
      </c>
    </row>
    <row r="1259" spans="1:6" ht="13" hidden="1" outlineLevel="1">
      <c r="A1259" s="98" t="s">
        <v>2705</v>
      </c>
      <c r="B1259" s="55">
        <v>0</v>
      </c>
      <c r="C1259" s="55">
        <v>0</v>
      </c>
      <c r="D1259" s="55">
        <v>4</v>
      </c>
      <c r="E1259" s="55">
        <v>0</v>
      </c>
      <c r="F1259" s="55">
        <v>4</v>
      </c>
    </row>
    <row r="1260" spans="1:6" ht="13" hidden="1" outlineLevel="1">
      <c r="A1260" s="98" t="s">
        <v>2922</v>
      </c>
      <c r="B1260" s="55">
        <v>1</v>
      </c>
      <c r="C1260" s="55">
        <v>1</v>
      </c>
      <c r="D1260" s="55">
        <v>2</v>
      </c>
      <c r="E1260" s="55">
        <v>0</v>
      </c>
      <c r="F1260" s="55">
        <v>4</v>
      </c>
    </row>
    <row r="1261" spans="1:6" ht="13" hidden="1" outlineLevel="1">
      <c r="A1261" s="98" t="s">
        <v>2923</v>
      </c>
      <c r="B1261" s="55">
        <v>0</v>
      </c>
      <c r="C1261" s="55">
        <v>0</v>
      </c>
      <c r="D1261" s="55">
        <v>4</v>
      </c>
      <c r="E1261" s="55">
        <v>0</v>
      </c>
      <c r="F1261" s="55">
        <v>4</v>
      </c>
    </row>
    <row r="1262" spans="1:6" ht="13" hidden="1" outlineLevel="1">
      <c r="A1262" s="98" t="s">
        <v>2924</v>
      </c>
      <c r="B1262" s="55">
        <v>0</v>
      </c>
      <c r="C1262" s="55">
        <v>0</v>
      </c>
      <c r="D1262" s="55">
        <v>4</v>
      </c>
      <c r="E1262" s="55">
        <v>0</v>
      </c>
      <c r="F1262" s="55">
        <v>4</v>
      </c>
    </row>
    <row r="1263" spans="1:6" ht="13" hidden="1" outlineLevel="1">
      <c r="A1263" s="98" t="s">
        <v>2925</v>
      </c>
      <c r="B1263" s="55">
        <v>0</v>
      </c>
      <c r="C1263" s="55">
        <v>2</v>
      </c>
      <c r="D1263" s="55">
        <v>2</v>
      </c>
      <c r="E1263" s="55">
        <v>0</v>
      </c>
      <c r="F1263" s="55">
        <v>4</v>
      </c>
    </row>
    <row r="1264" spans="1:6" ht="13" hidden="1" outlineLevel="1">
      <c r="A1264" s="98" t="s">
        <v>2926</v>
      </c>
      <c r="B1264" s="55">
        <v>0</v>
      </c>
      <c r="C1264" s="55">
        <v>2</v>
      </c>
      <c r="D1264" s="55">
        <v>2</v>
      </c>
      <c r="E1264" s="55">
        <v>0</v>
      </c>
      <c r="F1264" s="55">
        <v>4</v>
      </c>
    </row>
    <row r="1265" spans="1:6" ht="13" hidden="1" outlineLevel="1">
      <c r="A1265" s="98" t="s">
        <v>2927</v>
      </c>
      <c r="B1265" s="55">
        <v>0</v>
      </c>
      <c r="C1265" s="55">
        <v>0</v>
      </c>
      <c r="D1265" s="55">
        <v>3</v>
      </c>
      <c r="E1265" s="55">
        <v>1</v>
      </c>
      <c r="F1265" s="55">
        <v>4</v>
      </c>
    </row>
    <row r="1266" spans="1:6" ht="13" hidden="1" outlineLevel="1">
      <c r="A1266" s="98" t="s">
        <v>2928</v>
      </c>
      <c r="B1266" s="55">
        <v>0</v>
      </c>
      <c r="C1266" s="55">
        <v>1</v>
      </c>
      <c r="D1266" s="55">
        <v>3</v>
      </c>
      <c r="E1266" s="55">
        <v>0</v>
      </c>
      <c r="F1266" s="55">
        <v>4</v>
      </c>
    </row>
    <row r="1267" spans="1:6" ht="13" hidden="1" outlineLevel="1">
      <c r="A1267" s="98" t="s">
        <v>2929</v>
      </c>
      <c r="B1267" s="55">
        <v>0</v>
      </c>
      <c r="C1267" s="55">
        <v>0</v>
      </c>
      <c r="D1267" s="55">
        <v>4</v>
      </c>
      <c r="E1267" s="55">
        <v>0</v>
      </c>
      <c r="F1267" s="55">
        <v>4</v>
      </c>
    </row>
    <row r="1268" spans="1:6" ht="13" hidden="1" outlineLevel="1">
      <c r="A1268" s="98" t="s">
        <v>2930</v>
      </c>
      <c r="B1268" s="55">
        <v>0</v>
      </c>
      <c r="C1268" s="55">
        <v>0</v>
      </c>
      <c r="D1268" s="55">
        <v>4</v>
      </c>
      <c r="E1268" s="55">
        <v>0</v>
      </c>
      <c r="F1268" s="55">
        <v>4</v>
      </c>
    </row>
    <row r="1269" spans="1:6" ht="13" hidden="1" outlineLevel="1">
      <c r="A1269" s="98" t="s">
        <v>2931</v>
      </c>
      <c r="B1269" s="55">
        <v>1</v>
      </c>
      <c r="C1269" s="55">
        <v>1</v>
      </c>
      <c r="D1269" s="55">
        <v>2</v>
      </c>
      <c r="E1269" s="55">
        <v>0</v>
      </c>
      <c r="F1269" s="55">
        <v>4</v>
      </c>
    </row>
    <row r="1270" spans="1:6" ht="13" hidden="1" outlineLevel="1">
      <c r="A1270" s="98" t="s">
        <v>2932</v>
      </c>
      <c r="B1270" s="55">
        <v>0</v>
      </c>
      <c r="C1270" s="55">
        <v>1</v>
      </c>
      <c r="D1270" s="55">
        <v>3</v>
      </c>
      <c r="E1270" s="55">
        <v>0</v>
      </c>
      <c r="F1270" s="55">
        <v>4</v>
      </c>
    </row>
    <row r="1271" spans="1:6" ht="13" hidden="1" outlineLevel="1">
      <c r="A1271" s="98" t="s">
        <v>2933</v>
      </c>
      <c r="B1271" s="55">
        <v>0</v>
      </c>
      <c r="C1271" s="55">
        <v>3</v>
      </c>
      <c r="D1271" s="55">
        <v>1</v>
      </c>
      <c r="E1271" s="55">
        <v>0</v>
      </c>
      <c r="F1271" s="55">
        <v>4</v>
      </c>
    </row>
    <row r="1272" spans="1:6" ht="13" hidden="1" outlineLevel="1">
      <c r="A1272" s="98" t="s">
        <v>2934</v>
      </c>
      <c r="B1272" s="55">
        <v>0</v>
      </c>
      <c r="C1272" s="55">
        <v>4</v>
      </c>
      <c r="D1272" s="55">
        <v>0</v>
      </c>
      <c r="E1272" s="55">
        <v>0</v>
      </c>
      <c r="F1272" s="55">
        <v>4</v>
      </c>
    </row>
    <row r="1273" spans="1:6" ht="13" hidden="1" outlineLevel="1">
      <c r="A1273" s="98" t="s">
        <v>2935</v>
      </c>
      <c r="B1273" s="55">
        <v>0</v>
      </c>
      <c r="C1273" s="55">
        <v>4</v>
      </c>
      <c r="D1273" s="55">
        <v>0</v>
      </c>
      <c r="E1273" s="55">
        <v>0</v>
      </c>
      <c r="F1273" s="55">
        <v>4</v>
      </c>
    </row>
    <row r="1274" spans="1:6" ht="13" hidden="1" outlineLevel="1">
      <c r="A1274" s="98" t="s">
        <v>2936</v>
      </c>
      <c r="B1274" s="55">
        <v>1</v>
      </c>
      <c r="C1274" s="55">
        <v>3</v>
      </c>
      <c r="D1274" s="55">
        <v>0</v>
      </c>
      <c r="E1274" s="55">
        <v>0</v>
      </c>
      <c r="F1274" s="55">
        <v>4</v>
      </c>
    </row>
    <row r="1275" spans="1:6" ht="13" hidden="1" outlineLevel="1">
      <c r="A1275" s="98" t="s">
        <v>2937</v>
      </c>
      <c r="B1275" s="55">
        <v>0</v>
      </c>
      <c r="C1275" s="55">
        <v>3</v>
      </c>
      <c r="D1275" s="55">
        <v>1</v>
      </c>
      <c r="E1275" s="55">
        <v>0</v>
      </c>
      <c r="F1275" s="55">
        <v>4</v>
      </c>
    </row>
    <row r="1276" spans="1:6" ht="13" hidden="1" outlineLevel="1">
      <c r="A1276" s="98" t="s">
        <v>2938</v>
      </c>
      <c r="B1276" s="55">
        <v>0</v>
      </c>
      <c r="C1276" s="55">
        <v>0</v>
      </c>
      <c r="D1276" s="55">
        <v>4</v>
      </c>
      <c r="E1276" s="55">
        <v>0</v>
      </c>
      <c r="F1276" s="55">
        <v>4</v>
      </c>
    </row>
    <row r="1277" spans="1:6" ht="13" hidden="1" outlineLevel="1">
      <c r="A1277" s="98" t="s">
        <v>2939</v>
      </c>
      <c r="B1277" s="55">
        <v>0</v>
      </c>
      <c r="C1277" s="55">
        <v>2</v>
      </c>
      <c r="D1277" s="55">
        <v>2</v>
      </c>
      <c r="E1277" s="55">
        <v>0</v>
      </c>
      <c r="F1277" s="55">
        <v>4</v>
      </c>
    </row>
    <row r="1278" spans="1:6" ht="13" hidden="1" outlineLevel="1">
      <c r="A1278" s="98" t="s">
        <v>2940</v>
      </c>
      <c r="B1278" s="55">
        <v>0</v>
      </c>
      <c r="C1278" s="55">
        <v>0</v>
      </c>
      <c r="D1278" s="55">
        <v>4</v>
      </c>
      <c r="E1278" s="55">
        <v>0</v>
      </c>
      <c r="F1278" s="55">
        <v>4</v>
      </c>
    </row>
    <row r="1279" spans="1:6" ht="13" hidden="1" outlineLevel="1">
      <c r="A1279" s="98" t="s">
        <v>2941</v>
      </c>
      <c r="B1279" s="55">
        <v>0</v>
      </c>
      <c r="C1279" s="55">
        <v>4</v>
      </c>
      <c r="D1279" s="55">
        <v>0</v>
      </c>
      <c r="E1279" s="55">
        <v>0</v>
      </c>
      <c r="F1279" s="55">
        <v>4</v>
      </c>
    </row>
    <row r="1280" spans="1:6" ht="13" hidden="1" outlineLevel="1">
      <c r="A1280" s="98" t="s">
        <v>2676</v>
      </c>
      <c r="B1280" s="55">
        <v>0</v>
      </c>
      <c r="C1280" s="55">
        <v>1</v>
      </c>
      <c r="D1280" s="55">
        <v>3</v>
      </c>
      <c r="E1280" s="55">
        <v>0</v>
      </c>
      <c r="F1280" s="55">
        <v>4</v>
      </c>
    </row>
    <row r="1281" spans="1:6" ht="13" hidden="1" outlineLevel="1">
      <c r="A1281" s="98" t="s">
        <v>2942</v>
      </c>
      <c r="B1281" s="55">
        <v>0</v>
      </c>
      <c r="C1281" s="55">
        <v>4</v>
      </c>
      <c r="D1281" s="55">
        <v>0</v>
      </c>
      <c r="E1281" s="55">
        <v>0</v>
      </c>
      <c r="F1281" s="55">
        <v>4</v>
      </c>
    </row>
    <row r="1282" spans="1:6" ht="13" hidden="1" outlineLevel="1">
      <c r="A1282" s="98" t="s">
        <v>2690</v>
      </c>
      <c r="B1282" s="55">
        <v>0</v>
      </c>
      <c r="C1282" s="55">
        <v>0</v>
      </c>
      <c r="D1282" s="55">
        <v>4</v>
      </c>
      <c r="E1282" s="55">
        <v>0</v>
      </c>
      <c r="F1282" s="55">
        <v>4</v>
      </c>
    </row>
    <row r="1283" spans="1:6" ht="13" hidden="1" outlineLevel="1">
      <c r="A1283" s="98" t="s">
        <v>2378</v>
      </c>
      <c r="B1283" s="55">
        <v>0</v>
      </c>
      <c r="C1283" s="55">
        <v>0</v>
      </c>
      <c r="D1283" s="55">
        <v>3</v>
      </c>
      <c r="E1283" s="55">
        <v>1</v>
      </c>
      <c r="F1283" s="55">
        <v>4</v>
      </c>
    </row>
    <row r="1284" spans="1:6" ht="13" hidden="1" outlineLevel="1">
      <c r="A1284" s="98" t="s">
        <v>2943</v>
      </c>
      <c r="B1284" s="55">
        <v>0</v>
      </c>
      <c r="C1284" s="55">
        <v>0</v>
      </c>
      <c r="D1284" s="55">
        <v>4</v>
      </c>
      <c r="E1284" s="55">
        <v>0</v>
      </c>
      <c r="F1284" s="55">
        <v>4</v>
      </c>
    </row>
    <row r="1285" spans="1:6" ht="13" hidden="1" outlineLevel="1">
      <c r="A1285" s="98" t="s">
        <v>2811</v>
      </c>
      <c r="B1285" s="55">
        <v>0</v>
      </c>
      <c r="C1285" s="55">
        <v>4</v>
      </c>
      <c r="D1285" s="55">
        <v>0</v>
      </c>
      <c r="E1285" s="55">
        <v>0</v>
      </c>
      <c r="F1285" s="55">
        <v>4</v>
      </c>
    </row>
    <row r="1286" spans="1:6" ht="13" hidden="1" outlineLevel="1">
      <c r="A1286" s="98" t="s">
        <v>2396</v>
      </c>
      <c r="B1286" s="55">
        <v>0</v>
      </c>
      <c r="C1286" s="55">
        <v>0</v>
      </c>
      <c r="D1286" s="55">
        <v>4</v>
      </c>
      <c r="E1286" s="55">
        <v>0</v>
      </c>
      <c r="F1286" s="55">
        <v>4</v>
      </c>
    </row>
    <row r="1287" spans="1:6" ht="13" hidden="1" outlineLevel="1">
      <c r="A1287" s="98" t="s">
        <v>2302</v>
      </c>
      <c r="B1287" s="55">
        <v>0</v>
      </c>
      <c r="C1287" s="55">
        <v>2</v>
      </c>
      <c r="D1287" s="55">
        <v>2</v>
      </c>
      <c r="E1287" s="55">
        <v>0</v>
      </c>
      <c r="F1287" s="55">
        <v>4</v>
      </c>
    </row>
    <row r="1288" spans="1:6" ht="13" hidden="1" outlineLevel="1">
      <c r="A1288" s="98" t="s">
        <v>2476</v>
      </c>
      <c r="B1288" s="55">
        <v>0</v>
      </c>
      <c r="C1288" s="55">
        <v>0</v>
      </c>
      <c r="D1288" s="55">
        <v>4</v>
      </c>
      <c r="E1288" s="55">
        <v>0</v>
      </c>
      <c r="F1288" s="55">
        <v>4</v>
      </c>
    </row>
    <row r="1289" spans="1:6" ht="13" hidden="1" outlineLevel="1">
      <c r="A1289" s="98" t="s">
        <v>2249</v>
      </c>
      <c r="B1289" s="55">
        <v>0</v>
      </c>
      <c r="C1289" s="55">
        <v>1</v>
      </c>
      <c r="D1289" s="55">
        <v>3</v>
      </c>
      <c r="E1289" s="55">
        <v>0</v>
      </c>
      <c r="F1289" s="55">
        <v>4</v>
      </c>
    </row>
    <row r="1290" spans="1:6" ht="13" hidden="1" outlineLevel="1">
      <c r="A1290" s="98" t="s">
        <v>2318</v>
      </c>
      <c r="B1290" s="55">
        <v>0</v>
      </c>
      <c r="C1290" s="55">
        <v>1</v>
      </c>
      <c r="D1290" s="55">
        <v>3</v>
      </c>
      <c r="E1290" s="55">
        <v>0</v>
      </c>
      <c r="F1290" s="55">
        <v>4</v>
      </c>
    </row>
    <row r="1291" spans="1:6" ht="13" hidden="1" outlineLevel="1">
      <c r="A1291" s="98" t="s">
        <v>2944</v>
      </c>
      <c r="B1291" s="55">
        <v>0</v>
      </c>
      <c r="C1291" s="55">
        <v>1</v>
      </c>
      <c r="D1291" s="55">
        <v>1</v>
      </c>
      <c r="E1291" s="55">
        <v>1</v>
      </c>
      <c r="F1291" s="55">
        <v>3</v>
      </c>
    </row>
    <row r="1292" spans="1:6" ht="13" hidden="1" outlineLevel="1">
      <c r="A1292" s="98" t="s">
        <v>2656</v>
      </c>
      <c r="B1292" s="55">
        <v>0</v>
      </c>
      <c r="C1292" s="55">
        <v>1</v>
      </c>
      <c r="D1292" s="55">
        <v>2</v>
      </c>
      <c r="E1292" s="55">
        <v>0</v>
      </c>
      <c r="F1292" s="55">
        <v>3</v>
      </c>
    </row>
    <row r="1293" spans="1:6" ht="13" hidden="1" outlineLevel="1">
      <c r="A1293" s="98" t="s">
        <v>2945</v>
      </c>
      <c r="B1293" s="55">
        <v>0</v>
      </c>
      <c r="C1293" s="55">
        <v>0</v>
      </c>
      <c r="D1293" s="55">
        <v>3</v>
      </c>
      <c r="E1293" s="55">
        <v>0</v>
      </c>
      <c r="F1293" s="55">
        <v>3</v>
      </c>
    </row>
    <row r="1294" spans="1:6" ht="13" hidden="1" outlineLevel="1">
      <c r="A1294" s="99" t="s">
        <v>2441</v>
      </c>
      <c r="B1294" s="55">
        <v>0</v>
      </c>
      <c r="C1294" s="55">
        <v>0</v>
      </c>
      <c r="D1294" s="55">
        <v>3</v>
      </c>
      <c r="E1294" s="55">
        <v>0</v>
      </c>
      <c r="F1294" s="55">
        <v>3</v>
      </c>
    </row>
    <row r="1295" spans="1:6" ht="13" hidden="1" outlineLevel="1">
      <c r="A1295" s="98" t="s">
        <v>2946</v>
      </c>
      <c r="B1295" s="55">
        <v>0</v>
      </c>
      <c r="C1295" s="55">
        <v>1</v>
      </c>
      <c r="D1295" s="55">
        <v>2</v>
      </c>
      <c r="E1295" s="55">
        <v>0</v>
      </c>
      <c r="F1295" s="55">
        <v>3</v>
      </c>
    </row>
    <row r="1296" spans="1:6" ht="13" hidden="1" outlineLevel="1">
      <c r="A1296" s="98" t="s">
        <v>2708</v>
      </c>
      <c r="B1296" s="55">
        <v>0</v>
      </c>
      <c r="C1296" s="55">
        <v>3</v>
      </c>
      <c r="D1296" s="55">
        <v>0</v>
      </c>
      <c r="E1296" s="55">
        <v>0</v>
      </c>
      <c r="F1296" s="55">
        <v>3</v>
      </c>
    </row>
    <row r="1297" spans="1:6" ht="13" hidden="1" outlineLevel="1">
      <c r="A1297" s="98" t="s">
        <v>2947</v>
      </c>
      <c r="B1297" s="55">
        <v>0</v>
      </c>
      <c r="C1297" s="55">
        <v>3</v>
      </c>
      <c r="D1297" s="55">
        <v>0</v>
      </c>
      <c r="E1297" s="55">
        <v>0</v>
      </c>
      <c r="F1297" s="55">
        <v>3</v>
      </c>
    </row>
    <row r="1298" spans="1:6" ht="13" hidden="1" outlineLevel="1">
      <c r="A1298" s="98" t="s">
        <v>2269</v>
      </c>
      <c r="B1298" s="55">
        <v>0</v>
      </c>
      <c r="C1298" s="55">
        <v>3</v>
      </c>
      <c r="D1298" s="55">
        <v>0</v>
      </c>
      <c r="E1298" s="55">
        <v>0</v>
      </c>
      <c r="F1298" s="55">
        <v>3</v>
      </c>
    </row>
    <row r="1299" spans="1:6" ht="13" hidden="1" outlineLevel="1">
      <c r="A1299" s="98" t="s">
        <v>2948</v>
      </c>
      <c r="B1299" s="55">
        <v>0</v>
      </c>
      <c r="C1299" s="55">
        <v>1</v>
      </c>
      <c r="D1299" s="55">
        <v>2</v>
      </c>
      <c r="E1299" s="55">
        <v>0</v>
      </c>
      <c r="F1299" s="55">
        <v>3</v>
      </c>
    </row>
    <row r="1300" spans="1:6" ht="13" hidden="1" outlineLevel="1">
      <c r="A1300" s="98" t="s">
        <v>2949</v>
      </c>
      <c r="B1300" s="55">
        <v>0</v>
      </c>
      <c r="C1300" s="55">
        <v>1</v>
      </c>
      <c r="D1300" s="55">
        <v>2</v>
      </c>
      <c r="E1300" s="55">
        <v>0</v>
      </c>
      <c r="F1300" s="55">
        <v>3</v>
      </c>
    </row>
    <row r="1301" spans="1:6" ht="13" hidden="1" outlineLevel="1">
      <c r="A1301" s="98" t="s">
        <v>2835</v>
      </c>
      <c r="B1301" s="55">
        <v>0</v>
      </c>
      <c r="C1301" s="55">
        <v>3</v>
      </c>
      <c r="D1301" s="55">
        <v>0</v>
      </c>
      <c r="E1301" s="55">
        <v>0</v>
      </c>
      <c r="F1301" s="55">
        <v>3</v>
      </c>
    </row>
    <row r="1302" spans="1:6" ht="13" hidden="1" outlineLevel="1">
      <c r="A1302" s="98" t="s">
        <v>2950</v>
      </c>
      <c r="B1302" s="55">
        <v>0</v>
      </c>
      <c r="C1302" s="55">
        <v>1</v>
      </c>
      <c r="D1302" s="55">
        <v>2</v>
      </c>
      <c r="E1302" s="55">
        <v>0</v>
      </c>
      <c r="F1302" s="55">
        <v>3</v>
      </c>
    </row>
    <row r="1303" spans="1:6" ht="13" hidden="1" outlineLevel="1">
      <c r="A1303" s="98" t="s">
        <v>2951</v>
      </c>
      <c r="B1303" s="55">
        <v>0</v>
      </c>
      <c r="C1303" s="55">
        <v>0</v>
      </c>
      <c r="D1303" s="55">
        <v>3</v>
      </c>
      <c r="E1303" s="55">
        <v>0</v>
      </c>
      <c r="F1303" s="55">
        <v>3</v>
      </c>
    </row>
    <row r="1304" spans="1:6" ht="13" hidden="1" outlineLevel="1">
      <c r="A1304" s="98" t="s">
        <v>2952</v>
      </c>
      <c r="B1304" s="55">
        <v>0</v>
      </c>
      <c r="C1304" s="55">
        <v>2</v>
      </c>
      <c r="D1304" s="55">
        <v>1</v>
      </c>
      <c r="E1304" s="55">
        <v>0</v>
      </c>
      <c r="F1304" s="55">
        <v>3</v>
      </c>
    </row>
    <row r="1305" spans="1:6" ht="13" hidden="1" outlineLevel="1">
      <c r="A1305" s="98" t="s">
        <v>2953</v>
      </c>
      <c r="B1305" s="55">
        <v>0</v>
      </c>
      <c r="C1305" s="55">
        <v>0</v>
      </c>
      <c r="D1305" s="55">
        <v>2</v>
      </c>
      <c r="E1305" s="55">
        <v>1</v>
      </c>
      <c r="F1305" s="55">
        <v>3</v>
      </c>
    </row>
    <row r="1306" spans="1:6" ht="13" hidden="1" outlineLevel="1">
      <c r="A1306" s="98" t="s">
        <v>2272</v>
      </c>
      <c r="B1306" s="55">
        <v>0</v>
      </c>
      <c r="C1306" s="55">
        <v>3</v>
      </c>
      <c r="D1306" s="55">
        <v>0</v>
      </c>
      <c r="E1306" s="55">
        <v>0</v>
      </c>
      <c r="F1306" s="55">
        <v>3</v>
      </c>
    </row>
    <row r="1307" spans="1:6" ht="13" hidden="1" outlineLevel="1">
      <c r="A1307" s="98" t="s">
        <v>2352</v>
      </c>
      <c r="B1307" s="55">
        <v>0</v>
      </c>
      <c r="C1307" s="55">
        <v>1</v>
      </c>
      <c r="D1307" s="55">
        <v>2</v>
      </c>
      <c r="E1307" s="55">
        <v>0</v>
      </c>
      <c r="F1307" s="55">
        <v>3</v>
      </c>
    </row>
    <row r="1308" spans="1:6" ht="13" hidden="1" outlineLevel="1">
      <c r="A1308" s="98" t="s">
        <v>2954</v>
      </c>
      <c r="B1308" s="55">
        <v>0</v>
      </c>
      <c r="C1308" s="55">
        <v>1</v>
      </c>
      <c r="D1308" s="55">
        <v>2</v>
      </c>
      <c r="E1308" s="55">
        <v>0</v>
      </c>
      <c r="F1308" s="55">
        <v>3</v>
      </c>
    </row>
    <row r="1309" spans="1:6" ht="13" hidden="1" outlineLevel="1">
      <c r="A1309" s="98" t="s">
        <v>2955</v>
      </c>
      <c r="B1309" s="55">
        <v>0</v>
      </c>
      <c r="C1309" s="55">
        <v>2</v>
      </c>
      <c r="D1309" s="55">
        <v>1</v>
      </c>
      <c r="E1309" s="55">
        <v>0</v>
      </c>
      <c r="F1309" s="55">
        <v>3</v>
      </c>
    </row>
    <row r="1310" spans="1:6" ht="13" hidden="1" outlineLevel="1">
      <c r="A1310" s="98" t="s">
        <v>2956</v>
      </c>
      <c r="B1310" s="55">
        <v>0</v>
      </c>
      <c r="C1310" s="55">
        <v>1</v>
      </c>
      <c r="D1310" s="55">
        <v>2</v>
      </c>
      <c r="E1310" s="55">
        <v>0</v>
      </c>
      <c r="F1310" s="55">
        <v>3</v>
      </c>
    </row>
    <row r="1311" spans="1:6" ht="13" hidden="1" outlineLevel="1">
      <c r="A1311" s="98" t="s">
        <v>2587</v>
      </c>
      <c r="B1311" s="55">
        <v>0</v>
      </c>
      <c r="C1311" s="55">
        <v>0</v>
      </c>
      <c r="D1311" s="55">
        <v>1</v>
      </c>
      <c r="E1311" s="55">
        <v>2</v>
      </c>
      <c r="F1311" s="55">
        <v>3</v>
      </c>
    </row>
    <row r="1312" spans="1:6" ht="13" hidden="1" outlineLevel="1">
      <c r="A1312" s="98" t="s">
        <v>2814</v>
      </c>
      <c r="B1312" s="55">
        <v>0</v>
      </c>
      <c r="C1312" s="55">
        <v>1</v>
      </c>
      <c r="D1312" s="55">
        <v>2</v>
      </c>
      <c r="E1312" s="55">
        <v>0</v>
      </c>
      <c r="F1312" s="55">
        <v>3</v>
      </c>
    </row>
    <row r="1313" spans="1:6" ht="13" hidden="1" outlineLevel="1">
      <c r="A1313" s="98" t="s">
        <v>2957</v>
      </c>
      <c r="B1313" s="55">
        <v>0</v>
      </c>
      <c r="C1313" s="55">
        <v>3</v>
      </c>
      <c r="D1313" s="55">
        <v>0</v>
      </c>
      <c r="E1313" s="55">
        <v>0</v>
      </c>
      <c r="F1313" s="55">
        <v>3</v>
      </c>
    </row>
    <row r="1314" spans="1:6" ht="13" hidden="1" outlineLevel="1">
      <c r="A1314" s="98" t="s">
        <v>2958</v>
      </c>
      <c r="B1314" s="55">
        <v>0</v>
      </c>
      <c r="C1314" s="55">
        <v>3</v>
      </c>
      <c r="D1314" s="55">
        <v>0</v>
      </c>
      <c r="E1314" s="55">
        <v>0</v>
      </c>
      <c r="F1314" s="55">
        <v>3</v>
      </c>
    </row>
    <row r="1315" spans="1:6" ht="13" hidden="1" outlineLevel="1">
      <c r="A1315" s="98" t="s">
        <v>2592</v>
      </c>
      <c r="B1315" s="55">
        <v>0</v>
      </c>
      <c r="C1315" s="55">
        <v>1</v>
      </c>
      <c r="D1315" s="55">
        <v>2</v>
      </c>
      <c r="E1315" s="55">
        <v>0</v>
      </c>
      <c r="F1315" s="55">
        <v>3</v>
      </c>
    </row>
    <row r="1316" spans="1:6" ht="13" hidden="1" outlineLevel="1">
      <c r="A1316" s="98" t="s">
        <v>2959</v>
      </c>
      <c r="B1316" s="55">
        <v>0</v>
      </c>
      <c r="C1316" s="55">
        <v>1</v>
      </c>
      <c r="D1316" s="55">
        <v>2</v>
      </c>
      <c r="E1316" s="55">
        <v>0</v>
      </c>
      <c r="F1316" s="55">
        <v>3</v>
      </c>
    </row>
    <row r="1317" spans="1:6" ht="13" hidden="1" outlineLevel="1">
      <c r="A1317" s="98" t="s">
        <v>2521</v>
      </c>
      <c r="B1317" s="55">
        <v>0</v>
      </c>
      <c r="C1317" s="55">
        <v>0</v>
      </c>
      <c r="D1317" s="55">
        <v>2</v>
      </c>
      <c r="E1317" s="55">
        <v>1</v>
      </c>
      <c r="F1317" s="55">
        <v>3</v>
      </c>
    </row>
    <row r="1318" spans="1:6" ht="13" hidden="1" outlineLevel="1">
      <c r="A1318" s="98" t="s">
        <v>2687</v>
      </c>
      <c r="B1318" s="55">
        <v>0</v>
      </c>
      <c r="C1318" s="55">
        <v>3</v>
      </c>
      <c r="D1318" s="55">
        <v>0</v>
      </c>
      <c r="E1318" s="55">
        <v>0</v>
      </c>
      <c r="F1318" s="55">
        <v>3</v>
      </c>
    </row>
    <row r="1319" spans="1:6" ht="13" hidden="1" outlineLevel="1">
      <c r="A1319" s="98" t="s">
        <v>2960</v>
      </c>
      <c r="B1319" s="55">
        <v>0</v>
      </c>
      <c r="C1319" s="55">
        <v>3</v>
      </c>
      <c r="D1319" s="55">
        <v>0</v>
      </c>
      <c r="E1319" s="55">
        <v>0</v>
      </c>
      <c r="F1319" s="55">
        <v>3</v>
      </c>
    </row>
    <row r="1320" spans="1:6" ht="13" hidden="1" outlineLevel="1">
      <c r="A1320" s="98" t="s">
        <v>2961</v>
      </c>
      <c r="B1320" s="55">
        <v>0</v>
      </c>
      <c r="C1320" s="55">
        <v>3</v>
      </c>
      <c r="D1320" s="55">
        <v>0</v>
      </c>
      <c r="E1320" s="55">
        <v>0</v>
      </c>
      <c r="F1320" s="55">
        <v>3</v>
      </c>
    </row>
    <row r="1321" spans="1:6" ht="13" hidden="1" outlineLevel="1">
      <c r="A1321" s="98" t="s">
        <v>2962</v>
      </c>
      <c r="B1321" s="55">
        <v>0</v>
      </c>
      <c r="C1321" s="55">
        <v>0</v>
      </c>
      <c r="D1321" s="55">
        <v>3</v>
      </c>
      <c r="E1321" s="55">
        <v>0</v>
      </c>
      <c r="F1321" s="55">
        <v>3</v>
      </c>
    </row>
    <row r="1322" spans="1:6" ht="13" hidden="1" outlineLevel="1">
      <c r="A1322" s="98" t="s">
        <v>2369</v>
      </c>
      <c r="B1322" s="55">
        <v>0</v>
      </c>
      <c r="C1322" s="55">
        <v>2</v>
      </c>
      <c r="D1322" s="55">
        <v>1</v>
      </c>
      <c r="E1322" s="55">
        <v>0</v>
      </c>
      <c r="F1322" s="55">
        <v>3</v>
      </c>
    </row>
    <row r="1323" spans="1:6" ht="13" hidden="1" outlineLevel="1">
      <c r="A1323" s="98" t="s">
        <v>2963</v>
      </c>
      <c r="B1323" s="55">
        <v>0</v>
      </c>
      <c r="C1323" s="55">
        <v>2</v>
      </c>
      <c r="D1323" s="55">
        <v>1</v>
      </c>
      <c r="E1323" s="55">
        <v>0</v>
      </c>
      <c r="F1323" s="55">
        <v>3</v>
      </c>
    </row>
    <row r="1324" spans="1:6" ht="13" hidden="1" outlineLevel="1">
      <c r="A1324" s="98" t="s">
        <v>2964</v>
      </c>
      <c r="B1324" s="55">
        <v>0</v>
      </c>
      <c r="C1324" s="55">
        <v>0</v>
      </c>
      <c r="D1324" s="55">
        <v>3</v>
      </c>
      <c r="E1324" s="55">
        <v>0</v>
      </c>
      <c r="F1324" s="55">
        <v>3</v>
      </c>
    </row>
    <row r="1325" spans="1:6" ht="13" hidden="1" outlineLevel="1">
      <c r="A1325" s="98" t="s">
        <v>2965</v>
      </c>
      <c r="B1325" s="55">
        <v>0</v>
      </c>
      <c r="C1325" s="55">
        <v>1</v>
      </c>
      <c r="D1325" s="55">
        <v>2</v>
      </c>
      <c r="E1325" s="55">
        <v>0</v>
      </c>
      <c r="F1325" s="55">
        <v>3</v>
      </c>
    </row>
    <row r="1326" spans="1:6" ht="13" hidden="1" outlineLevel="1">
      <c r="A1326" s="98" t="s">
        <v>2376</v>
      </c>
      <c r="B1326" s="55">
        <v>0</v>
      </c>
      <c r="C1326" s="55">
        <v>1</v>
      </c>
      <c r="D1326" s="55">
        <v>2</v>
      </c>
      <c r="E1326" s="55">
        <v>0</v>
      </c>
      <c r="F1326" s="55">
        <v>3</v>
      </c>
    </row>
    <row r="1327" spans="1:6" ht="13" hidden="1" outlineLevel="1">
      <c r="A1327" s="98" t="s">
        <v>2966</v>
      </c>
      <c r="B1327" s="55">
        <v>0</v>
      </c>
      <c r="C1327" s="55">
        <v>0</v>
      </c>
      <c r="D1327" s="55">
        <v>3</v>
      </c>
      <c r="E1327" s="55">
        <v>0</v>
      </c>
      <c r="F1327" s="55">
        <v>3</v>
      </c>
    </row>
    <row r="1328" spans="1:6" ht="13" hidden="1" outlineLevel="1">
      <c r="A1328" s="98" t="s">
        <v>2494</v>
      </c>
      <c r="B1328" s="55">
        <v>0</v>
      </c>
      <c r="C1328" s="55">
        <v>2</v>
      </c>
      <c r="D1328" s="55">
        <v>1</v>
      </c>
      <c r="E1328" s="55">
        <v>0</v>
      </c>
      <c r="F1328" s="55">
        <v>3</v>
      </c>
    </row>
    <row r="1329" spans="1:6" ht="13" hidden="1" outlineLevel="1">
      <c r="A1329" s="98" t="s">
        <v>2377</v>
      </c>
      <c r="B1329" s="55">
        <v>0</v>
      </c>
      <c r="C1329" s="55">
        <v>1</v>
      </c>
      <c r="D1329" s="55">
        <v>2</v>
      </c>
      <c r="E1329" s="55">
        <v>0</v>
      </c>
      <c r="F1329" s="55">
        <v>3</v>
      </c>
    </row>
    <row r="1330" spans="1:6" ht="13" hidden="1" outlineLevel="1">
      <c r="A1330" s="98" t="s">
        <v>2867</v>
      </c>
      <c r="B1330" s="55">
        <v>1</v>
      </c>
      <c r="C1330" s="55">
        <v>1</v>
      </c>
      <c r="D1330" s="55">
        <v>1</v>
      </c>
      <c r="E1330" s="55">
        <v>0</v>
      </c>
      <c r="F1330" s="55">
        <v>3</v>
      </c>
    </row>
    <row r="1331" spans="1:6" ht="13" hidden="1" outlineLevel="1">
      <c r="A1331" s="98" t="s">
        <v>2967</v>
      </c>
      <c r="B1331" s="55">
        <v>0</v>
      </c>
      <c r="C1331" s="55">
        <v>3</v>
      </c>
      <c r="D1331" s="55">
        <v>0</v>
      </c>
      <c r="E1331" s="55">
        <v>0</v>
      </c>
      <c r="F1331" s="55">
        <v>3</v>
      </c>
    </row>
    <row r="1332" spans="1:6" ht="13" hidden="1" outlineLevel="1">
      <c r="A1332" s="98" t="s">
        <v>2297</v>
      </c>
      <c r="B1332" s="55">
        <v>0</v>
      </c>
      <c r="C1332" s="55">
        <v>0</v>
      </c>
      <c r="D1332" s="55">
        <v>3</v>
      </c>
      <c r="E1332" s="55">
        <v>0</v>
      </c>
      <c r="F1332" s="55">
        <v>3</v>
      </c>
    </row>
    <row r="1333" spans="1:6" ht="13" hidden="1" outlineLevel="1">
      <c r="A1333" s="98" t="s">
        <v>2278</v>
      </c>
      <c r="B1333" s="55">
        <v>0</v>
      </c>
      <c r="C1333" s="55">
        <v>2</v>
      </c>
      <c r="D1333" s="55">
        <v>1</v>
      </c>
      <c r="E1333" s="55">
        <v>0</v>
      </c>
      <c r="F1333" s="55">
        <v>3</v>
      </c>
    </row>
    <row r="1334" spans="1:6" ht="13" hidden="1" outlineLevel="1">
      <c r="A1334" s="98" t="s">
        <v>2694</v>
      </c>
      <c r="B1334" s="55">
        <v>0</v>
      </c>
      <c r="C1334" s="55">
        <v>0</v>
      </c>
      <c r="D1334" s="55">
        <v>3</v>
      </c>
      <c r="E1334" s="55">
        <v>0</v>
      </c>
      <c r="F1334" s="55">
        <v>3</v>
      </c>
    </row>
    <row r="1335" spans="1:6" ht="13" hidden="1" outlineLevel="1">
      <c r="A1335" s="98" t="s">
        <v>2968</v>
      </c>
      <c r="B1335" s="55">
        <v>0</v>
      </c>
      <c r="C1335" s="55">
        <v>1</v>
      </c>
      <c r="D1335" s="55">
        <v>2</v>
      </c>
      <c r="E1335" s="55">
        <v>0</v>
      </c>
      <c r="F1335" s="55">
        <v>3</v>
      </c>
    </row>
    <row r="1336" spans="1:6" ht="13" hidden="1" outlineLevel="1">
      <c r="A1336" s="98" t="s">
        <v>2789</v>
      </c>
      <c r="B1336" s="55">
        <v>0</v>
      </c>
      <c r="C1336" s="55">
        <v>3</v>
      </c>
      <c r="D1336" s="55">
        <v>0</v>
      </c>
      <c r="E1336" s="55">
        <v>0</v>
      </c>
      <c r="F1336" s="55">
        <v>3</v>
      </c>
    </row>
    <row r="1337" spans="1:6" ht="13" hidden="1" outlineLevel="1">
      <c r="A1337" s="98" t="s">
        <v>2969</v>
      </c>
      <c r="B1337" s="55">
        <v>0</v>
      </c>
      <c r="C1337" s="55">
        <v>1</v>
      </c>
      <c r="D1337" s="55">
        <v>2</v>
      </c>
      <c r="E1337" s="55">
        <v>0</v>
      </c>
      <c r="F1337" s="55">
        <v>3</v>
      </c>
    </row>
    <row r="1338" spans="1:6" ht="13" hidden="1" outlineLevel="1">
      <c r="A1338" s="98" t="s">
        <v>2792</v>
      </c>
      <c r="B1338" s="55">
        <v>0</v>
      </c>
      <c r="C1338" s="55">
        <v>3</v>
      </c>
      <c r="D1338" s="55">
        <v>0</v>
      </c>
      <c r="E1338" s="55">
        <v>0</v>
      </c>
      <c r="F1338" s="55">
        <v>3</v>
      </c>
    </row>
    <row r="1339" spans="1:6" ht="13" hidden="1" outlineLevel="1">
      <c r="A1339" s="98" t="s">
        <v>2970</v>
      </c>
      <c r="B1339" s="55">
        <v>0</v>
      </c>
      <c r="C1339" s="55">
        <v>0</v>
      </c>
      <c r="D1339" s="55">
        <v>2</v>
      </c>
      <c r="E1339" s="55">
        <v>0</v>
      </c>
      <c r="F1339" s="55">
        <v>2</v>
      </c>
    </row>
    <row r="1340" spans="1:6" ht="13" hidden="1" outlineLevel="1">
      <c r="A1340" s="98" t="s">
        <v>2971</v>
      </c>
      <c r="B1340" s="55">
        <v>0</v>
      </c>
      <c r="C1340" s="55">
        <v>2</v>
      </c>
      <c r="D1340" s="55">
        <v>0</v>
      </c>
      <c r="E1340" s="55">
        <v>0</v>
      </c>
      <c r="F1340" s="55">
        <v>2</v>
      </c>
    </row>
    <row r="1341" spans="1:6" ht="13" hidden="1" outlineLevel="1">
      <c r="A1341" s="98" t="s">
        <v>2972</v>
      </c>
      <c r="B1341" s="55">
        <v>0</v>
      </c>
      <c r="C1341" s="55">
        <v>1</v>
      </c>
      <c r="D1341" s="55">
        <v>1</v>
      </c>
      <c r="E1341" s="55">
        <v>0</v>
      </c>
      <c r="F1341" s="55">
        <v>2</v>
      </c>
    </row>
    <row r="1342" spans="1:6" ht="13" hidden="1" outlineLevel="1">
      <c r="A1342" s="98" t="s">
        <v>2973</v>
      </c>
      <c r="B1342" s="55">
        <v>0</v>
      </c>
      <c r="C1342" s="55">
        <v>0</v>
      </c>
      <c r="D1342" s="55">
        <v>2</v>
      </c>
      <c r="E1342" s="55">
        <v>0</v>
      </c>
      <c r="F1342" s="55">
        <v>2</v>
      </c>
    </row>
    <row r="1343" spans="1:6" ht="13" hidden="1" outlineLevel="1">
      <c r="A1343" s="98" t="s">
        <v>2498</v>
      </c>
      <c r="B1343" s="55">
        <v>0</v>
      </c>
      <c r="C1343" s="55">
        <v>0</v>
      </c>
      <c r="D1343" s="55">
        <v>2</v>
      </c>
      <c r="E1343" s="55">
        <v>0</v>
      </c>
      <c r="F1343" s="55">
        <v>2</v>
      </c>
    </row>
    <row r="1344" spans="1:6" ht="13" hidden="1" outlineLevel="1">
      <c r="A1344" s="98" t="s">
        <v>2815</v>
      </c>
      <c r="B1344" s="55">
        <v>0</v>
      </c>
      <c r="C1344" s="55">
        <v>0</v>
      </c>
      <c r="D1344" s="55">
        <v>1</v>
      </c>
      <c r="E1344" s="55">
        <v>1</v>
      </c>
      <c r="F1344" s="55">
        <v>2</v>
      </c>
    </row>
    <row r="1345" spans="1:6" ht="13" hidden="1" outlineLevel="1">
      <c r="A1345" s="98" t="s">
        <v>2974</v>
      </c>
      <c r="B1345" s="55">
        <v>0</v>
      </c>
      <c r="C1345" s="55">
        <v>0</v>
      </c>
      <c r="D1345" s="55">
        <v>2</v>
      </c>
      <c r="E1345" s="55">
        <v>0</v>
      </c>
      <c r="F1345" s="55">
        <v>2</v>
      </c>
    </row>
    <row r="1346" spans="1:6" ht="13" hidden="1" outlineLevel="1">
      <c r="A1346" s="98" t="s">
        <v>2975</v>
      </c>
      <c r="B1346" s="55">
        <v>0</v>
      </c>
      <c r="C1346" s="55">
        <v>0</v>
      </c>
      <c r="D1346" s="55">
        <v>2</v>
      </c>
      <c r="E1346" s="55">
        <v>0</v>
      </c>
      <c r="F1346" s="55">
        <v>2</v>
      </c>
    </row>
    <row r="1347" spans="1:6" ht="13" hidden="1" outlineLevel="1">
      <c r="A1347" s="98" t="s">
        <v>2976</v>
      </c>
      <c r="B1347" s="55">
        <v>0</v>
      </c>
      <c r="C1347" s="55">
        <v>0</v>
      </c>
      <c r="D1347" s="55">
        <v>2</v>
      </c>
      <c r="E1347" s="55">
        <v>0</v>
      </c>
      <c r="F1347" s="55">
        <v>2</v>
      </c>
    </row>
    <row r="1348" spans="1:6" ht="13" hidden="1" outlineLevel="1">
      <c r="A1348" s="98" t="s">
        <v>2825</v>
      </c>
      <c r="B1348" s="55">
        <v>0</v>
      </c>
      <c r="C1348" s="55">
        <v>0</v>
      </c>
      <c r="D1348" s="55">
        <v>2</v>
      </c>
      <c r="E1348" s="55">
        <v>0</v>
      </c>
      <c r="F1348" s="55">
        <v>2</v>
      </c>
    </row>
    <row r="1349" spans="1:6" ht="13" hidden="1" outlineLevel="1">
      <c r="A1349" s="98" t="s">
        <v>2977</v>
      </c>
      <c r="B1349" s="55">
        <v>0</v>
      </c>
      <c r="C1349" s="55">
        <v>0</v>
      </c>
      <c r="D1349" s="55">
        <v>2</v>
      </c>
      <c r="E1349" s="55">
        <v>0</v>
      </c>
      <c r="F1349" s="55">
        <v>2</v>
      </c>
    </row>
    <row r="1350" spans="1:6" ht="13" hidden="1" outlineLevel="1">
      <c r="A1350" s="98" t="s">
        <v>2978</v>
      </c>
      <c r="B1350" s="55">
        <v>0</v>
      </c>
      <c r="C1350" s="55">
        <v>1</v>
      </c>
      <c r="D1350" s="55">
        <v>1</v>
      </c>
      <c r="E1350" s="55">
        <v>0</v>
      </c>
      <c r="F1350" s="55">
        <v>2</v>
      </c>
    </row>
    <row r="1351" spans="1:6" ht="13" hidden="1" outlineLevel="1">
      <c r="A1351" s="98" t="s">
        <v>2979</v>
      </c>
      <c r="B1351" s="55">
        <v>0</v>
      </c>
      <c r="C1351" s="55">
        <v>2</v>
      </c>
      <c r="D1351" s="55">
        <v>0</v>
      </c>
      <c r="E1351" s="55">
        <v>0</v>
      </c>
      <c r="F1351" s="55">
        <v>2</v>
      </c>
    </row>
    <row r="1352" spans="1:6" ht="13" hidden="1" outlineLevel="1">
      <c r="A1352" s="98" t="s">
        <v>2267</v>
      </c>
      <c r="B1352" s="55">
        <v>0</v>
      </c>
      <c r="C1352" s="55">
        <v>2</v>
      </c>
      <c r="D1352" s="55">
        <v>0</v>
      </c>
      <c r="E1352" s="55">
        <v>0</v>
      </c>
      <c r="F1352" s="55">
        <v>2</v>
      </c>
    </row>
    <row r="1353" spans="1:6" ht="13" hidden="1" outlineLevel="1">
      <c r="A1353" s="98" t="s">
        <v>2980</v>
      </c>
      <c r="B1353" s="55">
        <v>0</v>
      </c>
      <c r="C1353" s="55">
        <v>1</v>
      </c>
      <c r="D1353" s="55">
        <v>1</v>
      </c>
      <c r="E1353" s="55">
        <v>0</v>
      </c>
      <c r="F1353" s="55">
        <v>2</v>
      </c>
    </row>
    <row r="1354" spans="1:6" ht="13" hidden="1" outlineLevel="1">
      <c r="A1354" s="98" t="s">
        <v>2981</v>
      </c>
      <c r="B1354" s="55">
        <v>0</v>
      </c>
      <c r="C1354" s="55">
        <v>1</v>
      </c>
      <c r="D1354" s="55">
        <v>1</v>
      </c>
      <c r="E1354" s="55">
        <v>0</v>
      </c>
      <c r="F1354" s="55">
        <v>2</v>
      </c>
    </row>
    <row r="1355" spans="1:6" ht="13" hidden="1" outlineLevel="1">
      <c r="A1355" s="98" t="s">
        <v>2982</v>
      </c>
      <c r="B1355" s="55">
        <v>0</v>
      </c>
      <c r="C1355" s="55">
        <v>1</v>
      </c>
      <c r="D1355" s="55">
        <v>1</v>
      </c>
      <c r="E1355" s="55">
        <v>0</v>
      </c>
      <c r="F1355" s="55">
        <v>2</v>
      </c>
    </row>
    <row r="1356" spans="1:6" ht="13" hidden="1" outlineLevel="1">
      <c r="A1356" s="98" t="s">
        <v>2983</v>
      </c>
      <c r="B1356" s="55">
        <v>0</v>
      </c>
      <c r="C1356" s="55">
        <v>0</v>
      </c>
      <c r="D1356" s="55">
        <v>2</v>
      </c>
      <c r="E1356" s="55">
        <v>0</v>
      </c>
      <c r="F1356" s="55">
        <v>2</v>
      </c>
    </row>
    <row r="1357" spans="1:6" ht="13" hidden="1" outlineLevel="1">
      <c r="A1357" s="98" t="s">
        <v>2984</v>
      </c>
      <c r="B1357" s="55">
        <v>0</v>
      </c>
      <c r="C1357" s="55">
        <v>0</v>
      </c>
      <c r="D1357" s="55">
        <v>1</v>
      </c>
      <c r="E1357" s="55">
        <v>1</v>
      </c>
      <c r="F1357" s="55">
        <v>2</v>
      </c>
    </row>
    <row r="1358" spans="1:6" ht="13" hidden="1" outlineLevel="1">
      <c r="A1358" s="98" t="s">
        <v>2985</v>
      </c>
      <c r="B1358" s="55">
        <v>1</v>
      </c>
      <c r="C1358" s="55">
        <v>0</v>
      </c>
      <c r="D1358" s="55">
        <v>1</v>
      </c>
      <c r="E1358" s="55">
        <v>0</v>
      </c>
      <c r="F1358" s="55">
        <v>2</v>
      </c>
    </row>
    <row r="1359" spans="1:6" ht="13" hidden="1" outlineLevel="1">
      <c r="A1359" s="98" t="s">
        <v>2986</v>
      </c>
      <c r="B1359" s="55">
        <v>0</v>
      </c>
      <c r="C1359" s="55">
        <v>0</v>
      </c>
      <c r="D1359" s="55">
        <v>1</v>
      </c>
      <c r="E1359" s="55">
        <v>1</v>
      </c>
      <c r="F1359" s="55">
        <v>2</v>
      </c>
    </row>
    <row r="1360" spans="1:6" ht="13" hidden="1" outlineLevel="1">
      <c r="A1360" s="98" t="s">
        <v>2987</v>
      </c>
      <c r="B1360" s="55">
        <v>0</v>
      </c>
      <c r="C1360" s="55">
        <v>1</v>
      </c>
      <c r="D1360" s="55">
        <v>1</v>
      </c>
      <c r="E1360" s="55">
        <v>0</v>
      </c>
      <c r="F1360" s="55">
        <v>2</v>
      </c>
    </row>
    <row r="1361" spans="1:6" ht="13" hidden="1" outlineLevel="1">
      <c r="A1361" s="98" t="s">
        <v>2988</v>
      </c>
      <c r="B1361" s="55">
        <v>0</v>
      </c>
      <c r="C1361" s="55">
        <v>0</v>
      </c>
      <c r="D1361" s="55">
        <v>2</v>
      </c>
      <c r="E1361" s="55">
        <v>0</v>
      </c>
      <c r="F1361" s="55">
        <v>2</v>
      </c>
    </row>
    <row r="1362" spans="1:6" ht="13" hidden="1" outlineLevel="1">
      <c r="A1362" s="98" t="s">
        <v>2989</v>
      </c>
      <c r="B1362" s="55">
        <v>0</v>
      </c>
      <c r="C1362" s="55">
        <v>0</v>
      </c>
      <c r="D1362" s="55">
        <v>2</v>
      </c>
      <c r="E1362" s="55">
        <v>0</v>
      </c>
      <c r="F1362" s="55">
        <v>2</v>
      </c>
    </row>
    <row r="1363" spans="1:6" ht="13" hidden="1" outlineLevel="1">
      <c r="A1363" s="98" t="s">
        <v>2990</v>
      </c>
      <c r="B1363" s="55">
        <v>0</v>
      </c>
      <c r="C1363" s="55">
        <v>0</v>
      </c>
      <c r="D1363" s="55">
        <v>2</v>
      </c>
      <c r="E1363" s="55">
        <v>0</v>
      </c>
      <c r="F1363" s="55">
        <v>2</v>
      </c>
    </row>
    <row r="1364" spans="1:6" ht="13" hidden="1" outlineLevel="1">
      <c r="A1364" s="98" t="s">
        <v>2834</v>
      </c>
      <c r="B1364" s="55">
        <v>0</v>
      </c>
      <c r="C1364" s="55">
        <v>1</v>
      </c>
      <c r="D1364" s="55">
        <v>1</v>
      </c>
      <c r="E1364" s="55">
        <v>0</v>
      </c>
      <c r="F1364" s="55">
        <v>2</v>
      </c>
    </row>
    <row r="1365" spans="1:6" ht="13" hidden="1" outlineLevel="1">
      <c r="A1365" s="98" t="s">
        <v>2991</v>
      </c>
      <c r="B1365" s="55">
        <v>0</v>
      </c>
      <c r="C1365" s="55">
        <v>0</v>
      </c>
      <c r="D1365" s="55">
        <v>2</v>
      </c>
      <c r="E1365" s="55">
        <v>0</v>
      </c>
      <c r="F1365" s="55">
        <v>2</v>
      </c>
    </row>
    <row r="1366" spans="1:6" ht="13" hidden="1" outlineLevel="1">
      <c r="A1366" s="98" t="s">
        <v>2570</v>
      </c>
      <c r="B1366" s="55">
        <v>0</v>
      </c>
      <c r="C1366" s="55">
        <v>1</v>
      </c>
      <c r="D1366" s="55">
        <v>1</v>
      </c>
      <c r="E1366" s="55">
        <v>0</v>
      </c>
      <c r="F1366" s="55">
        <v>2</v>
      </c>
    </row>
    <row r="1367" spans="1:6" ht="13" hidden="1" outlineLevel="1">
      <c r="A1367" s="98" t="s">
        <v>2992</v>
      </c>
      <c r="B1367" s="55">
        <v>0</v>
      </c>
      <c r="C1367" s="55">
        <v>1</v>
      </c>
      <c r="D1367" s="55">
        <v>1</v>
      </c>
      <c r="E1367" s="55">
        <v>0</v>
      </c>
      <c r="F1367" s="55">
        <v>2</v>
      </c>
    </row>
    <row r="1368" spans="1:6" ht="13" hidden="1" outlineLevel="1">
      <c r="A1368" s="98" t="s">
        <v>2993</v>
      </c>
      <c r="B1368" s="55">
        <v>0</v>
      </c>
      <c r="C1368" s="55">
        <v>0</v>
      </c>
      <c r="D1368" s="55">
        <v>2</v>
      </c>
      <c r="E1368" s="55">
        <v>0</v>
      </c>
      <c r="F1368" s="55">
        <v>2</v>
      </c>
    </row>
    <row r="1369" spans="1:6" ht="13" hidden="1" outlineLevel="1">
      <c r="A1369" s="98" t="s">
        <v>2994</v>
      </c>
      <c r="B1369" s="55">
        <v>0</v>
      </c>
      <c r="C1369" s="55">
        <v>2</v>
      </c>
      <c r="D1369" s="55">
        <v>0</v>
      </c>
      <c r="E1369" s="55">
        <v>0</v>
      </c>
      <c r="F1369" s="55">
        <v>2</v>
      </c>
    </row>
    <row r="1370" spans="1:6" ht="13" hidden="1" outlineLevel="1">
      <c r="A1370" s="98" t="s">
        <v>2995</v>
      </c>
      <c r="B1370" s="55">
        <v>0</v>
      </c>
      <c r="C1370" s="55">
        <v>0</v>
      </c>
      <c r="D1370" s="55">
        <v>2</v>
      </c>
      <c r="E1370" s="55">
        <v>0</v>
      </c>
      <c r="F1370" s="55">
        <v>2</v>
      </c>
    </row>
    <row r="1371" spans="1:6" ht="13" hidden="1" outlineLevel="1">
      <c r="A1371" s="98" t="s">
        <v>2996</v>
      </c>
      <c r="B1371" s="55">
        <v>0</v>
      </c>
      <c r="C1371" s="55">
        <v>0</v>
      </c>
      <c r="D1371" s="55">
        <v>2</v>
      </c>
      <c r="E1371" s="55">
        <v>0</v>
      </c>
      <c r="F1371" s="55">
        <v>2</v>
      </c>
    </row>
    <row r="1372" spans="1:6" ht="13" hidden="1" outlineLevel="1">
      <c r="A1372" s="98" t="s">
        <v>2515</v>
      </c>
      <c r="B1372" s="55">
        <v>0</v>
      </c>
      <c r="C1372" s="55">
        <v>0</v>
      </c>
      <c r="D1372" s="55">
        <v>2</v>
      </c>
      <c r="E1372" s="55">
        <v>0</v>
      </c>
      <c r="F1372" s="55">
        <v>2</v>
      </c>
    </row>
    <row r="1373" spans="1:6" ht="13" hidden="1" outlineLevel="1">
      <c r="A1373" s="98" t="s">
        <v>2289</v>
      </c>
      <c r="B1373" s="55">
        <v>0</v>
      </c>
      <c r="C1373" s="55">
        <v>2</v>
      </c>
      <c r="D1373" s="55">
        <v>0</v>
      </c>
      <c r="E1373" s="55">
        <v>0</v>
      </c>
      <c r="F1373" s="55">
        <v>2</v>
      </c>
    </row>
    <row r="1374" spans="1:6" ht="13" hidden="1" outlineLevel="1">
      <c r="A1374" s="98" t="s">
        <v>2997</v>
      </c>
      <c r="B1374" s="55">
        <v>0</v>
      </c>
      <c r="C1374" s="55">
        <v>0</v>
      </c>
      <c r="D1374" s="55">
        <v>1</v>
      </c>
      <c r="E1374" s="55">
        <v>1</v>
      </c>
      <c r="F1374" s="55">
        <v>2</v>
      </c>
    </row>
    <row r="1375" spans="1:6" ht="13" hidden="1" outlineLevel="1">
      <c r="A1375" s="98" t="s">
        <v>2998</v>
      </c>
      <c r="B1375" s="55">
        <v>0</v>
      </c>
      <c r="C1375" s="55">
        <v>0</v>
      </c>
      <c r="D1375" s="55">
        <v>1</v>
      </c>
      <c r="E1375" s="55">
        <v>1</v>
      </c>
      <c r="F1375" s="55">
        <v>2</v>
      </c>
    </row>
    <row r="1376" spans="1:6" ht="13" hidden="1" outlineLevel="1">
      <c r="A1376" s="98" t="s">
        <v>2999</v>
      </c>
      <c r="B1376" s="55">
        <v>0</v>
      </c>
      <c r="C1376" s="55">
        <v>0</v>
      </c>
      <c r="D1376" s="55">
        <v>2</v>
      </c>
      <c r="E1376" s="55">
        <v>0</v>
      </c>
      <c r="F1376" s="55">
        <v>2</v>
      </c>
    </row>
    <row r="1377" spans="1:6" ht="13" hidden="1" outlineLevel="1">
      <c r="A1377" s="98" t="s">
        <v>3000</v>
      </c>
      <c r="B1377" s="55">
        <v>0</v>
      </c>
      <c r="C1377" s="55">
        <v>1</v>
      </c>
      <c r="D1377" s="55">
        <v>1</v>
      </c>
      <c r="E1377" s="55">
        <v>0</v>
      </c>
      <c r="F1377" s="55">
        <v>2</v>
      </c>
    </row>
    <row r="1378" spans="1:6" ht="13" hidden="1" outlineLevel="1">
      <c r="A1378" s="98" t="s">
        <v>3001</v>
      </c>
      <c r="B1378" s="55">
        <v>0</v>
      </c>
      <c r="C1378" s="55">
        <v>0</v>
      </c>
      <c r="D1378" s="55">
        <v>2</v>
      </c>
      <c r="E1378" s="55">
        <v>0</v>
      </c>
      <c r="F1378" s="55">
        <v>2</v>
      </c>
    </row>
    <row r="1379" spans="1:6" ht="13" hidden="1" outlineLevel="1">
      <c r="A1379" s="98" t="s">
        <v>3002</v>
      </c>
      <c r="B1379" s="55">
        <v>0</v>
      </c>
      <c r="C1379" s="55">
        <v>1</v>
      </c>
      <c r="D1379" s="55">
        <v>1</v>
      </c>
      <c r="E1379" s="55">
        <v>0</v>
      </c>
      <c r="F1379" s="55">
        <v>2</v>
      </c>
    </row>
    <row r="1380" spans="1:6" ht="13" hidden="1" outlineLevel="1">
      <c r="A1380" s="98" t="s">
        <v>3003</v>
      </c>
      <c r="B1380" s="55">
        <v>0</v>
      </c>
      <c r="C1380" s="55">
        <v>0</v>
      </c>
      <c r="D1380" s="55">
        <v>2</v>
      </c>
      <c r="E1380" s="55">
        <v>0</v>
      </c>
      <c r="F1380" s="55">
        <v>2</v>
      </c>
    </row>
    <row r="1381" spans="1:6" ht="13" hidden="1" outlineLevel="1">
      <c r="A1381" s="98" t="s">
        <v>2518</v>
      </c>
      <c r="B1381" s="55">
        <v>0</v>
      </c>
      <c r="C1381" s="55">
        <v>0</v>
      </c>
      <c r="D1381" s="55">
        <v>2</v>
      </c>
      <c r="E1381" s="55">
        <v>0</v>
      </c>
      <c r="F1381" s="55">
        <v>2</v>
      </c>
    </row>
    <row r="1382" spans="1:6" ht="13" hidden="1" outlineLevel="1">
      <c r="A1382" s="98" t="s">
        <v>3004</v>
      </c>
      <c r="B1382" s="55">
        <v>0</v>
      </c>
      <c r="C1382" s="55">
        <v>0</v>
      </c>
      <c r="D1382" s="55">
        <v>2</v>
      </c>
      <c r="E1382" s="55">
        <v>0</v>
      </c>
      <c r="F1382" s="55">
        <v>2</v>
      </c>
    </row>
    <row r="1383" spans="1:6" ht="13" hidden="1" outlineLevel="1">
      <c r="A1383" s="98" t="s">
        <v>3005</v>
      </c>
      <c r="B1383" s="55">
        <v>0</v>
      </c>
      <c r="C1383" s="55">
        <v>1</v>
      </c>
      <c r="D1383" s="55">
        <v>1</v>
      </c>
      <c r="E1383" s="55">
        <v>0</v>
      </c>
      <c r="F1383" s="55">
        <v>2</v>
      </c>
    </row>
    <row r="1384" spans="1:6" ht="13" hidden="1" outlineLevel="1">
      <c r="A1384" s="98" t="s">
        <v>2356</v>
      </c>
      <c r="B1384" s="55">
        <v>0</v>
      </c>
      <c r="C1384" s="55">
        <v>0</v>
      </c>
      <c r="D1384" s="55">
        <v>2</v>
      </c>
      <c r="E1384" s="55">
        <v>0</v>
      </c>
      <c r="F1384" s="55">
        <v>2</v>
      </c>
    </row>
    <row r="1385" spans="1:6" ht="13" hidden="1" outlineLevel="1">
      <c r="A1385" s="98" t="s">
        <v>3006</v>
      </c>
      <c r="B1385" s="55">
        <v>0</v>
      </c>
      <c r="C1385" s="55">
        <v>2</v>
      </c>
      <c r="D1385" s="55">
        <v>0</v>
      </c>
      <c r="E1385" s="55">
        <v>0</v>
      </c>
      <c r="F1385" s="55">
        <v>2</v>
      </c>
    </row>
    <row r="1386" spans="1:6" ht="13" hidden="1" outlineLevel="1">
      <c r="A1386" s="98" t="s">
        <v>2359</v>
      </c>
      <c r="B1386" s="55">
        <v>0</v>
      </c>
      <c r="C1386" s="55">
        <v>1</v>
      </c>
      <c r="D1386" s="55">
        <v>1</v>
      </c>
      <c r="E1386" s="55">
        <v>0</v>
      </c>
      <c r="F1386" s="55">
        <v>2</v>
      </c>
    </row>
    <row r="1387" spans="1:6" ht="13" hidden="1" outlineLevel="1">
      <c r="A1387" s="98" t="s">
        <v>3007</v>
      </c>
      <c r="B1387" s="55">
        <v>0</v>
      </c>
      <c r="C1387" s="55">
        <v>0</v>
      </c>
      <c r="D1387" s="55">
        <v>2</v>
      </c>
      <c r="E1387" s="55">
        <v>0</v>
      </c>
      <c r="F1387" s="55">
        <v>2</v>
      </c>
    </row>
    <row r="1388" spans="1:6" ht="13" hidden="1" outlineLevel="1">
      <c r="A1388" s="98" t="s">
        <v>2593</v>
      </c>
      <c r="B1388" s="55">
        <v>0</v>
      </c>
      <c r="C1388" s="55">
        <v>0</v>
      </c>
      <c r="D1388" s="55">
        <v>1</v>
      </c>
      <c r="E1388" s="55">
        <v>1</v>
      </c>
      <c r="F1388" s="55">
        <v>2</v>
      </c>
    </row>
    <row r="1389" spans="1:6" ht="13" hidden="1" outlineLevel="1">
      <c r="A1389" s="98" t="s">
        <v>2520</v>
      </c>
      <c r="B1389" s="55">
        <v>0</v>
      </c>
      <c r="C1389" s="55">
        <v>1</v>
      </c>
      <c r="D1389" s="55">
        <v>1</v>
      </c>
      <c r="E1389" s="55">
        <v>0</v>
      </c>
      <c r="F1389" s="55">
        <v>2</v>
      </c>
    </row>
    <row r="1390" spans="1:6" ht="13" hidden="1" outlineLevel="1">
      <c r="A1390" s="98" t="s">
        <v>3008</v>
      </c>
      <c r="B1390" s="55">
        <v>0</v>
      </c>
      <c r="C1390" s="55">
        <v>1</v>
      </c>
      <c r="D1390" s="55">
        <v>0</v>
      </c>
      <c r="E1390" s="55">
        <v>1</v>
      </c>
      <c r="F1390" s="55">
        <v>2</v>
      </c>
    </row>
    <row r="1391" spans="1:6" ht="13" hidden="1" outlineLevel="1">
      <c r="A1391" s="98" t="s">
        <v>3009</v>
      </c>
      <c r="B1391" s="55">
        <v>0</v>
      </c>
      <c r="C1391" s="55">
        <v>1</v>
      </c>
      <c r="D1391" s="55">
        <v>1</v>
      </c>
      <c r="E1391" s="55">
        <v>0</v>
      </c>
      <c r="F1391" s="55">
        <v>2</v>
      </c>
    </row>
    <row r="1392" spans="1:6" ht="13" hidden="1" outlineLevel="1">
      <c r="A1392" s="98" t="s">
        <v>3010</v>
      </c>
      <c r="B1392" s="55">
        <v>1</v>
      </c>
      <c r="C1392" s="55">
        <v>1</v>
      </c>
      <c r="D1392" s="55">
        <v>0</v>
      </c>
      <c r="E1392" s="55">
        <v>0</v>
      </c>
      <c r="F1392" s="55">
        <v>2</v>
      </c>
    </row>
    <row r="1393" spans="1:6" ht="13" hidden="1" outlineLevel="1">
      <c r="A1393" s="98" t="s">
        <v>2444</v>
      </c>
      <c r="B1393" s="55">
        <v>0</v>
      </c>
      <c r="C1393" s="55">
        <v>1</v>
      </c>
      <c r="D1393" s="55">
        <v>1</v>
      </c>
      <c r="E1393" s="55">
        <v>0</v>
      </c>
      <c r="F1393" s="55">
        <v>2</v>
      </c>
    </row>
    <row r="1394" spans="1:6" ht="13" hidden="1" outlineLevel="1">
      <c r="A1394" s="98" t="s">
        <v>3011</v>
      </c>
      <c r="B1394" s="55">
        <v>0</v>
      </c>
      <c r="C1394" s="55">
        <v>2</v>
      </c>
      <c r="D1394" s="55">
        <v>0</v>
      </c>
      <c r="E1394" s="55">
        <v>0</v>
      </c>
      <c r="F1394" s="55">
        <v>2</v>
      </c>
    </row>
    <row r="1395" spans="1:6" ht="13" hidden="1" outlineLevel="1">
      <c r="A1395" s="98" t="s">
        <v>3012</v>
      </c>
      <c r="B1395" s="55">
        <v>0</v>
      </c>
      <c r="C1395" s="55">
        <v>0</v>
      </c>
      <c r="D1395" s="55">
        <v>2</v>
      </c>
      <c r="E1395" s="55">
        <v>0</v>
      </c>
      <c r="F1395" s="55">
        <v>2</v>
      </c>
    </row>
    <row r="1396" spans="1:6" ht="13" hidden="1" outlineLevel="1">
      <c r="A1396" s="98" t="s">
        <v>3013</v>
      </c>
      <c r="B1396" s="55">
        <v>0</v>
      </c>
      <c r="C1396" s="55">
        <v>0</v>
      </c>
      <c r="D1396" s="55">
        <v>2</v>
      </c>
      <c r="E1396" s="55">
        <v>0</v>
      </c>
      <c r="F1396" s="55">
        <v>2</v>
      </c>
    </row>
    <row r="1397" spans="1:6" ht="13" hidden="1" outlineLevel="1">
      <c r="A1397" s="98" t="s">
        <v>3014</v>
      </c>
      <c r="B1397" s="55">
        <v>0</v>
      </c>
      <c r="C1397" s="55">
        <v>2</v>
      </c>
      <c r="D1397" s="55">
        <v>0</v>
      </c>
      <c r="E1397" s="55">
        <v>0</v>
      </c>
      <c r="F1397" s="55">
        <v>2</v>
      </c>
    </row>
    <row r="1398" spans="1:6" ht="13" hidden="1" outlineLevel="1">
      <c r="A1398" s="98" t="s">
        <v>3015</v>
      </c>
      <c r="B1398" s="55">
        <v>0</v>
      </c>
      <c r="C1398" s="55">
        <v>1</v>
      </c>
      <c r="D1398" s="55">
        <v>1</v>
      </c>
      <c r="E1398" s="55">
        <v>0</v>
      </c>
      <c r="F1398" s="55">
        <v>2</v>
      </c>
    </row>
    <row r="1399" spans="1:6" ht="13" hidden="1" outlineLevel="1">
      <c r="A1399" s="98" t="s">
        <v>2367</v>
      </c>
      <c r="B1399" s="55">
        <v>0</v>
      </c>
      <c r="C1399" s="55">
        <v>0</v>
      </c>
      <c r="D1399" s="55">
        <v>2</v>
      </c>
      <c r="E1399" s="55">
        <v>0</v>
      </c>
      <c r="F1399" s="55">
        <v>2</v>
      </c>
    </row>
    <row r="1400" spans="1:6" ht="13" hidden="1" outlineLevel="1">
      <c r="A1400" s="98" t="s">
        <v>3016</v>
      </c>
      <c r="B1400" s="55">
        <v>0</v>
      </c>
      <c r="C1400" s="55">
        <v>1</v>
      </c>
      <c r="D1400" s="55">
        <v>1</v>
      </c>
      <c r="E1400" s="55">
        <v>0</v>
      </c>
      <c r="F1400" s="55">
        <v>2</v>
      </c>
    </row>
    <row r="1401" spans="1:6" ht="13" hidden="1" outlineLevel="1">
      <c r="A1401" s="98" t="s">
        <v>3017</v>
      </c>
      <c r="B1401" s="55">
        <v>2</v>
      </c>
      <c r="C1401" s="55">
        <v>0</v>
      </c>
      <c r="D1401" s="55">
        <v>0</v>
      </c>
      <c r="E1401" s="55">
        <v>0</v>
      </c>
      <c r="F1401" s="55">
        <v>2</v>
      </c>
    </row>
    <row r="1402" spans="1:6" ht="13" hidden="1" outlineLevel="1">
      <c r="A1402" s="98" t="s">
        <v>3018</v>
      </c>
      <c r="B1402" s="55">
        <v>0</v>
      </c>
      <c r="C1402" s="55">
        <v>1</v>
      </c>
      <c r="D1402" s="55">
        <v>1</v>
      </c>
      <c r="E1402" s="55">
        <v>0</v>
      </c>
      <c r="F1402" s="55">
        <v>2</v>
      </c>
    </row>
    <row r="1403" spans="1:6" ht="13" hidden="1" outlineLevel="1">
      <c r="A1403" s="98" t="s">
        <v>3019</v>
      </c>
      <c r="B1403" s="55">
        <v>1</v>
      </c>
      <c r="C1403" s="55">
        <v>0</v>
      </c>
      <c r="D1403" s="55">
        <v>1</v>
      </c>
      <c r="E1403" s="55">
        <v>0</v>
      </c>
      <c r="F1403" s="55">
        <v>2</v>
      </c>
    </row>
    <row r="1404" spans="1:6" ht="13" hidden="1" outlineLevel="1">
      <c r="A1404" s="98" t="s">
        <v>3020</v>
      </c>
      <c r="B1404" s="55">
        <v>0</v>
      </c>
      <c r="C1404" s="55">
        <v>2</v>
      </c>
      <c r="D1404" s="55">
        <v>0</v>
      </c>
      <c r="E1404" s="55">
        <v>0</v>
      </c>
      <c r="F1404" s="55">
        <v>2</v>
      </c>
    </row>
    <row r="1405" spans="1:6" ht="13" hidden="1" outlineLevel="1">
      <c r="A1405" s="98" t="s">
        <v>3021</v>
      </c>
      <c r="B1405" s="55">
        <v>0</v>
      </c>
      <c r="C1405" s="55">
        <v>0</v>
      </c>
      <c r="D1405" s="55">
        <v>2</v>
      </c>
      <c r="E1405" s="55">
        <v>0</v>
      </c>
      <c r="F1405" s="55">
        <v>2</v>
      </c>
    </row>
    <row r="1406" spans="1:6" ht="13" hidden="1" outlineLevel="1">
      <c r="A1406" s="98" t="s">
        <v>2756</v>
      </c>
      <c r="B1406" s="55">
        <v>0</v>
      </c>
      <c r="C1406" s="55">
        <v>1</v>
      </c>
      <c r="D1406" s="55">
        <v>1</v>
      </c>
      <c r="E1406" s="55">
        <v>0</v>
      </c>
      <c r="F1406" s="55">
        <v>2</v>
      </c>
    </row>
    <row r="1407" spans="1:6" ht="13" hidden="1" outlineLevel="1">
      <c r="A1407" s="98" t="s">
        <v>2463</v>
      </c>
      <c r="B1407" s="55">
        <v>0</v>
      </c>
      <c r="C1407" s="55">
        <v>2</v>
      </c>
      <c r="D1407" s="55">
        <v>0</v>
      </c>
      <c r="E1407" s="55">
        <v>0</v>
      </c>
      <c r="F1407" s="55">
        <v>2</v>
      </c>
    </row>
    <row r="1408" spans="1:6" ht="13" hidden="1" outlineLevel="1">
      <c r="A1408" s="98" t="s">
        <v>3022</v>
      </c>
      <c r="B1408" s="55">
        <v>0</v>
      </c>
      <c r="C1408" s="55">
        <v>2</v>
      </c>
      <c r="D1408" s="55">
        <v>0</v>
      </c>
      <c r="E1408" s="55">
        <v>0</v>
      </c>
      <c r="F1408" s="55">
        <v>2</v>
      </c>
    </row>
    <row r="1409" spans="1:6" ht="13" hidden="1" outlineLevel="1">
      <c r="A1409" s="98" t="s">
        <v>3023</v>
      </c>
      <c r="B1409" s="55">
        <v>0</v>
      </c>
      <c r="C1409" s="55">
        <v>0</v>
      </c>
      <c r="D1409" s="55">
        <v>2</v>
      </c>
      <c r="E1409" s="55">
        <v>0</v>
      </c>
      <c r="F1409" s="55">
        <v>2</v>
      </c>
    </row>
    <row r="1410" spans="1:6" ht="13" hidden="1" outlineLevel="1">
      <c r="A1410" s="98" t="s">
        <v>2525</v>
      </c>
      <c r="B1410" s="55">
        <v>0</v>
      </c>
      <c r="C1410" s="55">
        <v>0</v>
      </c>
      <c r="D1410" s="55">
        <v>1</v>
      </c>
      <c r="E1410" s="55">
        <v>1</v>
      </c>
      <c r="F1410" s="55">
        <v>2</v>
      </c>
    </row>
    <row r="1411" spans="1:6" ht="13" hidden="1" outlineLevel="1">
      <c r="A1411" s="98" t="s">
        <v>3024</v>
      </c>
      <c r="B1411" s="55">
        <v>0</v>
      </c>
      <c r="C1411" s="55">
        <v>0</v>
      </c>
      <c r="D1411" s="55">
        <v>2</v>
      </c>
      <c r="E1411" s="55">
        <v>0</v>
      </c>
      <c r="F1411" s="55">
        <v>2</v>
      </c>
    </row>
    <row r="1412" spans="1:6" ht="13" hidden="1" outlineLevel="1">
      <c r="A1412" s="98" t="s">
        <v>3025</v>
      </c>
      <c r="B1412" s="55">
        <v>0</v>
      </c>
      <c r="C1412" s="55">
        <v>0</v>
      </c>
      <c r="D1412" s="55">
        <v>2</v>
      </c>
      <c r="E1412" s="55">
        <v>0</v>
      </c>
      <c r="F1412" s="55">
        <v>2</v>
      </c>
    </row>
    <row r="1413" spans="1:6" ht="13" hidden="1" outlineLevel="1">
      <c r="A1413" s="98" t="s">
        <v>3026</v>
      </c>
      <c r="B1413" s="55">
        <v>1</v>
      </c>
      <c r="C1413" s="55">
        <v>0</v>
      </c>
      <c r="D1413" s="55">
        <v>1</v>
      </c>
      <c r="E1413" s="55">
        <v>0</v>
      </c>
      <c r="F1413" s="55">
        <v>2</v>
      </c>
    </row>
    <row r="1414" spans="1:6" ht="13" hidden="1" outlineLevel="1">
      <c r="A1414" s="98" t="s">
        <v>3027</v>
      </c>
      <c r="B1414" s="55">
        <v>0</v>
      </c>
      <c r="C1414" s="55">
        <v>2</v>
      </c>
      <c r="D1414" s="55">
        <v>0</v>
      </c>
      <c r="E1414" s="55">
        <v>0</v>
      </c>
      <c r="F1414" s="55">
        <v>2</v>
      </c>
    </row>
    <row r="1415" spans="1:6" ht="13" hidden="1" outlineLevel="1">
      <c r="A1415" s="98" t="s">
        <v>3028</v>
      </c>
      <c r="B1415" s="55">
        <v>0</v>
      </c>
      <c r="C1415" s="55">
        <v>2</v>
      </c>
      <c r="D1415" s="55">
        <v>0</v>
      </c>
      <c r="E1415" s="55">
        <v>0</v>
      </c>
      <c r="F1415" s="55">
        <v>2</v>
      </c>
    </row>
    <row r="1416" spans="1:6" ht="13" hidden="1" outlineLevel="1">
      <c r="A1416" s="98" t="s">
        <v>3029</v>
      </c>
      <c r="B1416" s="55">
        <v>0</v>
      </c>
      <c r="C1416" s="55">
        <v>1</v>
      </c>
      <c r="D1416" s="55">
        <v>1</v>
      </c>
      <c r="E1416" s="55">
        <v>0</v>
      </c>
      <c r="F1416" s="55">
        <v>2</v>
      </c>
    </row>
    <row r="1417" spans="1:6" ht="13" hidden="1" outlineLevel="1">
      <c r="A1417" s="98" t="s">
        <v>3030</v>
      </c>
      <c r="B1417" s="55">
        <v>0</v>
      </c>
      <c r="C1417" s="55">
        <v>2</v>
      </c>
      <c r="D1417" s="55">
        <v>0</v>
      </c>
      <c r="E1417" s="55">
        <v>0</v>
      </c>
      <c r="F1417" s="55">
        <v>2</v>
      </c>
    </row>
    <row r="1418" spans="1:6" ht="13" hidden="1" outlineLevel="1">
      <c r="A1418" s="98" t="s">
        <v>2763</v>
      </c>
      <c r="B1418" s="55">
        <v>0</v>
      </c>
      <c r="C1418" s="55">
        <v>0</v>
      </c>
      <c r="D1418" s="55">
        <v>2</v>
      </c>
      <c r="E1418" s="55">
        <v>0</v>
      </c>
      <c r="F1418" s="55">
        <v>2</v>
      </c>
    </row>
    <row r="1419" spans="1:6" ht="13" hidden="1" outlineLevel="1">
      <c r="A1419" s="98" t="s">
        <v>3031</v>
      </c>
      <c r="B1419" s="55">
        <v>1</v>
      </c>
      <c r="C1419" s="55">
        <v>1</v>
      </c>
      <c r="D1419" s="55">
        <v>0</v>
      </c>
      <c r="E1419" s="55">
        <v>0</v>
      </c>
      <c r="F1419" s="55">
        <v>2</v>
      </c>
    </row>
    <row r="1420" spans="1:6" ht="13" hidden="1" outlineLevel="1">
      <c r="A1420" s="98" t="s">
        <v>2454</v>
      </c>
      <c r="B1420" s="55">
        <v>1</v>
      </c>
      <c r="C1420" s="55">
        <v>1</v>
      </c>
      <c r="D1420" s="55">
        <v>0</v>
      </c>
      <c r="E1420" s="55">
        <v>0</v>
      </c>
      <c r="F1420" s="55">
        <v>2</v>
      </c>
    </row>
    <row r="1421" spans="1:6" ht="13" hidden="1" outlineLevel="1">
      <c r="A1421" s="98" t="s">
        <v>2375</v>
      </c>
      <c r="B1421" s="55">
        <v>0</v>
      </c>
      <c r="C1421" s="55">
        <v>0</v>
      </c>
      <c r="D1421" s="55">
        <v>2</v>
      </c>
      <c r="E1421" s="55">
        <v>0</v>
      </c>
      <c r="F1421" s="55">
        <v>2</v>
      </c>
    </row>
    <row r="1422" spans="1:6" ht="13" hidden="1" outlineLevel="1">
      <c r="A1422" s="98" t="s">
        <v>3032</v>
      </c>
      <c r="B1422" s="55">
        <v>0</v>
      </c>
      <c r="C1422" s="55">
        <v>0</v>
      </c>
      <c r="D1422" s="55">
        <v>2</v>
      </c>
      <c r="E1422" s="55">
        <v>0</v>
      </c>
      <c r="F1422" s="55">
        <v>2</v>
      </c>
    </row>
    <row r="1423" spans="1:6" ht="13" hidden="1" outlineLevel="1">
      <c r="A1423" s="98" t="s">
        <v>2620</v>
      </c>
      <c r="B1423" s="55">
        <v>0</v>
      </c>
      <c r="C1423" s="55">
        <v>0</v>
      </c>
      <c r="D1423" s="55">
        <v>2</v>
      </c>
      <c r="E1423" s="55">
        <v>0</v>
      </c>
      <c r="F1423" s="55">
        <v>2</v>
      </c>
    </row>
    <row r="1424" spans="1:6" ht="13" hidden="1" outlineLevel="1">
      <c r="A1424" s="98" t="s">
        <v>2866</v>
      </c>
      <c r="B1424" s="55">
        <v>0</v>
      </c>
      <c r="C1424" s="55">
        <v>0</v>
      </c>
      <c r="D1424" s="55">
        <v>2</v>
      </c>
      <c r="E1424" s="55">
        <v>0</v>
      </c>
      <c r="F1424" s="55">
        <v>2</v>
      </c>
    </row>
    <row r="1425" spans="1:6" ht="13" hidden="1" outlineLevel="1">
      <c r="A1425" s="98" t="s">
        <v>2771</v>
      </c>
      <c r="B1425" s="55">
        <v>0</v>
      </c>
      <c r="C1425" s="55">
        <v>1</v>
      </c>
      <c r="D1425" s="55">
        <v>1</v>
      </c>
      <c r="E1425" s="55">
        <v>0</v>
      </c>
      <c r="F1425" s="55">
        <v>2</v>
      </c>
    </row>
    <row r="1426" spans="1:6" ht="13" hidden="1" outlineLevel="1">
      <c r="A1426" s="98" t="s">
        <v>2381</v>
      </c>
      <c r="B1426" s="55">
        <v>0</v>
      </c>
      <c r="C1426" s="55">
        <v>1</v>
      </c>
      <c r="D1426" s="55">
        <v>1</v>
      </c>
      <c r="E1426" s="55">
        <v>0</v>
      </c>
      <c r="F1426" s="55">
        <v>2</v>
      </c>
    </row>
    <row r="1427" spans="1:6" ht="13" hidden="1" outlineLevel="1">
      <c r="A1427" s="98" t="s">
        <v>3033</v>
      </c>
      <c r="B1427" s="55">
        <v>0</v>
      </c>
      <c r="C1427" s="55">
        <v>2</v>
      </c>
      <c r="D1427" s="55">
        <v>0</v>
      </c>
      <c r="E1427" s="55">
        <v>0</v>
      </c>
      <c r="F1427" s="55">
        <v>2</v>
      </c>
    </row>
    <row r="1428" spans="1:6" ht="13" hidden="1" outlineLevel="1">
      <c r="A1428" s="98" t="s">
        <v>3034</v>
      </c>
      <c r="B1428" s="55">
        <v>0</v>
      </c>
      <c r="C1428" s="55">
        <v>1</v>
      </c>
      <c r="D1428" s="55">
        <v>1</v>
      </c>
      <c r="E1428" s="55">
        <v>0</v>
      </c>
      <c r="F1428" s="55">
        <v>2</v>
      </c>
    </row>
    <row r="1429" spans="1:6" ht="13" hidden="1" outlineLevel="1">
      <c r="A1429" s="98" t="s">
        <v>2277</v>
      </c>
      <c r="B1429" s="55">
        <v>0</v>
      </c>
      <c r="C1429" s="55">
        <v>0</v>
      </c>
      <c r="D1429" s="55">
        <v>2</v>
      </c>
      <c r="E1429" s="55">
        <v>0</v>
      </c>
      <c r="F1429" s="55">
        <v>2</v>
      </c>
    </row>
    <row r="1430" spans="1:6" ht="13" hidden="1" outlineLevel="1">
      <c r="A1430" s="98" t="s">
        <v>2254</v>
      </c>
      <c r="B1430" s="55">
        <v>0</v>
      </c>
      <c r="C1430" s="55">
        <v>0</v>
      </c>
      <c r="D1430" s="55">
        <v>2</v>
      </c>
      <c r="E1430" s="55">
        <v>0</v>
      </c>
      <c r="F1430" s="55">
        <v>2</v>
      </c>
    </row>
    <row r="1431" spans="1:6" ht="13" hidden="1" outlineLevel="1">
      <c r="A1431" s="98" t="s">
        <v>3035</v>
      </c>
      <c r="B1431" s="55">
        <v>1</v>
      </c>
      <c r="C1431" s="55">
        <v>1</v>
      </c>
      <c r="D1431" s="55">
        <v>0</v>
      </c>
      <c r="E1431" s="55">
        <v>0</v>
      </c>
      <c r="F1431" s="55">
        <v>2</v>
      </c>
    </row>
    <row r="1432" spans="1:6" ht="13" hidden="1" outlineLevel="1">
      <c r="A1432" s="98" t="s">
        <v>2305</v>
      </c>
      <c r="B1432" s="55">
        <v>0</v>
      </c>
      <c r="C1432" s="55">
        <v>1</v>
      </c>
      <c r="D1432" s="55">
        <v>1</v>
      </c>
      <c r="E1432" s="55">
        <v>0</v>
      </c>
      <c r="F1432" s="55">
        <v>2</v>
      </c>
    </row>
    <row r="1433" spans="1:6" ht="13" hidden="1" outlineLevel="1">
      <c r="A1433" s="98" t="s">
        <v>2529</v>
      </c>
      <c r="B1433" s="55">
        <v>1</v>
      </c>
      <c r="C1433" s="55">
        <v>1</v>
      </c>
      <c r="D1433" s="55">
        <v>0</v>
      </c>
      <c r="E1433" s="55">
        <v>0</v>
      </c>
      <c r="F1433" s="55">
        <v>2</v>
      </c>
    </row>
    <row r="1434" spans="1:6" ht="13" hidden="1" outlineLevel="1">
      <c r="A1434" s="98" t="s">
        <v>3036</v>
      </c>
      <c r="B1434" s="55">
        <v>0</v>
      </c>
      <c r="C1434" s="55">
        <v>0</v>
      </c>
      <c r="D1434" s="55">
        <v>2</v>
      </c>
      <c r="E1434" s="55">
        <v>0</v>
      </c>
      <c r="F1434" s="55">
        <v>2</v>
      </c>
    </row>
    <row r="1435" spans="1:6" ht="13" hidden="1" outlineLevel="1">
      <c r="A1435" s="98" t="s">
        <v>2314</v>
      </c>
      <c r="B1435" s="55">
        <v>0</v>
      </c>
      <c r="C1435" s="55">
        <v>1</v>
      </c>
      <c r="D1435" s="55">
        <v>1</v>
      </c>
      <c r="E1435" s="55">
        <v>0</v>
      </c>
      <c r="F1435" s="55">
        <v>2</v>
      </c>
    </row>
    <row r="1436" spans="1:6" ht="13" hidden="1" outlineLevel="1">
      <c r="A1436" s="98" t="s">
        <v>3037</v>
      </c>
      <c r="B1436" s="55">
        <v>0</v>
      </c>
      <c r="C1436" s="55">
        <v>0</v>
      </c>
      <c r="D1436" s="55">
        <v>2</v>
      </c>
      <c r="E1436" s="55">
        <v>0</v>
      </c>
      <c r="F1436" s="55">
        <v>2</v>
      </c>
    </row>
    <row r="1437" spans="1:6" ht="13" hidden="1" outlineLevel="1">
      <c r="A1437" s="98" t="s">
        <v>2420</v>
      </c>
      <c r="B1437" s="55">
        <v>0</v>
      </c>
      <c r="C1437" s="55">
        <v>1</v>
      </c>
      <c r="D1437" s="55">
        <v>1</v>
      </c>
      <c r="E1437" s="55">
        <v>0</v>
      </c>
      <c r="F1437" s="55">
        <v>2</v>
      </c>
    </row>
    <row r="1438" spans="1:6" ht="13" hidden="1" outlineLevel="1">
      <c r="A1438" s="98" t="s">
        <v>2421</v>
      </c>
      <c r="B1438" s="55">
        <v>0</v>
      </c>
      <c r="C1438" s="55">
        <v>2</v>
      </c>
      <c r="D1438" s="55">
        <v>0</v>
      </c>
      <c r="E1438" s="55">
        <v>0</v>
      </c>
      <c r="F1438" s="55">
        <v>2</v>
      </c>
    </row>
    <row r="1439" spans="1:6" ht="13" hidden="1" outlineLevel="1">
      <c r="A1439" s="98" t="s">
        <v>3038</v>
      </c>
      <c r="B1439" s="55">
        <v>0</v>
      </c>
      <c r="C1439" s="55">
        <v>0</v>
      </c>
      <c r="D1439" s="55">
        <v>2</v>
      </c>
      <c r="E1439" s="55">
        <v>0</v>
      </c>
      <c r="F1439" s="55">
        <v>2</v>
      </c>
    </row>
    <row r="1440" spans="1:6" ht="13" hidden="1" outlineLevel="1">
      <c r="A1440" s="98" t="s">
        <v>3039</v>
      </c>
      <c r="B1440" s="55">
        <v>0</v>
      </c>
      <c r="C1440" s="55">
        <v>2</v>
      </c>
      <c r="D1440" s="55">
        <v>0</v>
      </c>
      <c r="E1440" s="55">
        <v>0</v>
      </c>
      <c r="F1440" s="55">
        <v>2</v>
      </c>
    </row>
    <row r="1441" spans="1:6" ht="13" hidden="1" outlineLevel="1">
      <c r="A1441" s="98" t="s">
        <v>2428</v>
      </c>
      <c r="B1441" s="55">
        <v>0</v>
      </c>
      <c r="C1441" s="55">
        <v>0</v>
      </c>
      <c r="D1441" s="55">
        <v>2</v>
      </c>
      <c r="E1441" s="55">
        <v>0</v>
      </c>
      <c r="F1441" s="55">
        <v>2</v>
      </c>
    </row>
    <row r="1442" spans="1:6" ht="13" hidden="1" outlineLevel="1">
      <c r="A1442" s="98" t="s">
        <v>2429</v>
      </c>
      <c r="B1442" s="55">
        <v>0</v>
      </c>
      <c r="C1442" s="55">
        <v>0</v>
      </c>
      <c r="D1442" s="55">
        <v>2</v>
      </c>
      <c r="E1442" s="55">
        <v>0</v>
      </c>
      <c r="F1442" s="55">
        <v>2</v>
      </c>
    </row>
    <row r="1443" spans="1:6" ht="13" hidden="1" outlineLevel="1">
      <c r="A1443" s="98" t="s">
        <v>3040</v>
      </c>
      <c r="B1443" s="55">
        <v>0</v>
      </c>
      <c r="C1443" s="55">
        <v>1</v>
      </c>
      <c r="D1443" s="55">
        <v>1</v>
      </c>
      <c r="E1443" s="55">
        <v>0</v>
      </c>
      <c r="F1443" s="55">
        <v>2</v>
      </c>
    </row>
    <row r="1444" spans="1:6" ht="13" hidden="1" outlineLevel="1">
      <c r="A1444" s="98" t="s">
        <v>3041</v>
      </c>
      <c r="B1444" s="55">
        <v>0</v>
      </c>
      <c r="C1444" s="55">
        <v>2</v>
      </c>
      <c r="D1444" s="55">
        <v>0</v>
      </c>
      <c r="E1444" s="55">
        <v>0</v>
      </c>
      <c r="F1444" s="55">
        <v>2</v>
      </c>
    </row>
    <row r="1445" spans="1:6" ht="13" hidden="1" outlineLevel="1">
      <c r="A1445" s="98" t="s">
        <v>3042</v>
      </c>
      <c r="B1445" s="55">
        <v>0</v>
      </c>
      <c r="C1445" s="55">
        <v>1</v>
      </c>
      <c r="D1445" s="55">
        <v>0</v>
      </c>
      <c r="E1445" s="55">
        <v>0</v>
      </c>
      <c r="F1445" s="55">
        <v>1</v>
      </c>
    </row>
    <row r="1446" spans="1:6" ht="13" hidden="1" outlineLevel="1">
      <c r="A1446" s="98" t="s">
        <v>3043</v>
      </c>
      <c r="B1446" s="55">
        <v>0</v>
      </c>
      <c r="C1446" s="55">
        <v>1</v>
      </c>
      <c r="D1446" s="55">
        <v>0</v>
      </c>
      <c r="E1446" s="55">
        <v>0</v>
      </c>
      <c r="F1446" s="55">
        <v>1</v>
      </c>
    </row>
    <row r="1447" spans="1:6" ht="13" hidden="1" outlineLevel="1">
      <c r="A1447" s="98" t="s">
        <v>3044</v>
      </c>
      <c r="B1447" s="55">
        <v>0</v>
      </c>
      <c r="C1447" s="55">
        <v>1</v>
      </c>
      <c r="D1447" s="55">
        <v>0</v>
      </c>
      <c r="E1447" s="55">
        <v>0</v>
      </c>
      <c r="F1447" s="55">
        <v>1</v>
      </c>
    </row>
    <row r="1448" spans="1:6" ht="13" hidden="1" outlineLevel="1">
      <c r="A1448" s="98" t="s">
        <v>2320</v>
      </c>
      <c r="B1448" s="55">
        <v>0</v>
      </c>
      <c r="C1448" s="55">
        <v>1</v>
      </c>
      <c r="D1448" s="55">
        <v>0</v>
      </c>
      <c r="E1448" s="55">
        <v>0</v>
      </c>
      <c r="F1448" s="55">
        <v>1</v>
      </c>
    </row>
    <row r="1449" spans="1:6" ht="13" hidden="1" outlineLevel="1">
      <c r="A1449" s="98" t="s">
        <v>3045</v>
      </c>
      <c r="B1449" s="55">
        <v>0</v>
      </c>
      <c r="C1449" s="55">
        <v>0</v>
      </c>
      <c r="D1449" s="55">
        <v>1</v>
      </c>
      <c r="E1449" s="55">
        <v>0</v>
      </c>
      <c r="F1449" s="55">
        <v>1</v>
      </c>
    </row>
    <row r="1450" spans="1:6" ht="13" hidden="1" outlineLevel="1">
      <c r="A1450" s="98" t="s">
        <v>3046</v>
      </c>
      <c r="B1450" s="55">
        <v>0</v>
      </c>
      <c r="C1450" s="55">
        <v>0</v>
      </c>
      <c r="D1450" s="55">
        <v>1</v>
      </c>
      <c r="E1450" s="55">
        <v>0</v>
      </c>
      <c r="F1450" s="55">
        <v>1</v>
      </c>
    </row>
    <row r="1451" spans="1:6" ht="13" hidden="1" outlineLevel="1">
      <c r="A1451" s="98" t="s">
        <v>2250</v>
      </c>
      <c r="B1451" s="55">
        <v>1</v>
      </c>
      <c r="C1451" s="55">
        <v>0</v>
      </c>
      <c r="D1451" s="55">
        <v>0</v>
      </c>
      <c r="E1451" s="55">
        <v>0</v>
      </c>
      <c r="F1451" s="55">
        <v>1</v>
      </c>
    </row>
    <row r="1452" spans="1:6" ht="13" hidden="1" outlineLevel="1">
      <c r="A1452" s="98" t="s">
        <v>3047</v>
      </c>
      <c r="B1452" s="55">
        <v>0</v>
      </c>
      <c r="C1452" s="55">
        <v>0</v>
      </c>
      <c r="D1452" s="55">
        <v>1</v>
      </c>
      <c r="E1452" s="55">
        <v>0</v>
      </c>
      <c r="F1452" s="55">
        <v>1</v>
      </c>
    </row>
    <row r="1453" spans="1:6" ht="13" hidden="1" outlineLevel="1">
      <c r="A1453" s="98" t="s">
        <v>3048</v>
      </c>
      <c r="B1453" s="55">
        <v>0</v>
      </c>
      <c r="C1453" s="55">
        <v>1</v>
      </c>
      <c r="D1453" s="55">
        <v>0</v>
      </c>
      <c r="E1453" s="55">
        <v>0</v>
      </c>
      <c r="F1453" s="55">
        <v>1</v>
      </c>
    </row>
    <row r="1454" spans="1:6" ht="13" hidden="1" outlineLevel="1">
      <c r="A1454" s="98" t="s">
        <v>3049</v>
      </c>
      <c r="B1454" s="55">
        <v>0</v>
      </c>
      <c r="C1454" s="55">
        <v>1</v>
      </c>
      <c r="D1454" s="55">
        <v>0</v>
      </c>
      <c r="E1454" s="55">
        <v>0</v>
      </c>
      <c r="F1454" s="55">
        <v>1</v>
      </c>
    </row>
    <row r="1455" spans="1:6" ht="13" hidden="1" outlineLevel="1">
      <c r="A1455" s="98" t="s">
        <v>3050</v>
      </c>
      <c r="B1455" s="55">
        <v>0</v>
      </c>
      <c r="C1455" s="55">
        <v>1</v>
      </c>
      <c r="D1455" s="55">
        <v>0</v>
      </c>
      <c r="E1455" s="55">
        <v>0</v>
      </c>
      <c r="F1455" s="55">
        <v>1</v>
      </c>
    </row>
    <row r="1456" spans="1:6" ht="13" hidden="1" outlineLevel="1">
      <c r="A1456" s="98" t="s">
        <v>3051</v>
      </c>
      <c r="B1456" s="55">
        <v>1</v>
      </c>
      <c r="C1456" s="55">
        <v>0</v>
      </c>
      <c r="D1456" s="55">
        <v>0</v>
      </c>
      <c r="E1456" s="55">
        <v>0</v>
      </c>
      <c r="F1456" s="55">
        <v>1</v>
      </c>
    </row>
    <row r="1457" spans="1:6" ht="13" hidden="1" outlineLevel="1">
      <c r="A1457" s="98" t="s">
        <v>3052</v>
      </c>
      <c r="B1457" s="55">
        <v>0</v>
      </c>
      <c r="C1457" s="55">
        <v>1</v>
      </c>
      <c r="D1457" s="55">
        <v>0</v>
      </c>
      <c r="E1457" s="55">
        <v>0</v>
      </c>
      <c r="F1457" s="55">
        <v>1</v>
      </c>
    </row>
    <row r="1458" spans="1:6" ht="13" hidden="1" outlineLevel="1">
      <c r="A1458" s="98" t="s">
        <v>3053</v>
      </c>
      <c r="B1458" s="55">
        <v>0</v>
      </c>
      <c r="C1458" s="55">
        <v>1</v>
      </c>
      <c r="D1458" s="55">
        <v>0</v>
      </c>
      <c r="E1458" s="55">
        <v>0</v>
      </c>
      <c r="F1458" s="55">
        <v>1</v>
      </c>
    </row>
    <row r="1459" spans="1:6" ht="13" hidden="1" outlineLevel="1">
      <c r="A1459" s="98" t="s">
        <v>3054</v>
      </c>
      <c r="B1459" s="55">
        <v>0</v>
      </c>
      <c r="C1459" s="55">
        <v>1</v>
      </c>
      <c r="D1459" s="55">
        <v>0</v>
      </c>
      <c r="E1459" s="55">
        <v>0</v>
      </c>
      <c r="F1459" s="55">
        <v>1</v>
      </c>
    </row>
    <row r="1460" spans="1:6" ht="13" hidden="1" outlineLevel="1">
      <c r="A1460" s="98" t="s">
        <v>3055</v>
      </c>
      <c r="B1460" s="55">
        <v>0</v>
      </c>
      <c r="C1460" s="55">
        <v>0</v>
      </c>
      <c r="D1460" s="55">
        <v>1</v>
      </c>
      <c r="E1460" s="55">
        <v>0</v>
      </c>
      <c r="F1460" s="55">
        <v>1</v>
      </c>
    </row>
    <row r="1461" spans="1:6" ht="13" hidden="1" outlineLevel="1">
      <c r="A1461" s="98" t="s">
        <v>3056</v>
      </c>
      <c r="B1461" s="55">
        <v>0</v>
      </c>
      <c r="C1461" s="55">
        <v>1</v>
      </c>
      <c r="D1461" s="55">
        <v>0</v>
      </c>
      <c r="E1461" s="55">
        <v>0</v>
      </c>
      <c r="F1461" s="55">
        <v>1</v>
      </c>
    </row>
    <row r="1462" spans="1:6" ht="13" hidden="1" outlineLevel="1">
      <c r="A1462" s="98" t="s">
        <v>2542</v>
      </c>
      <c r="B1462" s="55">
        <v>0</v>
      </c>
      <c r="C1462" s="55">
        <v>1</v>
      </c>
      <c r="D1462" s="55">
        <v>0</v>
      </c>
      <c r="E1462" s="55">
        <v>0</v>
      </c>
      <c r="F1462" s="55">
        <v>1</v>
      </c>
    </row>
    <row r="1463" spans="1:6" ht="13" hidden="1" outlineLevel="1">
      <c r="A1463" s="98" t="s">
        <v>3057</v>
      </c>
      <c r="B1463" s="55">
        <v>0</v>
      </c>
      <c r="C1463" s="55">
        <v>1</v>
      </c>
      <c r="D1463" s="55">
        <v>0</v>
      </c>
      <c r="E1463" s="55">
        <v>0</v>
      </c>
      <c r="F1463" s="55">
        <v>1</v>
      </c>
    </row>
    <row r="1464" spans="1:6" ht="13" hidden="1" outlineLevel="1">
      <c r="A1464" s="98" t="s">
        <v>2506</v>
      </c>
      <c r="B1464" s="55">
        <v>0</v>
      </c>
      <c r="C1464" s="55">
        <v>1</v>
      </c>
      <c r="D1464" s="55">
        <v>0</v>
      </c>
      <c r="E1464" s="55">
        <v>0</v>
      </c>
      <c r="F1464" s="55">
        <v>1</v>
      </c>
    </row>
    <row r="1465" spans="1:6" ht="13" hidden="1" outlineLevel="1">
      <c r="A1465" s="98" t="s">
        <v>3058</v>
      </c>
      <c r="B1465" s="55">
        <v>0</v>
      </c>
      <c r="C1465" s="55">
        <v>0</v>
      </c>
      <c r="D1465" s="55">
        <v>1</v>
      </c>
      <c r="E1465" s="55">
        <v>0</v>
      </c>
      <c r="F1465" s="55">
        <v>1</v>
      </c>
    </row>
    <row r="1466" spans="1:6" ht="13" hidden="1" outlineLevel="1">
      <c r="A1466" s="98" t="s">
        <v>3059</v>
      </c>
      <c r="B1466" s="55">
        <v>0</v>
      </c>
      <c r="C1466" s="55">
        <v>1</v>
      </c>
      <c r="D1466" s="55">
        <v>0</v>
      </c>
      <c r="E1466" s="55">
        <v>0</v>
      </c>
      <c r="F1466" s="55">
        <v>1</v>
      </c>
    </row>
    <row r="1467" spans="1:6" ht="13" hidden="1" outlineLevel="1">
      <c r="A1467" s="98" t="s">
        <v>2551</v>
      </c>
      <c r="B1467" s="55">
        <v>0</v>
      </c>
      <c r="C1467" s="55">
        <v>0</v>
      </c>
      <c r="D1467" s="55">
        <v>1</v>
      </c>
      <c r="E1467" s="55">
        <v>0</v>
      </c>
      <c r="F1467" s="55">
        <v>1</v>
      </c>
    </row>
    <row r="1468" spans="1:6" ht="13" hidden="1" outlineLevel="1">
      <c r="A1468" s="98" t="s">
        <v>3060</v>
      </c>
      <c r="B1468" s="55">
        <v>0</v>
      </c>
      <c r="C1468" s="55">
        <v>0</v>
      </c>
      <c r="D1468" s="55">
        <v>1</v>
      </c>
      <c r="E1468" s="55">
        <v>0</v>
      </c>
      <c r="F1468" s="55">
        <v>1</v>
      </c>
    </row>
    <row r="1469" spans="1:6" ht="13" hidden="1" outlineLevel="1">
      <c r="A1469" s="98" t="s">
        <v>3061</v>
      </c>
      <c r="B1469" s="55">
        <v>0</v>
      </c>
      <c r="C1469" s="55">
        <v>1</v>
      </c>
      <c r="D1469" s="55">
        <v>0</v>
      </c>
      <c r="E1469" s="55">
        <v>0</v>
      </c>
      <c r="F1469" s="55">
        <v>1</v>
      </c>
    </row>
    <row r="1470" spans="1:6" ht="13" hidden="1" outlineLevel="1">
      <c r="A1470" s="98" t="s">
        <v>3062</v>
      </c>
      <c r="B1470" s="55">
        <v>0</v>
      </c>
      <c r="C1470" s="55">
        <v>1</v>
      </c>
      <c r="D1470" s="55">
        <v>0</v>
      </c>
      <c r="E1470" s="55">
        <v>0</v>
      </c>
      <c r="F1470" s="55">
        <v>1</v>
      </c>
    </row>
    <row r="1471" spans="1:6" ht="13" hidden="1" outlineLevel="1">
      <c r="A1471" s="98" t="s">
        <v>3063</v>
      </c>
      <c r="B1471" s="55">
        <v>0</v>
      </c>
      <c r="C1471" s="55">
        <v>0</v>
      </c>
      <c r="D1471" s="55">
        <v>1</v>
      </c>
      <c r="E1471" s="55">
        <v>0</v>
      </c>
      <c r="F1471" s="55">
        <v>1</v>
      </c>
    </row>
    <row r="1472" spans="1:6" ht="13" hidden="1" outlineLevel="1">
      <c r="A1472" s="98" t="s">
        <v>3064</v>
      </c>
      <c r="B1472" s="55">
        <v>1</v>
      </c>
      <c r="C1472" s="55">
        <v>0</v>
      </c>
      <c r="D1472" s="55">
        <v>0</v>
      </c>
      <c r="E1472" s="55">
        <v>0</v>
      </c>
      <c r="F1472" s="55">
        <v>1</v>
      </c>
    </row>
    <row r="1473" spans="1:6" ht="13" hidden="1" outlineLevel="1">
      <c r="A1473" s="98" t="s">
        <v>3065</v>
      </c>
      <c r="B1473" s="55">
        <v>1</v>
      </c>
      <c r="C1473" s="55">
        <v>0</v>
      </c>
      <c r="D1473" s="55">
        <v>0</v>
      </c>
      <c r="E1473" s="55">
        <v>0</v>
      </c>
      <c r="F1473" s="55">
        <v>1</v>
      </c>
    </row>
    <row r="1474" spans="1:6" ht="13" hidden="1" outlineLevel="1">
      <c r="A1474" s="98" t="s">
        <v>3066</v>
      </c>
      <c r="B1474" s="55">
        <v>0</v>
      </c>
      <c r="C1474" s="55">
        <v>0</v>
      </c>
      <c r="D1474" s="55">
        <v>1</v>
      </c>
      <c r="E1474" s="55">
        <v>0</v>
      </c>
      <c r="F1474" s="55">
        <v>1</v>
      </c>
    </row>
    <row r="1475" spans="1:6" ht="13" hidden="1" outlineLevel="1">
      <c r="A1475" s="98" t="s">
        <v>2706</v>
      </c>
      <c r="B1475" s="55">
        <v>0</v>
      </c>
      <c r="C1475" s="55">
        <v>0</v>
      </c>
      <c r="D1475" s="55">
        <v>1</v>
      </c>
      <c r="E1475" s="55">
        <v>0</v>
      </c>
      <c r="F1475" s="55">
        <v>1</v>
      </c>
    </row>
    <row r="1476" spans="1:6" ht="13" hidden="1" outlineLevel="1">
      <c r="A1476" s="98" t="s">
        <v>3067</v>
      </c>
      <c r="B1476" s="55">
        <v>0</v>
      </c>
      <c r="C1476" s="55">
        <v>0</v>
      </c>
      <c r="D1476" s="55">
        <v>1</v>
      </c>
      <c r="E1476" s="55">
        <v>0</v>
      </c>
      <c r="F1476" s="55">
        <v>1</v>
      </c>
    </row>
    <row r="1477" spans="1:6" ht="13" hidden="1" outlineLevel="1">
      <c r="A1477" s="98" t="s">
        <v>3068</v>
      </c>
      <c r="B1477" s="55">
        <v>0</v>
      </c>
      <c r="C1477" s="55">
        <v>0</v>
      </c>
      <c r="D1477" s="55">
        <v>1</v>
      </c>
      <c r="E1477" s="55">
        <v>0</v>
      </c>
      <c r="F1477" s="55">
        <v>1</v>
      </c>
    </row>
    <row r="1478" spans="1:6" ht="13" hidden="1" outlineLevel="1">
      <c r="A1478" s="98" t="s">
        <v>3069</v>
      </c>
      <c r="B1478" s="55">
        <v>0</v>
      </c>
      <c r="C1478" s="55">
        <v>1</v>
      </c>
      <c r="D1478" s="55">
        <v>0</v>
      </c>
      <c r="E1478" s="55">
        <v>0</v>
      </c>
      <c r="F1478" s="55">
        <v>1</v>
      </c>
    </row>
    <row r="1479" spans="1:6" ht="13" hidden="1" outlineLevel="1">
      <c r="A1479" s="98" t="s">
        <v>3070</v>
      </c>
      <c r="B1479" s="55">
        <v>0</v>
      </c>
      <c r="C1479" s="55">
        <v>0</v>
      </c>
      <c r="D1479" s="55">
        <v>1</v>
      </c>
      <c r="E1479" s="55">
        <v>0</v>
      </c>
      <c r="F1479" s="55">
        <v>1</v>
      </c>
    </row>
    <row r="1480" spans="1:6" ht="13" hidden="1" outlineLevel="1">
      <c r="A1480" s="98" t="s">
        <v>3071</v>
      </c>
      <c r="B1480" s="55">
        <v>0</v>
      </c>
      <c r="C1480" s="55">
        <v>0</v>
      </c>
      <c r="D1480" s="55">
        <v>1</v>
      </c>
      <c r="E1480" s="55">
        <v>0</v>
      </c>
      <c r="F1480" s="55">
        <v>1</v>
      </c>
    </row>
    <row r="1481" spans="1:6" ht="13" hidden="1" outlineLevel="1">
      <c r="A1481" s="98" t="s">
        <v>3072</v>
      </c>
      <c r="B1481" s="55">
        <v>0</v>
      </c>
      <c r="C1481" s="55">
        <v>0</v>
      </c>
      <c r="D1481" s="55">
        <v>1</v>
      </c>
      <c r="E1481" s="55">
        <v>0</v>
      </c>
      <c r="F1481" s="55">
        <v>1</v>
      </c>
    </row>
    <row r="1482" spans="1:6" ht="13" hidden="1" outlineLevel="1">
      <c r="A1482" s="98" t="s">
        <v>3073</v>
      </c>
      <c r="B1482" s="55">
        <v>0</v>
      </c>
      <c r="C1482" s="55">
        <v>0</v>
      </c>
      <c r="D1482" s="55">
        <v>1</v>
      </c>
      <c r="E1482" s="55">
        <v>0</v>
      </c>
      <c r="F1482" s="55">
        <v>1</v>
      </c>
    </row>
    <row r="1483" spans="1:6" ht="13" hidden="1" outlineLevel="1">
      <c r="A1483" s="98" t="s">
        <v>3074</v>
      </c>
      <c r="B1483" s="55">
        <v>0</v>
      </c>
      <c r="C1483" s="55">
        <v>1</v>
      </c>
      <c r="D1483" s="55">
        <v>0</v>
      </c>
      <c r="E1483" s="55">
        <v>0</v>
      </c>
      <c r="F1483" s="55">
        <v>1</v>
      </c>
    </row>
    <row r="1484" spans="1:6" ht="13" hidden="1" outlineLevel="1">
      <c r="A1484" s="98" t="s">
        <v>2556</v>
      </c>
      <c r="B1484" s="55">
        <v>0</v>
      </c>
      <c r="C1484" s="55">
        <v>0</v>
      </c>
      <c r="D1484" s="55">
        <v>1</v>
      </c>
      <c r="E1484" s="55">
        <v>0</v>
      </c>
      <c r="F1484" s="55">
        <v>1</v>
      </c>
    </row>
    <row r="1485" spans="1:6" ht="13" hidden="1" outlineLevel="1">
      <c r="A1485" s="98" t="s">
        <v>3075</v>
      </c>
      <c r="B1485" s="55">
        <v>1</v>
      </c>
      <c r="C1485" s="55">
        <v>0</v>
      </c>
      <c r="D1485" s="55">
        <v>0</v>
      </c>
      <c r="E1485" s="55">
        <v>0</v>
      </c>
      <c r="F1485" s="55">
        <v>1</v>
      </c>
    </row>
    <row r="1486" spans="1:6" ht="13" hidden="1" outlineLevel="1">
      <c r="A1486" s="98" t="s">
        <v>3076</v>
      </c>
      <c r="B1486" s="55">
        <v>0</v>
      </c>
      <c r="C1486" s="55">
        <v>0</v>
      </c>
      <c r="D1486" s="55">
        <v>1</v>
      </c>
      <c r="E1486" s="55">
        <v>0</v>
      </c>
      <c r="F1486" s="55">
        <v>1</v>
      </c>
    </row>
    <row r="1487" spans="1:6" ht="13" hidden="1" outlineLevel="1">
      <c r="A1487" s="98" t="s">
        <v>2240</v>
      </c>
      <c r="B1487" s="55">
        <v>0</v>
      </c>
      <c r="C1487" s="55">
        <v>0</v>
      </c>
      <c r="D1487" s="55">
        <v>1</v>
      </c>
      <c r="E1487" s="55">
        <v>0</v>
      </c>
      <c r="F1487" s="55">
        <v>1</v>
      </c>
    </row>
    <row r="1488" spans="1:6" ht="13" hidden="1" outlineLevel="1">
      <c r="A1488" s="98" t="s">
        <v>3077</v>
      </c>
      <c r="B1488" s="55">
        <v>0</v>
      </c>
      <c r="C1488" s="55">
        <v>1</v>
      </c>
      <c r="D1488" s="55">
        <v>0</v>
      </c>
      <c r="E1488" s="55">
        <v>0</v>
      </c>
      <c r="F1488" s="55">
        <v>1</v>
      </c>
    </row>
    <row r="1489" spans="1:6" ht="13" hidden="1" outlineLevel="1">
      <c r="A1489" s="98" t="s">
        <v>3078</v>
      </c>
      <c r="B1489" s="55">
        <v>0</v>
      </c>
      <c r="C1489" s="55">
        <v>1</v>
      </c>
      <c r="D1489" s="55">
        <v>0</v>
      </c>
      <c r="E1489" s="55">
        <v>0</v>
      </c>
      <c r="F1489" s="55">
        <v>1</v>
      </c>
    </row>
    <row r="1490" spans="1:6" ht="13" hidden="1" outlineLevel="1">
      <c r="A1490" s="98" t="s">
        <v>3079</v>
      </c>
      <c r="B1490" s="55">
        <v>0</v>
      </c>
      <c r="C1490" s="55">
        <v>0</v>
      </c>
      <c r="D1490" s="55">
        <v>1</v>
      </c>
      <c r="E1490" s="55">
        <v>0</v>
      </c>
      <c r="F1490" s="55">
        <v>1</v>
      </c>
    </row>
    <row r="1491" spans="1:6" ht="13" hidden="1" outlineLevel="1">
      <c r="A1491" s="98" t="s">
        <v>3080</v>
      </c>
      <c r="B1491" s="55">
        <v>0</v>
      </c>
      <c r="C1491" s="55">
        <v>1</v>
      </c>
      <c r="D1491" s="55">
        <v>0</v>
      </c>
      <c r="E1491" s="55">
        <v>0</v>
      </c>
      <c r="F1491" s="55">
        <v>1</v>
      </c>
    </row>
    <row r="1492" spans="1:6" ht="13" hidden="1" outlineLevel="1">
      <c r="A1492" s="98" t="s">
        <v>3081</v>
      </c>
      <c r="B1492" s="55">
        <v>0</v>
      </c>
      <c r="C1492" s="55">
        <v>0</v>
      </c>
      <c r="D1492" s="55">
        <v>0</v>
      </c>
      <c r="E1492" s="55">
        <v>1</v>
      </c>
      <c r="F1492" s="55">
        <v>1</v>
      </c>
    </row>
    <row r="1493" spans="1:6" ht="13" hidden="1" outlineLevel="1">
      <c r="A1493" s="98" t="s">
        <v>2559</v>
      </c>
      <c r="B1493" s="55">
        <v>0</v>
      </c>
      <c r="C1493" s="55">
        <v>1</v>
      </c>
      <c r="D1493" s="55">
        <v>0</v>
      </c>
      <c r="E1493" s="55">
        <v>0</v>
      </c>
      <c r="F1493" s="55">
        <v>1</v>
      </c>
    </row>
    <row r="1494" spans="1:6" ht="13" hidden="1" outlineLevel="1">
      <c r="A1494" s="98" t="s">
        <v>2560</v>
      </c>
      <c r="B1494" s="55">
        <v>0</v>
      </c>
      <c r="C1494" s="55">
        <v>0</v>
      </c>
      <c r="D1494" s="55">
        <v>1</v>
      </c>
      <c r="E1494" s="55">
        <v>0</v>
      </c>
      <c r="F1494" s="55">
        <v>1</v>
      </c>
    </row>
    <row r="1495" spans="1:6" ht="13" hidden="1" outlineLevel="1">
      <c r="A1495" s="98" t="s">
        <v>3082</v>
      </c>
      <c r="B1495" s="55">
        <v>0</v>
      </c>
      <c r="C1495" s="55">
        <v>0</v>
      </c>
      <c r="D1495" s="55">
        <v>1</v>
      </c>
      <c r="E1495" s="55">
        <v>0</v>
      </c>
      <c r="F1495" s="55">
        <v>1</v>
      </c>
    </row>
    <row r="1496" spans="1:6" ht="13" hidden="1" outlineLevel="1">
      <c r="A1496" s="98" t="s">
        <v>3083</v>
      </c>
      <c r="B1496" s="55">
        <v>0</v>
      </c>
      <c r="C1496" s="55">
        <v>0</v>
      </c>
      <c r="D1496" s="55">
        <v>1</v>
      </c>
      <c r="E1496" s="55">
        <v>0</v>
      </c>
      <c r="F1496" s="55">
        <v>1</v>
      </c>
    </row>
    <row r="1497" spans="1:6" ht="13" hidden="1" outlineLevel="1">
      <c r="A1497" s="98" t="s">
        <v>2510</v>
      </c>
      <c r="B1497" s="55">
        <v>0</v>
      </c>
      <c r="C1497" s="55">
        <v>0</v>
      </c>
      <c r="D1497" s="55">
        <v>1</v>
      </c>
      <c r="E1497" s="55">
        <v>0</v>
      </c>
      <c r="F1497" s="55">
        <v>1</v>
      </c>
    </row>
    <row r="1498" spans="1:6" ht="13" hidden="1" outlineLevel="1">
      <c r="A1498" s="98" t="s">
        <v>2258</v>
      </c>
      <c r="B1498" s="55">
        <v>0</v>
      </c>
      <c r="C1498" s="55">
        <v>0</v>
      </c>
      <c r="D1498" s="55">
        <v>1</v>
      </c>
      <c r="E1498" s="55">
        <v>0</v>
      </c>
      <c r="F1498" s="55">
        <v>1</v>
      </c>
    </row>
    <row r="1499" spans="1:6" ht="13" hidden="1" outlineLevel="1">
      <c r="A1499" s="98" t="s">
        <v>3084</v>
      </c>
      <c r="B1499" s="55">
        <v>0</v>
      </c>
      <c r="C1499" s="55">
        <v>0</v>
      </c>
      <c r="D1499" s="55">
        <v>1</v>
      </c>
      <c r="E1499" s="55">
        <v>0</v>
      </c>
      <c r="F1499" s="55">
        <v>1</v>
      </c>
    </row>
    <row r="1500" spans="1:6" ht="13" hidden="1" outlineLevel="1">
      <c r="A1500" s="98" t="s">
        <v>3085</v>
      </c>
      <c r="B1500" s="55">
        <v>0</v>
      </c>
      <c r="C1500" s="55">
        <v>1</v>
      </c>
      <c r="D1500" s="55">
        <v>0</v>
      </c>
      <c r="E1500" s="55">
        <v>0</v>
      </c>
      <c r="F1500" s="55">
        <v>1</v>
      </c>
    </row>
    <row r="1501" spans="1:6" ht="13" hidden="1" outlineLevel="1">
      <c r="A1501" s="98" t="s">
        <v>3086</v>
      </c>
      <c r="B1501" s="55">
        <v>0</v>
      </c>
      <c r="C1501" s="55">
        <v>0</v>
      </c>
      <c r="D1501" s="55">
        <v>1</v>
      </c>
      <c r="E1501" s="55">
        <v>0</v>
      </c>
      <c r="F1501" s="55">
        <v>1</v>
      </c>
    </row>
    <row r="1502" spans="1:6" ht="13" hidden="1" outlineLevel="1">
      <c r="A1502" s="98" t="s">
        <v>3087</v>
      </c>
      <c r="B1502" s="55">
        <v>0</v>
      </c>
      <c r="C1502" s="55">
        <v>1</v>
      </c>
      <c r="D1502" s="55">
        <v>0</v>
      </c>
      <c r="E1502" s="55">
        <v>0</v>
      </c>
      <c r="F1502" s="55">
        <v>1</v>
      </c>
    </row>
    <row r="1503" spans="1:6" ht="13" hidden="1" outlineLevel="1">
      <c r="A1503" s="98" t="s">
        <v>3088</v>
      </c>
      <c r="B1503" s="55">
        <v>0</v>
      </c>
      <c r="C1503" s="55">
        <v>0</v>
      </c>
      <c r="D1503" s="55">
        <v>1</v>
      </c>
      <c r="E1503" s="55">
        <v>0</v>
      </c>
      <c r="F1503" s="55">
        <v>1</v>
      </c>
    </row>
    <row r="1504" spans="1:6" ht="13" hidden="1" outlineLevel="1">
      <c r="A1504" s="98" t="s">
        <v>3089</v>
      </c>
      <c r="B1504" s="55">
        <v>0</v>
      </c>
      <c r="C1504" s="55">
        <v>1</v>
      </c>
      <c r="D1504" s="55">
        <v>0</v>
      </c>
      <c r="E1504" s="55">
        <v>0</v>
      </c>
      <c r="F1504" s="55">
        <v>1</v>
      </c>
    </row>
    <row r="1505" spans="1:6" ht="13" hidden="1" outlineLevel="1">
      <c r="A1505" s="98" t="s">
        <v>3090</v>
      </c>
      <c r="B1505" s="55">
        <v>1</v>
      </c>
      <c r="C1505" s="55">
        <v>0</v>
      </c>
      <c r="D1505" s="55">
        <v>0</v>
      </c>
      <c r="E1505" s="55">
        <v>0</v>
      </c>
      <c r="F1505" s="55">
        <v>1</v>
      </c>
    </row>
    <row r="1506" spans="1:6" ht="13" hidden="1" outlineLevel="1">
      <c r="A1506" s="98" t="s">
        <v>2343</v>
      </c>
      <c r="B1506" s="55">
        <v>0</v>
      </c>
      <c r="C1506" s="55">
        <v>0</v>
      </c>
      <c r="D1506" s="55">
        <v>1</v>
      </c>
      <c r="E1506" s="55">
        <v>0</v>
      </c>
      <c r="F1506" s="55">
        <v>1</v>
      </c>
    </row>
    <row r="1507" spans="1:6" ht="13" hidden="1" outlineLevel="1">
      <c r="A1507" s="98" t="s">
        <v>3091</v>
      </c>
      <c r="B1507" s="55">
        <v>0</v>
      </c>
      <c r="C1507" s="55">
        <v>0</v>
      </c>
      <c r="D1507" s="55">
        <v>1</v>
      </c>
      <c r="E1507" s="55">
        <v>0</v>
      </c>
      <c r="F1507" s="55">
        <v>1</v>
      </c>
    </row>
    <row r="1508" spans="1:6" ht="13" hidden="1" outlineLevel="1">
      <c r="A1508" s="98" t="s">
        <v>3092</v>
      </c>
      <c r="B1508" s="55">
        <v>0</v>
      </c>
      <c r="C1508" s="55">
        <v>0</v>
      </c>
      <c r="D1508" s="55">
        <v>1</v>
      </c>
      <c r="E1508" s="55">
        <v>0</v>
      </c>
      <c r="F1508" s="55">
        <v>1</v>
      </c>
    </row>
    <row r="1509" spans="1:6" ht="13" hidden="1" outlineLevel="1">
      <c r="A1509" s="98" t="s">
        <v>3093</v>
      </c>
      <c r="B1509" s="55">
        <v>0</v>
      </c>
      <c r="C1509" s="55">
        <v>0</v>
      </c>
      <c r="D1509" s="55">
        <v>1</v>
      </c>
      <c r="E1509" s="55">
        <v>0</v>
      </c>
      <c r="F1509" s="55">
        <v>1</v>
      </c>
    </row>
    <row r="1510" spans="1:6" ht="13" hidden="1" outlineLevel="1">
      <c r="A1510" s="98" t="s">
        <v>3094</v>
      </c>
      <c r="B1510" s="55">
        <v>0</v>
      </c>
      <c r="C1510" s="55">
        <v>1</v>
      </c>
      <c r="D1510" s="55">
        <v>0</v>
      </c>
      <c r="E1510" s="55">
        <v>0</v>
      </c>
      <c r="F1510" s="55">
        <v>1</v>
      </c>
    </row>
    <row r="1511" spans="1:6" ht="13" hidden="1" outlineLevel="1">
      <c r="A1511" s="98" t="s">
        <v>3095</v>
      </c>
      <c r="B1511" s="55">
        <v>1</v>
      </c>
      <c r="C1511" s="55">
        <v>0</v>
      </c>
      <c r="D1511" s="55">
        <v>0</v>
      </c>
      <c r="E1511" s="55">
        <v>0</v>
      </c>
      <c r="F1511" s="55">
        <v>1</v>
      </c>
    </row>
    <row r="1512" spans="1:6" ht="13" hidden="1" outlineLevel="1">
      <c r="A1512" s="98" t="s">
        <v>3096</v>
      </c>
      <c r="B1512" s="55">
        <v>0</v>
      </c>
      <c r="C1512" s="55">
        <v>0</v>
      </c>
      <c r="D1512" s="55">
        <v>1</v>
      </c>
      <c r="E1512" s="55">
        <v>0</v>
      </c>
      <c r="F1512" s="55">
        <v>1</v>
      </c>
    </row>
    <row r="1513" spans="1:6" ht="13" hidden="1" outlineLevel="1">
      <c r="A1513" s="98" t="s">
        <v>3097</v>
      </c>
      <c r="B1513" s="55">
        <v>0</v>
      </c>
      <c r="C1513" s="55">
        <v>0</v>
      </c>
      <c r="D1513" s="55">
        <v>1</v>
      </c>
      <c r="E1513" s="55">
        <v>0</v>
      </c>
      <c r="F1513" s="55">
        <v>1</v>
      </c>
    </row>
    <row r="1514" spans="1:6" ht="13" hidden="1" outlineLevel="1">
      <c r="A1514" s="98" t="s">
        <v>3098</v>
      </c>
      <c r="B1514" s="55">
        <v>1</v>
      </c>
      <c r="C1514" s="55">
        <v>0</v>
      </c>
      <c r="D1514" s="55">
        <v>0</v>
      </c>
      <c r="E1514" s="55">
        <v>0</v>
      </c>
      <c r="F1514" s="55">
        <v>1</v>
      </c>
    </row>
    <row r="1515" spans="1:6" ht="13" hidden="1" outlineLevel="1">
      <c r="A1515" s="98" t="s">
        <v>3099</v>
      </c>
      <c r="B1515" s="55">
        <v>0</v>
      </c>
      <c r="C1515" s="55">
        <v>1</v>
      </c>
      <c r="D1515" s="55">
        <v>0</v>
      </c>
      <c r="E1515" s="55">
        <v>0</v>
      </c>
      <c r="F1515" s="55">
        <v>1</v>
      </c>
    </row>
    <row r="1516" spans="1:6" ht="13" hidden="1" outlineLevel="1">
      <c r="A1516" s="98" t="s">
        <v>3100</v>
      </c>
      <c r="B1516" s="55">
        <v>0</v>
      </c>
      <c r="C1516" s="55">
        <v>0</v>
      </c>
      <c r="D1516" s="55">
        <v>1</v>
      </c>
      <c r="E1516" s="55">
        <v>0</v>
      </c>
      <c r="F1516" s="55">
        <v>1</v>
      </c>
    </row>
    <row r="1517" spans="1:6" ht="13" hidden="1" outlineLevel="1">
      <c r="A1517" s="98" t="s">
        <v>3101</v>
      </c>
      <c r="B1517" s="55">
        <v>0</v>
      </c>
      <c r="C1517" s="55">
        <v>1</v>
      </c>
      <c r="D1517" s="55">
        <v>0</v>
      </c>
      <c r="E1517" s="55">
        <v>0</v>
      </c>
      <c r="F1517" s="55">
        <v>1</v>
      </c>
    </row>
    <row r="1518" spans="1:6" ht="13" hidden="1" outlineLevel="1">
      <c r="A1518" s="98" t="s">
        <v>3102</v>
      </c>
      <c r="B1518" s="55">
        <v>0</v>
      </c>
      <c r="C1518" s="55">
        <v>0</v>
      </c>
      <c r="D1518" s="55">
        <v>1</v>
      </c>
      <c r="E1518" s="55">
        <v>0</v>
      </c>
      <c r="F1518" s="55">
        <v>1</v>
      </c>
    </row>
    <row r="1519" spans="1:6" ht="13" hidden="1" outlineLevel="1">
      <c r="A1519" s="98" t="s">
        <v>2259</v>
      </c>
      <c r="B1519" s="55">
        <v>0</v>
      </c>
      <c r="C1519" s="55">
        <v>0</v>
      </c>
      <c r="D1519" s="55">
        <v>1</v>
      </c>
      <c r="E1519" s="55">
        <v>0</v>
      </c>
      <c r="F1519" s="55">
        <v>1</v>
      </c>
    </row>
    <row r="1520" spans="1:6" ht="13" hidden="1" outlineLevel="1">
      <c r="A1520" s="98" t="s">
        <v>2832</v>
      </c>
      <c r="B1520" s="55">
        <v>0</v>
      </c>
      <c r="C1520" s="55">
        <v>0</v>
      </c>
      <c r="D1520" s="55">
        <v>1</v>
      </c>
      <c r="E1520" s="55">
        <v>0</v>
      </c>
      <c r="F1520" s="55">
        <v>1</v>
      </c>
    </row>
    <row r="1521" spans="1:6" ht="13" hidden="1" outlineLevel="1">
      <c r="A1521" s="98" t="s">
        <v>3103</v>
      </c>
      <c r="B1521" s="55">
        <v>0</v>
      </c>
      <c r="C1521" s="55">
        <v>1</v>
      </c>
      <c r="D1521" s="55">
        <v>0</v>
      </c>
      <c r="E1521" s="55">
        <v>0</v>
      </c>
      <c r="F1521" s="55">
        <v>1</v>
      </c>
    </row>
    <row r="1522" spans="1:6" ht="13" hidden="1" outlineLevel="1">
      <c r="A1522" s="98" t="s">
        <v>3104</v>
      </c>
      <c r="B1522" s="55">
        <v>0</v>
      </c>
      <c r="C1522" s="55">
        <v>0</v>
      </c>
      <c r="D1522" s="55">
        <v>1</v>
      </c>
      <c r="E1522" s="55">
        <v>0</v>
      </c>
      <c r="F1522" s="55">
        <v>1</v>
      </c>
    </row>
    <row r="1523" spans="1:6" ht="13" hidden="1" outlineLevel="1">
      <c r="A1523" s="98" t="s">
        <v>3105</v>
      </c>
      <c r="B1523" s="55">
        <v>0</v>
      </c>
      <c r="C1523" s="55">
        <v>1</v>
      </c>
      <c r="D1523" s="55">
        <v>0</v>
      </c>
      <c r="E1523" s="55">
        <v>0</v>
      </c>
      <c r="F1523" s="55">
        <v>1</v>
      </c>
    </row>
    <row r="1524" spans="1:6" ht="13" hidden="1" outlineLevel="1">
      <c r="A1524" s="98" t="s">
        <v>3106</v>
      </c>
      <c r="B1524" s="55">
        <v>0</v>
      </c>
      <c r="C1524" s="55">
        <v>0</v>
      </c>
      <c r="D1524" s="55">
        <v>1</v>
      </c>
      <c r="E1524" s="55">
        <v>0</v>
      </c>
      <c r="F1524" s="55">
        <v>1</v>
      </c>
    </row>
    <row r="1525" spans="1:6" ht="13" hidden="1" outlineLevel="1">
      <c r="A1525" s="98" t="s">
        <v>3107</v>
      </c>
      <c r="B1525" s="55">
        <v>0</v>
      </c>
      <c r="C1525" s="55">
        <v>1</v>
      </c>
      <c r="D1525" s="55">
        <v>0</v>
      </c>
      <c r="E1525" s="55">
        <v>0</v>
      </c>
      <c r="F1525" s="55">
        <v>1</v>
      </c>
    </row>
    <row r="1526" spans="1:6" ht="13" hidden="1" outlineLevel="1">
      <c r="A1526" s="98" t="s">
        <v>2717</v>
      </c>
      <c r="B1526" s="55">
        <v>0</v>
      </c>
      <c r="C1526" s="55">
        <v>1</v>
      </c>
      <c r="D1526" s="55">
        <v>0</v>
      </c>
      <c r="E1526" s="55">
        <v>0</v>
      </c>
      <c r="F1526" s="55">
        <v>1</v>
      </c>
    </row>
    <row r="1527" spans="1:6" ht="13" hidden="1" outlineLevel="1">
      <c r="A1527" s="98" t="s">
        <v>3108</v>
      </c>
      <c r="B1527" s="55">
        <v>0</v>
      </c>
      <c r="C1527" s="55">
        <v>0</v>
      </c>
      <c r="D1527" s="55">
        <v>1</v>
      </c>
      <c r="E1527" s="55">
        <v>0</v>
      </c>
      <c r="F1527" s="55">
        <v>1</v>
      </c>
    </row>
    <row r="1528" spans="1:6" ht="13" hidden="1" outlineLevel="1">
      <c r="A1528" s="98" t="s">
        <v>3109</v>
      </c>
      <c r="B1528" s="55">
        <v>0</v>
      </c>
      <c r="C1528" s="55">
        <v>0</v>
      </c>
      <c r="D1528" s="55">
        <v>1</v>
      </c>
      <c r="E1528" s="55">
        <v>0</v>
      </c>
      <c r="F1528" s="55">
        <v>1</v>
      </c>
    </row>
    <row r="1529" spans="1:6" ht="13" hidden="1" outlineLevel="1">
      <c r="A1529" s="98" t="s">
        <v>2812</v>
      </c>
      <c r="B1529" s="55">
        <v>0</v>
      </c>
      <c r="C1529" s="55">
        <v>0</v>
      </c>
      <c r="D1529" s="55">
        <v>1</v>
      </c>
      <c r="E1529" s="55">
        <v>0</v>
      </c>
      <c r="F1529" s="55">
        <v>1</v>
      </c>
    </row>
    <row r="1530" spans="1:6" ht="13" hidden="1" outlineLevel="1">
      <c r="A1530" s="98" t="s">
        <v>3110</v>
      </c>
      <c r="B1530" s="55">
        <v>0</v>
      </c>
      <c r="C1530" s="55">
        <v>0</v>
      </c>
      <c r="D1530" s="55">
        <v>1</v>
      </c>
      <c r="E1530" s="55">
        <v>0</v>
      </c>
      <c r="F1530" s="55">
        <v>1</v>
      </c>
    </row>
    <row r="1531" spans="1:6" ht="13" hidden="1" outlineLevel="1">
      <c r="A1531" s="98" t="s">
        <v>3111</v>
      </c>
      <c r="B1531" s="55">
        <v>0</v>
      </c>
      <c r="C1531" s="55">
        <v>0</v>
      </c>
      <c r="D1531" s="55">
        <v>1</v>
      </c>
      <c r="E1531" s="55">
        <v>0</v>
      </c>
      <c r="F1531" s="55">
        <v>1</v>
      </c>
    </row>
    <row r="1532" spans="1:6" ht="13" hidden="1" outlineLevel="1">
      <c r="A1532" s="98" t="s">
        <v>3112</v>
      </c>
      <c r="B1532" s="55">
        <v>0</v>
      </c>
      <c r="C1532" s="55">
        <v>1</v>
      </c>
      <c r="D1532" s="55">
        <v>0</v>
      </c>
      <c r="E1532" s="55">
        <v>0</v>
      </c>
      <c r="F1532" s="55">
        <v>1</v>
      </c>
    </row>
    <row r="1533" spans="1:6" ht="13" hidden="1" outlineLevel="1">
      <c r="A1533" s="98" t="s">
        <v>3113</v>
      </c>
      <c r="B1533" s="55">
        <v>0</v>
      </c>
      <c r="C1533" s="55">
        <v>0</v>
      </c>
      <c r="D1533" s="55">
        <v>1</v>
      </c>
      <c r="E1533" s="55">
        <v>0</v>
      </c>
      <c r="F1533" s="55">
        <v>1</v>
      </c>
    </row>
    <row r="1534" spans="1:6" ht="13" hidden="1" outlineLevel="1">
      <c r="A1534" s="98" t="s">
        <v>3114</v>
      </c>
      <c r="B1534" s="55">
        <v>0</v>
      </c>
      <c r="C1534" s="55">
        <v>1</v>
      </c>
      <c r="D1534" s="55">
        <v>0</v>
      </c>
      <c r="E1534" s="55">
        <v>0</v>
      </c>
      <c r="F1534" s="55">
        <v>1</v>
      </c>
    </row>
    <row r="1535" spans="1:6" ht="13" hidden="1" outlineLevel="1">
      <c r="A1535" s="98" t="s">
        <v>3115</v>
      </c>
      <c r="B1535" s="55">
        <v>0</v>
      </c>
      <c r="C1535" s="55">
        <v>1</v>
      </c>
      <c r="D1535" s="55">
        <v>0</v>
      </c>
      <c r="E1535" s="55">
        <v>0</v>
      </c>
      <c r="F1535" s="55">
        <v>1</v>
      </c>
    </row>
    <row r="1536" spans="1:6" ht="13" hidden="1" outlineLevel="1">
      <c r="A1536" s="98" t="s">
        <v>3116</v>
      </c>
      <c r="B1536" s="55">
        <v>0</v>
      </c>
      <c r="C1536" s="55">
        <v>1</v>
      </c>
      <c r="D1536" s="55">
        <v>0</v>
      </c>
      <c r="E1536" s="55">
        <v>0</v>
      </c>
      <c r="F1536" s="55">
        <v>1</v>
      </c>
    </row>
    <row r="1537" spans="1:6" ht="13" hidden="1" outlineLevel="1">
      <c r="A1537" s="98" t="s">
        <v>3117</v>
      </c>
      <c r="B1537" s="55">
        <v>0</v>
      </c>
      <c r="C1537" s="55">
        <v>0</v>
      </c>
      <c r="D1537" s="55">
        <v>1</v>
      </c>
      <c r="E1537" s="55">
        <v>0</v>
      </c>
      <c r="F1537" s="55">
        <v>1</v>
      </c>
    </row>
    <row r="1538" spans="1:6" ht="13" hidden="1" outlineLevel="1">
      <c r="A1538" s="98" t="s">
        <v>3118</v>
      </c>
      <c r="B1538" s="55">
        <v>0</v>
      </c>
      <c r="C1538" s="55">
        <v>0</v>
      </c>
      <c r="D1538" s="55">
        <v>1</v>
      </c>
      <c r="E1538" s="55">
        <v>0</v>
      </c>
      <c r="F1538" s="55">
        <v>1</v>
      </c>
    </row>
    <row r="1539" spans="1:6" ht="13" hidden="1" outlineLevel="1">
      <c r="A1539" s="98" t="s">
        <v>3119</v>
      </c>
      <c r="B1539" s="55">
        <v>0</v>
      </c>
      <c r="C1539" s="55">
        <v>1</v>
      </c>
      <c r="D1539" s="55">
        <v>0</v>
      </c>
      <c r="E1539" s="55">
        <v>0</v>
      </c>
      <c r="F1539" s="55">
        <v>1</v>
      </c>
    </row>
    <row r="1540" spans="1:6" ht="13" hidden="1" outlineLevel="1">
      <c r="A1540" s="98" t="s">
        <v>3120</v>
      </c>
      <c r="B1540" s="55">
        <v>0</v>
      </c>
      <c r="C1540" s="55">
        <v>0</v>
      </c>
      <c r="D1540" s="55">
        <v>0</v>
      </c>
      <c r="E1540" s="55">
        <v>1</v>
      </c>
      <c r="F1540" s="55">
        <v>1</v>
      </c>
    </row>
    <row r="1541" spans="1:6" ht="13" hidden="1" outlineLevel="1">
      <c r="A1541" s="98" t="s">
        <v>3121</v>
      </c>
      <c r="B1541" s="55">
        <v>0</v>
      </c>
      <c r="C1541" s="55">
        <v>0</v>
      </c>
      <c r="D1541" s="55">
        <v>1</v>
      </c>
      <c r="E1541" s="55">
        <v>0</v>
      </c>
      <c r="F1541" s="55">
        <v>1</v>
      </c>
    </row>
    <row r="1542" spans="1:6" ht="13" hidden="1" outlineLevel="1">
      <c r="A1542" s="98" t="s">
        <v>3122</v>
      </c>
      <c r="B1542" s="55">
        <v>0</v>
      </c>
      <c r="C1542" s="55">
        <v>0</v>
      </c>
      <c r="D1542" s="55">
        <v>1</v>
      </c>
      <c r="E1542" s="55">
        <v>0</v>
      </c>
      <c r="F1542" s="55">
        <v>1</v>
      </c>
    </row>
    <row r="1543" spans="1:6" ht="13" hidden="1" outlineLevel="1">
      <c r="A1543" s="98" t="s">
        <v>3123</v>
      </c>
      <c r="B1543" s="55">
        <v>0</v>
      </c>
      <c r="C1543" s="55">
        <v>0</v>
      </c>
      <c r="D1543" s="55">
        <v>1</v>
      </c>
      <c r="E1543" s="55">
        <v>0</v>
      </c>
      <c r="F1543" s="55">
        <v>1</v>
      </c>
    </row>
    <row r="1544" spans="1:6" ht="13" hidden="1" outlineLevel="1">
      <c r="A1544" s="98" t="s">
        <v>3124</v>
      </c>
      <c r="B1544" s="55">
        <v>0</v>
      </c>
      <c r="C1544" s="55">
        <v>0</v>
      </c>
      <c r="D1544" s="55">
        <v>1</v>
      </c>
      <c r="E1544" s="55">
        <v>0</v>
      </c>
      <c r="F1544" s="55">
        <v>1</v>
      </c>
    </row>
    <row r="1545" spans="1:6" ht="13" hidden="1" outlineLevel="1">
      <c r="A1545" s="98" t="s">
        <v>3125</v>
      </c>
      <c r="B1545" s="55">
        <v>0</v>
      </c>
      <c r="C1545" s="55">
        <v>1</v>
      </c>
      <c r="D1545" s="55">
        <v>0</v>
      </c>
      <c r="E1545" s="55">
        <v>0</v>
      </c>
      <c r="F1545" s="55">
        <v>1</v>
      </c>
    </row>
    <row r="1546" spans="1:6" ht="13" hidden="1" outlineLevel="1">
      <c r="A1546" s="98" t="s">
        <v>3126</v>
      </c>
      <c r="B1546" s="55">
        <v>0</v>
      </c>
      <c r="C1546" s="55">
        <v>1</v>
      </c>
      <c r="D1546" s="55">
        <v>0</v>
      </c>
      <c r="E1546" s="55">
        <v>0</v>
      </c>
      <c r="F1546" s="55">
        <v>1</v>
      </c>
    </row>
    <row r="1547" spans="1:6" ht="13" hidden="1" outlineLevel="1">
      <c r="A1547" s="98" t="s">
        <v>3127</v>
      </c>
      <c r="B1547" s="55">
        <v>0</v>
      </c>
      <c r="C1547" s="55">
        <v>0</v>
      </c>
      <c r="D1547" s="55">
        <v>1</v>
      </c>
      <c r="E1547" s="55">
        <v>0</v>
      </c>
      <c r="F1547" s="55">
        <v>1</v>
      </c>
    </row>
    <row r="1548" spans="1:6" ht="13" hidden="1" outlineLevel="1">
      <c r="A1548" s="98" t="s">
        <v>2837</v>
      </c>
      <c r="B1548" s="55">
        <v>0</v>
      </c>
      <c r="C1548" s="55">
        <v>0</v>
      </c>
      <c r="D1548" s="55">
        <v>1</v>
      </c>
      <c r="E1548" s="55">
        <v>0</v>
      </c>
      <c r="F1548" s="55">
        <v>1</v>
      </c>
    </row>
    <row r="1549" spans="1:6" ht="13" hidden="1" outlineLevel="1">
      <c r="A1549" s="98" t="s">
        <v>3128</v>
      </c>
      <c r="B1549" s="55">
        <v>0</v>
      </c>
      <c r="C1549" s="55">
        <v>1</v>
      </c>
      <c r="D1549" s="55">
        <v>0</v>
      </c>
      <c r="E1549" s="55">
        <v>0</v>
      </c>
      <c r="F1549" s="55">
        <v>1</v>
      </c>
    </row>
    <row r="1550" spans="1:6" ht="13" hidden="1" outlineLevel="1">
      <c r="A1550" s="98" t="s">
        <v>3129</v>
      </c>
      <c r="B1550" s="55">
        <v>0</v>
      </c>
      <c r="C1550" s="55">
        <v>1</v>
      </c>
      <c r="D1550" s="55">
        <v>0</v>
      </c>
      <c r="E1550" s="55">
        <v>0</v>
      </c>
      <c r="F1550" s="55">
        <v>1</v>
      </c>
    </row>
    <row r="1551" spans="1:6" ht="13" hidden="1" outlineLevel="1">
      <c r="A1551" s="98" t="s">
        <v>2573</v>
      </c>
      <c r="B1551" s="55">
        <v>0</v>
      </c>
      <c r="C1551" s="55">
        <v>1</v>
      </c>
      <c r="D1551" s="55">
        <v>0</v>
      </c>
      <c r="E1551" s="55">
        <v>0</v>
      </c>
      <c r="F1551" s="55">
        <v>1</v>
      </c>
    </row>
    <row r="1552" spans="1:6" ht="13" hidden="1" outlineLevel="1">
      <c r="A1552" s="98" t="s">
        <v>2459</v>
      </c>
      <c r="B1552" s="55">
        <v>0</v>
      </c>
      <c r="C1552" s="55">
        <v>0</v>
      </c>
      <c r="D1552" s="55">
        <v>1</v>
      </c>
      <c r="E1552" s="55">
        <v>0</v>
      </c>
      <c r="F1552" s="55">
        <v>1</v>
      </c>
    </row>
    <row r="1553" spans="1:6" ht="13" hidden="1" outlineLevel="1">
      <c r="A1553" s="98" t="s">
        <v>3130</v>
      </c>
      <c r="B1553" s="55">
        <v>0</v>
      </c>
      <c r="C1553" s="55">
        <v>0</v>
      </c>
      <c r="D1553" s="55">
        <v>1</v>
      </c>
      <c r="E1553" s="55">
        <v>0</v>
      </c>
      <c r="F1553" s="55">
        <v>1</v>
      </c>
    </row>
    <row r="1554" spans="1:6" ht="13" hidden="1" outlineLevel="1">
      <c r="A1554" s="98" t="s">
        <v>2348</v>
      </c>
      <c r="B1554" s="55">
        <v>0</v>
      </c>
      <c r="C1554" s="55">
        <v>0</v>
      </c>
      <c r="D1554" s="55">
        <v>1</v>
      </c>
      <c r="E1554" s="55">
        <v>0</v>
      </c>
      <c r="F1554" s="55">
        <v>1</v>
      </c>
    </row>
    <row r="1555" spans="1:6" ht="13" hidden="1" outlineLevel="1">
      <c r="A1555" s="98" t="s">
        <v>2840</v>
      </c>
      <c r="B1555" s="55">
        <v>0</v>
      </c>
      <c r="C1555" s="55">
        <v>1</v>
      </c>
      <c r="D1555" s="55">
        <v>0</v>
      </c>
      <c r="E1555" s="55">
        <v>0</v>
      </c>
      <c r="F1555" s="55">
        <v>1</v>
      </c>
    </row>
    <row r="1556" spans="1:6" ht="13" hidden="1" outlineLevel="1">
      <c r="A1556" s="98" t="s">
        <v>3131</v>
      </c>
      <c r="B1556" s="55">
        <v>0</v>
      </c>
      <c r="C1556" s="55">
        <v>0</v>
      </c>
      <c r="D1556" s="55">
        <v>1</v>
      </c>
      <c r="E1556" s="55">
        <v>0</v>
      </c>
      <c r="F1556" s="55">
        <v>1</v>
      </c>
    </row>
    <row r="1557" spans="1:6" ht="13" hidden="1" outlineLevel="1">
      <c r="A1557" s="98" t="s">
        <v>3132</v>
      </c>
      <c r="B1557" s="55">
        <v>0</v>
      </c>
      <c r="C1557" s="55">
        <v>0</v>
      </c>
      <c r="D1557" s="55">
        <v>1</v>
      </c>
      <c r="E1557" s="55">
        <v>0</v>
      </c>
      <c r="F1557" s="55">
        <v>1</v>
      </c>
    </row>
    <row r="1558" spans="1:6" ht="13" hidden="1" outlineLevel="1">
      <c r="A1558" s="98" t="s">
        <v>3133</v>
      </c>
      <c r="B1558" s="55">
        <v>0</v>
      </c>
      <c r="C1558" s="55">
        <v>0</v>
      </c>
      <c r="D1558" s="55">
        <v>1</v>
      </c>
      <c r="E1558" s="55">
        <v>0</v>
      </c>
      <c r="F1558" s="55">
        <v>1</v>
      </c>
    </row>
    <row r="1559" spans="1:6" ht="13" hidden="1" outlineLevel="1">
      <c r="A1559" s="98" t="s">
        <v>3134</v>
      </c>
      <c r="B1559" s="55">
        <v>0</v>
      </c>
      <c r="C1559" s="55">
        <v>1</v>
      </c>
      <c r="D1559" s="55">
        <v>0</v>
      </c>
      <c r="E1559" s="55">
        <v>0</v>
      </c>
      <c r="F1559" s="55">
        <v>1</v>
      </c>
    </row>
    <row r="1560" spans="1:6" ht="13" hidden="1" outlineLevel="1">
      <c r="A1560" s="98" t="s">
        <v>3135</v>
      </c>
      <c r="B1560" s="55">
        <v>0</v>
      </c>
      <c r="C1560" s="55">
        <v>0</v>
      </c>
      <c r="D1560" s="55">
        <v>1</v>
      </c>
      <c r="E1560" s="55">
        <v>0</v>
      </c>
      <c r="F1560" s="55">
        <v>1</v>
      </c>
    </row>
    <row r="1561" spans="1:6" ht="13" hidden="1" outlineLevel="1">
      <c r="A1561" s="98" t="s">
        <v>3136</v>
      </c>
      <c r="B1561" s="55">
        <v>0</v>
      </c>
      <c r="C1561" s="55">
        <v>1</v>
      </c>
      <c r="D1561" s="55">
        <v>0</v>
      </c>
      <c r="E1561" s="55">
        <v>0</v>
      </c>
      <c r="F1561" s="55">
        <v>1</v>
      </c>
    </row>
    <row r="1562" spans="1:6" ht="13" hidden="1" outlineLevel="1">
      <c r="A1562" s="98" t="s">
        <v>2576</v>
      </c>
      <c r="B1562" s="55">
        <v>0</v>
      </c>
      <c r="C1562" s="55">
        <v>1</v>
      </c>
      <c r="D1562" s="55">
        <v>0</v>
      </c>
      <c r="E1562" s="55">
        <v>0</v>
      </c>
      <c r="F1562" s="55">
        <v>1</v>
      </c>
    </row>
    <row r="1563" spans="1:6" ht="13" hidden="1" outlineLevel="1">
      <c r="A1563" s="98" t="s">
        <v>3137</v>
      </c>
      <c r="B1563" s="55">
        <v>0</v>
      </c>
      <c r="C1563" s="55">
        <v>0</v>
      </c>
      <c r="D1563" s="55">
        <v>1</v>
      </c>
      <c r="E1563" s="55">
        <v>0</v>
      </c>
      <c r="F1563" s="55">
        <v>1</v>
      </c>
    </row>
    <row r="1564" spans="1:6" ht="13" hidden="1" outlineLevel="1">
      <c r="A1564" s="98" t="s">
        <v>3138</v>
      </c>
      <c r="B1564" s="55">
        <v>0</v>
      </c>
      <c r="C1564" s="55">
        <v>0</v>
      </c>
      <c r="D1564" s="55">
        <v>1</v>
      </c>
      <c r="E1564" s="55">
        <v>0</v>
      </c>
      <c r="F1564" s="55">
        <v>1</v>
      </c>
    </row>
    <row r="1565" spans="1:6" ht="13" hidden="1" outlineLevel="1">
      <c r="A1565" s="98" t="s">
        <v>3139</v>
      </c>
      <c r="B1565" s="55">
        <v>0</v>
      </c>
      <c r="C1565" s="55">
        <v>0</v>
      </c>
      <c r="D1565" s="55">
        <v>1</v>
      </c>
      <c r="E1565" s="55">
        <v>0</v>
      </c>
      <c r="F1565" s="55">
        <v>1</v>
      </c>
    </row>
    <row r="1566" spans="1:6" ht="13" hidden="1" outlineLevel="1">
      <c r="A1566" s="98" t="s">
        <v>3140</v>
      </c>
      <c r="B1566" s="55">
        <v>0</v>
      </c>
      <c r="C1566" s="55">
        <v>1</v>
      </c>
      <c r="D1566" s="55">
        <v>0</v>
      </c>
      <c r="E1566" s="55">
        <v>0</v>
      </c>
      <c r="F1566" s="55">
        <v>1</v>
      </c>
    </row>
    <row r="1567" spans="1:6" ht="13" hidden="1" outlineLevel="1">
      <c r="A1567" s="98" t="s">
        <v>3141</v>
      </c>
      <c r="B1567" s="55">
        <v>0</v>
      </c>
      <c r="C1567" s="55">
        <v>0</v>
      </c>
      <c r="D1567" s="55">
        <v>1</v>
      </c>
      <c r="E1567" s="55">
        <v>0</v>
      </c>
      <c r="F1567" s="55">
        <v>1</v>
      </c>
    </row>
    <row r="1568" spans="1:6" ht="13" hidden="1" outlineLevel="1">
      <c r="A1568" s="98" t="s">
        <v>3142</v>
      </c>
      <c r="B1568" s="55">
        <v>0</v>
      </c>
      <c r="C1568" s="55">
        <v>0</v>
      </c>
      <c r="D1568" s="55">
        <v>1</v>
      </c>
      <c r="E1568" s="55">
        <v>0</v>
      </c>
      <c r="F1568" s="55">
        <v>1</v>
      </c>
    </row>
    <row r="1569" spans="1:6" ht="13" hidden="1" outlineLevel="1">
      <c r="A1569" s="98" t="s">
        <v>3143</v>
      </c>
      <c r="B1569" s="55">
        <v>0</v>
      </c>
      <c r="C1569" s="55">
        <v>0</v>
      </c>
      <c r="D1569" s="55">
        <v>1</v>
      </c>
      <c r="E1569" s="55">
        <v>0</v>
      </c>
      <c r="F1569" s="55">
        <v>1</v>
      </c>
    </row>
    <row r="1570" spans="1:6" ht="13" hidden="1" outlineLevel="1">
      <c r="A1570" s="98" t="s">
        <v>3144</v>
      </c>
      <c r="B1570" s="55">
        <v>0</v>
      </c>
      <c r="C1570" s="55">
        <v>1</v>
      </c>
      <c r="D1570" s="55">
        <v>0</v>
      </c>
      <c r="E1570" s="55">
        <v>0</v>
      </c>
      <c r="F1570" s="55">
        <v>1</v>
      </c>
    </row>
    <row r="1571" spans="1:6" ht="13" hidden="1" outlineLevel="1">
      <c r="A1571" s="98" t="s">
        <v>3145</v>
      </c>
      <c r="B1571" s="55">
        <v>0</v>
      </c>
      <c r="C1571" s="55">
        <v>0</v>
      </c>
      <c r="D1571" s="55">
        <v>1</v>
      </c>
      <c r="E1571" s="55">
        <v>0</v>
      </c>
      <c r="F1571" s="55">
        <v>1</v>
      </c>
    </row>
    <row r="1572" spans="1:6" ht="13" hidden="1" outlineLevel="1">
      <c r="A1572" s="98" t="s">
        <v>3146</v>
      </c>
      <c r="B1572" s="55">
        <v>0</v>
      </c>
      <c r="C1572" s="55">
        <v>0</v>
      </c>
      <c r="D1572" s="55">
        <v>1</v>
      </c>
      <c r="E1572" s="55">
        <v>0</v>
      </c>
      <c r="F1572" s="55">
        <v>1</v>
      </c>
    </row>
    <row r="1573" spans="1:6" ht="13" hidden="1" outlineLevel="1">
      <c r="A1573" s="98" t="s">
        <v>3147</v>
      </c>
      <c r="B1573" s="55">
        <v>0</v>
      </c>
      <c r="C1573" s="55">
        <v>1</v>
      </c>
      <c r="D1573" s="55">
        <v>0</v>
      </c>
      <c r="E1573" s="55">
        <v>0</v>
      </c>
      <c r="F1573" s="55">
        <v>1</v>
      </c>
    </row>
    <row r="1574" spans="1:6" ht="13" hidden="1" outlineLevel="1">
      <c r="A1574" s="98" t="s">
        <v>3148</v>
      </c>
      <c r="B1574" s="55">
        <v>0</v>
      </c>
      <c r="C1574" s="55">
        <v>1</v>
      </c>
      <c r="D1574" s="55">
        <v>0</v>
      </c>
      <c r="E1574" s="55">
        <v>0</v>
      </c>
      <c r="F1574" s="55">
        <v>1</v>
      </c>
    </row>
    <row r="1575" spans="1:6" ht="13" hidden="1" outlineLevel="1">
      <c r="A1575" s="98" t="s">
        <v>3149</v>
      </c>
      <c r="B1575" s="55">
        <v>0</v>
      </c>
      <c r="C1575" s="55">
        <v>1</v>
      </c>
      <c r="D1575" s="55">
        <v>0</v>
      </c>
      <c r="E1575" s="55">
        <v>0</v>
      </c>
      <c r="F1575" s="55">
        <v>1</v>
      </c>
    </row>
    <row r="1576" spans="1:6" ht="13" hidden="1" outlineLevel="1">
      <c r="A1576" s="98" t="s">
        <v>3150</v>
      </c>
      <c r="B1576" s="55">
        <v>0</v>
      </c>
      <c r="C1576" s="55">
        <v>1</v>
      </c>
      <c r="D1576" s="55">
        <v>0</v>
      </c>
      <c r="E1576" s="55">
        <v>0</v>
      </c>
      <c r="F1576" s="55">
        <v>1</v>
      </c>
    </row>
    <row r="1577" spans="1:6" ht="13" hidden="1" outlineLevel="1">
      <c r="A1577" s="98" t="s">
        <v>3151</v>
      </c>
      <c r="B1577" s="55">
        <v>0</v>
      </c>
      <c r="C1577" s="55">
        <v>1</v>
      </c>
      <c r="D1577" s="55">
        <v>0</v>
      </c>
      <c r="E1577" s="55">
        <v>0</v>
      </c>
      <c r="F1577" s="55">
        <v>1</v>
      </c>
    </row>
    <row r="1578" spans="1:6" ht="13" hidden="1" outlineLevel="1">
      <c r="A1578" s="98" t="s">
        <v>3152</v>
      </c>
      <c r="B1578" s="55">
        <v>0</v>
      </c>
      <c r="C1578" s="55">
        <v>1</v>
      </c>
      <c r="D1578" s="55">
        <v>0</v>
      </c>
      <c r="E1578" s="55">
        <v>0</v>
      </c>
      <c r="F1578" s="55">
        <v>1</v>
      </c>
    </row>
    <row r="1579" spans="1:6" ht="13" hidden="1" outlineLevel="1">
      <c r="A1579" s="98" t="s">
        <v>2844</v>
      </c>
      <c r="B1579" s="55">
        <v>0</v>
      </c>
      <c r="C1579" s="55">
        <v>1</v>
      </c>
      <c r="D1579" s="55">
        <v>0</v>
      </c>
      <c r="E1579" s="55">
        <v>0</v>
      </c>
      <c r="F1579" s="55">
        <v>1</v>
      </c>
    </row>
    <row r="1580" spans="1:6" ht="13" hidden="1" outlineLevel="1">
      <c r="A1580" s="98" t="s">
        <v>3153</v>
      </c>
      <c r="B1580" s="55">
        <v>0</v>
      </c>
      <c r="C1580" s="55">
        <v>0</v>
      </c>
      <c r="D1580" s="55">
        <v>1</v>
      </c>
      <c r="E1580" s="55">
        <v>0</v>
      </c>
      <c r="F1580" s="55">
        <v>1</v>
      </c>
    </row>
    <row r="1581" spans="1:6" ht="13" hidden="1" outlineLevel="1">
      <c r="A1581" s="98" t="s">
        <v>3154</v>
      </c>
      <c r="B1581" s="55">
        <v>0</v>
      </c>
      <c r="C1581" s="55">
        <v>1</v>
      </c>
      <c r="D1581" s="55">
        <v>0</v>
      </c>
      <c r="E1581" s="55">
        <v>0</v>
      </c>
      <c r="F1581" s="55">
        <v>1</v>
      </c>
    </row>
    <row r="1582" spans="1:6" ht="13" hidden="1" outlineLevel="1">
      <c r="A1582" s="98" t="s">
        <v>3155</v>
      </c>
      <c r="B1582" s="55">
        <v>0</v>
      </c>
      <c r="C1582" s="55">
        <v>1</v>
      </c>
      <c r="D1582" s="55">
        <v>0</v>
      </c>
      <c r="E1582" s="55">
        <v>0</v>
      </c>
      <c r="F1582" s="55">
        <v>1</v>
      </c>
    </row>
    <row r="1583" spans="1:6" ht="13" hidden="1" outlineLevel="1">
      <c r="A1583" s="98" t="s">
        <v>3156</v>
      </c>
      <c r="B1583" s="55">
        <v>0</v>
      </c>
      <c r="C1583" s="55">
        <v>1</v>
      </c>
      <c r="D1583" s="55">
        <v>0</v>
      </c>
      <c r="E1583" s="55">
        <v>0</v>
      </c>
      <c r="F1583" s="55">
        <v>1</v>
      </c>
    </row>
    <row r="1584" spans="1:6" ht="13" hidden="1" outlineLevel="1">
      <c r="A1584" s="98" t="s">
        <v>2582</v>
      </c>
      <c r="B1584" s="55">
        <v>0</v>
      </c>
      <c r="C1584" s="55">
        <v>0</v>
      </c>
      <c r="D1584" s="55">
        <v>1</v>
      </c>
      <c r="E1584" s="55">
        <v>0</v>
      </c>
      <c r="F1584" s="55">
        <v>1</v>
      </c>
    </row>
    <row r="1585" spans="1:6" ht="13" hidden="1" outlineLevel="1">
      <c r="A1585" s="98" t="s">
        <v>3157</v>
      </c>
      <c r="B1585" s="55">
        <v>0</v>
      </c>
      <c r="C1585" s="55">
        <v>1</v>
      </c>
      <c r="D1585" s="55">
        <v>0</v>
      </c>
      <c r="E1585" s="55">
        <v>0</v>
      </c>
      <c r="F1585" s="55">
        <v>1</v>
      </c>
    </row>
    <row r="1586" spans="1:6" ht="13" hidden="1" outlineLevel="1">
      <c r="A1586" s="98" t="s">
        <v>3158</v>
      </c>
      <c r="B1586" s="55">
        <v>0</v>
      </c>
      <c r="C1586" s="55">
        <v>1</v>
      </c>
      <c r="D1586" s="55">
        <v>0</v>
      </c>
      <c r="E1586" s="55">
        <v>0</v>
      </c>
      <c r="F1586" s="55">
        <v>1</v>
      </c>
    </row>
    <row r="1587" spans="1:6" ht="13" hidden="1" outlineLevel="1">
      <c r="A1587" s="98" t="s">
        <v>3159</v>
      </c>
      <c r="B1587" s="55">
        <v>0</v>
      </c>
      <c r="C1587" s="55">
        <v>0</v>
      </c>
      <c r="D1587" s="55">
        <v>1</v>
      </c>
      <c r="E1587" s="55">
        <v>0</v>
      </c>
      <c r="F1587" s="55">
        <v>1</v>
      </c>
    </row>
    <row r="1588" spans="1:6" ht="13" hidden="1" outlineLevel="1">
      <c r="A1588" s="98" t="s">
        <v>3160</v>
      </c>
      <c r="B1588" s="55">
        <v>0</v>
      </c>
      <c r="C1588" s="55">
        <v>0</v>
      </c>
      <c r="D1588" s="55">
        <v>1</v>
      </c>
      <c r="E1588" s="55">
        <v>0</v>
      </c>
      <c r="F1588" s="55">
        <v>1</v>
      </c>
    </row>
    <row r="1589" spans="1:6" ht="13" hidden="1" outlineLevel="1">
      <c r="A1589" s="98" t="s">
        <v>3161</v>
      </c>
      <c r="B1589" s="55">
        <v>0</v>
      </c>
      <c r="C1589" s="55">
        <v>0</v>
      </c>
      <c r="D1589" s="55">
        <v>1</v>
      </c>
      <c r="E1589" s="55">
        <v>0</v>
      </c>
      <c r="F1589" s="55">
        <v>1</v>
      </c>
    </row>
    <row r="1590" spans="1:6" ht="13" hidden="1" outlineLevel="1">
      <c r="A1590" s="98" t="s">
        <v>3162</v>
      </c>
      <c r="B1590" s="55">
        <v>0</v>
      </c>
      <c r="C1590" s="55">
        <v>0</v>
      </c>
      <c r="D1590" s="55">
        <v>1</v>
      </c>
      <c r="E1590" s="55">
        <v>0</v>
      </c>
      <c r="F1590" s="55">
        <v>1</v>
      </c>
    </row>
    <row r="1591" spans="1:6" ht="13" hidden="1" outlineLevel="1">
      <c r="A1591" s="98" t="s">
        <v>3163</v>
      </c>
      <c r="B1591" s="55">
        <v>0</v>
      </c>
      <c r="C1591" s="55">
        <v>0</v>
      </c>
      <c r="D1591" s="55">
        <v>1</v>
      </c>
      <c r="E1591" s="55">
        <v>0</v>
      </c>
      <c r="F1591" s="55">
        <v>1</v>
      </c>
    </row>
    <row r="1592" spans="1:6" ht="13" hidden="1" outlineLevel="1">
      <c r="A1592" s="98" t="s">
        <v>3164</v>
      </c>
      <c r="B1592" s="55">
        <v>0</v>
      </c>
      <c r="C1592" s="55">
        <v>0</v>
      </c>
      <c r="D1592" s="55">
        <v>1</v>
      </c>
      <c r="E1592" s="55">
        <v>0</v>
      </c>
      <c r="F1592" s="55">
        <v>1</v>
      </c>
    </row>
    <row r="1593" spans="1:6" ht="13" hidden="1" outlineLevel="1">
      <c r="A1593" s="98" t="s">
        <v>3165</v>
      </c>
      <c r="B1593" s="55">
        <v>0</v>
      </c>
      <c r="C1593" s="55">
        <v>0</v>
      </c>
      <c r="D1593" s="55">
        <v>1</v>
      </c>
      <c r="E1593" s="55">
        <v>0</v>
      </c>
      <c r="F1593" s="55">
        <v>1</v>
      </c>
    </row>
    <row r="1594" spans="1:6" ht="13" hidden="1" outlineLevel="1">
      <c r="A1594" s="98" t="s">
        <v>3166</v>
      </c>
      <c r="B1594" s="55">
        <v>0</v>
      </c>
      <c r="C1594" s="55">
        <v>0</v>
      </c>
      <c r="D1594" s="55">
        <v>1</v>
      </c>
      <c r="E1594" s="55">
        <v>0</v>
      </c>
      <c r="F1594" s="55">
        <v>1</v>
      </c>
    </row>
    <row r="1595" spans="1:6" ht="13" hidden="1" outlineLevel="1">
      <c r="A1595" s="98" t="s">
        <v>3167</v>
      </c>
      <c r="B1595" s="55">
        <v>0</v>
      </c>
      <c r="C1595" s="55">
        <v>0</v>
      </c>
      <c r="D1595" s="55">
        <v>1</v>
      </c>
      <c r="E1595" s="55">
        <v>0</v>
      </c>
      <c r="F1595" s="55">
        <v>1</v>
      </c>
    </row>
    <row r="1596" spans="1:6" ht="13" hidden="1" outlineLevel="1">
      <c r="A1596" s="98" t="s">
        <v>3168</v>
      </c>
      <c r="B1596" s="55">
        <v>0</v>
      </c>
      <c r="C1596" s="55">
        <v>1</v>
      </c>
      <c r="D1596" s="55">
        <v>0</v>
      </c>
      <c r="E1596" s="55">
        <v>0</v>
      </c>
      <c r="F1596" s="55">
        <v>1</v>
      </c>
    </row>
    <row r="1597" spans="1:6" ht="13" hidden="1" outlineLevel="1">
      <c r="A1597" s="98" t="s">
        <v>3169</v>
      </c>
      <c r="B1597" s="55">
        <v>0</v>
      </c>
      <c r="C1597" s="55">
        <v>0</v>
      </c>
      <c r="D1597" s="55">
        <v>1</v>
      </c>
      <c r="E1597" s="55">
        <v>0</v>
      </c>
      <c r="F1597" s="55">
        <v>1</v>
      </c>
    </row>
    <row r="1598" spans="1:6" ht="13" hidden="1" outlineLevel="1">
      <c r="A1598" s="98" t="s">
        <v>2845</v>
      </c>
      <c r="B1598" s="55">
        <v>0</v>
      </c>
      <c r="C1598" s="55">
        <v>1</v>
      </c>
      <c r="D1598" s="55">
        <v>0</v>
      </c>
      <c r="E1598" s="55">
        <v>0</v>
      </c>
      <c r="F1598" s="55">
        <v>1</v>
      </c>
    </row>
    <row r="1599" spans="1:6" ht="13" hidden="1" outlineLevel="1">
      <c r="A1599" s="98" t="s">
        <v>3170</v>
      </c>
      <c r="B1599" s="55">
        <v>0</v>
      </c>
      <c r="C1599" s="55">
        <v>1</v>
      </c>
      <c r="D1599" s="55">
        <v>0</v>
      </c>
      <c r="E1599" s="55">
        <v>0</v>
      </c>
      <c r="F1599" s="55">
        <v>1</v>
      </c>
    </row>
    <row r="1600" spans="1:6" ht="13" hidden="1" outlineLevel="1">
      <c r="A1600" s="98" t="s">
        <v>3171</v>
      </c>
      <c r="B1600" s="55">
        <v>0</v>
      </c>
      <c r="C1600" s="55">
        <v>0</v>
      </c>
      <c r="D1600" s="55">
        <v>1</v>
      </c>
      <c r="E1600" s="55">
        <v>0</v>
      </c>
      <c r="F1600" s="55">
        <v>1</v>
      </c>
    </row>
    <row r="1601" spans="1:6" ht="13" hidden="1" outlineLevel="1">
      <c r="A1601" s="98" t="s">
        <v>3172</v>
      </c>
      <c r="B1601" s="55">
        <v>0</v>
      </c>
      <c r="C1601" s="55">
        <v>1</v>
      </c>
      <c r="D1601" s="55">
        <v>0</v>
      </c>
      <c r="E1601" s="55">
        <v>0</v>
      </c>
      <c r="F1601" s="55">
        <v>1</v>
      </c>
    </row>
    <row r="1602" spans="1:6" ht="13" hidden="1" outlineLevel="1">
      <c r="A1602" s="98" t="s">
        <v>3173</v>
      </c>
      <c r="B1602" s="55">
        <v>0</v>
      </c>
      <c r="C1602" s="55">
        <v>1</v>
      </c>
      <c r="D1602" s="55">
        <v>0</v>
      </c>
      <c r="E1602" s="55">
        <v>0</v>
      </c>
      <c r="F1602" s="55">
        <v>1</v>
      </c>
    </row>
    <row r="1603" spans="1:6" ht="13" hidden="1" outlineLevel="1">
      <c r="A1603" s="98" t="s">
        <v>2589</v>
      </c>
      <c r="B1603" s="55">
        <v>0</v>
      </c>
      <c r="C1603" s="55">
        <v>0</v>
      </c>
      <c r="D1603" s="55">
        <v>1</v>
      </c>
      <c r="E1603" s="55">
        <v>0</v>
      </c>
      <c r="F1603" s="55">
        <v>1</v>
      </c>
    </row>
    <row r="1604" spans="1:6" ht="13" hidden="1" outlineLevel="1">
      <c r="A1604" s="98" t="s">
        <v>3174</v>
      </c>
      <c r="B1604" s="55">
        <v>0</v>
      </c>
      <c r="C1604" s="55">
        <v>0</v>
      </c>
      <c r="D1604" s="55">
        <v>1</v>
      </c>
      <c r="E1604" s="55">
        <v>0</v>
      </c>
      <c r="F1604" s="55">
        <v>1</v>
      </c>
    </row>
    <row r="1605" spans="1:6" ht="13" hidden="1" outlineLevel="1">
      <c r="A1605" s="98" t="s">
        <v>3175</v>
      </c>
      <c r="B1605" s="55">
        <v>1</v>
      </c>
      <c r="C1605" s="55">
        <v>0</v>
      </c>
      <c r="D1605" s="55">
        <v>0</v>
      </c>
      <c r="E1605" s="55">
        <v>0</v>
      </c>
      <c r="F1605" s="55">
        <v>1</v>
      </c>
    </row>
    <row r="1606" spans="1:6" ht="13" hidden="1" outlineLevel="1">
      <c r="A1606" s="98" t="s">
        <v>3176</v>
      </c>
      <c r="B1606" s="55">
        <v>0</v>
      </c>
      <c r="C1606" s="55">
        <v>0</v>
      </c>
      <c r="D1606" s="55">
        <v>1</v>
      </c>
      <c r="E1606" s="55">
        <v>0</v>
      </c>
      <c r="F1606" s="55">
        <v>1</v>
      </c>
    </row>
    <row r="1607" spans="1:6" ht="13" hidden="1" outlineLevel="1">
      <c r="A1607" s="98" t="s">
        <v>3177</v>
      </c>
      <c r="B1607" s="55">
        <v>0</v>
      </c>
      <c r="C1607" s="55">
        <v>1</v>
      </c>
      <c r="D1607" s="55">
        <v>0</v>
      </c>
      <c r="E1607" s="55">
        <v>0</v>
      </c>
      <c r="F1607" s="55">
        <v>1</v>
      </c>
    </row>
    <row r="1608" spans="1:6" ht="13" hidden="1" outlineLevel="1">
      <c r="A1608" s="98" t="s">
        <v>3178</v>
      </c>
      <c r="B1608" s="55">
        <v>0</v>
      </c>
      <c r="C1608" s="55">
        <v>1</v>
      </c>
      <c r="D1608" s="55">
        <v>0</v>
      </c>
      <c r="E1608" s="55">
        <v>0</v>
      </c>
      <c r="F1608" s="55">
        <v>1</v>
      </c>
    </row>
    <row r="1609" spans="1:6" ht="13" hidden="1" outlineLevel="1">
      <c r="A1609" s="98" t="s">
        <v>3179</v>
      </c>
      <c r="B1609" s="55">
        <v>0</v>
      </c>
      <c r="C1609" s="55">
        <v>1</v>
      </c>
      <c r="D1609" s="55">
        <v>0</v>
      </c>
      <c r="E1609" s="55">
        <v>0</v>
      </c>
      <c r="F1609" s="55">
        <v>1</v>
      </c>
    </row>
    <row r="1610" spans="1:6" ht="13" hidden="1" outlineLevel="1">
      <c r="A1610" s="98" t="s">
        <v>3180</v>
      </c>
      <c r="B1610" s="55">
        <v>0</v>
      </c>
      <c r="C1610" s="55">
        <v>1</v>
      </c>
      <c r="D1610" s="55">
        <v>0</v>
      </c>
      <c r="E1610" s="55">
        <v>0</v>
      </c>
      <c r="F1610" s="55">
        <v>1</v>
      </c>
    </row>
    <row r="1611" spans="1:6" ht="13" hidden="1" outlineLevel="1">
      <c r="A1611" s="98" t="s">
        <v>3181</v>
      </c>
      <c r="B1611" s="55">
        <v>0</v>
      </c>
      <c r="C1611" s="55">
        <v>0</v>
      </c>
      <c r="D1611" s="55">
        <v>1</v>
      </c>
      <c r="E1611" s="55">
        <v>0</v>
      </c>
      <c r="F1611" s="55">
        <v>1</v>
      </c>
    </row>
    <row r="1612" spans="1:6" ht="13" hidden="1" outlineLevel="1">
      <c r="A1612" s="98" t="s">
        <v>2290</v>
      </c>
      <c r="B1612" s="55">
        <v>0</v>
      </c>
      <c r="C1612" s="55">
        <v>0</v>
      </c>
      <c r="D1612" s="55">
        <v>1</v>
      </c>
      <c r="E1612" s="55">
        <v>0</v>
      </c>
      <c r="F1612" s="55">
        <v>1</v>
      </c>
    </row>
    <row r="1613" spans="1:6" ht="13" hidden="1" outlineLevel="1">
      <c r="A1613" s="98" t="s">
        <v>3182</v>
      </c>
      <c r="B1613" s="55">
        <v>0</v>
      </c>
      <c r="C1613" s="55">
        <v>0</v>
      </c>
      <c r="D1613" s="55">
        <v>1</v>
      </c>
      <c r="E1613" s="55">
        <v>0</v>
      </c>
      <c r="F1613" s="55">
        <v>1</v>
      </c>
    </row>
    <row r="1614" spans="1:6" ht="13" hidden="1" outlineLevel="1">
      <c r="A1614" s="98" t="s">
        <v>2658</v>
      </c>
      <c r="B1614" s="55">
        <v>0</v>
      </c>
      <c r="C1614" s="55">
        <v>0</v>
      </c>
      <c r="D1614" s="55">
        <v>1</v>
      </c>
      <c r="E1614" s="55">
        <v>0</v>
      </c>
      <c r="F1614" s="55">
        <v>1</v>
      </c>
    </row>
    <row r="1615" spans="1:6" ht="13" hidden="1" outlineLevel="1">
      <c r="A1615" s="98" t="s">
        <v>2686</v>
      </c>
      <c r="B1615" s="55">
        <v>0</v>
      </c>
      <c r="C1615" s="55">
        <v>0</v>
      </c>
      <c r="D1615" s="55">
        <v>1</v>
      </c>
      <c r="E1615" s="55">
        <v>0</v>
      </c>
      <c r="F1615" s="55">
        <v>1</v>
      </c>
    </row>
    <row r="1616" spans="1:6" ht="13" hidden="1" outlineLevel="1">
      <c r="A1616" s="98" t="s">
        <v>2730</v>
      </c>
      <c r="B1616" s="55">
        <v>0</v>
      </c>
      <c r="C1616" s="55">
        <v>1</v>
      </c>
      <c r="D1616" s="55">
        <v>0</v>
      </c>
      <c r="E1616" s="55">
        <v>0</v>
      </c>
      <c r="F1616" s="55">
        <v>1</v>
      </c>
    </row>
    <row r="1617" spans="1:6" ht="13" hidden="1" outlineLevel="1">
      <c r="A1617" s="98" t="s">
        <v>2732</v>
      </c>
      <c r="B1617" s="55">
        <v>0</v>
      </c>
      <c r="C1617" s="55">
        <v>1</v>
      </c>
      <c r="D1617" s="55">
        <v>0</v>
      </c>
      <c r="E1617" s="55">
        <v>0</v>
      </c>
      <c r="F1617" s="55">
        <v>1</v>
      </c>
    </row>
    <row r="1618" spans="1:6" ht="13" hidden="1" outlineLevel="1">
      <c r="A1618" s="98" t="s">
        <v>2734</v>
      </c>
      <c r="B1618" s="55">
        <v>0</v>
      </c>
      <c r="C1618" s="55">
        <v>1</v>
      </c>
      <c r="D1618" s="55">
        <v>0</v>
      </c>
      <c r="E1618" s="55">
        <v>0</v>
      </c>
      <c r="F1618" s="55">
        <v>1</v>
      </c>
    </row>
    <row r="1619" spans="1:6" ht="13" hidden="1" outlineLevel="1">
      <c r="A1619" s="98" t="s">
        <v>3183</v>
      </c>
      <c r="B1619" s="55">
        <v>0</v>
      </c>
      <c r="C1619" s="55">
        <v>1</v>
      </c>
      <c r="D1619" s="55">
        <v>0</v>
      </c>
      <c r="E1619" s="55">
        <v>0</v>
      </c>
      <c r="F1619" s="55">
        <v>1</v>
      </c>
    </row>
    <row r="1620" spans="1:6" ht="13" hidden="1" outlineLevel="1">
      <c r="A1620" s="98" t="s">
        <v>3184</v>
      </c>
      <c r="B1620" s="55">
        <v>0</v>
      </c>
      <c r="C1620" s="55">
        <v>0</v>
      </c>
      <c r="D1620" s="55">
        <v>1</v>
      </c>
      <c r="E1620" s="55">
        <v>0</v>
      </c>
      <c r="F1620" s="55">
        <v>1</v>
      </c>
    </row>
    <row r="1621" spans="1:6" ht="13" hidden="1" outlineLevel="1">
      <c r="A1621" s="98" t="s">
        <v>3185</v>
      </c>
      <c r="B1621" s="55">
        <v>0</v>
      </c>
      <c r="C1621" s="55">
        <v>0</v>
      </c>
      <c r="D1621" s="55">
        <v>1</v>
      </c>
      <c r="E1621" s="55">
        <v>0</v>
      </c>
      <c r="F1621" s="55">
        <v>1</v>
      </c>
    </row>
    <row r="1622" spans="1:6" ht="13" hidden="1" outlineLevel="1">
      <c r="A1622" s="98" t="s">
        <v>2737</v>
      </c>
      <c r="B1622" s="55">
        <v>0</v>
      </c>
      <c r="C1622" s="55">
        <v>1</v>
      </c>
      <c r="D1622" s="55">
        <v>0</v>
      </c>
      <c r="E1622" s="55">
        <v>0</v>
      </c>
      <c r="F1622" s="55">
        <v>1</v>
      </c>
    </row>
    <row r="1623" spans="1:6" ht="13" hidden="1" outlineLevel="1">
      <c r="A1623" s="98" t="s">
        <v>2738</v>
      </c>
      <c r="B1623" s="55">
        <v>0</v>
      </c>
      <c r="C1623" s="55">
        <v>1</v>
      </c>
      <c r="D1623" s="55">
        <v>0</v>
      </c>
      <c r="E1623" s="55">
        <v>0</v>
      </c>
      <c r="F1623" s="55">
        <v>1</v>
      </c>
    </row>
    <row r="1624" spans="1:6" ht="13" hidden="1" outlineLevel="1">
      <c r="A1624" s="98" t="s">
        <v>3186</v>
      </c>
      <c r="B1624" s="55">
        <v>1</v>
      </c>
      <c r="C1624" s="55">
        <v>0</v>
      </c>
      <c r="D1624" s="55">
        <v>0</v>
      </c>
      <c r="E1624" s="55">
        <v>0</v>
      </c>
      <c r="F1624" s="55">
        <v>1</v>
      </c>
    </row>
    <row r="1625" spans="1:6" ht="13" hidden="1" outlineLevel="1">
      <c r="A1625" s="98" t="s">
        <v>3187</v>
      </c>
      <c r="B1625" s="55">
        <v>0</v>
      </c>
      <c r="C1625" s="55">
        <v>1</v>
      </c>
      <c r="D1625" s="55">
        <v>0</v>
      </c>
      <c r="E1625" s="55">
        <v>0</v>
      </c>
      <c r="F1625" s="55">
        <v>1</v>
      </c>
    </row>
    <row r="1626" spans="1:6" ht="13" hidden="1" outlineLevel="1">
      <c r="A1626" s="98" t="s">
        <v>3188</v>
      </c>
      <c r="B1626" s="55">
        <v>0</v>
      </c>
      <c r="C1626" s="55">
        <v>0</v>
      </c>
      <c r="D1626" s="55">
        <v>1</v>
      </c>
      <c r="E1626" s="55">
        <v>0</v>
      </c>
      <c r="F1626" s="55">
        <v>1</v>
      </c>
    </row>
    <row r="1627" spans="1:6" ht="13" hidden="1" outlineLevel="1">
      <c r="A1627" s="98" t="s">
        <v>3189</v>
      </c>
      <c r="B1627" s="55">
        <v>0</v>
      </c>
      <c r="C1627" s="55">
        <v>0</v>
      </c>
      <c r="D1627" s="55">
        <v>1</v>
      </c>
      <c r="E1627" s="55">
        <v>0</v>
      </c>
      <c r="F1627" s="55">
        <v>1</v>
      </c>
    </row>
    <row r="1628" spans="1:6" ht="13" hidden="1" outlineLevel="1">
      <c r="A1628" s="98" t="s">
        <v>3190</v>
      </c>
      <c r="B1628" s="55">
        <v>1</v>
      </c>
      <c r="C1628" s="55">
        <v>0</v>
      </c>
      <c r="D1628" s="55">
        <v>0</v>
      </c>
      <c r="E1628" s="55">
        <v>0</v>
      </c>
      <c r="F1628" s="55">
        <v>1</v>
      </c>
    </row>
    <row r="1629" spans="1:6" ht="13" hidden="1" outlineLevel="1">
      <c r="A1629" s="98" t="s">
        <v>3191</v>
      </c>
      <c r="B1629" s="55">
        <v>0</v>
      </c>
      <c r="C1629" s="55">
        <v>0</v>
      </c>
      <c r="D1629" s="55">
        <v>0</v>
      </c>
      <c r="E1629" s="55">
        <v>1</v>
      </c>
      <c r="F1629" s="55">
        <v>1</v>
      </c>
    </row>
    <row r="1630" spans="1:6" ht="13" hidden="1" outlineLevel="1">
      <c r="A1630" s="98" t="s">
        <v>3192</v>
      </c>
      <c r="B1630" s="55">
        <v>0</v>
      </c>
      <c r="C1630" s="55">
        <v>0</v>
      </c>
      <c r="D1630" s="55">
        <v>1</v>
      </c>
      <c r="E1630" s="55">
        <v>0</v>
      </c>
      <c r="F1630" s="55">
        <v>1</v>
      </c>
    </row>
    <row r="1631" spans="1:6" ht="13" hidden="1" outlineLevel="1">
      <c r="A1631" s="98" t="s">
        <v>3193</v>
      </c>
      <c r="B1631" s="55">
        <v>0</v>
      </c>
      <c r="C1631" s="55">
        <v>0</v>
      </c>
      <c r="D1631" s="55">
        <v>1</v>
      </c>
      <c r="E1631" s="55">
        <v>0</v>
      </c>
      <c r="F1631" s="55">
        <v>1</v>
      </c>
    </row>
    <row r="1632" spans="1:6" ht="13" hidden="1" outlineLevel="1">
      <c r="A1632" s="98" t="s">
        <v>3194</v>
      </c>
      <c r="B1632" s="55">
        <v>0</v>
      </c>
      <c r="C1632" s="55">
        <v>1</v>
      </c>
      <c r="D1632" s="55">
        <v>0</v>
      </c>
      <c r="E1632" s="55">
        <v>0</v>
      </c>
      <c r="F1632" s="55">
        <v>1</v>
      </c>
    </row>
    <row r="1633" spans="1:6" ht="13" hidden="1" outlineLevel="1">
      <c r="A1633" s="98" t="s">
        <v>3195</v>
      </c>
      <c r="B1633" s="55">
        <v>0</v>
      </c>
      <c r="C1633" s="55">
        <v>1</v>
      </c>
      <c r="D1633" s="55">
        <v>0</v>
      </c>
      <c r="E1633" s="55">
        <v>0</v>
      </c>
      <c r="F1633" s="55">
        <v>1</v>
      </c>
    </row>
    <row r="1634" spans="1:6" ht="13" hidden="1" outlineLevel="1">
      <c r="A1634" s="98" t="s">
        <v>3196</v>
      </c>
      <c r="B1634" s="55">
        <v>0</v>
      </c>
      <c r="C1634" s="55">
        <v>0</v>
      </c>
      <c r="D1634" s="55">
        <v>1</v>
      </c>
      <c r="E1634" s="55">
        <v>0</v>
      </c>
      <c r="F1634" s="55">
        <v>1</v>
      </c>
    </row>
    <row r="1635" spans="1:6" ht="13" hidden="1" outlineLevel="1">
      <c r="A1635" s="98" t="s">
        <v>3197</v>
      </c>
      <c r="B1635" s="55">
        <v>0</v>
      </c>
      <c r="C1635" s="55">
        <v>1</v>
      </c>
      <c r="D1635" s="55">
        <v>0</v>
      </c>
      <c r="E1635" s="55">
        <v>0</v>
      </c>
      <c r="F1635" s="55">
        <v>1</v>
      </c>
    </row>
    <row r="1636" spans="1:6" ht="13" hidden="1" outlineLevel="1">
      <c r="A1636" s="98" t="s">
        <v>3198</v>
      </c>
      <c r="B1636" s="55">
        <v>0</v>
      </c>
      <c r="C1636" s="55">
        <v>0</v>
      </c>
      <c r="D1636" s="55">
        <v>1</v>
      </c>
      <c r="E1636" s="55">
        <v>0</v>
      </c>
      <c r="F1636" s="55">
        <v>1</v>
      </c>
    </row>
    <row r="1637" spans="1:6" ht="13" hidden="1" outlineLevel="1">
      <c r="A1637" s="98" t="s">
        <v>3199</v>
      </c>
      <c r="B1637" s="55">
        <v>0</v>
      </c>
      <c r="C1637" s="55">
        <v>1</v>
      </c>
      <c r="D1637" s="55">
        <v>0</v>
      </c>
      <c r="E1637" s="55">
        <v>0</v>
      </c>
      <c r="F1637" s="55">
        <v>1</v>
      </c>
    </row>
    <row r="1638" spans="1:6" ht="13" hidden="1" outlineLevel="1">
      <c r="A1638" s="98" t="s">
        <v>3200</v>
      </c>
      <c r="B1638" s="55">
        <v>0</v>
      </c>
      <c r="C1638" s="55">
        <v>0</v>
      </c>
      <c r="D1638" s="55">
        <v>1</v>
      </c>
      <c r="E1638" s="55">
        <v>0</v>
      </c>
      <c r="F1638" s="55">
        <v>1</v>
      </c>
    </row>
    <row r="1639" spans="1:6" ht="13" hidden="1" outlineLevel="1">
      <c r="A1639" s="98" t="s">
        <v>3201</v>
      </c>
      <c r="B1639" s="55">
        <v>0</v>
      </c>
      <c r="C1639" s="55">
        <v>0</v>
      </c>
      <c r="D1639" s="55">
        <v>1</v>
      </c>
      <c r="E1639" s="55">
        <v>0</v>
      </c>
      <c r="F1639" s="55">
        <v>1</v>
      </c>
    </row>
    <row r="1640" spans="1:6" ht="13" hidden="1" outlineLevel="1">
      <c r="A1640" s="98" t="s">
        <v>2851</v>
      </c>
      <c r="B1640" s="55">
        <v>0</v>
      </c>
      <c r="C1640" s="55">
        <v>0</v>
      </c>
      <c r="D1640" s="55">
        <v>1</v>
      </c>
      <c r="E1640" s="55">
        <v>0</v>
      </c>
      <c r="F1640" s="55">
        <v>1</v>
      </c>
    </row>
    <row r="1641" spans="1:6" ht="13" hidden="1" outlineLevel="1">
      <c r="A1641" s="98" t="s">
        <v>3202</v>
      </c>
      <c r="B1641" s="55">
        <v>0</v>
      </c>
      <c r="C1641" s="55">
        <v>0</v>
      </c>
      <c r="D1641" s="55">
        <v>1</v>
      </c>
      <c r="E1641" s="55">
        <v>0</v>
      </c>
      <c r="F1641" s="55">
        <v>1</v>
      </c>
    </row>
    <row r="1642" spans="1:6" ht="13" hidden="1" outlineLevel="1">
      <c r="A1642" s="98" t="s">
        <v>2293</v>
      </c>
      <c r="B1642" s="55">
        <v>0</v>
      </c>
      <c r="C1642" s="55">
        <v>1</v>
      </c>
      <c r="D1642" s="55">
        <v>0</v>
      </c>
      <c r="E1642" s="55">
        <v>0</v>
      </c>
      <c r="F1642" s="55">
        <v>1</v>
      </c>
    </row>
    <row r="1643" spans="1:6" ht="13" hidden="1" outlineLevel="1">
      <c r="A1643" s="98" t="s">
        <v>3203</v>
      </c>
      <c r="B1643" s="55">
        <v>0</v>
      </c>
      <c r="C1643" s="55">
        <v>1</v>
      </c>
      <c r="D1643" s="55">
        <v>0</v>
      </c>
      <c r="E1643" s="55">
        <v>0</v>
      </c>
      <c r="F1643" s="55">
        <v>1</v>
      </c>
    </row>
    <row r="1644" spans="1:6" ht="13" hidden="1" outlineLevel="1">
      <c r="A1644" s="98" t="s">
        <v>3204</v>
      </c>
      <c r="B1644" s="55">
        <v>0</v>
      </c>
      <c r="C1644" s="55">
        <v>0</v>
      </c>
      <c r="D1644" s="55">
        <v>1</v>
      </c>
      <c r="E1644" s="55">
        <v>0</v>
      </c>
      <c r="F1644" s="55">
        <v>1</v>
      </c>
    </row>
    <row r="1645" spans="1:6" ht="13" hidden="1" outlineLevel="1">
      <c r="A1645" s="98" t="s">
        <v>3205</v>
      </c>
      <c r="B1645" s="55">
        <v>0</v>
      </c>
      <c r="C1645" s="55">
        <v>0</v>
      </c>
      <c r="D1645" s="55">
        <v>1</v>
      </c>
      <c r="E1645" s="55">
        <v>0</v>
      </c>
      <c r="F1645" s="55">
        <v>1</v>
      </c>
    </row>
    <row r="1646" spans="1:6" ht="13" hidden="1" outlineLevel="1">
      <c r="A1646" s="98" t="s">
        <v>3206</v>
      </c>
      <c r="B1646" s="55">
        <v>0</v>
      </c>
      <c r="C1646" s="55">
        <v>1</v>
      </c>
      <c r="D1646" s="55">
        <v>0</v>
      </c>
      <c r="E1646" s="55">
        <v>0</v>
      </c>
      <c r="F1646" s="55">
        <v>1</v>
      </c>
    </row>
    <row r="1647" spans="1:6" ht="13" hidden="1" outlineLevel="1">
      <c r="A1647" s="98" t="s">
        <v>3207</v>
      </c>
      <c r="B1647" s="55">
        <v>0</v>
      </c>
      <c r="C1647" s="55">
        <v>0</v>
      </c>
      <c r="D1647" s="55">
        <v>0</v>
      </c>
      <c r="E1647" s="55">
        <v>1</v>
      </c>
      <c r="F1647" s="55">
        <v>1</v>
      </c>
    </row>
    <row r="1648" spans="1:6" ht="13" hidden="1" outlineLevel="1">
      <c r="A1648" s="98" t="s">
        <v>3208</v>
      </c>
      <c r="B1648" s="55">
        <v>0</v>
      </c>
      <c r="C1648" s="55">
        <v>1</v>
      </c>
      <c r="D1648" s="55">
        <v>0</v>
      </c>
      <c r="E1648" s="55">
        <v>0</v>
      </c>
      <c r="F1648" s="55">
        <v>1</v>
      </c>
    </row>
    <row r="1649" spans="1:6" ht="13" hidden="1" outlineLevel="1">
      <c r="A1649" s="98" t="s">
        <v>3209</v>
      </c>
      <c r="B1649" s="55">
        <v>0</v>
      </c>
      <c r="C1649" s="55">
        <v>0</v>
      </c>
      <c r="D1649" s="55">
        <v>1</v>
      </c>
      <c r="E1649" s="55">
        <v>0</v>
      </c>
      <c r="F1649" s="55">
        <v>1</v>
      </c>
    </row>
    <row r="1650" spans="1:6" ht="13" hidden="1" outlineLevel="1">
      <c r="A1650" s="98" t="s">
        <v>3210</v>
      </c>
      <c r="B1650" s="55">
        <v>0</v>
      </c>
      <c r="C1650" s="55">
        <v>1</v>
      </c>
      <c r="D1650" s="55">
        <v>0</v>
      </c>
      <c r="E1650" s="55">
        <v>0</v>
      </c>
      <c r="F1650" s="55">
        <v>1</v>
      </c>
    </row>
    <row r="1651" spans="1:6" ht="13" hidden="1" outlineLevel="1">
      <c r="A1651" s="98" t="s">
        <v>3211</v>
      </c>
      <c r="B1651" s="55">
        <v>0</v>
      </c>
      <c r="C1651" s="55">
        <v>0</v>
      </c>
      <c r="D1651" s="55">
        <v>1</v>
      </c>
      <c r="E1651" s="55">
        <v>0</v>
      </c>
      <c r="F1651" s="55">
        <v>1</v>
      </c>
    </row>
    <row r="1652" spans="1:6" ht="13" hidden="1" outlineLevel="1">
      <c r="A1652" s="98" t="s">
        <v>3212</v>
      </c>
      <c r="B1652" s="55">
        <v>0</v>
      </c>
      <c r="C1652" s="55">
        <v>0</v>
      </c>
      <c r="D1652" s="55">
        <v>1</v>
      </c>
      <c r="E1652" s="55">
        <v>0</v>
      </c>
      <c r="F1652" s="55">
        <v>1</v>
      </c>
    </row>
    <row r="1653" spans="1:6" ht="13" hidden="1" outlineLevel="1">
      <c r="A1653" s="98" t="s">
        <v>3213</v>
      </c>
      <c r="B1653" s="55">
        <v>0</v>
      </c>
      <c r="C1653" s="55">
        <v>0</v>
      </c>
      <c r="D1653" s="55">
        <v>1</v>
      </c>
      <c r="E1653" s="55">
        <v>0</v>
      </c>
      <c r="F1653" s="55">
        <v>1</v>
      </c>
    </row>
    <row r="1654" spans="1:6" ht="13" hidden="1" outlineLevel="1">
      <c r="A1654" s="98" t="s">
        <v>3214</v>
      </c>
      <c r="B1654" s="55">
        <v>0</v>
      </c>
      <c r="C1654" s="55">
        <v>1</v>
      </c>
      <c r="D1654" s="55">
        <v>0</v>
      </c>
      <c r="E1654" s="55">
        <v>0</v>
      </c>
      <c r="F1654" s="55">
        <v>1</v>
      </c>
    </row>
    <row r="1655" spans="1:6" ht="13" hidden="1" outlineLevel="1">
      <c r="A1655" s="98" t="s">
        <v>3215</v>
      </c>
      <c r="B1655" s="55">
        <v>0</v>
      </c>
      <c r="C1655" s="55">
        <v>0</v>
      </c>
      <c r="D1655" s="55">
        <v>1</v>
      </c>
      <c r="E1655" s="55">
        <v>0</v>
      </c>
      <c r="F1655" s="55">
        <v>1</v>
      </c>
    </row>
    <row r="1656" spans="1:6" ht="13" hidden="1" outlineLevel="1">
      <c r="A1656" s="98" t="s">
        <v>3216</v>
      </c>
      <c r="B1656" s="55">
        <v>0</v>
      </c>
      <c r="C1656" s="55">
        <v>0</v>
      </c>
      <c r="D1656" s="55">
        <v>1</v>
      </c>
      <c r="E1656" s="55">
        <v>0</v>
      </c>
      <c r="F1656" s="55">
        <v>1</v>
      </c>
    </row>
    <row r="1657" spans="1:6" ht="13" hidden="1" outlineLevel="1">
      <c r="A1657" s="98" t="s">
        <v>3217</v>
      </c>
      <c r="B1657" s="55">
        <v>0</v>
      </c>
      <c r="C1657" s="55">
        <v>0</v>
      </c>
      <c r="D1657" s="55">
        <v>1</v>
      </c>
      <c r="E1657" s="55">
        <v>0</v>
      </c>
      <c r="F1657" s="55">
        <v>1</v>
      </c>
    </row>
    <row r="1658" spans="1:6" ht="13" hidden="1" outlineLevel="1">
      <c r="A1658" s="98" t="s">
        <v>3218</v>
      </c>
      <c r="B1658" s="55">
        <v>0</v>
      </c>
      <c r="C1658" s="55">
        <v>1</v>
      </c>
      <c r="D1658" s="55">
        <v>0</v>
      </c>
      <c r="E1658" s="55">
        <v>0</v>
      </c>
      <c r="F1658" s="55">
        <v>1</v>
      </c>
    </row>
    <row r="1659" spans="1:6" ht="13" hidden="1" outlineLevel="1">
      <c r="A1659" s="98" t="s">
        <v>3219</v>
      </c>
      <c r="B1659" s="55">
        <v>1</v>
      </c>
      <c r="C1659" s="55">
        <v>0</v>
      </c>
      <c r="D1659" s="55">
        <v>0</v>
      </c>
      <c r="E1659" s="55">
        <v>0</v>
      </c>
      <c r="F1659" s="55">
        <v>1</v>
      </c>
    </row>
    <row r="1660" spans="1:6" ht="13" hidden="1" outlineLevel="1">
      <c r="A1660" s="98" t="s">
        <v>2752</v>
      </c>
      <c r="B1660" s="55">
        <v>0</v>
      </c>
      <c r="C1660" s="55">
        <v>1</v>
      </c>
      <c r="D1660" s="55">
        <v>0</v>
      </c>
      <c r="E1660" s="55">
        <v>0</v>
      </c>
      <c r="F1660" s="55">
        <v>1</v>
      </c>
    </row>
    <row r="1661" spans="1:6" ht="13" hidden="1" outlineLevel="1">
      <c r="A1661" s="98" t="s">
        <v>3220</v>
      </c>
      <c r="B1661" s="55">
        <v>0</v>
      </c>
      <c r="C1661" s="55">
        <v>1</v>
      </c>
      <c r="D1661" s="55">
        <v>0</v>
      </c>
      <c r="E1661" s="55">
        <v>0</v>
      </c>
      <c r="F1661" s="55">
        <v>1</v>
      </c>
    </row>
    <row r="1662" spans="1:6" ht="13" hidden="1" outlineLevel="1">
      <c r="A1662" s="98" t="s">
        <v>3221</v>
      </c>
      <c r="B1662" s="55">
        <v>0</v>
      </c>
      <c r="C1662" s="55">
        <v>0</v>
      </c>
      <c r="D1662" s="55">
        <v>1</v>
      </c>
      <c r="E1662" s="55">
        <v>0</v>
      </c>
      <c r="F1662" s="55">
        <v>1</v>
      </c>
    </row>
    <row r="1663" spans="1:6" ht="13" hidden="1" outlineLevel="1">
      <c r="A1663" s="98" t="s">
        <v>3222</v>
      </c>
      <c r="B1663" s="55">
        <v>0</v>
      </c>
      <c r="C1663" s="55">
        <v>0</v>
      </c>
      <c r="D1663" s="55">
        <v>1</v>
      </c>
      <c r="E1663" s="55">
        <v>0</v>
      </c>
      <c r="F1663" s="55">
        <v>1</v>
      </c>
    </row>
    <row r="1664" spans="1:6" ht="13" hidden="1" outlineLevel="1">
      <c r="A1664" s="98" t="s">
        <v>3223</v>
      </c>
      <c r="B1664" s="55">
        <v>1</v>
      </c>
      <c r="C1664" s="55">
        <v>0</v>
      </c>
      <c r="D1664" s="55">
        <v>0</v>
      </c>
      <c r="E1664" s="55">
        <v>0</v>
      </c>
      <c r="F1664" s="55">
        <v>1</v>
      </c>
    </row>
    <row r="1665" spans="1:6" ht="13" hidden="1" outlineLevel="1">
      <c r="A1665" s="98" t="s">
        <v>2818</v>
      </c>
      <c r="B1665" s="55">
        <v>0</v>
      </c>
      <c r="C1665" s="55">
        <v>0</v>
      </c>
      <c r="D1665" s="55">
        <v>1</v>
      </c>
      <c r="E1665" s="55">
        <v>0</v>
      </c>
      <c r="F1665" s="55">
        <v>1</v>
      </c>
    </row>
    <row r="1666" spans="1:6" ht="13" hidden="1" outlineLevel="1">
      <c r="A1666" s="98" t="s">
        <v>3224</v>
      </c>
      <c r="B1666" s="55">
        <v>0</v>
      </c>
      <c r="C1666" s="55">
        <v>0</v>
      </c>
      <c r="D1666" s="55">
        <v>1</v>
      </c>
      <c r="E1666" s="55">
        <v>0</v>
      </c>
      <c r="F1666" s="55">
        <v>1</v>
      </c>
    </row>
    <row r="1667" spans="1:6" ht="13" hidden="1" outlineLevel="1">
      <c r="A1667" s="98" t="s">
        <v>3225</v>
      </c>
      <c r="B1667" s="55">
        <v>0</v>
      </c>
      <c r="C1667" s="55">
        <v>0</v>
      </c>
      <c r="D1667" s="55">
        <v>1</v>
      </c>
      <c r="E1667" s="55">
        <v>0</v>
      </c>
      <c r="F1667" s="55">
        <v>1</v>
      </c>
    </row>
    <row r="1668" spans="1:6" ht="13" hidden="1" outlineLevel="1">
      <c r="A1668" s="98" t="s">
        <v>3226</v>
      </c>
      <c r="B1668" s="55">
        <v>1</v>
      </c>
      <c r="C1668" s="55">
        <v>0</v>
      </c>
      <c r="D1668" s="55">
        <v>0</v>
      </c>
      <c r="E1668" s="55">
        <v>0</v>
      </c>
      <c r="F1668" s="55">
        <v>1</v>
      </c>
    </row>
    <row r="1669" spans="1:6" ht="13" hidden="1" outlineLevel="1">
      <c r="A1669" s="98" t="s">
        <v>3227</v>
      </c>
      <c r="B1669" s="55">
        <v>0</v>
      </c>
      <c r="C1669" s="55">
        <v>0</v>
      </c>
      <c r="D1669" s="55">
        <v>1</v>
      </c>
      <c r="E1669" s="55">
        <v>0</v>
      </c>
      <c r="F1669" s="55">
        <v>1</v>
      </c>
    </row>
    <row r="1670" spans="1:6" ht="13" hidden="1" outlineLevel="1">
      <c r="A1670" s="98" t="s">
        <v>2523</v>
      </c>
      <c r="B1670" s="55">
        <v>0</v>
      </c>
      <c r="C1670" s="55">
        <v>0</v>
      </c>
      <c r="D1670" s="55">
        <v>1</v>
      </c>
      <c r="E1670" s="55">
        <v>0</v>
      </c>
      <c r="F1670" s="55">
        <v>1</v>
      </c>
    </row>
    <row r="1671" spans="1:6" ht="13" hidden="1" outlineLevel="1">
      <c r="A1671" s="98" t="s">
        <v>3228</v>
      </c>
      <c r="B1671" s="55">
        <v>0</v>
      </c>
      <c r="C1671" s="55">
        <v>1</v>
      </c>
      <c r="D1671" s="55">
        <v>0</v>
      </c>
      <c r="E1671" s="55">
        <v>0</v>
      </c>
      <c r="F1671" s="55">
        <v>1</v>
      </c>
    </row>
    <row r="1672" spans="1:6" ht="13" hidden="1" outlineLevel="1">
      <c r="A1672" s="98" t="s">
        <v>3229</v>
      </c>
      <c r="B1672" s="55">
        <v>1</v>
      </c>
      <c r="C1672" s="55">
        <v>0</v>
      </c>
      <c r="D1672" s="55">
        <v>0</v>
      </c>
      <c r="E1672" s="55">
        <v>0</v>
      </c>
      <c r="F1672" s="55">
        <v>1</v>
      </c>
    </row>
    <row r="1673" spans="1:6" ht="13" hidden="1" outlineLevel="1">
      <c r="A1673" s="98" t="s">
        <v>3230</v>
      </c>
      <c r="B1673" s="55">
        <v>0</v>
      </c>
      <c r="C1673" s="55">
        <v>0</v>
      </c>
      <c r="D1673" s="55">
        <v>1</v>
      </c>
      <c r="E1673" s="55">
        <v>0</v>
      </c>
      <c r="F1673" s="55">
        <v>1</v>
      </c>
    </row>
    <row r="1674" spans="1:6" ht="13" hidden="1" outlineLevel="1">
      <c r="A1674" s="98" t="s">
        <v>3231</v>
      </c>
      <c r="B1674" s="55">
        <v>0</v>
      </c>
      <c r="C1674" s="55">
        <v>1</v>
      </c>
      <c r="D1674" s="55">
        <v>0</v>
      </c>
      <c r="E1674" s="55">
        <v>0</v>
      </c>
      <c r="F1674" s="55">
        <v>1</v>
      </c>
    </row>
    <row r="1675" spans="1:6" ht="13" hidden="1" outlineLevel="1">
      <c r="A1675" s="98" t="s">
        <v>3232</v>
      </c>
      <c r="B1675" s="55">
        <v>0</v>
      </c>
      <c r="C1675" s="55">
        <v>0</v>
      </c>
      <c r="D1675" s="55">
        <v>1</v>
      </c>
      <c r="E1675" s="55">
        <v>0</v>
      </c>
      <c r="F1675" s="55">
        <v>1</v>
      </c>
    </row>
    <row r="1676" spans="1:6" ht="13" hidden="1" outlineLevel="1">
      <c r="A1676" s="98" t="s">
        <v>3233</v>
      </c>
      <c r="B1676" s="55">
        <v>0</v>
      </c>
      <c r="C1676" s="55">
        <v>1</v>
      </c>
      <c r="D1676" s="55">
        <v>0</v>
      </c>
      <c r="E1676" s="55">
        <v>0</v>
      </c>
      <c r="F1676" s="55">
        <v>1</v>
      </c>
    </row>
    <row r="1677" spans="1:6" ht="13" hidden="1" outlineLevel="1">
      <c r="A1677" s="98" t="s">
        <v>3234</v>
      </c>
      <c r="B1677" s="55">
        <v>0</v>
      </c>
      <c r="C1677" s="55">
        <v>0</v>
      </c>
      <c r="D1677" s="55">
        <v>1</v>
      </c>
      <c r="E1677" s="55">
        <v>0</v>
      </c>
      <c r="F1677" s="55">
        <v>1</v>
      </c>
    </row>
    <row r="1678" spans="1:6" ht="13" hidden="1" outlineLevel="1">
      <c r="A1678" s="98" t="s">
        <v>3235</v>
      </c>
      <c r="B1678" s="55">
        <v>0</v>
      </c>
      <c r="C1678" s="55">
        <v>0</v>
      </c>
      <c r="D1678" s="55">
        <v>1</v>
      </c>
      <c r="E1678" s="55">
        <v>0</v>
      </c>
      <c r="F1678" s="55">
        <v>1</v>
      </c>
    </row>
    <row r="1679" spans="1:6" ht="13" hidden="1" outlineLevel="1">
      <c r="A1679" s="98" t="s">
        <v>2854</v>
      </c>
      <c r="B1679" s="55">
        <v>0</v>
      </c>
      <c r="C1679" s="55">
        <v>0</v>
      </c>
      <c r="D1679" s="55">
        <v>1</v>
      </c>
      <c r="E1679" s="55">
        <v>0</v>
      </c>
      <c r="F1679" s="55">
        <v>1</v>
      </c>
    </row>
    <row r="1680" spans="1:6" ht="13" hidden="1" outlineLevel="1">
      <c r="A1680" s="98" t="s">
        <v>3236</v>
      </c>
      <c r="B1680" s="55">
        <v>0</v>
      </c>
      <c r="C1680" s="55">
        <v>0</v>
      </c>
      <c r="D1680" s="55">
        <v>1</v>
      </c>
      <c r="E1680" s="55">
        <v>0</v>
      </c>
      <c r="F1680" s="55">
        <v>1</v>
      </c>
    </row>
    <row r="1681" spans="1:6" ht="13" hidden="1" outlineLevel="1">
      <c r="A1681" s="98" t="s">
        <v>2856</v>
      </c>
      <c r="B1681" s="55">
        <v>0</v>
      </c>
      <c r="C1681" s="55">
        <v>1</v>
      </c>
      <c r="D1681" s="55">
        <v>0</v>
      </c>
      <c r="E1681" s="55">
        <v>0</v>
      </c>
      <c r="F1681" s="55">
        <v>1</v>
      </c>
    </row>
    <row r="1682" spans="1:6" ht="13" hidden="1" outlineLevel="1">
      <c r="A1682" s="98" t="s">
        <v>3237</v>
      </c>
      <c r="B1682" s="55">
        <v>0</v>
      </c>
      <c r="C1682" s="55">
        <v>1</v>
      </c>
      <c r="D1682" s="55">
        <v>0</v>
      </c>
      <c r="E1682" s="55">
        <v>0</v>
      </c>
      <c r="F1682" s="55">
        <v>1</v>
      </c>
    </row>
    <row r="1683" spans="1:6" ht="13" hidden="1" outlineLevel="1">
      <c r="A1683" s="99" t="s">
        <v>3238</v>
      </c>
      <c r="B1683" s="55">
        <v>0</v>
      </c>
      <c r="C1683" s="55">
        <v>0</v>
      </c>
      <c r="D1683" s="55">
        <v>1</v>
      </c>
      <c r="E1683" s="55">
        <v>0</v>
      </c>
      <c r="F1683" s="55">
        <v>1</v>
      </c>
    </row>
    <row r="1684" spans="1:6" ht="13" hidden="1" outlineLevel="1">
      <c r="A1684" s="98" t="s">
        <v>3239</v>
      </c>
      <c r="B1684" s="55">
        <v>1</v>
      </c>
      <c r="C1684" s="55">
        <v>0</v>
      </c>
      <c r="D1684" s="55">
        <v>0</v>
      </c>
      <c r="E1684" s="55">
        <v>0</v>
      </c>
      <c r="F1684" s="55">
        <v>1</v>
      </c>
    </row>
    <row r="1685" spans="1:6" ht="13" hidden="1" outlineLevel="1">
      <c r="A1685" s="98" t="s">
        <v>3240</v>
      </c>
      <c r="B1685" s="55">
        <v>0</v>
      </c>
      <c r="C1685" s="55">
        <v>0</v>
      </c>
      <c r="D1685" s="55">
        <v>1</v>
      </c>
      <c r="E1685" s="55">
        <v>0</v>
      </c>
      <c r="F1685" s="55">
        <v>1</v>
      </c>
    </row>
    <row r="1686" spans="1:6" ht="13" hidden="1" outlineLevel="1">
      <c r="A1686" s="98" t="s">
        <v>3241</v>
      </c>
      <c r="B1686" s="55">
        <v>0</v>
      </c>
      <c r="C1686" s="55">
        <v>1</v>
      </c>
      <c r="D1686" s="55">
        <v>0</v>
      </c>
      <c r="E1686" s="55">
        <v>0</v>
      </c>
      <c r="F1686" s="55">
        <v>1</v>
      </c>
    </row>
    <row r="1687" spans="1:6" ht="13" hidden="1" outlineLevel="1">
      <c r="A1687" s="98" t="s">
        <v>3242</v>
      </c>
      <c r="B1687" s="55">
        <v>0</v>
      </c>
      <c r="C1687" s="55">
        <v>0</v>
      </c>
      <c r="D1687" s="55">
        <v>1</v>
      </c>
      <c r="E1687" s="55">
        <v>0</v>
      </c>
      <c r="F1687" s="55">
        <v>1</v>
      </c>
    </row>
    <row r="1688" spans="1:6" ht="13" hidden="1" outlineLevel="1">
      <c r="A1688" s="98" t="s">
        <v>3243</v>
      </c>
      <c r="B1688" s="55">
        <v>0</v>
      </c>
      <c r="C1688" s="55">
        <v>1</v>
      </c>
      <c r="D1688" s="55">
        <v>0</v>
      </c>
      <c r="E1688" s="55">
        <v>0</v>
      </c>
      <c r="F1688" s="55">
        <v>1</v>
      </c>
    </row>
    <row r="1689" spans="1:6" ht="13" hidden="1" outlineLevel="1">
      <c r="A1689" s="98" t="s">
        <v>3244</v>
      </c>
      <c r="B1689" s="55">
        <v>0</v>
      </c>
      <c r="C1689" s="55">
        <v>0</v>
      </c>
      <c r="D1689" s="55">
        <v>1</v>
      </c>
      <c r="E1689" s="55">
        <v>0</v>
      </c>
      <c r="F1689" s="55">
        <v>1</v>
      </c>
    </row>
    <row r="1690" spans="1:6" ht="13" hidden="1" outlineLevel="1">
      <c r="A1690" s="98" t="s">
        <v>3245</v>
      </c>
      <c r="B1690" s="55">
        <v>0</v>
      </c>
      <c r="C1690" s="55">
        <v>0</v>
      </c>
      <c r="D1690" s="55">
        <v>1</v>
      </c>
      <c r="E1690" s="55">
        <v>0</v>
      </c>
      <c r="F1690" s="55">
        <v>1</v>
      </c>
    </row>
    <row r="1691" spans="1:6" ht="13" hidden="1" outlineLevel="1">
      <c r="A1691" s="98" t="s">
        <v>3246</v>
      </c>
      <c r="B1691" s="55">
        <v>0</v>
      </c>
      <c r="C1691" s="55">
        <v>0</v>
      </c>
      <c r="D1691" s="55">
        <v>1</v>
      </c>
      <c r="E1691" s="55">
        <v>0</v>
      </c>
      <c r="F1691" s="55">
        <v>1</v>
      </c>
    </row>
    <row r="1692" spans="1:6" ht="13" hidden="1" outlineLevel="1">
      <c r="A1692" s="98" t="s">
        <v>3247</v>
      </c>
      <c r="B1692" s="55">
        <v>0</v>
      </c>
      <c r="C1692" s="55">
        <v>0</v>
      </c>
      <c r="D1692" s="55">
        <v>1</v>
      </c>
      <c r="E1692" s="55">
        <v>0</v>
      </c>
      <c r="F1692" s="55">
        <v>1</v>
      </c>
    </row>
    <row r="1693" spans="1:6" ht="13" hidden="1" outlineLevel="1">
      <c r="A1693" s="98" t="s">
        <v>3248</v>
      </c>
      <c r="B1693" s="55">
        <v>0</v>
      </c>
      <c r="C1693" s="55">
        <v>0</v>
      </c>
      <c r="D1693" s="55">
        <v>1</v>
      </c>
      <c r="E1693" s="55">
        <v>0</v>
      </c>
      <c r="F1693" s="55">
        <v>1</v>
      </c>
    </row>
    <row r="1694" spans="1:6" ht="13" hidden="1" outlineLevel="1">
      <c r="A1694" s="98" t="s">
        <v>3249</v>
      </c>
      <c r="B1694" s="55">
        <v>0</v>
      </c>
      <c r="C1694" s="55">
        <v>0</v>
      </c>
      <c r="D1694" s="55">
        <v>1</v>
      </c>
      <c r="E1694" s="55">
        <v>0</v>
      </c>
      <c r="F1694" s="55">
        <v>1</v>
      </c>
    </row>
    <row r="1695" spans="1:6" ht="13" hidden="1" outlineLevel="1">
      <c r="A1695" s="98" t="s">
        <v>3250</v>
      </c>
      <c r="B1695" s="55">
        <v>0</v>
      </c>
      <c r="C1695" s="55">
        <v>0</v>
      </c>
      <c r="D1695" s="55">
        <v>1</v>
      </c>
      <c r="E1695" s="55">
        <v>0</v>
      </c>
      <c r="F1695" s="55">
        <v>1</v>
      </c>
    </row>
    <row r="1696" spans="1:6" ht="13" hidden="1" outlineLevel="1">
      <c r="A1696" s="98" t="s">
        <v>3251</v>
      </c>
      <c r="B1696" s="55">
        <v>0</v>
      </c>
      <c r="C1696" s="55">
        <v>0</v>
      </c>
      <c r="D1696" s="55">
        <v>1</v>
      </c>
      <c r="E1696" s="55">
        <v>0</v>
      </c>
      <c r="F1696" s="55">
        <v>1</v>
      </c>
    </row>
    <row r="1697" spans="1:6" ht="13" hidden="1" outlineLevel="1">
      <c r="A1697" s="98" t="s">
        <v>2677</v>
      </c>
      <c r="B1697" s="55">
        <v>0</v>
      </c>
      <c r="C1697" s="55">
        <v>0</v>
      </c>
      <c r="D1697" s="55">
        <v>1</v>
      </c>
      <c r="E1697" s="55">
        <v>0</v>
      </c>
      <c r="F1697" s="55">
        <v>1</v>
      </c>
    </row>
    <row r="1698" spans="1:6" ht="13" hidden="1" outlineLevel="1">
      <c r="A1698" s="98" t="s">
        <v>3252</v>
      </c>
      <c r="B1698" s="55">
        <v>0</v>
      </c>
      <c r="C1698" s="55">
        <v>1</v>
      </c>
      <c r="D1698" s="55">
        <v>0</v>
      </c>
      <c r="E1698" s="55">
        <v>0</v>
      </c>
      <c r="F1698" s="55">
        <v>1</v>
      </c>
    </row>
    <row r="1699" spans="1:6" ht="13" hidden="1" outlineLevel="1">
      <c r="A1699" s="98" t="s">
        <v>3253</v>
      </c>
      <c r="B1699" s="55">
        <v>0</v>
      </c>
      <c r="C1699" s="55">
        <v>0</v>
      </c>
      <c r="D1699" s="55">
        <v>1</v>
      </c>
      <c r="E1699" s="55">
        <v>0</v>
      </c>
      <c r="F1699" s="55">
        <v>1</v>
      </c>
    </row>
    <row r="1700" spans="1:6" ht="13" hidden="1" outlineLevel="1">
      <c r="A1700" s="98" t="s">
        <v>3254</v>
      </c>
      <c r="B1700" s="55">
        <v>0</v>
      </c>
      <c r="C1700" s="55">
        <v>1</v>
      </c>
      <c r="D1700" s="55">
        <v>0</v>
      </c>
      <c r="E1700" s="55">
        <v>0</v>
      </c>
      <c r="F1700" s="55">
        <v>1</v>
      </c>
    </row>
    <row r="1701" spans="1:6" ht="13" hidden="1" outlineLevel="1">
      <c r="A1701" s="98" t="s">
        <v>3255</v>
      </c>
      <c r="B1701" s="55">
        <v>0</v>
      </c>
      <c r="C1701" s="55">
        <v>1</v>
      </c>
      <c r="D1701" s="55">
        <v>0</v>
      </c>
      <c r="E1701" s="55">
        <v>0</v>
      </c>
      <c r="F1701" s="55">
        <v>1</v>
      </c>
    </row>
    <row r="1702" spans="1:6" ht="13" hidden="1" outlineLevel="1">
      <c r="A1702" s="98" t="s">
        <v>3256</v>
      </c>
      <c r="B1702" s="55">
        <v>0</v>
      </c>
      <c r="C1702" s="55">
        <v>0</v>
      </c>
      <c r="D1702" s="55">
        <v>1</v>
      </c>
      <c r="E1702" s="55">
        <v>0</v>
      </c>
      <c r="F1702" s="55">
        <v>1</v>
      </c>
    </row>
    <row r="1703" spans="1:6" ht="13" hidden="1" outlineLevel="1">
      <c r="A1703" s="98" t="s">
        <v>3257</v>
      </c>
      <c r="B1703" s="55">
        <v>0</v>
      </c>
      <c r="C1703" s="55">
        <v>1</v>
      </c>
      <c r="D1703" s="55">
        <v>0</v>
      </c>
      <c r="E1703" s="55">
        <v>0</v>
      </c>
      <c r="F1703" s="55">
        <v>1</v>
      </c>
    </row>
    <row r="1704" spans="1:6" ht="13" hidden="1" outlineLevel="1">
      <c r="A1704" s="98" t="s">
        <v>3258</v>
      </c>
      <c r="B1704" s="55">
        <v>0</v>
      </c>
      <c r="C1704" s="55">
        <v>0</v>
      </c>
      <c r="D1704" s="55">
        <v>1</v>
      </c>
      <c r="E1704" s="55">
        <v>0</v>
      </c>
      <c r="F1704" s="55">
        <v>1</v>
      </c>
    </row>
    <row r="1705" spans="1:6" ht="13" hidden="1" outlineLevel="1">
      <c r="A1705" s="98" t="s">
        <v>2612</v>
      </c>
      <c r="B1705" s="55">
        <v>0</v>
      </c>
      <c r="C1705" s="55">
        <v>1</v>
      </c>
      <c r="D1705" s="55">
        <v>0</v>
      </c>
      <c r="E1705" s="55">
        <v>0</v>
      </c>
      <c r="F1705" s="55">
        <v>1</v>
      </c>
    </row>
    <row r="1706" spans="1:6" ht="13" hidden="1" outlineLevel="1">
      <c r="A1706" s="98" t="s">
        <v>3259</v>
      </c>
      <c r="B1706" s="55">
        <v>0</v>
      </c>
      <c r="C1706" s="55">
        <v>0</v>
      </c>
      <c r="D1706" s="55">
        <v>1</v>
      </c>
      <c r="E1706" s="55">
        <v>0</v>
      </c>
      <c r="F1706" s="55">
        <v>1</v>
      </c>
    </row>
    <row r="1707" spans="1:6" ht="13" hidden="1" outlineLevel="1">
      <c r="A1707" s="98" t="s">
        <v>3260</v>
      </c>
      <c r="B1707" s="55">
        <v>1</v>
      </c>
      <c r="C1707" s="55">
        <v>0</v>
      </c>
      <c r="D1707" s="55">
        <v>0</v>
      </c>
      <c r="E1707" s="55">
        <v>0</v>
      </c>
      <c r="F1707" s="55">
        <v>1</v>
      </c>
    </row>
    <row r="1708" spans="1:6" ht="13" hidden="1" outlineLevel="1">
      <c r="A1708" s="98" t="s">
        <v>3261</v>
      </c>
      <c r="B1708" s="55">
        <v>0</v>
      </c>
      <c r="C1708" s="55">
        <v>0</v>
      </c>
      <c r="D1708" s="55">
        <v>1</v>
      </c>
      <c r="E1708" s="55">
        <v>0</v>
      </c>
      <c r="F1708" s="55">
        <v>1</v>
      </c>
    </row>
    <row r="1709" spans="1:6" ht="13" hidden="1" outlineLevel="1">
      <c r="A1709" s="98" t="s">
        <v>2526</v>
      </c>
      <c r="B1709" s="55">
        <v>0</v>
      </c>
      <c r="C1709" s="55">
        <v>1</v>
      </c>
      <c r="D1709" s="55">
        <v>0</v>
      </c>
      <c r="E1709" s="55">
        <v>0</v>
      </c>
      <c r="F1709" s="55">
        <v>1</v>
      </c>
    </row>
    <row r="1710" spans="1:6" ht="13" hidden="1" outlineLevel="1">
      <c r="A1710" s="98" t="s">
        <v>3262</v>
      </c>
      <c r="B1710" s="55">
        <v>1</v>
      </c>
      <c r="C1710" s="55">
        <v>0</v>
      </c>
      <c r="D1710" s="55">
        <v>0</v>
      </c>
      <c r="E1710" s="55">
        <v>0</v>
      </c>
      <c r="F1710" s="55">
        <v>1</v>
      </c>
    </row>
    <row r="1711" spans="1:6" ht="13" hidden="1" outlineLevel="1">
      <c r="A1711" s="98" t="s">
        <v>3263</v>
      </c>
      <c r="B1711" s="55">
        <v>1</v>
      </c>
      <c r="C1711" s="55">
        <v>0</v>
      </c>
      <c r="D1711" s="55">
        <v>0</v>
      </c>
      <c r="E1711" s="55">
        <v>0</v>
      </c>
      <c r="F1711" s="55">
        <v>1</v>
      </c>
    </row>
    <row r="1712" spans="1:6" ht="13" hidden="1" outlineLevel="1">
      <c r="A1712" s="98" t="s">
        <v>3264</v>
      </c>
      <c r="B1712" s="55">
        <v>0</v>
      </c>
      <c r="C1712" s="55">
        <v>0</v>
      </c>
      <c r="D1712" s="55">
        <v>1</v>
      </c>
      <c r="E1712" s="55">
        <v>0</v>
      </c>
      <c r="F1712" s="55">
        <v>1</v>
      </c>
    </row>
    <row r="1713" spans="1:6" ht="13" hidden="1" outlineLevel="1">
      <c r="A1713" s="98" t="s">
        <v>2616</v>
      </c>
      <c r="B1713" s="55">
        <v>0</v>
      </c>
      <c r="C1713" s="55">
        <v>0</v>
      </c>
      <c r="D1713" s="55">
        <v>1</v>
      </c>
      <c r="E1713" s="55">
        <v>0</v>
      </c>
      <c r="F1713" s="55">
        <v>1</v>
      </c>
    </row>
    <row r="1714" spans="1:6" ht="13" hidden="1" outlineLevel="1">
      <c r="A1714" s="98" t="s">
        <v>2374</v>
      </c>
      <c r="B1714" s="55">
        <v>0</v>
      </c>
      <c r="C1714" s="55">
        <v>1</v>
      </c>
      <c r="D1714" s="55">
        <v>0</v>
      </c>
      <c r="E1714" s="55">
        <v>0</v>
      </c>
      <c r="F1714" s="55">
        <v>1</v>
      </c>
    </row>
    <row r="1715" spans="1:6" ht="13" hidden="1" outlineLevel="1">
      <c r="A1715" s="98" t="s">
        <v>3265</v>
      </c>
      <c r="B1715" s="55">
        <v>0</v>
      </c>
      <c r="C1715" s="55">
        <v>1</v>
      </c>
      <c r="D1715" s="55">
        <v>0</v>
      </c>
      <c r="E1715" s="55">
        <v>0</v>
      </c>
      <c r="F1715" s="55">
        <v>1</v>
      </c>
    </row>
    <row r="1716" spans="1:6" ht="13" hidden="1" outlineLevel="1">
      <c r="A1716" s="98" t="s">
        <v>3266</v>
      </c>
      <c r="B1716" s="55">
        <v>0</v>
      </c>
      <c r="C1716" s="55">
        <v>1</v>
      </c>
      <c r="D1716" s="55">
        <v>0</v>
      </c>
      <c r="E1716" s="55">
        <v>0</v>
      </c>
      <c r="F1716" s="55">
        <v>1</v>
      </c>
    </row>
    <row r="1717" spans="1:6" ht="13" hidden="1" outlineLevel="1">
      <c r="A1717" s="98" t="s">
        <v>3267</v>
      </c>
      <c r="B1717" s="55">
        <v>0</v>
      </c>
      <c r="C1717" s="55">
        <v>1</v>
      </c>
      <c r="D1717" s="55">
        <v>0</v>
      </c>
      <c r="E1717" s="55">
        <v>0</v>
      </c>
      <c r="F1717" s="55">
        <v>1</v>
      </c>
    </row>
    <row r="1718" spans="1:6" ht="13" hidden="1" outlineLevel="1">
      <c r="A1718" s="98" t="s">
        <v>3268</v>
      </c>
      <c r="B1718" s="55">
        <v>0</v>
      </c>
      <c r="C1718" s="55">
        <v>0</v>
      </c>
      <c r="D1718" s="55">
        <v>1</v>
      </c>
      <c r="E1718" s="55">
        <v>0</v>
      </c>
      <c r="F1718" s="55">
        <v>1</v>
      </c>
    </row>
    <row r="1719" spans="1:6" ht="13" hidden="1" outlineLevel="1">
      <c r="A1719" s="98" t="s">
        <v>2767</v>
      </c>
      <c r="B1719" s="55">
        <v>0</v>
      </c>
      <c r="C1719" s="55">
        <v>1</v>
      </c>
      <c r="D1719" s="55">
        <v>0</v>
      </c>
      <c r="E1719" s="55">
        <v>0</v>
      </c>
      <c r="F1719" s="55">
        <v>1</v>
      </c>
    </row>
    <row r="1720" spans="1:6" ht="13" hidden="1" outlineLevel="1">
      <c r="A1720" s="98" t="s">
        <v>3269</v>
      </c>
      <c r="B1720" s="55">
        <v>0</v>
      </c>
      <c r="C1720" s="55">
        <v>0</v>
      </c>
      <c r="D1720" s="55">
        <v>1</v>
      </c>
      <c r="E1720" s="55">
        <v>0</v>
      </c>
      <c r="F1720" s="55">
        <v>1</v>
      </c>
    </row>
    <row r="1721" spans="1:6" ht="13" hidden="1" outlineLevel="1">
      <c r="A1721" s="98" t="s">
        <v>2769</v>
      </c>
      <c r="B1721" s="55">
        <v>0</v>
      </c>
      <c r="C1721" s="55">
        <v>0</v>
      </c>
      <c r="D1721" s="55">
        <v>1</v>
      </c>
      <c r="E1721" s="55">
        <v>0</v>
      </c>
      <c r="F1721" s="55">
        <v>1</v>
      </c>
    </row>
    <row r="1722" spans="1:6" ht="13" hidden="1" outlineLevel="1">
      <c r="A1722" s="98" t="s">
        <v>3270</v>
      </c>
      <c r="B1722" s="55">
        <v>0</v>
      </c>
      <c r="C1722" s="55">
        <v>1</v>
      </c>
      <c r="D1722" s="55">
        <v>0</v>
      </c>
      <c r="E1722" s="55">
        <v>0</v>
      </c>
      <c r="F1722" s="55">
        <v>1</v>
      </c>
    </row>
    <row r="1723" spans="1:6" ht="13" hidden="1" outlineLevel="1">
      <c r="A1723" s="98" t="s">
        <v>3271</v>
      </c>
      <c r="B1723" s="55">
        <v>0</v>
      </c>
      <c r="C1723" s="55">
        <v>1</v>
      </c>
      <c r="D1723" s="55">
        <v>0</v>
      </c>
      <c r="E1723" s="55">
        <v>0</v>
      </c>
      <c r="F1723" s="55">
        <v>1</v>
      </c>
    </row>
    <row r="1724" spans="1:6" ht="13" hidden="1" outlineLevel="1">
      <c r="A1724" s="98" t="s">
        <v>3272</v>
      </c>
      <c r="B1724" s="55">
        <v>0</v>
      </c>
      <c r="C1724" s="55">
        <v>1</v>
      </c>
      <c r="D1724" s="55">
        <v>0</v>
      </c>
      <c r="E1724" s="55">
        <v>0</v>
      </c>
      <c r="F1724" s="55">
        <v>1</v>
      </c>
    </row>
    <row r="1725" spans="1:6" ht="13" hidden="1" outlineLevel="1">
      <c r="A1725" s="98" t="s">
        <v>2471</v>
      </c>
      <c r="B1725" s="55">
        <v>0</v>
      </c>
      <c r="C1725" s="55">
        <v>1</v>
      </c>
      <c r="D1725" s="55">
        <v>0</v>
      </c>
      <c r="E1725" s="55">
        <v>0</v>
      </c>
      <c r="F1725" s="55">
        <v>1</v>
      </c>
    </row>
    <row r="1726" spans="1:6" ht="13" hidden="1" outlineLevel="1">
      <c r="A1726" s="98" t="s">
        <v>3273</v>
      </c>
      <c r="B1726" s="55">
        <v>0</v>
      </c>
      <c r="C1726" s="55">
        <v>0</v>
      </c>
      <c r="D1726" s="55">
        <v>1</v>
      </c>
      <c r="E1726" s="55">
        <v>0</v>
      </c>
      <c r="F1726" s="55">
        <v>1</v>
      </c>
    </row>
    <row r="1727" spans="1:6" ht="13" hidden="1" outlineLevel="1">
      <c r="A1727" s="98" t="s">
        <v>3274</v>
      </c>
      <c r="B1727" s="55">
        <v>1</v>
      </c>
      <c r="C1727" s="55">
        <v>0</v>
      </c>
      <c r="D1727" s="55">
        <v>0</v>
      </c>
      <c r="E1727" s="55">
        <v>0</v>
      </c>
      <c r="F1727" s="55">
        <v>1</v>
      </c>
    </row>
    <row r="1728" spans="1:6" ht="13" hidden="1" outlineLevel="1">
      <c r="A1728" s="98" t="s">
        <v>3275</v>
      </c>
      <c r="B1728" s="55">
        <v>0</v>
      </c>
      <c r="C1728" s="55">
        <v>1</v>
      </c>
      <c r="D1728" s="55">
        <v>0</v>
      </c>
      <c r="E1728" s="55">
        <v>0</v>
      </c>
      <c r="F1728" s="55">
        <v>1</v>
      </c>
    </row>
    <row r="1729" spans="1:6" ht="13" hidden="1" outlineLevel="1">
      <c r="A1729" s="98" t="s">
        <v>3276</v>
      </c>
      <c r="B1729" s="55">
        <v>0</v>
      </c>
      <c r="C1729" s="55">
        <v>1</v>
      </c>
      <c r="D1729" s="55">
        <v>0</v>
      </c>
      <c r="E1729" s="55">
        <v>0</v>
      </c>
      <c r="F1729" s="55">
        <v>1</v>
      </c>
    </row>
    <row r="1730" spans="1:6" ht="13" hidden="1" outlineLevel="1">
      <c r="A1730" s="98" t="s">
        <v>2488</v>
      </c>
      <c r="B1730" s="55">
        <v>0</v>
      </c>
      <c r="C1730" s="55">
        <v>1</v>
      </c>
      <c r="D1730" s="55">
        <v>0</v>
      </c>
      <c r="E1730" s="55">
        <v>0</v>
      </c>
      <c r="F1730" s="55">
        <v>1</v>
      </c>
    </row>
    <row r="1731" spans="1:6" ht="13" hidden="1" outlineLevel="1">
      <c r="A1731" s="98" t="s">
        <v>3277</v>
      </c>
      <c r="B1731" s="55">
        <v>0</v>
      </c>
      <c r="C1731" s="55">
        <v>0</v>
      </c>
      <c r="D1731" s="55">
        <v>1</v>
      </c>
      <c r="E1731" s="55">
        <v>0</v>
      </c>
      <c r="F1731" s="55">
        <v>1</v>
      </c>
    </row>
    <row r="1732" spans="1:6" ht="13" hidden="1" outlineLevel="1">
      <c r="A1732" s="98" t="s">
        <v>3278</v>
      </c>
      <c r="B1732" s="55">
        <v>0</v>
      </c>
      <c r="C1732" s="55">
        <v>0</v>
      </c>
      <c r="D1732" s="55">
        <v>1</v>
      </c>
      <c r="E1732" s="55">
        <v>0</v>
      </c>
      <c r="F1732" s="55">
        <v>1</v>
      </c>
    </row>
    <row r="1733" spans="1:6" ht="13" hidden="1" outlineLevel="1">
      <c r="A1733" s="98" t="s">
        <v>2496</v>
      </c>
      <c r="B1733" s="55">
        <v>0</v>
      </c>
      <c r="C1733" s="55">
        <v>1</v>
      </c>
      <c r="D1733" s="55">
        <v>0</v>
      </c>
      <c r="E1733" s="55">
        <v>0</v>
      </c>
      <c r="F1733" s="55">
        <v>1</v>
      </c>
    </row>
    <row r="1734" spans="1:6" ht="13" hidden="1" outlineLevel="1">
      <c r="A1734" s="98" t="s">
        <v>3279</v>
      </c>
      <c r="B1734" s="55">
        <v>0</v>
      </c>
      <c r="C1734" s="55">
        <v>1</v>
      </c>
      <c r="D1734" s="55">
        <v>0</v>
      </c>
      <c r="E1734" s="55">
        <v>0</v>
      </c>
      <c r="F1734" s="55">
        <v>1</v>
      </c>
    </row>
    <row r="1735" spans="1:6" ht="13" hidden="1" outlineLevel="1">
      <c r="A1735" s="98" t="s">
        <v>3280</v>
      </c>
      <c r="B1735" s="55">
        <v>0</v>
      </c>
      <c r="C1735" s="55">
        <v>0</v>
      </c>
      <c r="D1735" s="55">
        <v>1</v>
      </c>
      <c r="E1735" s="55">
        <v>0</v>
      </c>
      <c r="F1735" s="55">
        <v>1</v>
      </c>
    </row>
    <row r="1736" spans="1:6" ht="13" hidden="1" outlineLevel="1">
      <c r="A1736" s="98" t="s">
        <v>2625</v>
      </c>
      <c r="B1736" s="55">
        <v>0</v>
      </c>
      <c r="C1736" s="55">
        <v>1</v>
      </c>
      <c r="D1736" s="55">
        <v>0</v>
      </c>
      <c r="E1736" s="55">
        <v>0</v>
      </c>
      <c r="F1736" s="55">
        <v>1</v>
      </c>
    </row>
    <row r="1737" spans="1:6" ht="13" hidden="1" outlineLevel="1">
      <c r="A1737" s="98" t="s">
        <v>3281</v>
      </c>
      <c r="B1737" s="55">
        <v>0</v>
      </c>
      <c r="C1737" s="55">
        <v>0</v>
      </c>
      <c r="D1737" s="55">
        <v>1</v>
      </c>
      <c r="E1737" s="55">
        <v>0</v>
      </c>
      <c r="F1737" s="55">
        <v>1</v>
      </c>
    </row>
    <row r="1738" spans="1:6" ht="13" hidden="1" outlineLevel="1">
      <c r="A1738" s="98" t="s">
        <v>3282</v>
      </c>
      <c r="B1738" s="55">
        <v>0</v>
      </c>
      <c r="C1738" s="55">
        <v>0</v>
      </c>
      <c r="D1738" s="55">
        <v>1</v>
      </c>
      <c r="E1738" s="55">
        <v>0</v>
      </c>
      <c r="F1738" s="55">
        <v>1</v>
      </c>
    </row>
    <row r="1739" spans="1:6" ht="13" hidden="1" outlineLevel="1">
      <c r="A1739" s="98" t="s">
        <v>3283</v>
      </c>
      <c r="B1739" s="55">
        <v>0</v>
      </c>
      <c r="C1739" s="55">
        <v>0</v>
      </c>
      <c r="D1739" s="55">
        <v>1</v>
      </c>
      <c r="E1739" s="55">
        <v>0</v>
      </c>
      <c r="F1739" s="55">
        <v>1</v>
      </c>
    </row>
    <row r="1740" spans="1:6" ht="13" hidden="1" outlineLevel="1">
      <c r="A1740" s="98" t="s">
        <v>2869</v>
      </c>
      <c r="B1740" s="55">
        <v>0</v>
      </c>
      <c r="C1740" s="55">
        <v>1</v>
      </c>
      <c r="D1740" s="55">
        <v>0</v>
      </c>
      <c r="E1740" s="55">
        <v>0</v>
      </c>
      <c r="F1740" s="55">
        <v>1</v>
      </c>
    </row>
    <row r="1741" spans="1:6" ht="13" hidden="1" outlineLevel="1">
      <c r="A1741" s="98" t="s">
        <v>3284</v>
      </c>
      <c r="B1741" s="55">
        <v>0</v>
      </c>
      <c r="C1741" s="55">
        <v>1</v>
      </c>
      <c r="D1741" s="55">
        <v>0</v>
      </c>
      <c r="E1741" s="55">
        <v>0</v>
      </c>
      <c r="F1741" s="55">
        <v>1</v>
      </c>
    </row>
    <row r="1742" spans="1:6" ht="13" hidden="1" outlineLevel="1">
      <c r="A1742" s="98" t="s">
        <v>2628</v>
      </c>
      <c r="B1742" s="55">
        <v>0</v>
      </c>
      <c r="C1742" s="55">
        <v>0</v>
      </c>
      <c r="D1742" s="55">
        <v>1</v>
      </c>
      <c r="E1742" s="55">
        <v>0</v>
      </c>
      <c r="F1742" s="55">
        <v>1</v>
      </c>
    </row>
    <row r="1743" spans="1:6" ht="13" hidden="1" outlineLevel="1">
      <c r="A1743" s="98" t="s">
        <v>2670</v>
      </c>
      <c r="B1743" s="55">
        <v>0</v>
      </c>
      <c r="C1743" s="55">
        <v>1</v>
      </c>
      <c r="D1743" s="55">
        <v>0</v>
      </c>
      <c r="E1743" s="55">
        <v>0</v>
      </c>
      <c r="F1743" s="55">
        <v>1</v>
      </c>
    </row>
    <row r="1744" spans="1:6" ht="13" hidden="1" outlineLevel="1">
      <c r="A1744" s="98" t="s">
        <v>3285</v>
      </c>
      <c r="B1744" s="55">
        <v>1</v>
      </c>
      <c r="C1744" s="55">
        <v>0</v>
      </c>
      <c r="D1744" s="55">
        <v>0</v>
      </c>
      <c r="E1744" s="55">
        <v>0</v>
      </c>
      <c r="F1744" s="55">
        <v>1</v>
      </c>
    </row>
    <row r="1745" spans="1:6" ht="13" hidden="1" outlineLevel="1">
      <c r="A1745" s="98" t="s">
        <v>3286</v>
      </c>
      <c r="B1745" s="55">
        <v>0</v>
      </c>
      <c r="C1745" s="55">
        <v>1</v>
      </c>
      <c r="D1745" s="55">
        <v>0</v>
      </c>
      <c r="E1745" s="55">
        <v>0</v>
      </c>
      <c r="F1745" s="55">
        <v>1</v>
      </c>
    </row>
    <row r="1746" spans="1:6" ht="13" hidden="1" outlineLevel="1">
      <c r="A1746" s="98" t="s">
        <v>3287</v>
      </c>
      <c r="B1746" s="55">
        <v>0</v>
      </c>
      <c r="C1746" s="55">
        <v>0</v>
      </c>
      <c r="D1746" s="55">
        <v>1</v>
      </c>
      <c r="E1746" s="55">
        <v>0</v>
      </c>
      <c r="F1746" s="55">
        <v>1</v>
      </c>
    </row>
    <row r="1747" spans="1:6" ht="13" hidden="1" outlineLevel="1">
      <c r="A1747" s="98" t="s">
        <v>3288</v>
      </c>
      <c r="B1747" s="55">
        <v>0</v>
      </c>
      <c r="C1747" s="55">
        <v>1</v>
      </c>
      <c r="D1747" s="55">
        <v>0</v>
      </c>
      <c r="E1747" s="55">
        <v>0</v>
      </c>
      <c r="F1747" s="55">
        <v>1</v>
      </c>
    </row>
    <row r="1748" spans="1:6" ht="13" hidden="1" outlineLevel="1">
      <c r="A1748" s="98" t="s">
        <v>2276</v>
      </c>
      <c r="B1748" s="55">
        <v>0</v>
      </c>
      <c r="C1748" s="55">
        <v>0</v>
      </c>
      <c r="D1748" s="55">
        <v>1</v>
      </c>
      <c r="E1748" s="55">
        <v>0</v>
      </c>
      <c r="F1748" s="55">
        <v>1</v>
      </c>
    </row>
    <row r="1749" spans="1:6" ht="13" hidden="1" outlineLevel="1">
      <c r="A1749" s="98" t="s">
        <v>2383</v>
      </c>
      <c r="B1749" s="55">
        <v>0</v>
      </c>
      <c r="C1749" s="55">
        <v>0</v>
      </c>
      <c r="D1749" s="55">
        <v>1</v>
      </c>
      <c r="E1749" s="55">
        <v>0</v>
      </c>
      <c r="F1749" s="55">
        <v>1</v>
      </c>
    </row>
    <row r="1750" spans="1:6" ht="13" hidden="1" outlineLevel="1">
      <c r="A1750" s="98" t="s">
        <v>2385</v>
      </c>
      <c r="B1750" s="55">
        <v>0</v>
      </c>
      <c r="C1750" s="55">
        <v>0</v>
      </c>
      <c r="D1750" s="55">
        <v>1</v>
      </c>
      <c r="E1750" s="55">
        <v>0</v>
      </c>
      <c r="F1750" s="55">
        <v>1</v>
      </c>
    </row>
    <row r="1751" spans="1:6" ht="13" hidden="1" outlineLevel="1">
      <c r="A1751" s="98" t="s">
        <v>2263</v>
      </c>
      <c r="B1751" s="55">
        <v>0</v>
      </c>
      <c r="C1751" s="55">
        <v>0</v>
      </c>
      <c r="D1751" s="55">
        <v>1</v>
      </c>
      <c r="E1751" s="55">
        <v>0</v>
      </c>
      <c r="F1751" s="55">
        <v>1</v>
      </c>
    </row>
    <row r="1752" spans="1:6" ht="13" hidden="1" outlineLevel="1">
      <c r="A1752" s="98" t="s">
        <v>3289</v>
      </c>
      <c r="B1752" s="55">
        <v>0</v>
      </c>
      <c r="C1752" s="55">
        <v>0</v>
      </c>
      <c r="D1752" s="55">
        <v>1</v>
      </c>
      <c r="E1752" s="55">
        <v>0</v>
      </c>
      <c r="F1752" s="55">
        <v>1</v>
      </c>
    </row>
    <row r="1753" spans="1:6" ht="13" hidden="1" outlineLevel="1">
      <c r="A1753" s="98" t="s">
        <v>2298</v>
      </c>
      <c r="B1753" s="55">
        <v>0</v>
      </c>
      <c r="C1753" s="55">
        <v>0</v>
      </c>
      <c r="D1753" s="55">
        <v>1</v>
      </c>
      <c r="E1753" s="55">
        <v>0</v>
      </c>
      <c r="F1753" s="55">
        <v>1</v>
      </c>
    </row>
    <row r="1754" spans="1:6" ht="13" hidden="1" outlineLevel="1">
      <c r="A1754" s="98" t="s">
        <v>2299</v>
      </c>
      <c r="B1754" s="55">
        <v>0</v>
      </c>
      <c r="C1754" s="55">
        <v>0</v>
      </c>
      <c r="D1754" s="55">
        <v>1</v>
      </c>
      <c r="E1754" s="55">
        <v>0</v>
      </c>
      <c r="F1754" s="55">
        <v>1</v>
      </c>
    </row>
    <row r="1755" spans="1:6" ht="13" hidden="1" outlineLevel="1">
      <c r="A1755" s="98" t="s">
        <v>3290</v>
      </c>
      <c r="B1755" s="55">
        <v>0</v>
      </c>
      <c r="C1755" s="55">
        <v>0</v>
      </c>
      <c r="D1755" s="55">
        <v>1</v>
      </c>
      <c r="E1755" s="55">
        <v>0</v>
      </c>
      <c r="F1755" s="55">
        <v>1</v>
      </c>
    </row>
    <row r="1756" spans="1:6" ht="13" hidden="1" outlineLevel="1">
      <c r="A1756" s="98" t="s">
        <v>3291</v>
      </c>
      <c r="B1756" s="55">
        <v>0</v>
      </c>
      <c r="C1756" s="55">
        <v>1</v>
      </c>
      <c r="D1756" s="55">
        <v>0</v>
      </c>
      <c r="E1756" s="55">
        <v>0</v>
      </c>
      <c r="F1756" s="55">
        <v>1</v>
      </c>
    </row>
    <row r="1757" spans="1:6" ht="13" hidden="1" outlineLevel="1">
      <c r="A1757" s="98" t="s">
        <v>3292</v>
      </c>
      <c r="B1757" s="55">
        <v>0</v>
      </c>
      <c r="C1757" s="55">
        <v>0</v>
      </c>
      <c r="D1757" s="55">
        <v>1</v>
      </c>
      <c r="E1757" s="55">
        <v>0</v>
      </c>
      <c r="F1757" s="55">
        <v>1</v>
      </c>
    </row>
    <row r="1758" spans="1:6" ht="13" hidden="1" outlineLevel="1">
      <c r="A1758" s="98" t="s">
        <v>3293</v>
      </c>
      <c r="B1758" s="55">
        <v>1</v>
      </c>
      <c r="C1758" s="55">
        <v>0</v>
      </c>
      <c r="D1758" s="55">
        <v>0</v>
      </c>
      <c r="E1758" s="55">
        <v>0</v>
      </c>
      <c r="F1758" s="55">
        <v>1</v>
      </c>
    </row>
    <row r="1759" spans="1:6" ht="13" hidden="1" outlineLevel="1">
      <c r="A1759" s="98" t="s">
        <v>3294</v>
      </c>
      <c r="B1759" s="55">
        <v>0</v>
      </c>
      <c r="C1759" s="55">
        <v>1</v>
      </c>
      <c r="D1759" s="55">
        <v>0</v>
      </c>
      <c r="E1759" s="55">
        <v>0</v>
      </c>
      <c r="F1759" s="55">
        <v>1</v>
      </c>
    </row>
    <row r="1760" spans="1:6" ht="13" hidden="1" outlineLevel="1">
      <c r="A1760" s="98" t="s">
        <v>3295</v>
      </c>
      <c r="B1760" s="55">
        <v>0</v>
      </c>
      <c r="C1760" s="55">
        <v>0</v>
      </c>
      <c r="D1760" s="55">
        <v>1</v>
      </c>
      <c r="E1760" s="55">
        <v>0</v>
      </c>
      <c r="F1760" s="55">
        <v>1</v>
      </c>
    </row>
    <row r="1761" spans="1:6" ht="13" hidden="1" outlineLevel="1">
      <c r="A1761" s="98" t="s">
        <v>3296</v>
      </c>
      <c r="B1761" s="55">
        <v>0</v>
      </c>
      <c r="C1761" s="55">
        <v>1</v>
      </c>
      <c r="D1761" s="55">
        <v>0</v>
      </c>
      <c r="E1761" s="55">
        <v>0</v>
      </c>
      <c r="F1761" s="55">
        <v>1</v>
      </c>
    </row>
    <row r="1762" spans="1:6" ht="13" hidden="1" outlineLevel="1">
      <c r="A1762" s="98" t="s">
        <v>2695</v>
      </c>
      <c r="B1762" s="55">
        <v>0</v>
      </c>
      <c r="C1762" s="55">
        <v>1</v>
      </c>
      <c r="D1762" s="55">
        <v>0</v>
      </c>
      <c r="E1762" s="55">
        <v>0</v>
      </c>
      <c r="F1762" s="55">
        <v>1</v>
      </c>
    </row>
    <row r="1763" spans="1:6" ht="13" hidden="1" outlineLevel="1">
      <c r="A1763" s="98" t="s">
        <v>3297</v>
      </c>
      <c r="B1763" s="55">
        <v>0</v>
      </c>
      <c r="C1763" s="55">
        <v>0</v>
      </c>
      <c r="D1763" s="55">
        <v>1</v>
      </c>
      <c r="E1763" s="55">
        <v>0</v>
      </c>
      <c r="F1763" s="55">
        <v>1</v>
      </c>
    </row>
    <row r="1764" spans="1:6" ht="13" hidden="1" outlineLevel="1">
      <c r="A1764" s="98" t="s">
        <v>3298</v>
      </c>
      <c r="B1764" s="55">
        <v>0</v>
      </c>
      <c r="C1764" s="55">
        <v>0</v>
      </c>
      <c r="D1764" s="55">
        <v>1</v>
      </c>
      <c r="E1764" s="55">
        <v>0</v>
      </c>
      <c r="F1764" s="55">
        <v>1</v>
      </c>
    </row>
    <row r="1765" spans="1:6" ht="13" hidden="1" outlineLevel="1">
      <c r="A1765" s="98" t="s">
        <v>3299</v>
      </c>
      <c r="B1765" s="55">
        <v>0</v>
      </c>
      <c r="C1765" s="55">
        <v>1</v>
      </c>
      <c r="D1765" s="55">
        <v>0</v>
      </c>
      <c r="E1765" s="55">
        <v>0</v>
      </c>
      <c r="F1765" s="55">
        <v>1</v>
      </c>
    </row>
    <row r="1766" spans="1:6" ht="13" hidden="1" outlineLevel="1">
      <c r="A1766" s="98" t="s">
        <v>3300</v>
      </c>
      <c r="B1766" s="55">
        <v>0</v>
      </c>
      <c r="C1766" s="55">
        <v>0</v>
      </c>
      <c r="D1766" s="55">
        <v>1</v>
      </c>
      <c r="E1766" s="55">
        <v>0</v>
      </c>
      <c r="F1766" s="55">
        <v>1</v>
      </c>
    </row>
    <row r="1767" spans="1:6" ht="13" hidden="1" outlineLevel="1">
      <c r="A1767" s="98" t="s">
        <v>3301</v>
      </c>
      <c r="B1767" s="55">
        <v>0</v>
      </c>
      <c r="C1767" s="55">
        <v>0</v>
      </c>
      <c r="D1767" s="55">
        <v>0</v>
      </c>
      <c r="E1767" s="55">
        <v>1</v>
      </c>
      <c r="F1767" s="55">
        <v>1</v>
      </c>
    </row>
    <row r="1768" spans="1:6" ht="13" hidden="1" outlineLevel="1">
      <c r="A1768" s="98" t="s">
        <v>2667</v>
      </c>
      <c r="B1768" s="55">
        <v>0</v>
      </c>
      <c r="C1768" s="55">
        <v>0</v>
      </c>
      <c r="D1768" s="55">
        <v>1</v>
      </c>
      <c r="E1768" s="55">
        <v>0</v>
      </c>
      <c r="F1768" s="55">
        <v>1</v>
      </c>
    </row>
    <row r="1769" spans="1:6" ht="13" hidden="1" outlineLevel="1">
      <c r="A1769" s="98" t="s">
        <v>3302</v>
      </c>
      <c r="B1769" s="55">
        <v>0</v>
      </c>
      <c r="C1769" s="55">
        <v>1</v>
      </c>
      <c r="D1769" s="55">
        <v>0</v>
      </c>
      <c r="E1769" s="55">
        <v>0</v>
      </c>
      <c r="F1769" s="55">
        <v>1</v>
      </c>
    </row>
    <row r="1770" spans="1:6" ht="13" hidden="1" outlineLevel="1">
      <c r="A1770" s="98" t="s">
        <v>3303</v>
      </c>
      <c r="B1770" s="55">
        <v>0</v>
      </c>
      <c r="C1770" s="55">
        <v>1</v>
      </c>
      <c r="D1770" s="55">
        <v>0</v>
      </c>
      <c r="E1770" s="55">
        <v>0</v>
      </c>
      <c r="F1770" s="55">
        <v>1</v>
      </c>
    </row>
    <row r="1771" spans="1:6" ht="13" hidden="1" outlineLevel="1">
      <c r="A1771" s="98" t="s">
        <v>3304</v>
      </c>
      <c r="B1771" s="55">
        <v>0</v>
      </c>
      <c r="C1771" s="55">
        <v>0</v>
      </c>
      <c r="D1771" s="55">
        <v>1</v>
      </c>
      <c r="E1771" s="55">
        <v>0</v>
      </c>
      <c r="F1771" s="55">
        <v>1</v>
      </c>
    </row>
    <row r="1772" spans="1:6" ht="13" hidden="1" outlineLevel="1">
      <c r="A1772" s="98" t="s">
        <v>2643</v>
      </c>
      <c r="B1772" s="55">
        <v>0</v>
      </c>
      <c r="C1772" s="55">
        <v>0</v>
      </c>
      <c r="D1772" s="55">
        <v>1</v>
      </c>
      <c r="E1772" s="55">
        <v>0</v>
      </c>
      <c r="F1772" s="55">
        <v>1</v>
      </c>
    </row>
    <row r="1773" spans="1:6" ht="13" hidden="1" outlineLevel="1">
      <c r="A1773" s="98" t="s">
        <v>3305</v>
      </c>
      <c r="B1773" s="55">
        <v>0</v>
      </c>
      <c r="C1773" s="55">
        <v>0</v>
      </c>
      <c r="D1773" s="55">
        <v>1</v>
      </c>
      <c r="E1773" s="55">
        <v>0</v>
      </c>
      <c r="F1773" s="55">
        <v>1</v>
      </c>
    </row>
    <row r="1774" spans="1:6" ht="13" hidden="1" outlineLevel="1">
      <c r="A1774" s="98" t="s">
        <v>2264</v>
      </c>
      <c r="B1774" s="55">
        <v>0</v>
      </c>
      <c r="C1774" s="55">
        <v>0</v>
      </c>
      <c r="D1774" s="55">
        <v>1</v>
      </c>
      <c r="E1774" s="55">
        <v>0</v>
      </c>
      <c r="F1774" s="55">
        <v>1</v>
      </c>
    </row>
    <row r="1775" spans="1:6" ht="13" hidden="1" outlineLevel="1">
      <c r="A1775" s="98" t="s">
        <v>2409</v>
      </c>
      <c r="B1775" s="55">
        <v>1</v>
      </c>
      <c r="C1775" s="55">
        <v>0</v>
      </c>
      <c r="D1775" s="55">
        <v>0</v>
      </c>
      <c r="E1775" s="55">
        <v>0</v>
      </c>
      <c r="F1775" s="55">
        <v>1</v>
      </c>
    </row>
    <row r="1776" spans="1:6" ht="13" hidden="1" outlineLevel="1">
      <c r="A1776" s="98" t="s">
        <v>2875</v>
      </c>
      <c r="B1776" s="55">
        <v>0</v>
      </c>
      <c r="C1776" s="55">
        <v>0</v>
      </c>
      <c r="D1776" s="55">
        <v>1</v>
      </c>
      <c r="E1776" s="55">
        <v>0</v>
      </c>
      <c r="F1776" s="55">
        <v>1</v>
      </c>
    </row>
    <row r="1777" spans="1:6" ht="13" hidden="1" outlineLevel="1">
      <c r="A1777" s="98" t="s">
        <v>3306</v>
      </c>
      <c r="B1777" s="55">
        <v>0</v>
      </c>
      <c r="C1777" s="55">
        <v>1</v>
      </c>
      <c r="D1777" s="55">
        <v>0</v>
      </c>
      <c r="E1777" s="55">
        <v>0</v>
      </c>
      <c r="F1777" s="55">
        <v>1</v>
      </c>
    </row>
    <row r="1778" spans="1:6" ht="13" hidden="1" outlineLevel="1">
      <c r="A1778" s="98" t="s">
        <v>3307</v>
      </c>
      <c r="B1778" s="55">
        <v>0</v>
      </c>
      <c r="C1778" s="55">
        <v>0</v>
      </c>
      <c r="D1778" s="55">
        <v>1</v>
      </c>
      <c r="E1778" s="55">
        <v>0</v>
      </c>
      <c r="F1778" s="55">
        <v>1</v>
      </c>
    </row>
    <row r="1779" spans="1:6" ht="13" hidden="1" outlineLevel="1">
      <c r="A1779" s="98" t="s">
        <v>2417</v>
      </c>
      <c r="B1779" s="55">
        <v>0</v>
      </c>
      <c r="C1779" s="55">
        <v>1</v>
      </c>
      <c r="D1779" s="55">
        <v>0</v>
      </c>
      <c r="E1779" s="55">
        <v>0</v>
      </c>
      <c r="F1779" s="55">
        <v>1</v>
      </c>
    </row>
    <row r="1780" spans="1:6" ht="13" hidden="1" outlineLevel="1">
      <c r="A1780" s="98" t="s">
        <v>3308</v>
      </c>
      <c r="B1780" s="55">
        <v>0</v>
      </c>
      <c r="C1780" s="55">
        <v>0</v>
      </c>
      <c r="D1780" s="55">
        <v>1</v>
      </c>
      <c r="E1780" s="55">
        <v>0</v>
      </c>
      <c r="F1780" s="55">
        <v>1</v>
      </c>
    </row>
    <row r="1781" spans="1:6" ht="13" hidden="1" outlineLevel="1">
      <c r="A1781" s="98" t="s">
        <v>2475</v>
      </c>
      <c r="B1781" s="55">
        <v>0</v>
      </c>
      <c r="C1781" s="55">
        <v>0</v>
      </c>
      <c r="D1781" s="55">
        <v>1</v>
      </c>
      <c r="E1781" s="55">
        <v>0</v>
      </c>
      <c r="F1781" s="55">
        <v>1</v>
      </c>
    </row>
    <row r="1782" spans="1:6" ht="13" hidden="1" outlineLevel="1">
      <c r="A1782" s="98" t="s">
        <v>2419</v>
      </c>
      <c r="B1782" s="55">
        <v>0</v>
      </c>
      <c r="C1782" s="55">
        <v>0</v>
      </c>
      <c r="D1782" s="55">
        <v>1</v>
      </c>
      <c r="E1782" s="55">
        <v>0</v>
      </c>
      <c r="F1782" s="55">
        <v>1</v>
      </c>
    </row>
    <row r="1783" spans="1:6" ht="13" hidden="1" outlineLevel="1">
      <c r="A1783" s="98" t="s">
        <v>3309</v>
      </c>
      <c r="B1783" s="55">
        <v>0</v>
      </c>
      <c r="C1783" s="55">
        <v>0</v>
      </c>
      <c r="D1783" s="55">
        <v>1</v>
      </c>
      <c r="E1783" s="55">
        <v>0</v>
      </c>
      <c r="F1783" s="55">
        <v>1</v>
      </c>
    </row>
    <row r="1784" spans="1:6" ht="13" hidden="1" outlineLevel="1">
      <c r="A1784" s="98" t="s">
        <v>2647</v>
      </c>
      <c r="B1784" s="55">
        <v>0</v>
      </c>
      <c r="C1784" s="55">
        <v>1</v>
      </c>
      <c r="D1784" s="55">
        <v>0</v>
      </c>
      <c r="E1784" s="55">
        <v>0</v>
      </c>
      <c r="F1784" s="55">
        <v>1</v>
      </c>
    </row>
    <row r="1785" spans="1:6" ht="13" hidden="1" outlineLevel="1">
      <c r="A1785" s="98" t="s">
        <v>3310</v>
      </c>
      <c r="B1785" s="55">
        <v>0</v>
      </c>
      <c r="C1785" s="55">
        <v>0</v>
      </c>
      <c r="D1785" s="55">
        <v>1</v>
      </c>
      <c r="E1785" s="55">
        <v>0</v>
      </c>
      <c r="F1785" s="55">
        <v>1</v>
      </c>
    </row>
    <row r="1786" spans="1:6" ht="13" hidden="1" outlineLevel="1">
      <c r="A1786" s="98" t="s">
        <v>3311</v>
      </c>
      <c r="B1786" s="55">
        <v>0</v>
      </c>
      <c r="C1786" s="55">
        <v>1</v>
      </c>
      <c r="D1786" s="55">
        <v>0</v>
      </c>
      <c r="E1786" s="55">
        <v>0</v>
      </c>
      <c r="F1786" s="55">
        <v>1</v>
      </c>
    </row>
    <row r="1787" spans="1:6" ht="13" hidden="1" outlineLevel="1">
      <c r="A1787" s="98" t="s">
        <v>3312</v>
      </c>
      <c r="B1787" s="55">
        <v>0</v>
      </c>
      <c r="C1787" s="55">
        <v>1</v>
      </c>
      <c r="D1787" s="55">
        <v>0</v>
      </c>
      <c r="E1787" s="55">
        <v>0</v>
      </c>
      <c r="F1787" s="55">
        <v>1</v>
      </c>
    </row>
    <row r="1788" spans="1:6" ht="13" hidden="1" outlineLevel="1">
      <c r="A1788" s="98" t="s">
        <v>3313</v>
      </c>
      <c r="B1788" s="55">
        <v>0</v>
      </c>
      <c r="C1788" s="55">
        <v>0</v>
      </c>
      <c r="D1788" s="55">
        <v>1</v>
      </c>
      <c r="E1788" s="55">
        <v>0</v>
      </c>
      <c r="F1788" s="55">
        <v>1</v>
      </c>
    </row>
    <row r="1789" spans="1:6" ht="13" hidden="1" outlineLevel="1">
      <c r="A1789" s="98" t="s">
        <v>3314</v>
      </c>
      <c r="B1789" s="55">
        <v>0</v>
      </c>
      <c r="C1789" s="55">
        <v>0</v>
      </c>
      <c r="D1789" s="55">
        <v>1</v>
      </c>
      <c r="E1789" s="55">
        <v>0</v>
      </c>
      <c r="F1789" s="55">
        <v>1</v>
      </c>
    </row>
    <row r="1790" spans="1:6" ht="13" hidden="1" outlineLevel="1">
      <c r="A1790" s="98" t="s">
        <v>3315</v>
      </c>
      <c r="B1790" s="55">
        <v>0</v>
      </c>
      <c r="C1790" s="55">
        <v>1</v>
      </c>
      <c r="D1790" s="55">
        <v>0</v>
      </c>
      <c r="E1790" s="55">
        <v>0</v>
      </c>
      <c r="F1790" s="55">
        <v>1</v>
      </c>
    </row>
    <row r="1791" spans="1:6" ht="13" hidden="1" outlineLevel="1">
      <c r="A1791" s="98" t="s">
        <v>2265</v>
      </c>
      <c r="B1791" s="55">
        <v>0</v>
      </c>
      <c r="C1791" s="55">
        <v>0</v>
      </c>
      <c r="D1791" s="55">
        <v>1</v>
      </c>
      <c r="E1791" s="55">
        <v>0</v>
      </c>
      <c r="F1791" s="55">
        <v>1</v>
      </c>
    </row>
    <row r="1792" spans="1:6" ht="13" hidden="1" outlineLevel="1">
      <c r="A1792" s="98" t="s">
        <v>3316</v>
      </c>
      <c r="B1792" s="55">
        <v>0</v>
      </c>
      <c r="C1792" s="55">
        <v>0</v>
      </c>
      <c r="D1792" s="55">
        <v>1</v>
      </c>
      <c r="E1792" s="55">
        <v>0</v>
      </c>
      <c r="F1792" s="55">
        <v>1</v>
      </c>
    </row>
    <row r="1793" spans="1:6" ht="13" hidden="1" outlineLevel="1">
      <c r="A1793" s="98" t="s">
        <v>2423</v>
      </c>
      <c r="B1793" s="55">
        <v>0</v>
      </c>
      <c r="C1793" s="55">
        <v>1</v>
      </c>
      <c r="D1793" s="55">
        <v>0</v>
      </c>
      <c r="E1793" s="55">
        <v>0</v>
      </c>
      <c r="F1793" s="55">
        <v>1</v>
      </c>
    </row>
    <row r="1794" spans="1:6" ht="13" hidden="1" outlineLevel="1">
      <c r="A1794" s="98" t="s">
        <v>3317</v>
      </c>
      <c r="B1794" s="55">
        <v>0</v>
      </c>
      <c r="C1794" s="55">
        <v>1</v>
      </c>
      <c r="D1794" s="55">
        <v>0</v>
      </c>
      <c r="E1794" s="55">
        <v>0</v>
      </c>
      <c r="F1794" s="55">
        <v>1</v>
      </c>
    </row>
    <row r="1795" spans="1:6" ht="13" hidden="1" outlineLevel="1">
      <c r="A1795" s="98" t="s">
        <v>3318</v>
      </c>
      <c r="B1795" s="55">
        <v>0</v>
      </c>
      <c r="C1795" s="55">
        <v>0</v>
      </c>
      <c r="D1795" s="55">
        <v>1</v>
      </c>
      <c r="E1795" s="55">
        <v>0</v>
      </c>
      <c r="F1795" s="55">
        <v>1</v>
      </c>
    </row>
    <row r="1796" spans="1:6" ht="13" hidden="1" outlineLevel="1">
      <c r="A1796" s="98" t="s">
        <v>2530</v>
      </c>
      <c r="B1796" s="55">
        <v>0</v>
      </c>
      <c r="C1796" s="55">
        <v>1</v>
      </c>
      <c r="D1796" s="55">
        <v>0</v>
      </c>
      <c r="E1796" s="55">
        <v>0</v>
      </c>
      <c r="F1796" s="55">
        <v>1</v>
      </c>
    </row>
    <row r="1797" spans="1:6" ht="13" hidden="1" outlineLevel="1">
      <c r="A1797" s="98" t="s">
        <v>3319</v>
      </c>
      <c r="B1797" s="55">
        <v>0</v>
      </c>
      <c r="C1797" s="55">
        <v>1</v>
      </c>
      <c r="D1797" s="55">
        <v>0</v>
      </c>
      <c r="E1797" s="55">
        <v>0</v>
      </c>
      <c r="F1797" s="55">
        <v>1</v>
      </c>
    </row>
    <row r="1798" spans="1:6" ht="13" hidden="1" outlineLevel="1">
      <c r="A1798" s="98" t="s">
        <v>2433</v>
      </c>
      <c r="B1798" s="55">
        <v>0</v>
      </c>
      <c r="C1798" s="55">
        <v>0</v>
      </c>
      <c r="D1798" s="55">
        <v>1</v>
      </c>
      <c r="E1798" s="55">
        <v>0</v>
      </c>
      <c r="F1798" s="55">
        <v>1</v>
      </c>
    </row>
    <row r="1799" spans="1:6" ht="13" hidden="1" outlineLevel="1">
      <c r="A1799" s="98" t="s">
        <v>2434</v>
      </c>
      <c r="B1799" s="55">
        <v>0</v>
      </c>
      <c r="C1799" s="55">
        <v>0</v>
      </c>
      <c r="D1799" s="55">
        <v>1</v>
      </c>
      <c r="E1799" s="55">
        <v>0</v>
      </c>
      <c r="F1799" s="55">
        <v>1</v>
      </c>
    </row>
    <row r="1800" spans="1:6" ht="13" hidden="1" outlineLevel="1">
      <c r="A1800" s="98" t="s">
        <v>2316</v>
      </c>
      <c r="B1800" s="55">
        <v>0</v>
      </c>
      <c r="C1800" s="55">
        <v>0</v>
      </c>
      <c r="D1800" s="55">
        <v>1</v>
      </c>
      <c r="E1800" s="55">
        <v>0</v>
      </c>
      <c r="F1800" s="55">
        <v>1</v>
      </c>
    </row>
    <row r="1801" spans="1:6" ht="13" hidden="1" outlineLevel="1">
      <c r="A1801" s="98" t="s">
        <v>3320</v>
      </c>
      <c r="B1801" s="55">
        <v>0</v>
      </c>
      <c r="C1801" s="55">
        <v>0</v>
      </c>
      <c r="D1801" s="55">
        <v>1</v>
      </c>
      <c r="E1801" s="55">
        <v>0</v>
      </c>
      <c r="F1801" s="55">
        <v>1</v>
      </c>
    </row>
    <row r="1802" spans="1:6" ht="13" hidden="1" outlineLevel="1">
      <c r="A1802" s="98" t="s">
        <v>3321</v>
      </c>
      <c r="B1802" s="55">
        <v>1</v>
      </c>
      <c r="C1802" s="55">
        <v>0</v>
      </c>
      <c r="D1802" s="55">
        <v>0</v>
      </c>
      <c r="E1802" s="55">
        <v>0</v>
      </c>
      <c r="F1802" s="55">
        <v>1</v>
      </c>
    </row>
    <row r="1803" spans="1:6" ht="13" hidden="1" outlineLevel="1">
      <c r="A1803" s="98" t="s">
        <v>3322</v>
      </c>
      <c r="B1803" s="55">
        <v>0</v>
      </c>
      <c r="C1803" s="55">
        <v>0</v>
      </c>
      <c r="D1803" s="55">
        <v>1</v>
      </c>
      <c r="E1803" s="55">
        <v>0</v>
      </c>
      <c r="F1803" s="55">
        <v>1</v>
      </c>
    </row>
    <row r="1804" spans="1:6" ht="13" hidden="1" outlineLevel="1">
      <c r="A1804" s="98" t="s">
        <v>3323</v>
      </c>
      <c r="B1804" s="55">
        <v>0</v>
      </c>
      <c r="C1804" s="55">
        <v>1</v>
      </c>
      <c r="D1804" s="55">
        <v>0</v>
      </c>
      <c r="E1804" s="55">
        <v>0</v>
      </c>
      <c r="F1804" s="55">
        <v>1</v>
      </c>
    </row>
    <row r="1805" spans="1:6" ht="13" hidden="1" outlineLevel="1">
      <c r="A1805" s="98" t="s">
        <v>3324</v>
      </c>
      <c r="B1805" s="55">
        <v>0</v>
      </c>
      <c r="C1805" s="55">
        <v>0</v>
      </c>
      <c r="D1805" s="55">
        <v>1</v>
      </c>
      <c r="E1805" s="55">
        <v>0</v>
      </c>
      <c r="F1805" s="55">
        <v>1</v>
      </c>
    </row>
    <row r="1806" spans="1:6" ht="13" hidden="1" outlineLevel="1">
      <c r="A1806" s="98" t="s">
        <v>3325</v>
      </c>
      <c r="B1806" s="55">
        <v>0</v>
      </c>
      <c r="C1806" s="55">
        <v>1</v>
      </c>
      <c r="D1806" s="55">
        <v>0</v>
      </c>
      <c r="E1806" s="55">
        <v>0</v>
      </c>
      <c r="F1806" s="55">
        <v>1</v>
      </c>
    </row>
    <row r="1807" spans="1:6" ht="13" hidden="1" outlineLevel="1">
      <c r="A1807" s="98" t="s">
        <v>3326</v>
      </c>
      <c r="B1807" s="55">
        <v>0</v>
      </c>
      <c r="C1807" s="55">
        <v>1</v>
      </c>
      <c r="D1807" s="55">
        <v>0</v>
      </c>
      <c r="E1807" s="55">
        <v>0</v>
      </c>
      <c r="F1807" s="55">
        <v>1</v>
      </c>
    </row>
    <row r="1808" spans="1:6" ht="13">
      <c r="A1808" s="65"/>
      <c r="B1808" s="65"/>
      <c r="C1808" s="65"/>
      <c r="D1808" s="65"/>
      <c r="E1808" s="65"/>
      <c r="F1808" s="65"/>
    </row>
    <row r="1809" spans="1:6" ht="13">
      <c r="A1809" s="67" t="s">
        <v>39</v>
      </c>
      <c r="B1809" s="65"/>
      <c r="C1809" s="65"/>
      <c r="D1809" s="65"/>
      <c r="E1809" s="65"/>
      <c r="F1809" s="65"/>
    </row>
    <row r="1810" spans="1:6" ht="13">
      <c r="A1810" s="97" t="s">
        <v>2222</v>
      </c>
      <c r="B1810" s="97" t="s">
        <v>64</v>
      </c>
      <c r="C1810" s="97" t="s">
        <v>49</v>
      </c>
      <c r="D1810" s="97" t="s">
        <v>50</v>
      </c>
      <c r="E1810" s="97" t="s">
        <v>69</v>
      </c>
      <c r="F1810" s="97" t="s">
        <v>2223</v>
      </c>
    </row>
    <row r="1811" spans="1:6" ht="13">
      <c r="A1811" s="98" t="s">
        <v>2225</v>
      </c>
      <c r="B1811" s="55">
        <v>90</v>
      </c>
      <c r="C1811" s="55">
        <v>582</v>
      </c>
      <c r="D1811" s="55">
        <v>422</v>
      </c>
      <c r="E1811" s="55">
        <v>33</v>
      </c>
      <c r="F1811" s="55">
        <v>1127</v>
      </c>
    </row>
    <row r="1812" spans="1:6" ht="13">
      <c r="A1812" s="98" t="s">
        <v>2226</v>
      </c>
      <c r="B1812" s="55">
        <v>74</v>
      </c>
      <c r="C1812" s="55">
        <v>561</v>
      </c>
      <c r="D1812" s="55">
        <v>318</v>
      </c>
      <c r="E1812" s="55">
        <v>26</v>
      </c>
      <c r="F1812" s="55">
        <v>979</v>
      </c>
    </row>
    <row r="1813" spans="1:6" ht="13">
      <c r="A1813" s="98" t="s">
        <v>2229</v>
      </c>
      <c r="B1813" s="55">
        <v>48</v>
      </c>
      <c r="C1813" s="55">
        <v>494</v>
      </c>
      <c r="D1813" s="55">
        <v>258</v>
      </c>
      <c r="E1813" s="55">
        <v>14</v>
      </c>
      <c r="F1813" s="55">
        <v>814</v>
      </c>
    </row>
    <row r="1814" spans="1:6" ht="13">
      <c r="A1814" s="98" t="s">
        <v>2227</v>
      </c>
      <c r="B1814" s="55">
        <v>51</v>
      </c>
      <c r="C1814" s="55">
        <v>378</v>
      </c>
      <c r="D1814" s="55">
        <v>168</v>
      </c>
      <c r="E1814" s="55">
        <v>12</v>
      </c>
      <c r="F1814" s="55">
        <v>609</v>
      </c>
    </row>
    <row r="1815" spans="1:6" ht="13">
      <c r="A1815" s="98" t="s">
        <v>2233</v>
      </c>
      <c r="B1815" s="55">
        <v>46</v>
      </c>
      <c r="C1815" s="55">
        <v>253</v>
      </c>
      <c r="D1815" s="55">
        <v>143</v>
      </c>
      <c r="E1815" s="55">
        <v>13</v>
      </c>
      <c r="F1815" s="55">
        <v>455</v>
      </c>
    </row>
    <row r="1816" spans="1:6" ht="13">
      <c r="A1816" s="98" t="s">
        <v>2262</v>
      </c>
      <c r="B1816" s="55">
        <v>8</v>
      </c>
      <c r="C1816" s="55">
        <v>221</v>
      </c>
      <c r="D1816" s="55">
        <v>151</v>
      </c>
      <c r="E1816" s="55">
        <v>12</v>
      </c>
      <c r="F1816" s="55">
        <v>392</v>
      </c>
    </row>
    <row r="1817" spans="1:6" ht="13">
      <c r="A1817" s="98" t="s">
        <v>2363</v>
      </c>
      <c r="B1817" s="55">
        <v>14</v>
      </c>
      <c r="C1817" s="55">
        <v>203</v>
      </c>
      <c r="D1817" s="55">
        <v>128</v>
      </c>
      <c r="E1817" s="55">
        <v>6</v>
      </c>
      <c r="F1817" s="55">
        <v>351</v>
      </c>
    </row>
    <row r="1818" spans="1:6" ht="13">
      <c r="A1818" s="98" t="s">
        <v>2261</v>
      </c>
      <c r="B1818" s="55">
        <v>12</v>
      </c>
      <c r="C1818" s="55">
        <v>231</v>
      </c>
      <c r="D1818" s="55">
        <v>97</v>
      </c>
      <c r="E1818" s="55">
        <v>4</v>
      </c>
      <c r="F1818" s="55">
        <v>344</v>
      </c>
    </row>
    <row r="1819" spans="1:6" ht="13">
      <c r="A1819" s="98" t="s">
        <v>2228</v>
      </c>
      <c r="B1819" s="55">
        <v>40</v>
      </c>
      <c r="C1819" s="55">
        <v>206</v>
      </c>
      <c r="D1819" s="55">
        <v>89</v>
      </c>
      <c r="E1819" s="55">
        <v>6</v>
      </c>
      <c r="F1819" s="55">
        <v>341</v>
      </c>
    </row>
    <row r="1820" spans="1:6" ht="13">
      <c r="A1820" s="98" t="s">
        <v>2231</v>
      </c>
      <c r="B1820" s="55">
        <v>36</v>
      </c>
      <c r="C1820" s="55">
        <v>190</v>
      </c>
      <c r="D1820" s="55">
        <v>79</v>
      </c>
      <c r="E1820" s="55">
        <v>8</v>
      </c>
      <c r="F1820" s="55">
        <v>313</v>
      </c>
    </row>
    <row r="1821" spans="1:6" ht="13">
      <c r="A1821" s="98" t="s">
        <v>2248</v>
      </c>
      <c r="B1821" s="55">
        <v>12</v>
      </c>
      <c r="C1821" s="55">
        <v>195</v>
      </c>
      <c r="D1821" s="55">
        <v>79</v>
      </c>
      <c r="E1821" s="55">
        <v>9</v>
      </c>
      <c r="F1821" s="55">
        <v>295</v>
      </c>
    </row>
    <row r="1822" spans="1:6" ht="13">
      <c r="A1822" s="98" t="s">
        <v>2237</v>
      </c>
      <c r="B1822" s="55">
        <v>20</v>
      </c>
      <c r="C1822" s="55">
        <v>146</v>
      </c>
      <c r="D1822" s="55">
        <v>106</v>
      </c>
      <c r="E1822" s="55">
        <v>9</v>
      </c>
      <c r="F1822" s="55">
        <v>281</v>
      </c>
    </row>
    <row r="1823" spans="1:6" ht="13">
      <c r="A1823" s="98" t="s">
        <v>2230</v>
      </c>
      <c r="B1823" s="55">
        <v>22</v>
      </c>
      <c r="C1823" s="55">
        <v>125</v>
      </c>
      <c r="D1823" s="55">
        <v>72</v>
      </c>
      <c r="E1823" s="55">
        <v>6</v>
      </c>
      <c r="F1823" s="55">
        <v>225</v>
      </c>
    </row>
    <row r="1824" spans="1:6" ht="13">
      <c r="A1824" s="98" t="s">
        <v>2232</v>
      </c>
      <c r="B1824" s="55">
        <v>23</v>
      </c>
      <c r="C1824" s="55">
        <v>108</v>
      </c>
      <c r="D1824" s="55">
        <v>82</v>
      </c>
      <c r="E1824" s="55">
        <v>5</v>
      </c>
      <c r="F1824" s="55">
        <v>218</v>
      </c>
    </row>
    <row r="1825" spans="1:6" ht="13" collapsed="1">
      <c r="A1825" s="98" t="s">
        <v>2239</v>
      </c>
      <c r="B1825" s="55">
        <v>7</v>
      </c>
      <c r="C1825" s="55">
        <v>98</v>
      </c>
      <c r="D1825" s="55">
        <v>79</v>
      </c>
      <c r="E1825" s="55">
        <v>10</v>
      </c>
      <c r="F1825" s="55">
        <v>194</v>
      </c>
    </row>
    <row r="1826" spans="1:6" ht="13" hidden="1" outlineLevel="1">
      <c r="A1826" s="98" t="s">
        <v>2345</v>
      </c>
      <c r="B1826" s="55">
        <v>1</v>
      </c>
      <c r="C1826" s="55">
        <v>112</v>
      </c>
      <c r="D1826" s="55">
        <v>35</v>
      </c>
      <c r="E1826" s="55">
        <v>6</v>
      </c>
      <c r="F1826" s="55">
        <v>154</v>
      </c>
    </row>
    <row r="1827" spans="1:6" ht="13" hidden="1" outlineLevel="1">
      <c r="A1827" s="98" t="s">
        <v>2244</v>
      </c>
      <c r="B1827" s="55">
        <v>7</v>
      </c>
      <c r="C1827" s="55">
        <v>48</v>
      </c>
      <c r="D1827" s="55">
        <v>81</v>
      </c>
      <c r="E1827" s="55">
        <v>13</v>
      </c>
      <c r="F1827" s="55">
        <v>149</v>
      </c>
    </row>
    <row r="1828" spans="1:6" ht="13" hidden="1" outlineLevel="1">
      <c r="A1828" s="98" t="s">
        <v>2224</v>
      </c>
      <c r="B1828" s="55">
        <v>11</v>
      </c>
      <c r="C1828" s="55">
        <v>85</v>
      </c>
      <c r="D1828" s="55">
        <v>47</v>
      </c>
      <c r="E1828" s="55">
        <v>1</v>
      </c>
      <c r="F1828" s="55">
        <v>144</v>
      </c>
    </row>
    <row r="1829" spans="1:6" ht="13" hidden="1" outlineLevel="1">
      <c r="A1829" s="98" t="s">
        <v>2443</v>
      </c>
      <c r="B1829" s="55">
        <v>11</v>
      </c>
      <c r="C1829" s="55">
        <v>70</v>
      </c>
      <c r="D1829" s="55">
        <v>44</v>
      </c>
      <c r="E1829" s="55">
        <v>5</v>
      </c>
      <c r="F1829" s="55">
        <v>130</v>
      </c>
    </row>
    <row r="1830" spans="1:6" ht="13" hidden="1" outlineLevel="1">
      <c r="A1830" s="98" t="s">
        <v>2234</v>
      </c>
      <c r="B1830" s="55">
        <v>14</v>
      </c>
      <c r="C1830" s="55">
        <v>66</v>
      </c>
      <c r="D1830" s="55">
        <v>36</v>
      </c>
      <c r="E1830" s="55">
        <v>2</v>
      </c>
      <c r="F1830" s="55">
        <v>118</v>
      </c>
    </row>
    <row r="1831" spans="1:6" ht="13" hidden="1" outlineLevel="1">
      <c r="A1831" s="98" t="s">
        <v>2235</v>
      </c>
      <c r="B1831" s="55">
        <v>9</v>
      </c>
      <c r="C1831" s="55">
        <v>74</v>
      </c>
      <c r="D1831" s="55">
        <v>32</v>
      </c>
      <c r="E1831" s="55">
        <v>2</v>
      </c>
      <c r="F1831" s="55">
        <v>117</v>
      </c>
    </row>
    <row r="1832" spans="1:6" ht="13" hidden="1" outlineLevel="1">
      <c r="A1832" s="98" t="s">
        <v>2243</v>
      </c>
      <c r="B1832" s="55">
        <v>6</v>
      </c>
      <c r="C1832" s="55">
        <v>37</v>
      </c>
      <c r="D1832" s="55">
        <v>36</v>
      </c>
      <c r="E1832" s="55">
        <v>2</v>
      </c>
      <c r="F1832" s="55">
        <v>81</v>
      </c>
    </row>
    <row r="1833" spans="1:6" ht="13" hidden="1" outlineLevel="1">
      <c r="A1833" s="98" t="s">
        <v>2236</v>
      </c>
      <c r="B1833" s="55">
        <v>11</v>
      </c>
      <c r="C1833" s="55">
        <v>49</v>
      </c>
      <c r="D1833" s="55">
        <v>18</v>
      </c>
      <c r="E1833" s="55">
        <v>1</v>
      </c>
      <c r="F1833" s="55">
        <v>79</v>
      </c>
    </row>
    <row r="1834" spans="1:6" ht="13" hidden="1" outlineLevel="1">
      <c r="A1834" s="98" t="s">
        <v>2464</v>
      </c>
      <c r="B1834" s="55">
        <v>1</v>
      </c>
      <c r="C1834" s="55">
        <v>36</v>
      </c>
      <c r="D1834" s="55">
        <v>39</v>
      </c>
      <c r="E1834" s="55">
        <v>3</v>
      </c>
      <c r="F1834" s="55">
        <v>79</v>
      </c>
    </row>
    <row r="1835" spans="1:6" ht="13" hidden="1" outlineLevel="1">
      <c r="A1835" s="98" t="s">
        <v>2247</v>
      </c>
      <c r="B1835" s="55">
        <v>6</v>
      </c>
      <c r="C1835" s="55">
        <v>38</v>
      </c>
      <c r="D1835" s="55">
        <v>31</v>
      </c>
      <c r="E1835" s="55">
        <v>3</v>
      </c>
      <c r="F1835" s="55">
        <v>78</v>
      </c>
    </row>
    <row r="1836" spans="1:6" ht="13" hidden="1" outlineLevel="1">
      <c r="A1836" s="98" t="s">
        <v>2360</v>
      </c>
      <c r="B1836" s="55">
        <v>3</v>
      </c>
      <c r="C1836" s="55">
        <v>19</v>
      </c>
      <c r="D1836" s="55">
        <v>46</v>
      </c>
      <c r="E1836" s="55">
        <v>5</v>
      </c>
      <c r="F1836" s="55">
        <v>73</v>
      </c>
    </row>
    <row r="1837" spans="1:6" ht="13" hidden="1" outlineLevel="1">
      <c r="A1837" s="98" t="s">
        <v>2469</v>
      </c>
      <c r="B1837" s="55">
        <v>1</v>
      </c>
      <c r="C1837" s="55">
        <v>24</v>
      </c>
      <c r="D1837" s="55">
        <v>35</v>
      </c>
      <c r="E1837" s="55">
        <v>7</v>
      </c>
      <c r="F1837" s="55">
        <v>67</v>
      </c>
    </row>
    <row r="1838" spans="1:6" ht="13" hidden="1" outlineLevel="1">
      <c r="A1838" s="98" t="s">
        <v>2329</v>
      </c>
      <c r="B1838" s="55">
        <v>3</v>
      </c>
      <c r="C1838" s="55">
        <v>24</v>
      </c>
      <c r="D1838" s="55">
        <v>29</v>
      </c>
      <c r="E1838" s="55">
        <v>3</v>
      </c>
      <c r="F1838" s="55">
        <v>59</v>
      </c>
    </row>
    <row r="1839" spans="1:6" ht="13" hidden="1" outlineLevel="1">
      <c r="A1839" s="98" t="s">
        <v>2453</v>
      </c>
      <c r="B1839" s="55">
        <v>3</v>
      </c>
      <c r="C1839" s="55">
        <v>31</v>
      </c>
      <c r="D1839" s="55">
        <v>20</v>
      </c>
      <c r="E1839" s="55">
        <v>5</v>
      </c>
      <c r="F1839" s="55">
        <v>59</v>
      </c>
    </row>
    <row r="1840" spans="1:6" ht="13" hidden="1" outlineLevel="1">
      <c r="A1840" s="98" t="s">
        <v>3327</v>
      </c>
      <c r="B1840" s="55">
        <v>4</v>
      </c>
      <c r="C1840" s="55">
        <v>34</v>
      </c>
      <c r="D1840" s="55">
        <v>15</v>
      </c>
      <c r="E1840" s="55">
        <v>5</v>
      </c>
      <c r="F1840" s="55">
        <v>58</v>
      </c>
    </row>
    <row r="1841" spans="1:6" ht="13" hidden="1" outlineLevel="1">
      <c r="A1841" s="98" t="s">
        <v>2245</v>
      </c>
      <c r="B1841" s="55">
        <v>13</v>
      </c>
      <c r="C1841" s="55">
        <v>28</v>
      </c>
      <c r="D1841" s="55">
        <v>16</v>
      </c>
      <c r="E1841" s="55">
        <v>0</v>
      </c>
      <c r="F1841" s="55">
        <v>57</v>
      </c>
    </row>
    <row r="1842" spans="1:6" ht="13" hidden="1" outlineLevel="1">
      <c r="A1842" s="98" t="s">
        <v>2387</v>
      </c>
      <c r="B1842" s="55">
        <v>7</v>
      </c>
      <c r="C1842" s="55">
        <v>21</v>
      </c>
      <c r="D1842" s="55">
        <v>25</v>
      </c>
      <c r="E1842" s="55">
        <v>1</v>
      </c>
      <c r="F1842" s="55">
        <v>54</v>
      </c>
    </row>
    <row r="1843" spans="1:6" ht="13" hidden="1" outlineLevel="1">
      <c r="A1843" s="98" t="s">
        <v>2240</v>
      </c>
      <c r="B1843" s="55">
        <v>6</v>
      </c>
      <c r="C1843" s="55">
        <v>20</v>
      </c>
      <c r="D1843" s="55">
        <v>15</v>
      </c>
      <c r="E1843" s="55">
        <v>0</v>
      </c>
      <c r="F1843" s="55">
        <v>41</v>
      </c>
    </row>
    <row r="1844" spans="1:6" ht="13" hidden="1" outlineLevel="1">
      <c r="A1844" s="98" t="s">
        <v>2275</v>
      </c>
      <c r="B1844" s="55">
        <v>1</v>
      </c>
      <c r="C1844" s="55">
        <v>30</v>
      </c>
      <c r="D1844" s="55">
        <v>10</v>
      </c>
      <c r="E1844" s="55">
        <v>0</v>
      </c>
      <c r="F1844" s="55">
        <v>41</v>
      </c>
    </row>
    <row r="1845" spans="1:6" ht="13" hidden="1" outlineLevel="1">
      <c r="A1845" s="98" t="s">
        <v>2256</v>
      </c>
      <c r="B1845" s="55">
        <v>1</v>
      </c>
      <c r="C1845" s="55">
        <v>17</v>
      </c>
      <c r="D1845" s="55">
        <v>11</v>
      </c>
      <c r="E1845" s="55">
        <v>6</v>
      </c>
      <c r="F1845" s="55">
        <v>35</v>
      </c>
    </row>
    <row r="1846" spans="1:6" ht="13" hidden="1" outlineLevel="1">
      <c r="A1846" s="98" t="s">
        <v>2273</v>
      </c>
      <c r="B1846" s="55">
        <v>2</v>
      </c>
      <c r="C1846" s="55">
        <v>18</v>
      </c>
      <c r="D1846" s="55">
        <v>13</v>
      </c>
      <c r="E1846" s="55">
        <v>1</v>
      </c>
      <c r="F1846" s="55">
        <v>34</v>
      </c>
    </row>
    <row r="1847" spans="1:6" ht="13" hidden="1" outlineLevel="1">
      <c r="A1847" s="98" t="s">
        <v>2291</v>
      </c>
      <c r="B1847" s="55">
        <v>6</v>
      </c>
      <c r="C1847" s="55">
        <v>9</v>
      </c>
      <c r="D1847" s="55">
        <v>17</v>
      </c>
      <c r="E1847" s="55">
        <v>0</v>
      </c>
      <c r="F1847" s="55">
        <v>32</v>
      </c>
    </row>
    <row r="1848" spans="1:6" ht="13" hidden="1" outlineLevel="1">
      <c r="A1848" s="98" t="s">
        <v>2352</v>
      </c>
      <c r="B1848" s="55">
        <v>0</v>
      </c>
      <c r="C1848" s="55">
        <v>13</v>
      </c>
      <c r="D1848" s="55">
        <v>17</v>
      </c>
      <c r="E1848" s="55">
        <v>0</v>
      </c>
      <c r="F1848" s="55">
        <v>30</v>
      </c>
    </row>
    <row r="1849" spans="1:6" ht="13" hidden="1" outlineLevel="1">
      <c r="A1849" s="98" t="s">
        <v>2293</v>
      </c>
      <c r="B1849" s="55">
        <v>0</v>
      </c>
      <c r="C1849" s="55">
        <v>13</v>
      </c>
      <c r="D1849" s="55">
        <v>16</v>
      </c>
      <c r="E1849" s="55">
        <v>0</v>
      </c>
      <c r="F1849" s="55">
        <v>29</v>
      </c>
    </row>
    <row r="1850" spans="1:6" ht="13" hidden="1" outlineLevel="1">
      <c r="A1850" s="98" t="s">
        <v>2246</v>
      </c>
      <c r="B1850" s="55">
        <v>1</v>
      </c>
      <c r="C1850" s="55">
        <v>22</v>
      </c>
      <c r="D1850" s="55">
        <v>5</v>
      </c>
      <c r="E1850" s="55">
        <v>0</v>
      </c>
      <c r="F1850" s="55">
        <v>28</v>
      </c>
    </row>
    <row r="1851" spans="1:6" ht="13" hidden="1" outlineLevel="1">
      <c r="A1851" s="98" t="s">
        <v>2499</v>
      </c>
      <c r="B1851" s="55">
        <v>1</v>
      </c>
      <c r="C1851" s="55">
        <v>4</v>
      </c>
      <c r="D1851" s="55">
        <v>18</v>
      </c>
      <c r="E1851" s="55">
        <v>3</v>
      </c>
      <c r="F1851" s="55">
        <v>26</v>
      </c>
    </row>
    <row r="1852" spans="1:6" ht="13" hidden="1" outlineLevel="1">
      <c r="A1852" s="98" t="s">
        <v>2368</v>
      </c>
      <c r="B1852" s="55">
        <v>1</v>
      </c>
      <c r="C1852" s="55">
        <v>16</v>
      </c>
      <c r="D1852" s="55">
        <v>7</v>
      </c>
      <c r="E1852" s="55">
        <v>2</v>
      </c>
      <c r="F1852" s="55">
        <v>26</v>
      </c>
    </row>
    <row r="1853" spans="1:6" ht="13" hidden="1" outlineLevel="1">
      <c r="A1853" s="98" t="s">
        <v>2916</v>
      </c>
      <c r="B1853" s="55">
        <v>0</v>
      </c>
      <c r="C1853" s="55">
        <v>12</v>
      </c>
      <c r="D1853" s="55">
        <v>11</v>
      </c>
      <c r="E1853" s="55">
        <v>3</v>
      </c>
      <c r="F1853" s="55">
        <v>26</v>
      </c>
    </row>
    <row r="1854" spans="1:6" ht="13" hidden="1" outlineLevel="1">
      <c r="A1854" s="98" t="s">
        <v>2349</v>
      </c>
      <c r="B1854" s="55">
        <v>1</v>
      </c>
      <c r="C1854" s="55">
        <v>12</v>
      </c>
      <c r="D1854" s="55">
        <v>11</v>
      </c>
      <c r="E1854" s="55">
        <v>0</v>
      </c>
      <c r="F1854" s="55">
        <v>24</v>
      </c>
    </row>
    <row r="1855" spans="1:6" ht="13" hidden="1" outlineLevel="1">
      <c r="A1855" s="98" t="s">
        <v>2295</v>
      </c>
      <c r="B1855" s="55">
        <v>1</v>
      </c>
      <c r="C1855" s="55">
        <v>21</v>
      </c>
      <c r="D1855" s="55">
        <v>2</v>
      </c>
      <c r="E1855" s="55">
        <v>0</v>
      </c>
      <c r="F1855" s="55">
        <v>24</v>
      </c>
    </row>
    <row r="1856" spans="1:6" ht="13" hidden="1" outlineLevel="1">
      <c r="A1856" s="98" t="s">
        <v>2255</v>
      </c>
      <c r="B1856" s="55">
        <v>5</v>
      </c>
      <c r="C1856" s="55">
        <v>11</v>
      </c>
      <c r="D1856" s="55">
        <v>5</v>
      </c>
      <c r="E1856" s="55">
        <v>2</v>
      </c>
      <c r="F1856" s="55">
        <v>23</v>
      </c>
    </row>
    <row r="1857" spans="1:6" ht="13" hidden="1" outlineLevel="1">
      <c r="A1857" s="98" t="s">
        <v>2251</v>
      </c>
      <c r="B1857" s="55">
        <v>0</v>
      </c>
      <c r="C1857" s="55">
        <v>7</v>
      </c>
      <c r="D1857" s="55">
        <v>14</v>
      </c>
      <c r="E1857" s="55">
        <v>1</v>
      </c>
      <c r="F1857" s="55">
        <v>22</v>
      </c>
    </row>
    <row r="1858" spans="1:6" ht="13" hidden="1" outlineLevel="1">
      <c r="A1858" s="98" t="s">
        <v>2327</v>
      </c>
      <c r="B1858" s="55">
        <v>2</v>
      </c>
      <c r="C1858" s="55">
        <v>11</v>
      </c>
      <c r="D1858" s="55">
        <v>7</v>
      </c>
      <c r="E1858" s="55">
        <v>1</v>
      </c>
      <c r="F1858" s="55">
        <v>21</v>
      </c>
    </row>
    <row r="1859" spans="1:6" ht="13" hidden="1" outlineLevel="1">
      <c r="A1859" s="98" t="s">
        <v>2241</v>
      </c>
      <c r="B1859" s="55">
        <v>2</v>
      </c>
      <c r="C1859" s="55">
        <v>15</v>
      </c>
      <c r="D1859" s="55">
        <v>4</v>
      </c>
      <c r="E1859" s="55">
        <v>0</v>
      </c>
      <c r="F1859" s="55">
        <v>21</v>
      </c>
    </row>
    <row r="1860" spans="1:6" ht="13" hidden="1" outlineLevel="1">
      <c r="A1860" s="98" t="s">
        <v>3000</v>
      </c>
      <c r="B1860" s="55">
        <v>0</v>
      </c>
      <c r="C1860" s="55">
        <v>14</v>
      </c>
      <c r="D1860" s="55">
        <v>4</v>
      </c>
      <c r="E1860" s="55">
        <v>2</v>
      </c>
      <c r="F1860" s="55">
        <v>20</v>
      </c>
    </row>
    <row r="1861" spans="1:6" ht="13" hidden="1" outlineLevel="1">
      <c r="A1861" s="98" t="s">
        <v>2487</v>
      </c>
      <c r="B1861" s="55">
        <v>0</v>
      </c>
      <c r="C1861" s="55">
        <v>5</v>
      </c>
      <c r="D1861" s="55">
        <v>9</v>
      </c>
      <c r="E1861" s="55">
        <v>5</v>
      </c>
      <c r="F1861" s="55">
        <v>19</v>
      </c>
    </row>
    <row r="1862" spans="1:6" ht="13" hidden="1" outlineLevel="1">
      <c r="A1862" s="98" t="s">
        <v>2495</v>
      </c>
      <c r="B1862" s="55">
        <v>1</v>
      </c>
      <c r="C1862" s="55">
        <v>11</v>
      </c>
      <c r="D1862" s="55">
        <v>7</v>
      </c>
      <c r="E1862" s="55">
        <v>0</v>
      </c>
      <c r="F1862" s="55">
        <v>19</v>
      </c>
    </row>
    <row r="1863" spans="1:6" ht="13" hidden="1" outlineLevel="1">
      <c r="A1863" s="98" t="s">
        <v>3328</v>
      </c>
      <c r="B1863" s="55">
        <v>0</v>
      </c>
      <c r="C1863" s="55">
        <v>1</v>
      </c>
      <c r="D1863" s="55">
        <v>16</v>
      </c>
      <c r="E1863" s="55">
        <v>1</v>
      </c>
      <c r="F1863" s="55">
        <v>18</v>
      </c>
    </row>
    <row r="1864" spans="1:6" ht="13" hidden="1" outlineLevel="1">
      <c r="A1864" s="98" t="s">
        <v>2507</v>
      </c>
      <c r="B1864" s="55">
        <v>0</v>
      </c>
      <c r="C1864" s="55">
        <v>11</v>
      </c>
      <c r="D1864" s="55">
        <v>6</v>
      </c>
      <c r="E1864" s="55">
        <v>0</v>
      </c>
      <c r="F1864" s="55">
        <v>17</v>
      </c>
    </row>
    <row r="1865" spans="1:6" ht="13" hidden="1" outlineLevel="1">
      <c r="A1865" s="98" t="s">
        <v>2470</v>
      </c>
      <c r="B1865" s="55">
        <v>1</v>
      </c>
      <c r="C1865" s="55">
        <v>12</v>
      </c>
      <c r="D1865" s="55">
        <v>3</v>
      </c>
      <c r="E1865" s="55">
        <v>1</v>
      </c>
      <c r="F1865" s="55">
        <v>17</v>
      </c>
    </row>
    <row r="1866" spans="1:6" ht="13" hidden="1" outlineLevel="1">
      <c r="A1866" s="98" t="s">
        <v>2284</v>
      </c>
      <c r="B1866" s="55">
        <v>5</v>
      </c>
      <c r="C1866" s="55">
        <v>5</v>
      </c>
      <c r="D1866" s="55">
        <v>5</v>
      </c>
      <c r="E1866" s="55">
        <v>1</v>
      </c>
      <c r="F1866" s="55">
        <v>16</v>
      </c>
    </row>
    <row r="1867" spans="1:6" ht="13" hidden="1" outlineLevel="1">
      <c r="A1867" s="98" t="s">
        <v>3329</v>
      </c>
      <c r="B1867" s="55">
        <v>0</v>
      </c>
      <c r="C1867" s="55">
        <v>10</v>
      </c>
      <c r="D1867" s="55">
        <v>4</v>
      </c>
      <c r="E1867" s="55">
        <v>2</v>
      </c>
      <c r="F1867" s="55">
        <v>16</v>
      </c>
    </row>
    <row r="1868" spans="1:6" ht="13" hidden="1" outlineLevel="1">
      <c r="A1868" s="98" t="s">
        <v>2372</v>
      </c>
      <c r="B1868" s="55">
        <v>1</v>
      </c>
      <c r="C1868" s="55">
        <v>5</v>
      </c>
      <c r="D1868" s="55">
        <v>10</v>
      </c>
      <c r="E1868" s="55">
        <v>0</v>
      </c>
      <c r="F1868" s="55">
        <v>16</v>
      </c>
    </row>
    <row r="1869" spans="1:6" ht="13" hidden="1" outlineLevel="1">
      <c r="A1869" s="98" t="s">
        <v>3330</v>
      </c>
      <c r="B1869" s="55">
        <v>0</v>
      </c>
      <c r="C1869" s="55">
        <v>4</v>
      </c>
      <c r="D1869" s="55">
        <v>12</v>
      </c>
      <c r="E1869" s="55">
        <v>0</v>
      </c>
      <c r="F1869" s="55">
        <v>16</v>
      </c>
    </row>
    <row r="1870" spans="1:6" ht="13" hidden="1" outlineLevel="1">
      <c r="A1870" s="98" t="s">
        <v>2446</v>
      </c>
      <c r="B1870" s="55">
        <v>1</v>
      </c>
      <c r="C1870" s="55">
        <v>7</v>
      </c>
      <c r="D1870" s="55">
        <v>5</v>
      </c>
      <c r="E1870" s="55">
        <v>2</v>
      </c>
      <c r="F1870" s="55">
        <v>15</v>
      </c>
    </row>
    <row r="1871" spans="1:6" ht="13" hidden="1" outlineLevel="1">
      <c r="A1871" s="98" t="s">
        <v>2899</v>
      </c>
      <c r="B1871" s="55">
        <v>2</v>
      </c>
      <c r="C1871" s="55">
        <v>4</v>
      </c>
      <c r="D1871" s="55">
        <v>4</v>
      </c>
      <c r="E1871" s="55">
        <v>4</v>
      </c>
      <c r="F1871" s="55">
        <v>14</v>
      </c>
    </row>
    <row r="1872" spans="1:6" ht="13" hidden="1" outlineLevel="1">
      <c r="A1872" s="98" t="s">
        <v>2619</v>
      </c>
      <c r="B1872" s="55">
        <v>1</v>
      </c>
      <c r="C1872" s="55">
        <v>8</v>
      </c>
      <c r="D1872" s="55">
        <v>5</v>
      </c>
      <c r="E1872" s="55">
        <v>0</v>
      </c>
      <c r="F1872" s="55">
        <v>14</v>
      </c>
    </row>
    <row r="1873" spans="1:6" ht="13" hidden="1" outlineLevel="1">
      <c r="A1873" s="98" t="s">
        <v>2564</v>
      </c>
      <c r="B1873" s="55">
        <v>1</v>
      </c>
      <c r="C1873" s="55">
        <v>9</v>
      </c>
      <c r="D1873" s="55">
        <v>3</v>
      </c>
      <c r="E1873" s="55">
        <v>0</v>
      </c>
      <c r="F1873" s="55">
        <v>13</v>
      </c>
    </row>
    <row r="1874" spans="1:6" ht="13" hidden="1" outlineLevel="1">
      <c r="A1874" s="98" t="s">
        <v>2289</v>
      </c>
      <c r="B1874" s="55">
        <v>1</v>
      </c>
      <c r="C1874" s="55">
        <v>12</v>
      </c>
      <c r="D1874" s="55">
        <v>0</v>
      </c>
      <c r="E1874" s="55">
        <v>0</v>
      </c>
      <c r="F1874" s="55">
        <v>13</v>
      </c>
    </row>
    <row r="1875" spans="1:6" ht="13" hidden="1" outlineLevel="1">
      <c r="A1875" s="98" t="s">
        <v>2353</v>
      </c>
      <c r="B1875" s="55">
        <v>0</v>
      </c>
      <c r="C1875" s="55">
        <v>9</v>
      </c>
      <c r="D1875" s="55">
        <v>4</v>
      </c>
      <c r="E1875" s="55">
        <v>0</v>
      </c>
      <c r="F1875" s="55">
        <v>13</v>
      </c>
    </row>
    <row r="1876" spans="1:6" ht="13" hidden="1" outlineLevel="1">
      <c r="A1876" s="98" t="s">
        <v>2805</v>
      </c>
      <c r="B1876" s="55">
        <v>0</v>
      </c>
      <c r="C1876" s="55">
        <v>1</v>
      </c>
      <c r="D1876" s="55">
        <v>11</v>
      </c>
      <c r="E1876" s="55">
        <v>0</v>
      </c>
      <c r="F1876" s="55">
        <v>12</v>
      </c>
    </row>
    <row r="1877" spans="1:6" ht="13" hidden="1" outlineLevel="1">
      <c r="A1877" s="98" t="s">
        <v>3331</v>
      </c>
      <c r="B1877" s="55">
        <v>0</v>
      </c>
      <c r="C1877" s="55">
        <v>0</v>
      </c>
      <c r="D1877" s="55">
        <v>12</v>
      </c>
      <c r="E1877" s="55">
        <v>0</v>
      </c>
      <c r="F1877" s="55">
        <v>12</v>
      </c>
    </row>
    <row r="1878" spans="1:6" ht="13" hidden="1" outlineLevel="1">
      <c r="A1878" s="98" t="s">
        <v>2413</v>
      </c>
      <c r="B1878" s="55">
        <v>2</v>
      </c>
      <c r="C1878" s="55">
        <v>9</v>
      </c>
      <c r="D1878" s="55">
        <v>1</v>
      </c>
      <c r="E1878" s="55">
        <v>0</v>
      </c>
      <c r="F1878" s="55">
        <v>12</v>
      </c>
    </row>
    <row r="1879" spans="1:6" ht="13" hidden="1" outlineLevel="1">
      <c r="A1879" s="98" t="s">
        <v>2328</v>
      </c>
      <c r="B1879" s="55">
        <v>2</v>
      </c>
      <c r="C1879" s="55">
        <v>4</v>
      </c>
      <c r="D1879" s="55">
        <v>5</v>
      </c>
      <c r="E1879" s="55">
        <v>0</v>
      </c>
      <c r="F1879" s="55">
        <v>11</v>
      </c>
    </row>
    <row r="1880" spans="1:6" ht="13" hidden="1" outlineLevel="1">
      <c r="A1880" s="98" t="s">
        <v>2340</v>
      </c>
      <c r="B1880" s="55">
        <v>1</v>
      </c>
      <c r="C1880" s="55">
        <v>4</v>
      </c>
      <c r="D1880" s="55">
        <v>5</v>
      </c>
      <c r="E1880" s="55">
        <v>0</v>
      </c>
      <c r="F1880" s="55">
        <v>10</v>
      </c>
    </row>
    <row r="1881" spans="1:6" ht="13" hidden="1" outlineLevel="1">
      <c r="A1881" s="98" t="s">
        <v>2509</v>
      </c>
      <c r="B1881" s="55">
        <v>0</v>
      </c>
      <c r="C1881" s="55">
        <v>2</v>
      </c>
      <c r="D1881" s="55">
        <v>7</v>
      </c>
      <c r="E1881" s="55">
        <v>1</v>
      </c>
      <c r="F1881" s="55">
        <v>10</v>
      </c>
    </row>
    <row r="1882" spans="1:6" ht="13" hidden="1" outlineLevel="1">
      <c r="A1882" s="98" t="s">
        <v>2514</v>
      </c>
      <c r="B1882" s="55">
        <v>0</v>
      </c>
      <c r="C1882" s="55">
        <v>5</v>
      </c>
      <c r="D1882" s="55">
        <v>4</v>
      </c>
      <c r="E1882" s="55">
        <v>1</v>
      </c>
      <c r="F1882" s="55">
        <v>10</v>
      </c>
    </row>
    <row r="1883" spans="1:6" ht="13" hidden="1" outlineLevel="1">
      <c r="A1883" s="98" t="s">
        <v>2477</v>
      </c>
      <c r="B1883" s="55">
        <v>3</v>
      </c>
      <c r="C1883" s="55">
        <v>4</v>
      </c>
      <c r="D1883" s="55">
        <v>3</v>
      </c>
      <c r="E1883" s="55">
        <v>0</v>
      </c>
      <c r="F1883" s="55">
        <v>10</v>
      </c>
    </row>
    <row r="1884" spans="1:6" ht="13" hidden="1" outlineLevel="1">
      <c r="A1884" s="98" t="s">
        <v>2691</v>
      </c>
      <c r="B1884" s="55">
        <v>0</v>
      </c>
      <c r="C1884" s="55">
        <v>2</v>
      </c>
      <c r="D1884" s="55">
        <v>8</v>
      </c>
      <c r="E1884" s="55">
        <v>0</v>
      </c>
      <c r="F1884" s="55">
        <v>10</v>
      </c>
    </row>
    <row r="1885" spans="1:6" ht="13" hidden="1" outlineLevel="1">
      <c r="A1885" s="98" t="s">
        <v>2388</v>
      </c>
      <c r="B1885" s="55">
        <v>2</v>
      </c>
      <c r="C1885" s="55">
        <v>5</v>
      </c>
      <c r="D1885" s="55">
        <v>3</v>
      </c>
      <c r="E1885" s="55">
        <v>0</v>
      </c>
      <c r="F1885" s="55">
        <v>10</v>
      </c>
    </row>
    <row r="1886" spans="1:6" ht="13" hidden="1" outlineLevel="1">
      <c r="A1886" s="98" t="s">
        <v>2804</v>
      </c>
      <c r="B1886" s="55">
        <v>0</v>
      </c>
      <c r="C1886" s="55">
        <v>5</v>
      </c>
      <c r="D1886" s="55">
        <v>4</v>
      </c>
      <c r="E1886" s="55">
        <v>0</v>
      </c>
      <c r="F1886" s="55">
        <v>9</v>
      </c>
    </row>
    <row r="1887" spans="1:6" ht="13" hidden="1" outlineLevel="1">
      <c r="A1887" s="98" t="s">
        <v>2485</v>
      </c>
      <c r="B1887" s="55">
        <v>0</v>
      </c>
      <c r="C1887" s="55">
        <v>1</v>
      </c>
      <c r="D1887" s="55">
        <v>8</v>
      </c>
      <c r="E1887" s="55">
        <v>0</v>
      </c>
      <c r="F1887" s="55">
        <v>9</v>
      </c>
    </row>
    <row r="1888" spans="1:6" ht="13" hidden="1" outlineLevel="1">
      <c r="A1888" s="98" t="s">
        <v>3015</v>
      </c>
      <c r="B1888" s="55">
        <v>0</v>
      </c>
      <c r="C1888" s="55">
        <v>3</v>
      </c>
      <c r="D1888" s="55">
        <v>6</v>
      </c>
      <c r="E1888" s="55">
        <v>0</v>
      </c>
      <c r="F1888" s="55">
        <v>9</v>
      </c>
    </row>
    <row r="1889" spans="1:6" ht="13" hidden="1" outlineLevel="1">
      <c r="A1889" s="98" t="s">
        <v>2312</v>
      </c>
      <c r="B1889" s="55">
        <v>1</v>
      </c>
      <c r="C1889" s="55">
        <v>4</v>
      </c>
      <c r="D1889" s="55">
        <v>4</v>
      </c>
      <c r="E1889" s="55">
        <v>0</v>
      </c>
      <c r="F1889" s="55">
        <v>9</v>
      </c>
    </row>
    <row r="1890" spans="1:6" ht="13" hidden="1" outlineLevel="1">
      <c r="A1890" s="98" t="s">
        <v>2332</v>
      </c>
      <c r="B1890" s="55">
        <v>1</v>
      </c>
      <c r="C1890" s="55">
        <v>3</v>
      </c>
      <c r="D1890" s="55">
        <v>1</v>
      </c>
      <c r="E1890" s="55">
        <v>3</v>
      </c>
      <c r="F1890" s="55">
        <v>8</v>
      </c>
    </row>
    <row r="1891" spans="1:6" ht="13" hidden="1" outlineLevel="1">
      <c r="A1891" s="98" t="s">
        <v>2287</v>
      </c>
      <c r="B1891" s="55">
        <v>1</v>
      </c>
      <c r="C1891" s="55">
        <v>7</v>
      </c>
      <c r="D1891" s="55">
        <v>0</v>
      </c>
      <c r="E1891" s="55">
        <v>0</v>
      </c>
      <c r="F1891" s="55">
        <v>8</v>
      </c>
    </row>
    <row r="1892" spans="1:6" ht="13" hidden="1" outlineLevel="1">
      <c r="A1892" s="98" t="s">
        <v>2269</v>
      </c>
      <c r="B1892" s="55">
        <v>1</v>
      </c>
      <c r="C1892" s="55">
        <v>6</v>
      </c>
      <c r="D1892" s="55">
        <v>1</v>
      </c>
      <c r="E1892" s="55">
        <v>0</v>
      </c>
      <c r="F1892" s="55">
        <v>8</v>
      </c>
    </row>
    <row r="1893" spans="1:6" ht="13" hidden="1" outlineLevel="1">
      <c r="A1893" s="98" t="s">
        <v>2664</v>
      </c>
      <c r="B1893" s="55">
        <v>0</v>
      </c>
      <c r="C1893" s="55">
        <v>8</v>
      </c>
      <c r="D1893" s="55">
        <v>0</v>
      </c>
      <c r="E1893" s="55">
        <v>0</v>
      </c>
      <c r="F1893" s="55">
        <v>8</v>
      </c>
    </row>
    <row r="1894" spans="1:6" ht="13" hidden="1" outlineLevel="1">
      <c r="A1894" s="98" t="s">
        <v>2613</v>
      </c>
      <c r="B1894" s="55">
        <v>0</v>
      </c>
      <c r="C1894" s="55">
        <v>6</v>
      </c>
      <c r="D1894" s="55">
        <v>1</v>
      </c>
      <c r="E1894" s="55">
        <v>1</v>
      </c>
      <c r="F1894" s="55">
        <v>8</v>
      </c>
    </row>
    <row r="1895" spans="1:6" ht="13" hidden="1" outlineLevel="1">
      <c r="A1895" s="98" t="s">
        <v>2909</v>
      </c>
      <c r="B1895" s="55">
        <v>0</v>
      </c>
      <c r="C1895" s="55">
        <v>0</v>
      </c>
      <c r="D1895" s="55">
        <v>8</v>
      </c>
      <c r="E1895" s="55">
        <v>0</v>
      </c>
      <c r="F1895" s="55">
        <v>8</v>
      </c>
    </row>
    <row r="1896" spans="1:6" ht="13" hidden="1" outlineLevel="1">
      <c r="A1896" s="98" t="s">
        <v>2253</v>
      </c>
      <c r="B1896" s="55">
        <v>1</v>
      </c>
      <c r="C1896" s="55">
        <v>5</v>
      </c>
      <c r="D1896" s="55">
        <v>1</v>
      </c>
      <c r="E1896" s="55">
        <v>1</v>
      </c>
      <c r="F1896" s="55">
        <v>8</v>
      </c>
    </row>
    <row r="1897" spans="1:6" ht="13" hidden="1" outlineLevel="1">
      <c r="A1897" s="98" t="s">
        <v>2789</v>
      </c>
      <c r="B1897" s="55">
        <v>3</v>
      </c>
      <c r="C1897" s="55">
        <v>2</v>
      </c>
      <c r="D1897" s="55">
        <v>3</v>
      </c>
      <c r="E1897" s="55">
        <v>0</v>
      </c>
      <c r="F1897" s="55">
        <v>8</v>
      </c>
    </row>
    <row r="1898" spans="1:6" ht="13" hidden="1" outlineLevel="1">
      <c r="A1898" s="98" t="s">
        <v>2320</v>
      </c>
      <c r="B1898" s="55">
        <v>0</v>
      </c>
      <c r="C1898" s="55">
        <v>7</v>
      </c>
      <c r="D1898" s="55">
        <v>0</v>
      </c>
      <c r="E1898" s="55">
        <v>0</v>
      </c>
      <c r="F1898" s="55">
        <v>7</v>
      </c>
    </row>
    <row r="1899" spans="1:6" ht="13" hidden="1" outlineLevel="1">
      <c r="A1899" s="98" t="s">
        <v>3332</v>
      </c>
      <c r="B1899" s="55">
        <v>0</v>
      </c>
      <c r="C1899" s="55">
        <v>4</v>
      </c>
      <c r="D1899" s="55">
        <v>3</v>
      </c>
      <c r="E1899" s="55">
        <v>0</v>
      </c>
      <c r="F1899" s="55">
        <v>7</v>
      </c>
    </row>
    <row r="1900" spans="1:6" ht="13" hidden="1" outlineLevel="1">
      <c r="A1900" s="98" t="s">
        <v>2713</v>
      </c>
      <c r="B1900" s="55">
        <v>2</v>
      </c>
      <c r="C1900" s="55">
        <v>2</v>
      </c>
      <c r="D1900" s="55">
        <v>3</v>
      </c>
      <c r="E1900" s="55">
        <v>0</v>
      </c>
      <c r="F1900" s="55">
        <v>7</v>
      </c>
    </row>
    <row r="1901" spans="1:6" ht="13" hidden="1" outlineLevel="1">
      <c r="A1901" s="98" t="s">
        <v>2584</v>
      </c>
      <c r="B1901" s="55">
        <v>0</v>
      </c>
      <c r="C1901" s="55">
        <v>4</v>
      </c>
      <c r="D1901" s="55">
        <v>3</v>
      </c>
      <c r="E1901" s="55">
        <v>0</v>
      </c>
      <c r="F1901" s="55">
        <v>7</v>
      </c>
    </row>
    <row r="1902" spans="1:6" ht="13" hidden="1" outlineLevel="1">
      <c r="A1902" s="98" t="s">
        <v>3333</v>
      </c>
      <c r="B1902" s="55">
        <v>0</v>
      </c>
      <c r="C1902" s="55">
        <v>0</v>
      </c>
      <c r="D1902" s="55">
        <v>7</v>
      </c>
      <c r="E1902" s="55">
        <v>0</v>
      </c>
      <c r="F1902" s="55">
        <v>7</v>
      </c>
    </row>
    <row r="1903" spans="1:6" ht="13" hidden="1" outlineLevel="1">
      <c r="A1903" s="98" t="s">
        <v>3334</v>
      </c>
      <c r="B1903" s="55">
        <v>0</v>
      </c>
      <c r="C1903" s="55">
        <v>3</v>
      </c>
      <c r="D1903" s="55">
        <v>3</v>
      </c>
      <c r="E1903" s="55">
        <v>1</v>
      </c>
      <c r="F1903" s="55">
        <v>7</v>
      </c>
    </row>
    <row r="1904" spans="1:6" ht="13" hidden="1" outlineLevel="1">
      <c r="A1904" s="98" t="s">
        <v>2445</v>
      </c>
      <c r="B1904" s="55">
        <v>0</v>
      </c>
      <c r="C1904" s="55">
        <v>7</v>
      </c>
      <c r="D1904" s="55">
        <v>0</v>
      </c>
      <c r="E1904" s="55">
        <v>0</v>
      </c>
      <c r="F1904" s="55">
        <v>7</v>
      </c>
    </row>
    <row r="1905" spans="1:6" ht="13" hidden="1" outlineLevel="1">
      <c r="A1905" s="98" t="s">
        <v>3335</v>
      </c>
      <c r="B1905" s="55">
        <v>1</v>
      </c>
      <c r="C1905" s="55">
        <v>3</v>
      </c>
      <c r="D1905" s="55">
        <v>3</v>
      </c>
      <c r="E1905" s="55">
        <v>0</v>
      </c>
      <c r="F1905" s="55">
        <v>7</v>
      </c>
    </row>
    <row r="1906" spans="1:6" ht="13" hidden="1" outlineLevel="1">
      <c r="A1906" s="98" t="s">
        <v>2370</v>
      </c>
      <c r="B1906" s="55">
        <v>0</v>
      </c>
      <c r="C1906" s="55">
        <v>4</v>
      </c>
      <c r="D1906" s="55">
        <v>3</v>
      </c>
      <c r="E1906" s="55">
        <v>0</v>
      </c>
      <c r="F1906" s="55">
        <v>7</v>
      </c>
    </row>
    <row r="1907" spans="1:6" ht="13" hidden="1" outlineLevel="1">
      <c r="A1907" s="98" t="s">
        <v>2371</v>
      </c>
      <c r="B1907" s="55">
        <v>1</v>
      </c>
      <c r="C1907" s="55">
        <v>6</v>
      </c>
      <c r="D1907" s="55">
        <v>0</v>
      </c>
      <c r="E1907" s="55">
        <v>0</v>
      </c>
      <c r="F1907" s="55">
        <v>7</v>
      </c>
    </row>
    <row r="1908" spans="1:6" ht="13" hidden="1" outlineLevel="1">
      <c r="A1908" s="98" t="s">
        <v>2620</v>
      </c>
      <c r="B1908" s="55">
        <v>0</v>
      </c>
      <c r="C1908" s="55">
        <v>4</v>
      </c>
      <c r="D1908" s="55">
        <v>3</v>
      </c>
      <c r="E1908" s="55">
        <v>0</v>
      </c>
      <c r="F1908" s="55">
        <v>7</v>
      </c>
    </row>
    <row r="1909" spans="1:6" ht="13" hidden="1" outlineLevel="1">
      <c r="A1909" s="98" t="s">
        <v>2389</v>
      </c>
      <c r="B1909" s="55">
        <v>0</v>
      </c>
      <c r="C1909" s="55">
        <v>4</v>
      </c>
      <c r="D1909" s="55">
        <v>3</v>
      </c>
      <c r="E1909" s="55">
        <v>0</v>
      </c>
      <c r="F1909" s="55">
        <v>7</v>
      </c>
    </row>
    <row r="1910" spans="1:6" ht="13" hidden="1" outlineLevel="1">
      <c r="A1910" s="98" t="s">
        <v>3336</v>
      </c>
      <c r="B1910" s="55">
        <v>0</v>
      </c>
      <c r="C1910" s="55">
        <v>7</v>
      </c>
      <c r="D1910" s="55">
        <v>0</v>
      </c>
      <c r="E1910" s="55">
        <v>0</v>
      </c>
      <c r="F1910" s="55">
        <v>7</v>
      </c>
    </row>
    <row r="1911" spans="1:6" ht="13" hidden="1" outlineLevel="1">
      <c r="A1911" s="98" t="s">
        <v>3337</v>
      </c>
      <c r="B1911" s="55">
        <v>0</v>
      </c>
      <c r="C1911" s="55">
        <v>7</v>
      </c>
      <c r="D1911" s="55">
        <v>0</v>
      </c>
      <c r="E1911" s="55">
        <v>0</v>
      </c>
      <c r="F1911" s="55">
        <v>7</v>
      </c>
    </row>
    <row r="1912" spans="1:6" ht="13" hidden="1" outlineLevel="1">
      <c r="A1912" s="98" t="s">
        <v>2530</v>
      </c>
      <c r="B1912" s="55">
        <v>1</v>
      </c>
      <c r="C1912" s="55">
        <v>6</v>
      </c>
      <c r="D1912" s="55">
        <v>0</v>
      </c>
      <c r="E1912" s="55">
        <v>0</v>
      </c>
      <c r="F1912" s="55">
        <v>7</v>
      </c>
    </row>
    <row r="1913" spans="1:6" ht="13" hidden="1" outlineLevel="1">
      <c r="A1913" s="98" t="s">
        <v>3338</v>
      </c>
      <c r="B1913" s="55">
        <v>0</v>
      </c>
      <c r="C1913" s="55">
        <v>0</v>
      </c>
      <c r="D1913" s="55">
        <v>6</v>
      </c>
      <c r="E1913" s="55">
        <v>0</v>
      </c>
      <c r="F1913" s="55">
        <v>6</v>
      </c>
    </row>
    <row r="1914" spans="1:6" ht="13" hidden="1" outlineLevel="1">
      <c r="A1914" s="98" t="s">
        <v>3339</v>
      </c>
      <c r="B1914" s="55">
        <v>0</v>
      </c>
      <c r="C1914" s="55">
        <v>3</v>
      </c>
      <c r="D1914" s="55">
        <v>3</v>
      </c>
      <c r="E1914" s="55">
        <v>0</v>
      </c>
      <c r="F1914" s="55">
        <v>6</v>
      </c>
    </row>
    <row r="1915" spans="1:6" ht="13" hidden="1" outlineLevel="1">
      <c r="A1915" s="98" t="s">
        <v>2555</v>
      </c>
      <c r="B1915" s="55">
        <v>3</v>
      </c>
      <c r="C1915" s="55">
        <v>1</v>
      </c>
      <c r="D1915" s="55">
        <v>2</v>
      </c>
      <c r="E1915" s="55">
        <v>0</v>
      </c>
      <c r="F1915" s="55">
        <v>6</v>
      </c>
    </row>
    <row r="1916" spans="1:6" ht="13" hidden="1" outlineLevel="1">
      <c r="A1916" s="98" t="s">
        <v>2258</v>
      </c>
      <c r="B1916" s="55">
        <v>2</v>
      </c>
      <c r="C1916" s="55">
        <v>0</v>
      </c>
      <c r="D1916" s="55">
        <v>4</v>
      </c>
      <c r="E1916" s="55">
        <v>0</v>
      </c>
      <c r="F1916" s="55">
        <v>6</v>
      </c>
    </row>
    <row r="1917" spans="1:6" ht="13" hidden="1" outlineLevel="1">
      <c r="A1917" s="98" t="s">
        <v>2442</v>
      </c>
      <c r="B1917" s="55">
        <v>1</v>
      </c>
      <c r="C1917" s="55">
        <v>3</v>
      </c>
      <c r="D1917" s="55">
        <v>1</v>
      </c>
      <c r="E1917" s="55">
        <v>1</v>
      </c>
      <c r="F1917" s="55">
        <v>6</v>
      </c>
    </row>
    <row r="1918" spans="1:6" ht="13" hidden="1" outlineLevel="1">
      <c r="A1918" s="98" t="s">
        <v>2983</v>
      </c>
      <c r="B1918" s="55">
        <v>0</v>
      </c>
      <c r="C1918" s="55">
        <v>2</v>
      </c>
      <c r="D1918" s="55">
        <v>3</v>
      </c>
      <c r="E1918" s="55">
        <v>1</v>
      </c>
      <c r="F1918" s="55">
        <v>6</v>
      </c>
    </row>
    <row r="1919" spans="1:6" ht="13" hidden="1" outlineLevel="1">
      <c r="A1919" s="98" t="s">
        <v>2483</v>
      </c>
      <c r="B1919" s="55">
        <v>0</v>
      </c>
      <c r="C1919" s="55">
        <v>1</v>
      </c>
      <c r="D1919" s="55">
        <v>5</v>
      </c>
      <c r="E1919" s="55">
        <v>0</v>
      </c>
      <c r="F1919" s="55">
        <v>6</v>
      </c>
    </row>
    <row r="1920" spans="1:6" ht="13" hidden="1" outlineLevel="1">
      <c r="A1920" s="98" t="s">
        <v>3340</v>
      </c>
      <c r="B1920" s="55">
        <v>0</v>
      </c>
      <c r="C1920" s="55">
        <v>0</v>
      </c>
      <c r="D1920" s="55">
        <v>6</v>
      </c>
      <c r="E1920" s="55">
        <v>0</v>
      </c>
      <c r="F1920" s="55">
        <v>6</v>
      </c>
    </row>
    <row r="1921" spans="1:6" ht="13" hidden="1" outlineLevel="1">
      <c r="A1921" s="98" t="s">
        <v>2583</v>
      </c>
      <c r="B1921" s="55">
        <v>0</v>
      </c>
      <c r="C1921" s="55">
        <v>0</v>
      </c>
      <c r="D1921" s="55">
        <v>6</v>
      </c>
      <c r="E1921" s="55">
        <v>0</v>
      </c>
      <c r="F1921" s="55">
        <v>6</v>
      </c>
    </row>
    <row r="1922" spans="1:6" ht="13" hidden="1" outlineLevel="1">
      <c r="A1922" s="98" t="s">
        <v>3341</v>
      </c>
      <c r="B1922" s="55">
        <v>0</v>
      </c>
      <c r="C1922" s="55">
        <v>6</v>
      </c>
      <c r="D1922" s="55">
        <v>0</v>
      </c>
      <c r="E1922" s="55">
        <v>0</v>
      </c>
      <c r="F1922" s="55">
        <v>6</v>
      </c>
    </row>
    <row r="1923" spans="1:6" ht="13" hidden="1" outlineLevel="1">
      <c r="A1923" s="98" t="s">
        <v>2675</v>
      </c>
      <c r="B1923" s="55">
        <v>1</v>
      </c>
      <c r="C1923" s="55">
        <v>2</v>
      </c>
      <c r="D1923" s="55">
        <v>2</v>
      </c>
      <c r="E1923" s="55">
        <v>1</v>
      </c>
      <c r="F1923" s="55">
        <v>6</v>
      </c>
    </row>
    <row r="1924" spans="1:6" ht="13" hidden="1" outlineLevel="1">
      <c r="A1924" s="98" t="s">
        <v>3342</v>
      </c>
      <c r="B1924" s="55">
        <v>0</v>
      </c>
      <c r="C1924" s="55">
        <v>0</v>
      </c>
      <c r="D1924" s="55">
        <v>6</v>
      </c>
      <c r="E1924" s="55">
        <v>0</v>
      </c>
      <c r="F1924" s="55">
        <v>6</v>
      </c>
    </row>
    <row r="1925" spans="1:6" ht="13" hidden="1" outlineLevel="1">
      <c r="A1925" s="98" t="s">
        <v>3343</v>
      </c>
      <c r="B1925" s="55">
        <v>0</v>
      </c>
      <c r="C1925" s="55">
        <v>6</v>
      </c>
      <c r="D1925" s="55">
        <v>0</v>
      </c>
      <c r="E1925" s="55">
        <v>0</v>
      </c>
      <c r="F1925" s="55">
        <v>6</v>
      </c>
    </row>
    <row r="1926" spans="1:6" ht="13" hidden="1" outlineLevel="1">
      <c r="A1926" s="98" t="s">
        <v>3024</v>
      </c>
      <c r="B1926" s="55">
        <v>0</v>
      </c>
      <c r="C1926" s="55">
        <v>0</v>
      </c>
      <c r="D1926" s="55">
        <v>4</v>
      </c>
      <c r="E1926" s="55">
        <v>2</v>
      </c>
      <c r="F1926" s="55">
        <v>6</v>
      </c>
    </row>
    <row r="1927" spans="1:6" ht="13" hidden="1" outlineLevel="1">
      <c r="A1927" s="98" t="s">
        <v>3344</v>
      </c>
      <c r="B1927" s="55">
        <v>0</v>
      </c>
      <c r="C1927" s="55">
        <v>6</v>
      </c>
      <c r="D1927" s="55">
        <v>0</v>
      </c>
      <c r="E1927" s="55">
        <v>0</v>
      </c>
      <c r="F1927" s="55">
        <v>6</v>
      </c>
    </row>
    <row r="1928" spans="1:6" ht="13" hidden="1" outlineLevel="1">
      <c r="A1928" s="98" t="s">
        <v>2866</v>
      </c>
      <c r="B1928" s="55">
        <v>0</v>
      </c>
      <c r="C1928" s="55">
        <v>0</v>
      </c>
      <c r="D1928" s="55">
        <v>6</v>
      </c>
      <c r="E1928" s="55">
        <v>0</v>
      </c>
      <c r="F1928" s="55">
        <v>6</v>
      </c>
    </row>
    <row r="1929" spans="1:6" ht="13" hidden="1" outlineLevel="1">
      <c r="A1929" s="98" t="s">
        <v>2642</v>
      </c>
      <c r="B1929" s="55">
        <v>1</v>
      </c>
      <c r="C1929" s="55">
        <v>2</v>
      </c>
      <c r="D1929" s="55">
        <v>2</v>
      </c>
      <c r="E1929" s="55">
        <v>1</v>
      </c>
      <c r="F1929" s="55">
        <v>6</v>
      </c>
    </row>
    <row r="1930" spans="1:6" ht="13" hidden="1" outlineLevel="1">
      <c r="A1930" s="98" t="s">
        <v>2315</v>
      </c>
      <c r="B1930" s="55">
        <v>0</v>
      </c>
      <c r="C1930" s="55">
        <v>2</v>
      </c>
      <c r="D1930" s="55">
        <v>4</v>
      </c>
      <c r="E1930" s="55">
        <v>0</v>
      </c>
      <c r="F1930" s="55">
        <v>6</v>
      </c>
    </row>
    <row r="1931" spans="1:6" ht="13" hidden="1" outlineLevel="1">
      <c r="A1931" s="98" t="s">
        <v>3345</v>
      </c>
      <c r="B1931" s="55">
        <v>0</v>
      </c>
      <c r="C1931" s="55">
        <v>5</v>
      </c>
      <c r="D1931" s="55">
        <v>0</v>
      </c>
      <c r="E1931" s="55">
        <v>0</v>
      </c>
      <c r="F1931" s="55">
        <v>5</v>
      </c>
    </row>
    <row r="1932" spans="1:6" ht="13" hidden="1" outlineLevel="1">
      <c r="A1932" s="98" t="s">
        <v>2250</v>
      </c>
      <c r="B1932" s="55">
        <v>0</v>
      </c>
      <c r="C1932" s="55">
        <v>5</v>
      </c>
      <c r="D1932" s="55">
        <v>0</v>
      </c>
      <c r="E1932" s="55">
        <v>0</v>
      </c>
      <c r="F1932" s="55">
        <v>5</v>
      </c>
    </row>
    <row r="1933" spans="1:6" ht="13" hidden="1" outlineLevel="1">
      <c r="A1933" s="98" t="s">
        <v>2466</v>
      </c>
      <c r="B1933" s="55">
        <v>0</v>
      </c>
      <c r="C1933" s="55">
        <v>2</v>
      </c>
      <c r="D1933" s="55">
        <v>3</v>
      </c>
      <c r="E1933" s="55">
        <v>0</v>
      </c>
      <c r="F1933" s="55">
        <v>5</v>
      </c>
    </row>
    <row r="1934" spans="1:6" ht="13" hidden="1" outlineLevel="1">
      <c r="A1934" s="98" t="s">
        <v>2257</v>
      </c>
      <c r="B1934" s="55">
        <v>1</v>
      </c>
      <c r="C1934" s="55">
        <v>4</v>
      </c>
      <c r="D1934" s="55">
        <v>0</v>
      </c>
      <c r="E1934" s="55">
        <v>0</v>
      </c>
      <c r="F1934" s="55">
        <v>5</v>
      </c>
    </row>
    <row r="1935" spans="1:6" ht="13" hidden="1" outlineLevel="1">
      <c r="A1935" s="98" t="s">
        <v>2946</v>
      </c>
      <c r="B1935" s="55">
        <v>0</v>
      </c>
      <c r="C1935" s="55">
        <v>2</v>
      </c>
      <c r="D1935" s="55">
        <v>3</v>
      </c>
      <c r="E1935" s="55">
        <v>0</v>
      </c>
      <c r="F1935" s="55">
        <v>5</v>
      </c>
    </row>
    <row r="1936" spans="1:6" ht="13" hidden="1" outlineLevel="1">
      <c r="A1936" s="98" t="s">
        <v>2259</v>
      </c>
      <c r="B1936" s="55">
        <v>1</v>
      </c>
      <c r="C1936" s="55">
        <v>0</v>
      </c>
      <c r="D1936" s="55">
        <v>2</v>
      </c>
      <c r="E1936" s="55">
        <v>2</v>
      </c>
      <c r="F1936" s="55">
        <v>5</v>
      </c>
    </row>
    <row r="1937" spans="1:6" ht="13" hidden="1" outlineLevel="1">
      <c r="A1937" s="98" t="s">
        <v>2927</v>
      </c>
      <c r="B1937" s="55">
        <v>0</v>
      </c>
      <c r="C1937" s="55">
        <v>1</v>
      </c>
      <c r="D1937" s="55">
        <v>4</v>
      </c>
      <c r="E1937" s="55">
        <v>0</v>
      </c>
      <c r="F1937" s="55">
        <v>5</v>
      </c>
    </row>
    <row r="1938" spans="1:6" ht="13" hidden="1" outlineLevel="1">
      <c r="A1938" s="98" t="s">
        <v>2350</v>
      </c>
      <c r="B1938" s="55">
        <v>2</v>
      </c>
      <c r="C1938" s="55">
        <v>3</v>
      </c>
      <c r="D1938" s="55">
        <v>0</v>
      </c>
      <c r="E1938" s="55">
        <v>0</v>
      </c>
      <c r="F1938" s="55">
        <v>5</v>
      </c>
    </row>
    <row r="1939" spans="1:6" ht="13" hidden="1" outlineLevel="1">
      <c r="A1939" s="98" t="s">
        <v>2582</v>
      </c>
      <c r="B1939" s="55">
        <v>0</v>
      </c>
      <c r="C1939" s="55">
        <v>4</v>
      </c>
      <c r="D1939" s="55">
        <v>1</v>
      </c>
      <c r="E1939" s="55">
        <v>0</v>
      </c>
      <c r="F1939" s="55">
        <v>5</v>
      </c>
    </row>
    <row r="1940" spans="1:6" ht="13" hidden="1" outlineLevel="1">
      <c r="A1940" s="98" t="s">
        <v>2586</v>
      </c>
      <c r="B1940" s="55">
        <v>0</v>
      </c>
      <c r="C1940" s="55">
        <v>0</v>
      </c>
      <c r="D1940" s="55">
        <v>2</v>
      </c>
      <c r="E1940" s="55">
        <v>3</v>
      </c>
      <c r="F1940" s="55">
        <v>5</v>
      </c>
    </row>
    <row r="1941" spans="1:6" ht="13" hidden="1" outlineLevel="1">
      <c r="A1941" s="98" t="s">
        <v>3202</v>
      </c>
      <c r="B1941" s="55">
        <v>0</v>
      </c>
      <c r="C1941" s="55">
        <v>3</v>
      </c>
      <c r="D1941" s="55">
        <v>2</v>
      </c>
      <c r="E1941" s="55">
        <v>0</v>
      </c>
      <c r="F1941" s="55">
        <v>5</v>
      </c>
    </row>
    <row r="1942" spans="1:6" ht="13" hidden="1" outlineLevel="1">
      <c r="A1942" s="98" t="s">
        <v>2252</v>
      </c>
      <c r="B1942" s="55">
        <v>2</v>
      </c>
      <c r="C1942" s="55">
        <v>3</v>
      </c>
      <c r="D1942" s="55">
        <v>0</v>
      </c>
      <c r="E1942" s="55">
        <v>0</v>
      </c>
      <c r="F1942" s="55">
        <v>5</v>
      </c>
    </row>
    <row r="1943" spans="1:6" ht="13" hidden="1" outlineLevel="1">
      <c r="A1943" s="98" t="s">
        <v>3346</v>
      </c>
      <c r="B1943" s="55">
        <v>0</v>
      </c>
      <c r="C1943" s="55">
        <v>5</v>
      </c>
      <c r="D1943" s="55">
        <v>0</v>
      </c>
      <c r="E1943" s="55">
        <v>0</v>
      </c>
      <c r="F1943" s="55">
        <v>5</v>
      </c>
    </row>
    <row r="1944" spans="1:6" ht="13" hidden="1" outlineLevel="1">
      <c r="A1944" s="98" t="s">
        <v>2378</v>
      </c>
      <c r="B1944" s="55">
        <v>0</v>
      </c>
      <c r="C1944" s="55">
        <v>4</v>
      </c>
      <c r="D1944" s="55">
        <v>1</v>
      </c>
      <c r="E1944" s="55">
        <v>0</v>
      </c>
      <c r="F1944" s="55">
        <v>5</v>
      </c>
    </row>
    <row r="1945" spans="1:6" ht="13" hidden="1" outlineLevel="1">
      <c r="A1945" s="98" t="s">
        <v>2379</v>
      </c>
      <c r="B1945" s="55">
        <v>0</v>
      </c>
      <c r="C1945" s="55">
        <v>3</v>
      </c>
      <c r="D1945" s="55">
        <v>1</v>
      </c>
      <c r="E1945" s="55">
        <v>1</v>
      </c>
      <c r="F1945" s="55">
        <v>5</v>
      </c>
    </row>
    <row r="1946" spans="1:6" ht="13" hidden="1" outlineLevel="1">
      <c r="A1946" s="98" t="s">
        <v>3347</v>
      </c>
      <c r="B1946" s="55">
        <v>1</v>
      </c>
      <c r="C1946" s="55">
        <v>3</v>
      </c>
      <c r="D1946" s="55">
        <v>1</v>
      </c>
      <c r="E1946" s="55">
        <v>0</v>
      </c>
      <c r="F1946" s="55">
        <v>5</v>
      </c>
    </row>
    <row r="1947" spans="1:6" ht="13" hidden="1" outlineLevel="1">
      <c r="A1947" s="98" t="s">
        <v>3348</v>
      </c>
      <c r="B1947" s="55">
        <v>0</v>
      </c>
      <c r="C1947" s="55">
        <v>0</v>
      </c>
      <c r="D1947" s="55">
        <v>5</v>
      </c>
      <c r="E1947" s="55">
        <v>0</v>
      </c>
      <c r="F1947" s="55">
        <v>5</v>
      </c>
    </row>
    <row r="1948" spans="1:6" ht="13" hidden="1" outlineLevel="1">
      <c r="A1948" s="98" t="s">
        <v>2276</v>
      </c>
      <c r="B1948" s="55">
        <v>2</v>
      </c>
      <c r="C1948" s="55">
        <v>2</v>
      </c>
      <c r="D1948" s="55">
        <v>1</v>
      </c>
      <c r="E1948" s="55">
        <v>0</v>
      </c>
      <c r="F1948" s="55">
        <v>5</v>
      </c>
    </row>
    <row r="1949" spans="1:6" ht="13" hidden="1" outlineLevel="1">
      <c r="A1949" s="98" t="s">
        <v>2425</v>
      </c>
      <c r="B1949" s="55">
        <v>1</v>
      </c>
      <c r="C1949" s="55">
        <v>3</v>
      </c>
      <c r="D1949" s="55">
        <v>1</v>
      </c>
      <c r="E1949" s="55">
        <v>0</v>
      </c>
      <c r="F1949" s="55">
        <v>5</v>
      </c>
    </row>
    <row r="1950" spans="1:6" ht="13" hidden="1" outlineLevel="1">
      <c r="A1950" s="98" t="s">
        <v>2429</v>
      </c>
      <c r="B1950" s="55">
        <v>0</v>
      </c>
      <c r="C1950" s="55">
        <v>3</v>
      </c>
      <c r="D1950" s="55">
        <v>2</v>
      </c>
      <c r="E1950" s="55">
        <v>0</v>
      </c>
      <c r="F1950" s="55">
        <v>5</v>
      </c>
    </row>
    <row r="1951" spans="1:6" ht="13" hidden="1" outlineLevel="1">
      <c r="A1951" s="98" t="s">
        <v>2249</v>
      </c>
      <c r="B1951" s="55">
        <v>0</v>
      </c>
      <c r="C1951" s="55">
        <v>1</v>
      </c>
      <c r="D1951" s="55">
        <v>4</v>
      </c>
      <c r="E1951" s="55">
        <v>0</v>
      </c>
      <c r="F1951" s="55">
        <v>5</v>
      </c>
    </row>
    <row r="1952" spans="1:6" ht="13" hidden="1" outlineLevel="1">
      <c r="A1952" s="98" t="s">
        <v>2450</v>
      </c>
      <c r="B1952" s="55">
        <v>0</v>
      </c>
      <c r="C1952" s="55">
        <v>1</v>
      </c>
      <c r="D1952" s="55">
        <v>2</v>
      </c>
      <c r="E1952" s="55">
        <v>1</v>
      </c>
      <c r="F1952" s="55">
        <v>4</v>
      </c>
    </row>
    <row r="1953" spans="1:6" ht="13" hidden="1" outlineLevel="1">
      <c r="A1953" s="98" t="s">
        <v>2978</v>
      </c>
      <c r="B1953" s="55">
        <v>0</v>
      </c>
      <c r="C1953" s="55">
        <v>4</v>
      </c>
      <c r="D1953" s="55">
        <v>0</v>
      </c>
      <c r="E1953" s="55">
        <v>0</v>
      </c>
      <c r="F1953" s="55">
        <v>4</v>
      </c>
    </row>
    <row r="1954" spans="1:6" ht="13" hidden="1" outlineLevel="1">
      <c r="A1954" s="98" t="s">
        <v>2981</v>
      </c>
      <c r="B1954" s="55">
        <v>0</v>
      </c>
      <c r="C1954" s="55">
        <v>0</v>
      </c>
      <c r="D1954" s="55">
        <v>2</v>
      </c>
      <c r="E1954" s="55">
        <v>2</v>
      </c>
      <c r="F1954" s="55">
        <v>4</v>
      </c>
    </row>
    <row r="1955" spans="1:6" ht="13" hidden="1" outlineLevel="1">
      <c r="A1955" s="98" t="s">
        <v>3349</v>
      </c>
      <c r="B1955" s="55">
        <v>0</v>
      </c>
      <c r="C1955" s="55">
        <v>0</v>
      </c>
      <c r="D1955" s="55">
        <v>4</v>
      </c>
      <c r="E1955" s="55">
        <v>0</v>
      </c>
      <c r="F1955" s="55">
        <v>4</v>
      </c>
    </row>
    <row r="1956" spans="1:6" ht="13" hidden="1" outlineLevel="1">
      <c r="A1956" s="98" t="s">
        <v>3350</v>
      </c>
      <c r="B1956" s="55">
        <v>0</v>
      </c>
      <c r="C1956" s="55">
        <v>2</v>
      </c>
      <c r="D1956" s="55">
        <v>2</v>
      </c>
      <c r="E1956" s="55">
        <v>0</v>
      </c>
      <c r="F1956" s="55">
        <v>4</v>
      </c>
    </row>
    <row r="1957" spans="1:6" ht="13" hidden="1" outlineLevel="1">
      <c r="A1957" s="98" t="s">
        <v>2592</v>
      </c>
      <c r="B1957" s="55">
        <v>0</v>
      </c>
      <c r="C1957" s="55">
        <v>4</v>
      </c>
      <c r="D1957" s="55">
        <v>0</v>
      </c>
      <c r="E1957" s="55">
        <v>0</v>
      </c>
      <c r="F1957" s="55">
        <v>4</v>
      </c>
    </row>
    <row r="1958" spans="1:6" ht="13" hidden="1" outlineLevel="1">
      <c r="A1958" s="98" t="s">
        <v>2601</v>
      </c>
      <c r="B1958" s="55">
        <v>1</v>
      </c>
      <c r="C1958" s="55">
        <v>3</v>
      </c>
      <c r="D1958" s="55">
        <v>0</v>
      </c>
      <c r="E1958" s="55">
        <v>0</v>
      </c>
      <c r="F1958" s="55">
        <v>4</v>
      </c>
    </row>
    <row r="1959" spans="1:6" ht="13" hidden="1" outlineLevel="1">
      <c r="A1959" s="98" t="s">
        <v>3351</v>
      </c>
      <c r="B1959" s="55">
        <v>0</v>
      </c>
      <c r="C1959" s="55">
        <v>3</v>
      </c>
      <c r="D1959" s="55">
        <v>1</v>
      </c>
      <c r="E1959" s="55">
        <v>0</v>
      </c>
      <c r="F1959" s="55">
        <v>4</v>
      </c>
    </row>
    <row r="1960" spans="1:6" ht="13" hidden="1" outlineLevel="1">
      <c r="A1960" s="98" t="s">
        <v>2522</v>
      </c>
      <c r="B1960" s="55">
        <v>0</v>
      </c>
      <c r="C1960" s="55">
        <v>2</v>
      </c>
      <c r="D1960" s="55">
        <v>2</v>
      </c>
      <c r="E1960" s="55">
        <v>0</v>
      </c>
      <c r="F1960" s="55">
        <v>4</v>
      </c>
    </row>
    <row r="1961" spans="1:6" ht="13" hidden="1" outlineLevel="1">
      <c r="A1961" s="98" t="s">
        <v>2493</v>
      </c>
      <c r="B1961" s="55">
        <v>0</v>
      </c>
      <c r="C1961" s="55">
        <v>1</v>
      </c>
      <c r="D1961" s="55">
        <v>3</v>
      </c>
      <c r="E1961" s="55">
        <v>0</v>
      </c>
      <c r="F1961" s="55">
        <v>4</v>
      </c>
    </row>
    <row r="1962" spans="1:6" ht="13" hidden="1" outlineLevel="1">
      <c r="A1962" s="98" t="s">
        <v>3352</v>
      </c>
      <c r="B1962" s="55">
        <v>0</v>
      </c>
      <c r="C1962" s="55">
        <v>3</v>
      </c>
      <c r="D1962" s="55">
        <v>1</v>
      </c>
      <c r="E1962" s="55">
        <v>0</v>
      </c>
      <c r="F1962" s="55">
        <v>4</v>
      </c>
    </row>
    <row r="1963" spans="1:6" ht="13" hidden="1" outlineLevel="1">
      <c r="A1963" s="98" t="s">
        <v>3353</v>
      </c>
      <c r="B1963" s="55">
        <v>1</v>
      </c>
      <c r="C1963" s="55">
        <v>3</v>
      </c>
      <c r="D1963" s="55">
        <v>0</v>
      </c>
      <c r="E1963" s="55">
        <v>0</v>
      </c>
      <c r="F1963" s="55">
        <v>4</v>
      </c>
    </row>
    <row r="1964" spans="1:6" ht="13" hidden="1" outlineLevel="1">
      <c r="A1964" s="98" t="s">
        <v>2263</v>
      </c>
      <c r="B1964" s="55">
        <v>0</v>
      </c>
      <c r="C1964" s="55">
        <v>2</v>
      </c>
      <c r="D1964" s="55">
        <v>2</v>
      </c>
      <c r="E1964" s="55">
        <v>0</v>
      </c>
      <c r="F1964" s="55">
        <v>4</v>
      </c>
    </row>
    <row r="1965" spans="1:6" ht="13" hidden="1" outlineLevel="1">
      <c r="A1965" s="98" t="s">
        <v>3304</v>
      </c>
      <c r="B1965" s="55">
        <v>0</v>
      </c>
      <c r="C1965" s="55">
        <v>0</v>
      </c>
      <c r="D1965" s="55">
        <v>4</v>
      </c>
      <c r="E1965" s="55">
        <v>0</v>
      </c>
      <c r="F1965" s="55">
        <v>4</v>
      </c>
    </row>
    <row r="1966" spans="1:6" ht="13" hidden="1" outlineLevel="1">
      <c r="A1966" s="98" t="s">
        <v>2643</v>
      </c>
      <c r="B1966" s="55">
        <v>1</v>
      </c>
      <c r="C1966" s="55">
        <v>3</v>
      </c>
      <c r="D1966" s="55">
        <v>0</v>
      </c>
      <c r="E1966" s="55">
        <v>0</v>
      </c>
      <c r="F1966" s="55">
        <v>4</v>
      </c>
    </row>
    <row r="1967" spans="1:6" ht="13" hidden="1" outlineLevel="1">
      <c r="A1967" s="98" t="s">
        <v>2893</v>
      </c>
      <c r="B1967" s="55">
        <v>0</v>
      </c>
      <c r="C1967" s="55">
        <v>3</v>
      </c>
      <c r="D1967" s="55">
        <v>1</v>
      </c>
      <c r="E1967" s="55">
        <v>0</v>
      </c>
      <c r="F1967" s="55">
        <v>4</v>
      </c>
    </row>
    <row r="1968" spans="1:6" ht="13" hidden="1" outlineLevel="1">
      <c r="A1968" s="98" t="s">
        <v>2437</v>
      </c>
      <c r="B1968" s="55">
        <v>0</v>
      </c>
      <c r="C1968" s="55">
        <v>2</v>
      </c>
      <c r="D1968" s="55">
        <v>1</v>
      </c>
      <c r="E1968" s="55">
        <v>0</v>
      </c>
      <c r="F1968" s="55">
        <v>3</v>
      </c>
    </row>
    <row r="1969" spans="1:6" ht="13" hidden="1" outlineLevel="1">
      <c r="A1969" s="98" t="s">
        <v>3053</v>
      </c>
      <c r="B1969" s="55">
        <v>0</v>
      </c>
      <c r="C1969" s="55">
        <v>0</v>
      </c>
      <c r="D1969" s="55">
        <v>1</v>
      </c>
      <c r="E1969" s="55">
        <v>2</v>
      </c>
      <c r="F1969" s="55">
        <v>3</v>
      </c>
    </row>
    <row r="1970" spans="1:6" ht="13" hidden="1" outlineLevel="1">
      <c r="A1970" s="98" t="s">
        <v>2333</v>
      </c>
      <c r="B1970" s="55">
        <v>0</v>
      </c>
      <c r="C1970" s="55">
        <v>1</v>
      </c>
      <c r="D1970" s="55">
        <v>2</v>
      </c>
      <c r="E1970" s="55">
        <v>0</v>
      </c>
      <c r="F1970" s="55">
        <v>3</v>
      </c>
    </row>
    <row r="1971" spans="1:6" ht="13" hidden="1" outlineLevel="1">
      <c r="A1971" s="98" t="s">
        <v>2822</v>
      </c>
      <c r="B1971" s="55">
        <v>0</v>
      </c>
      <c r="C1971" s="55">
        <v>3</v>
      </c>
      <c r="D1971" s="55">
        <v>0</v>
      </c>
      <c r="E1971" s="55">
        <v>0</v>
      </c>
      <c r="F1971" s="55">
        <v>3</v>
      </c>
    </row>
    <row r="1972" spans="1:6" ht="13" hidden="1" outlineLevel="1">
      <c r="A1972" s="98" t="s">
        <v>2663</v>
      </c>
      <c r="B1972" s="55">
        <v>0</v>
      </c>
      <c r="C1972" s="55">
        <v>0</v>
      </c>
      <c r="D1972" s="55">
        <v>3</v>
      </c>
      <c r="E1972" s="55">
        <v>0</v>
      </c>
      <c r="F1972" s="55">
        <v>3</v>
      </c>
    </row>
    <row r="1973" spans="1:6" ht="13" hidden="1" outlineLevel="1">
      <c r="A1973" s="98" t="s">
        <v>2288</v>
      </c>
      <c r="B1973" s="55">
        <v>1</v>
      </c>
      <c r="C1973" s="55">
        <v>1</v>
      </c>
      <c r="D1973" s="55">
        <v>1</v>
      </c>
      <c r="E1973" s="55">
        <v>0</v>
      </c>
      <c r="F1973" s="55">
        <v>3</v>
      </c>
    </row>
    <row r="1974" spans="1:6" ht="13" hidden="1" outlineLevel="1">
      <c r="A1974" s="98" t="s">
        <v>2889</v>
      </c>
      <c r="B1974" s="55">
        <v>1</v>
      </c>
      <c r="C1974" s="55">
        <v>1</v>
      </c>
      <c r="D1974" s="55">
        <v>1</v>
      </c>
      <c r="E1974" s="55">
        <v>0</v>
      </c>
      <c r="F1974" s="55">
        <v>3</v>
      </c>
    </row>
    <row r="1975" spans="1:6" ht="13" hidden="1" outlineLevel="1">
      <c r="A1975" s="98" t="s">
        <v>3354</v>
      </c>
      <c r="B1975" s="55">
        <v>1</v>
      </c>
      <c r="C1975" s="55">
        <v>1</v>
      </c>
      <c r="D1975" s="55">
        <v>1</v>
      </c>
      <c r="E1975" s="55">
        <v>0</v>
      </c>
      <c r="F1975" s="55">
        <v>3</v>
      </c>
    </row>
    <row r="1976" spans="1:6" ht="13" hidden="1" outlineLevel="1">
      <c r="A1976" s="98" t="s">
        <v>3355</v>
      </c>
      <c r="B1976" s="55">
        <v>0</v>
      </c>
      <c r="C1976" s="55">
        <v>2</v>
      </c>
      <c r="D1976" s="55">
        <v>1</v>
      </c>
      <c r="E1976" s="55">
        <v>0</v>
      </c>
      <c r="F1976" s="55">
        <v>3</v>
      </c>
    </row>
    <row r="1977" spans="1:6" ht="13" hidden="1" outlineLevel="1">
      <c r="A1977" s="98" t="s">
        <v>2354</v>
      </c>
      <c r="B1977" s="55">
        <v>1</v>
      </c>
      <c r="C1977" s="55">
        <v>2</v>
      </c>
      <c r="D1977" s="55">
        <v>0</v>
      </c>
      <c r="E1977" s="55">
        <v>0</v>
      </c>
      <c r="F1977" s="55">
        <v>3</v>
      </c>
    </row>
    <row r="1978" spans="1:6" ht="13" hidden="1" outlineLevel="1">
      <c r="A1978" s="98" t="s">
        <v>2290</v>
      </c>
      <c r="B1978" s="55">
        <v>0</v>
      </c>
      <c r="C1978" s="55">
        <v>0</v>
      </c>
      <c r="D1978" s="55">
        <v>3</v>
      </c>
      <c r="E1978" s="55">
        <v>0</v>
      </c>
      <c r="F1978" s="55">
        <v>3</v>
      </c>
    </row>
    <row r="1979" spans="1:6" ht="13" hidden="1" outlineLevel="1">
      <c r="A1979" s="98" t="s">
        <v>3356</v>
      </c>
      <c r="B1979" s="55">
        <v>2</v>
      </c>
      <c r="C1979" s="55">
        <v>0</v>
      </c>
      <c r="D1979" s="55">
        <v>1</v>
      </c>
      <c r="E1979" s="55">
        <v>0</v>
      </c>
      <c r="F1979" s="55">
        <v>3</v>
      </c>
    </row>
    <row r="1980" spans="1:6" ht="13" hidden="1" outlineLevel="1">
      <c r="A1980" s="98" t="s">
        <v>3357</v>
      </c>
      <c r="B1980" s="55">
        <v>0</v>
      </c>
      <c r="C1980" s="55">
        <v>0</v>
      </c>
      <c r="D1980" s="55">
        <v>3</v>
      </c>
      <c r="E1980" s="55">
        <v>0</v>
      </c>
      <c r="F1980" s="55">
        <v>3</v>
      </c>
    </row>
    <row r="1981" spans="1:6" ht="13" hidden="1" outlineLevel="1">
      <c r="A1981" s="98" t="s">
        <v>2362</v>
      </c>
      <c r="B1981" s="55">
        <v>0</v>
      </c>
      <c r="C1981" s="55">
        <v>1</v>
      </c>
      <c r="D1981" s="55">
        <v>2</v>
      </c>
      <c r="E1981" s="55">
        <v>0</v>
      </c>
      <c r="F1981" s="55">
        <v>3</v>
      </c>
    </row>
    <row r="1982" spans="1:6" ht="13" hidden="1" outlineLevel="1">
      <c r="A1982" s="98" t="s">
        <v>3358</v>
      </c>
      <c r="B1982" s="55">
        <v>0</v>
      </c>
      <c r="C1982" s="55">
        <v>1</v>
      </c>
      <c r="D1982" s="55">
        <v>2</v>
      </c>
      <c r="E1982" s="55">
        <v>0</v>
      </c>
      <c r="F1982" s="55">
        <v>3</v>
      </c>
    </row>
    <row r="1983" spans="1:6" ht="13" hidden="1" outlineLevel="1">
      <c r="A1983" s="98" t="s">
        <v>2607</v>
      </c>
      <c r="B1983" s="55">
        <v>0</v>
      </c>
      <c r="C1983" s="55">
        <v>3</v>
      </c>
      <c r="D1983" s="55">
        <v>0</v>
      </c>
      <c r="E1983" s="55">
        <v>0</v>
      </c>
      <c r="F1983" s="55">
        <v>3</v>
      </c>
    </row>
    <row r="1984" spans="1:6" ht="13" hidden="1" outlineLevel="1">
      <c r="A1984" s="98" t="s">
        <v>2486</v>
      </c>
      <c r="B1984" s="55">
        <v>0</v>
      </c>
      <c r="C1984" s="55">
        <v>2</v>
      </c>
      <c r="D1984" s="55">
        <v>1</v>
      </c>
      <c r="E1984" s="55">
        <v>0</v>
      </c>
      <c r="F1984" s="55">
        <v>3</v>
      </c>
    </row>
    <row r="1985" spans="1:6" ht="13" hidden="1" outlineLevel="1">
      <c r="A1985" s="98" t="s">
        <v>3231</v>
      </c>
      <c r="B1985" s="55">
        <v>0</v>
      </c>
      <c r="C1985" s="55">
        <v>3</v>
      </c>
      <c r="D1985" s="55">
        <v>0</v>
      </c>
      <c r="E1985" s="55">
        <v>0</v>
      </c>
      <c r="F1985" s="55">
        <v>3</v>
      </c>
    </row>
    <row r="1986" spans="1:6" ht="13" hidden="1" outlineLevel="1">
      <c r="A1986" s="98" t="s">
        <v>3359</v>
      </c>
      <c r="B1986" s="55">
        <v>0</v>
      </c>
      <c r="C1986" s="55">
        <v>0</v>
      </c>
      <c r="D1986" s="55">
        <v>3</v>
      </c>
      <c r="E1986" s="55">
        <v>0</v>
      </c>
      <c r="F1986" s="55">
        <v>3</v>
      </c>
    </row>
    <row r="1987" spans="1:6" ht="13" hidden="1" outlineLevel="1">
      <c r="A1987" s="98" t="s">
        <v>2860</v>
      </c>
      <c r="B1987" s="55">
        <v>0</v>
      </c>
      <c r="C1987" s="55">
        <v>1</v>
      </c>
      <c r="D1987" s="55">
        <v>1</v>
      </c>
      <c r="E1987" s="55">
        <v>1</v>
      </c>
      <c r="F1987" s="55">
        <v>3</v>
      </c>
    </row>
    <row r="1988" spans="1:6" ht="13" hidden="1" outlineLevel="1">
      <c r="A1988" s="98" t="s">
        <v>2455</v>
      </c>
      <c r="B1988" s="55">
        <v>0</v>
      </c>
      <c r="C1988" s="55">
        <v>2</v>
      </c>
      <c r="D1988" s="55">
        <v>1</v>
      </c>
      <c r="E1988" s="55">
        <v>0</v>
      </c>
      <c r="F1988" s="55">
        <v>3</v>
      </c>
    </row>
    <row r="1989" spans="1:6" ht="13" hidden="1" outlineLevel="1">
      <c r="A1989" s="98" t="s">
        <v>2494</v>
      </c>
      <c r="B1989" s="55">
        <v>0</v>
      </c>
      <c r="C1989" s="55">
        <v>0</v>
      </c>
      <c r="D1989" s="55">
        <v>3</v>
      </c>
      <c r="E1989" s="55">
        <v>0</v>
      </c>
      <c r="F1989" s="55">
        <v>3</v>
      </c>
    </row>
    <row r="1990" spans="1:6" ht="13" hidden="1" outlineLevel="1">
      <c r="A1990" s="98" t="s">
        <v>3360</v>
      </c>
      <c r="B1990" s="55">
        <v>1</v>
      </c>
      <c r="C1990" s="55">
        <v>1</v>
      </c>
      <c r="D1990" s="55">
        <v>1</v>
      </c>
      <c r="E1990" s="55">
        <v>0</v>
      </c>
      <c r="F1990" s="55">
        <v>3</v>
      </c>
    </row>
    <row r="1991" spans="1:6" ht="13" hidden="1" outlineLevel="1">
      <c r="A1991" s="98" t="s">
        <v>2238</v>
      </c>
      <c r="B1991" s="55">
        <v>0</v>
      </c>
      <c r="C1991" s="55">
        <v>1</v>
      </c>
      <c r="D1991" s="55">
        <v>2</v>
      </c>
      <c r="E1991" s="55">
        <v>0</v>
      </c>
      <c r="F1991" s="55">
        <v>3</v>
      </c>
    </row>
    <row r="1992" spans="1:6" ht="13" hidden="1" outlineLevel="1">
      <c r="A1992" s="98" t="s">
        <v>2265</v>
      </c>
      <c r="B1992" s="55">
        <v>1</v>
      </c>
      <c r="C1992" s="55">
        <v>2</v>
      </c>
      <c r="D1992" s="55">
        <v>0</v>
      </c>
      <c r="E1992" s="55">
        <v>0</v>
      </c>
      <c r="F1992" s="55">
        <v>3</v>
      </c>
    </row>
    <row r="1993" spans="1:6" ht="13" hidden="1" outlineLevel="1">
      <c r="A1993" s="98" t="s">
        <v>3361</v>
      </c>
      <c r="B1993" s="55">
        <v>0</v>
      </c>
      <c r="C1993" s="55">
        <v>1</v>
      </c>
      <c r="D1993" s="55">
        <v>2</v>
      </c>
      <c r="E1993" s="55">
        <v>0</v>
      </c>
      <c r="F1993" s="55">
        <v>3</v>
      </c>
    </row>
    <row r="1994" spans="1:6" ht="13" hidden="1" outlineLevel="1">
      <c r="A1994" s="98" t="s">
        <v>2428</v>
      </c>
      <c r="B1994" s="55">
        <v>0</v>
      </c>
      <c r="C1994" s="55">
        <v>2</v>
      </c>
      <c r="D1994" s="55">
        <v>1</v>
      </c>
      <c r="E1994" s="55">
        <v>0</v>
      </c>
      <c r="F1994" s="55">
        <v>3</v>
      </c>
    </row>
    <row r="1995" spans="1:6" ht="13" hidden="1" outlineLevel="1">
      <c r="A1995" s="98" t="s">
        <v>2433</v>
      </c>
      <c r="B1995" s="55">
        <v>0</v>
      </c>
      <c r="C1995" s="55">
        <v>1</v>
      </c>
      <c r="D1995" s="55">
        <v>2</v>
      </c>
      <c r="E1995" s="55">
        <v>0</v>
      </c>
      <c r="F1995" s="55">
        <v>3</v>
      </c>
    </row>
    <row r="1996" spans="1:6" ht="13" hidden="1" outlineLevel="1">
      <c r="A1996" s="98" t="s">
        <v>2970</v>
      </c>
      <c r="B1996" s="55">
        <v>1</v>
      </c>
      <c r="C1996" s="55">
        <v>0</v>
      </c>
      <c r="D1996" s="55">
        <v>0</v>
      </c>
      <c r="E1996" s="55">
        <v>1</v>
      </c>
      <c r="F1996" s="55">
        <v>2</v>
      </c>
    </row>
    <row r="1997" spans="1:6" ht="13" hidden="1" outlineLevel="1">
      <c r="A1997" s="98" t="s">
        <v>2286</v>
      </c>
      <c r="B1997" s="55">
        <v>0</v>
      </c>
      <c r="C1997" s="55">
        <v>2</v>
      </c>
      <c r="D1997" s="55">
        <v>0</v>
      </c>
      <c r="E1997" s="55">
        <v>0</v>
      </c>
      <c r="F1997" s="55">
        <v>2</v>
      </c>
    </row>
    <row r="1998" spans="1:6" ht="13" hidden="1" outlineLevel="1">
      <c r="A1998" s="98" t="s">
        <v>2341</v>
      </c>
      <c r="B1998" s="55">
        <v>0</v>
      </c>
      <c r="C1998" s="55">
        <v>1</v>
      </c>
      <c r="D1998" s="55">
        <v>1</v>
      </c>
      <c r="E1998" s="55">
        <v>0</v>
      </c>
      <c r="F1998" s="55">
        <v>2</v>
      </c>
    </row>
    <row r="1999" spans="1:6" ht="13" hidden="1" outlineLevel="1">
      <c r="A1999" s="98" t="s">
        <v>3362</v>
      </c>
      <c r="B1999" s="55">
        <v>0</v>
      </c>
      <c r="C1999" s="55">
        <v>1</v>
      </c>
      <c r="D1999" s="55">
        <v>1</v>
      </c>
      <c r="E1999" s="55">
        <v>0</v>
      </c>
      <c r="F1999" s="55">
        <v>2</v>
      </c>
    </row>
    <row r="2000" spans="1:6" ht="13" hidden="1" outlineLevel="1">
      <c r="A2000" s="98" t="s">
        <v>3079</v>
      </c>
      <c r="B2000" s="55">
        <v>0</v>
      </c>
      <c r="C2000" s="55">
        <v>1</v>
      </c>
      <c r="D2000" s="55">
        <v>1</v>
      </c>
      <c r="E2000" s="55">
        <v>0</v>
      </c>
      <c r="F2000" s="55">
        <v>2</v>
      </c>
    </row>
    <row r="2001" spans="1:6" ht="13" hidden="1" outlineLevel="1">
      <c r="A2001" s="98" t="s">
        <v>2510</v>
      </c>
      <c r="B2001" s="55">
        <v>0</v>
      </c>
      <c r="C2001" s="55">
        <v>1</v>
      </c>
      <c r="D2001" s="55">
        <v>1</v>
      </c>
      <c r="E2001" s="55">
        <v>0</v>
      </c>
      <c r="F2001" s="55">
        <v>2</v>
      </c>
    </row>
    <row r="2002" spans="1:6" ht="13" hidden="1" outlineLevel="1">
      <c r="A2002" s="98" t="s">
        <v>2343</v>
      </c>
      <c r="B2002" s="55">
        <v>0</v>
      </c>
      <c r="C2002" s="55">
        <v>2</v>
      </c>
      <c r="D2002" s="55">
        <v>0</v>
      </c>
      <c r="E2002" s="55">
        <v>0</v>
      </c>
      <c r="F2002" s="55">
        <v>2</v>
      </c>
    </row>
    <row r="2003" spans="1:6" ht="13" hidden="1" outlineLevel="1">
      <c r="A2003" s="98" t="s">
        <v>3363</v>
      </c>
      <c r="B2003" s="55">
        <v>0</v>
      </c>
      <c r="C2003" s="55">
        <v>1</v>
      </c>
      <c r="D2003" s="55">
        <v>1</v>
      </c>
      <c r="E2003" s="55">
        <v>0</v>
      </c>
      <c r="F2003" s="55">
        <v>2</v>
      </c>
    </row>
    <row r="2004" spans="1:6" ht="13" hidden="1" outlineLevel="1">
      <c r="A2004" s="98" t="s">
        <v>3364</v>
      </c>
      <c r="B2004" s="55">
        <v>0</v>
      </c>
      <c r="C2004" s="55">
        <v>2</v>
      </c>
      <c r="D2004" s="55">
        <v>0</v>
      </c>
      <c r="E2004" s="55">
        <v>0</v>
      </c>
      <c r="F2004" s="55">
        <v>2</v>
      </c>
    </row>
    <row r="2005" spans="1:6" ht="13" hidden="1" outlineLevel="1">
      <c r="A2005" s="98" t="s">
        <v>2925</v>
      </c>
      <c r="B2005" s="55">
        <v>0</v>
      </c>
      <c r="C2005" s="55">
        <v>1</v>
      </c>
      <c r="D2005" s="55">
        <v>1</v>
      </c>
      <c r="E2005" s="55">
        <v>0</v>
      </c>
      <c r="F2005" s="55">
        <v>2</v>
      </c>
    </row>
    <row r="2006" spans="1:6" ht="13" hidden="1" outlineLevel="1">
      <c r="A2006" s="98" t="s">
        <v>2895</v>
      </c>
      <c r="B2006" s="55">
        <v>0</v>
      </c>
      <c r="C2006" s="55">
        <v>0</v>
      </c>
      <c r="D2006" s="55">
        <v>2</v>
      </c>
      <c r="E2006" s="55">
        <v>0</v>
      </c>
      <c r="F2006" s="55">
        <v>2</v>
      </c>
    </row>
    <row r="2007" spans="1:6" ht="13" hidden="1" outlineLevel="1">
      <c r="A2007" s="98" t="s">
        <v>2838</v>
      </c>
      <c r="B2007" s="55">
        <v>0</v>
      </c>
      <c r="C2007" s="55">
        <v>0</v>
      </c>
      <c r="D2007" s="55">
        <v>2</v>
      </c>
      <c r="E2007" s="55">
        <v>0</v>
      </c>
      <c r="F2007" s="55">
        <v>2</v>
      </c>
    </row>
    <row r="2008" spans="1:6" ht="13" hidden="1" outlineLevel="1">
      <c r="A2008" s="98" t="s">
        <v>2580</v>
      </c>
      <c r="B2008" s="55">
        <v>0</v>
      </c>
      <c r="C2008" s="55">
        <v>2</v>
      </c>
      <c r="D2008" s="55">
        <v>0</v>
      </c>
      <c r="E2008" s="55">
        <v>0</v>
      </c>
      <c r="F2008" s="55">
        <v>2</v>
      </c>
    </row>
    <row r="2009" spans="1:6" ht="13" hidden="1" outlineLevel="1">
      <c r="A2009" s="98" t="s">
        <v>3165</v>
      </c>
      <c r="B2009" s="55">
        <v>0</v>
      </c>
      <c r="C2009" s="55">
        <v>1</v>
      </c>
      <c r="D2009" s="55">
        <v>1</v>
      </c>
      <c r="E2009" s="55">
        <v>0</v>
      </c>
      <c r="F2009" s="55">
        <v>2</v>
      </c>
    </row>
    <row r="2010" spans="1:6" ht="13" hidden="1" outlineLevel="1">
      <c r="A2010" s="98" t="s">
        <v>3365</v>
      </c>
      <c r="B2010" s="55">
        <v>0</v>
      </c>
      <c r="C2010" s="55">
        <v>1</v>
      </c>
      <c r="D2010" s="55">
        <v>1</v>
      </c>
      <c r="E2010" s="55">
        <v>0</v>
      </c>
      <c r="F2010" s="55">
        <v>2</v>
      </c>
    </row>
    <row r="2011" spans="1:6" ht="13" hidden="1" outlineLevel="1">
      <c r="A2011" s="98" t="s">
        <v>3366</v>
      </c>
      <c r="B2011" s="55">
        <v>0</v>
      </c>
      <c r="C2011" s="55">
        <v>0</v>
      </c>
      <c r="D2011" s="55">
        <v>0</v>
      </c>
      <c r="E2011" s="55">
        <v>2</v>
      </c>
      <c r="F2011" s="55">
        <v>2</v>
      </c>
    </row>
    <row r="2012" spans="1:6" ht="13" hidden="1" outlineLevel="1">
      <c r="A2012" s="98" t="s">
        <v>3367</v>
      </c>
      <c r="B2012" s="55">
        <v>0</v>
      </c>
      <c r="C2012" s="55">
        <v>2</v>
      </c>
      <c r="D2012" s="55">
        <v>0</v>
      </c>
      <c r="E2012" s="55">
        <v>0</v>
      </c>
      <c r="F2012" s="55">
        <v>2</v>
      </c>
    </row>
    <row r="2013" spans="1:6" ht="13" hidden="1" outlineLevel="1">
      <c r="A2013" s="98" t="s">
        <v>2517</v>
      </c>
      <c r="B2013" s="55">
        <v>0</v>
      </c>
      <c r="C2013" s="55">
        <v>0</v>
      </c>
      <c r="D2013" s="55">
        <v>2</v>
      </c>
      <c r="E2013" s="55">
        <v>0</v>
      </c>
      <c r="F2013" s="55">
        <v>2</v>
      </c>
    </row>
    <row r="2014" spans="1:6" ht="13" hidden="1" outlineLevel="1">
      <c r="A2014" s="98" t="s">
        <v>2519</v>
      </c>
      <c r="B2014" s="55">
        <v>0</v>
      </c>
      <c r="C2014" s="55">
        <v>0</v>
      </c>
      <c r="D2014" s="55">
        <v>2</v>
      </c>
      <c r="E2014" s="55">
        <v>0</v>
      </c>
      <c r="F2014" s="55">
        <v>2</v>
      </c>
    </row>
    <row r="2015" spans="1:6" ht="13" hidden="1" outlineLevel="1">
      <c r="A2015" s="98" t="s">
        <v>2444</v>
      </c>
      <c r="B2015" s="55">
        <v>0</v>
      </c>
      <c r="C2015" s="55">
        <v>2</v>
      </c>
      <c r="D2015" s="55">
        <v>0</v>
      </c>
      <c r="E2015" s="55">
        <v>0</v>
      </c>
      <c r="F2015" s="55">
        <v>2</v>
      </c>
    </row>
    <row r="2016" spans="1:6" ht="13" hidden="1" outlineLevel="1">
      <c r="A2016" s="98" t="s">
        <v>3193</v>
      </c>
      <c r="B2016" s="55">
        <v>0</v>
      </c>
      <c r="C2016" s="55">
        <v>2</v>
      </c>
      <c r="D2016" s="55">
        <v>0</v>
      </c>
      <c r="E2016" s="55">
        <v>0</v>
      </c>
      <c r="F2016" s="55">
        <v>2</v>
      </c>
    </row>
    <row r="2017" spans="1:6" ht="13" hidden="1" outlineLevel="1">
      <c r="A2017" s="98" t="s">
        <v>2500</v>
      </c>
      <c r="B2017" s="55">
        <v>0</v>
      </c>
      <c r="C2017" s="55">
        <v>1</v>
      </c>
      <c r="D2017" s="55">
        <v>1</v>
      </c>
      <c r="E2017" s="55">
        <v>0</v>
      </c>
      <c r="F2017" s="55">
        <v>2</v>
      </c>
    </row>
    <row r="2018" spans="1:6" ht="13" hidden="1" outlineLevel="1">
      <c r="A2018" s="98" t="s">
        <v>3368</v>
      </c>
      <c r="B2018" s="55">
        <v>0</v>
      </c>
      <c r="C2018" s="55">
        <v>2</v>
      </c>
      <c r="D2018" s="55">
        <v>0</v>
      </c>
      <c r="E2018" s="55">
        <v>0</v>
      </c>
      <c r="F2018" s="55">
        <v>2</v>
      </c>
    </row>
    <row r="2019" spans="1:6" ht="13" hidden="1" outlineLevel="1">
      <c r="A2019" s="98" t="s">
        <v>3369</v>
      </c>
      <c r="B2019" s="55">
        <v>0</v>
      </c>
      <c r="C2019" s="55">
        <v>1</v>
      </c>
      <c r="D2019" s="55">
        <v>1</v>
      </c>
      <c r="E2019" s="55">
        <v>0</v>
      </c>
      <c r="F2019" s="55">
        <v>2</v>
      </c>
    </row>
    <row r="2020" spans="1:6" ht="13" hidden="1" outlineLevel="1">
      <c r="A2020" s="98" t="s">
        <v>2292</v>
      </c>
      <c r="B2020" s="55">
        <v>0</v>
      </c>
      <c r="C2020" s="55">
        <v>2</v>
      </c>
      <c r="D2020" s="55">
        <v>0</v>
      </c>
      <c r="E2020" s="55">
        <v>0</v>
      </c>
      <c r="F2020" s="55">
        <v>2</v>
      </c>
    </row>
    <row r="2021" spans="1:6" ht="13" hidden="1" outlineLevel="1">
      <c r="A2021" s="98" t="s">
        <v>3370</v>
      </c>
      <c r="B2021" s="55">
        <v>1</v>
      </c>
      <c r="C2021" s="55">
        <v>1</v>
      </c>
      <c r="D2021" s="55">
        <v>0</v>
      </c>
      <c r="E2021" s="55">
        <v>0</v>
      </c>
      <c r="F2021" s="55">
        <v>2</v>
      </c>
    </row>
    <row r="2022" spans="1:6" ht="13" hidden="1" outlineLevel="1">
      <c r="A2022" s="98" t="s">
        <v>2369</v>
      </c>
      <c r="B2022" s="55">
        <v>0</v>
      </c>
      <c r="C2022" s="55">
        <v>1</v>
      </c>
      <c r="D2022" s="55">
        <v>1</v>
      </c>
      <c r="E2022" s="55">
        <v>0</v>
      </c>
      <c r="F2022" s="55">
        <v>2</v>
      </c>
    </row>
    <row r="2023" spans="1:6" ht="13" hidden="1" outlineLevel="1">
      <c r="A2023" s="98" t="s">
        <v>2492</v>
      </c>
      <c r="B2023" s="55">
        <v>0</v>
      </c>
      <c r="C2023" s="55">
        <v>1</v>
      </c>
      <c r="D2023" s="55">
        <v>1</v>
      </c>
      <c r="E2023" s="55">
        <v>0</v>
      </c>
      <c r="F2023" s="55">
        <v>2</v>
      </c>
    </row>
    <row r="2024" spans="1:6" ht="13" hidden="1" outlineLevel="1">
      <c r="A2024" s="98" t="s">
        <v>3371</v>
      </c>
      <c r="B2024" s="55">
        <v>0</v>
      </c>
      <c r="C2024" s="55">
        <v>2</v>
      </c>
      <c r="D2024" s="55">
        <v>0</v>
      </c>
      <c r="E2024" s="55">
        <v>0</v>
      </c>
      <c r="F2024" s="55">
        <v>2</v>
      </c>
    </row>
    <row r="2025" spans="1:6" ht="13" hidden="1" outlineLevel="1">
      <c r="A2025" s="98" t="s">
        <v>2375</v>
      </c>
      <c r="B2025" s="55">
        <v>0</v>
      </c>
      <c r="C2025" s="55">
        <v>2</v>
      </c>
      <c r="D2025" s="55">
        <v>0</v>
      </c>
      <c r="E2025" s="55">
        <v>0</v>
      </c>
      <c r="F2025" s="55">
        <v>2</v>
      </c>
    </row>
    <row r="2026" spans="1:6" ht="13" hidden="1" outlineLevel="1">
      <c r="A2026" s="98" t="s">
        <v>3275</v>
      </c>
      <c r="B2026" s="55">
        <v>1</v>
      </c>
      <c r="C2026" s="55">
        <v>0</v>
      </c>
      <c r="D2026" s="55">
        <v>1</v>
      </c>
      <c r="E2026" s="55">
        <v>0</v>
      </c>
      <c r="F2026" s="55">
        <v>2</v>
      </c>
    </row>
    <row r="2027" spans="1:6" ht="13" hidden="1" outlineLevel="1">
      <c r="A2027" s="98" t="s">
        <v>3277</v>
      </c>
      <c r="B2027" s="55">
        <v>0</v>
      </c>
      <c r="C2027" s="55">
        <v>1</v>
      </c>
      <c r="D2027" s="55">
        <v>1</v>
      </c>
      <c r="E2027" s="55">
        <v>0</v>
      </c>
      <c r="F2027" s="55">
        <v>2</v>
      </c>
    </row>
    <row r="2028" spans="1:6" ht="13" hidden="1" outlineLevel="1">
      <c r="A2028" s="98" t="s">
        <v>2296</v>
      </c>
      <c r="B2028" s="55">
        <v>0</v>
      </c>
      <c r="C2028" s="55">
        <v>2</v>
      </c>
      <c r="D2028" s="55">
        <v>0</v>
      </c>
      <c r="E2028" s="55">
        <v>0</v>
      </c>
      <c r="F2028" s="55">
        <v>2</v>
      </c>
    </row>
    <row r="2029" spans="1:6" ht="13" hidden="1" outlineLevel="1">
      <c r="A2029" s="98" t="s">
        <v>3372</v>
      </c>
      <c r="B2029" s="55">
        <v>0</v>
      </c>
      <c r="C2029" s="55">
        <v>2</v>
      </c>
      <c r="D2029" s="55">
        <v>0</v>
      </c>
      <c r="E2029" s="55">
        <v>0</v>
      </c>
      <c r="F2029" s="55">
        <v>2</v>
      </c>
    </row>
    <row r="2030" spans="1:6" ht="13" hidden="1" outlineLevel="1">
      <c r="A2030" s="98" t="s">
        <v>2771</v>
      </c>
      <c r="B2030" s="55">
        <v>0</v>
      </c>
      <c r="C2030" s="55">
        <v>2</v>
      </c>
      <c r="D2030" s="55">
        <v>0</v>
      </c>
      <c r="E2030" s="55">
        <v>0</v>
      </c>
      <c r="F2030" s="55">
        <v>2</v>
      </c>
    </row>
    <row r="2031" spans="1:6" ht="13" hidden="1" outlineLevel="1">
      <c r="A2031" s="98" t="s">
        <v>2297</v>
      </c>
      <c r="B2031" s="55">
        <v>0</v>
      </c>
      <c r="C2031" s="55">
        <v>2</v>
      </c>
      <c r="D2031" s="55">
        <v>0</v>
      </c>
      <c r="E2031" s="55">
        <v>0</v>
      </c>
      <c r="F2031" s="55">
        <v>2</v>
      </c>
    </row>
    <row r="2032" spans="1:6" ht="13" hidden="1" outlineLevel="1">
      <c r="A2032" s="98" t="s">
        <v>3033</v>
      </c>
      <c r="B2032" s="55">
        <v>0</v>
      </c>
      <c r="C2032" s="55">
        <v>2</v>
      </c>
      <c r="D2032" s="55">
        <v>0</v>
      </c>
      <c r="E2032" s="55">
        <v>0</v>
      </c>
      <c r="F2032" s="55">
        <v>2</v>
      </c>
    </row>
    <row r="2033" spans="1:6" ht="13" hidden="1" outlineLevel="1">
      <c r="A2033" s="98" t="s">
        <v>2632</v>
      </c>
      <c r="B2033" s="55">
        <v>1</v>
      </c>
      <c r="C2033" s="55">
        <v>1</v>
      </c>
      <c r="D2033" s="55">
        <v>0</v>
      </c>
      <c r="E2033" s="55">
        <v>0</v>
      </c>
      <c r="F2033" s="55">
        <v>2</v>
      </c>
    </row>
    <row r="2034" spans="1:6" ht="13" hidden="1" outlineLevel="1">
      <c r="A2034" s="98" t="s">
        <v>2298</v>
      </c>
      <c r="B2034" s="55">
        <v>0</v>
      </c>
      <c r="C2034" s="55">
        <v>1</v>
      </c>
      <c r="D2034" s="55">
        <v>1</v>
      </c>
      <c r="E2034" s="55">
        <v>0</v>
      </c>
      <c r="F2034" s="55">
        <v>2</v>
      </c>
    </row>
    <row r="2035" spans="1:6" ht="13" hidden="1" outlineLevel="1">
      <c r="A2035" s="98" t="s">
        <v>3373</v>
      </c>
      <c r="B2035" s="55">
        <v>1</v>
      </c>
      <c r="C2035" s="55">
        <v>0</v>
      </c>
      <c r="D2035" s="55">
        <v>1</v>
      </c>
      <c r="E2035" s="55">
        <v>0</v>
      </c>
      <c r="F2035" s="55">
        <v>2</v>
      </c>
    </row>
    <row r="2036" spans="1:6" ht="13" hidden="1" outlineLevel="1">
      <c r="A2036" s="98" t="s">
        <v>3292</v>
      </c>
      <c r="B2036" s="55">
        <v>0</v>
      </c>
      <c r="C2036" s="55">
        <v>0</v>
      </c>
      <c r="D2036" s="55">
        <v>2</v>
      </c>
      <c r="E2036" s="55">
        <v>0</v>
      </c>
      <c r="F2036" s="55">
        <v>2</v>
      </c>
    </row>
    <row r="2037" spans="1:6" ht="13" hidden="1" outlineLevel="1">
      <c r="A2037" s="98" t="s">
        <v>2278</v>
      </c>
      <c r="B2037" s="55">
        <v>0</v>
      </c>
      <c r="C2037" s="55">
        <v>1</v>
      </c>
      <c r="D2037" s="55">
        <v>1</v>
      </c>
      <c r="E2037" s="55">
        <v>0</v>
      </c>
      <c r="F2037" s="55">
        <v>2</v>
      </c>
    </row>
    <row r="2038" spans="1:6" ht="13" hidden="1" outlineLevel="1">
      <c r="A2038" s="98" t="s">
        <v>2254</v>
      </c>
      <c r="B2038" s="55">
        <v>0</v>
      </c>
      <c r="C2038" s="55">
        <v>1</v>
      </c>
      <c r="D2038" s="55">
        <v>1</v>
      </c>
      <c r="E2038" s="55">
        <v>0</v>
      </c>
      <c r="F2038" s="55">
        <v>2</v>
      </c>
    </row>
    <row r="2039" spans="1:6" ht="13" hidden="1" outlineLevel="1">
      <c r="A2039" s="98" t="s">
        <v>2640</v>
      </c>
      <c r="B2039" s="55">
        <v>0</v>
      </c>
      <c r="C2039" s="55">
        <v>1</v>
      </c>
      <c r="D2039" s="55">
        <v>1</v>
      </c>
      <c r="E2039" s="55">
        <v>0</v>
      </c>
      <c r="F2039" s="55">
        <v>2</v>
      </c>
    </row>
    <row r="2040" spans="1:6" ht="13" hidden="1" outlineLevel="1">
      <c r="A2040" s="98" t="s">
        <v>2968</v>
      </c>
      <c r="B2040" s="55">
        <v>0</v>
      </c>
      <c r="C2040" s="55">
        <v>2</v>
      </c>
      <c r="D2040" s="55">
        <v>0</v>
      </c>
      <c r="E2040" s="55">
        <v>0</v>
      </c>
      <c r="F2040" s="55">
        <v>2</v>
      </c>
    </row>
    <row r="2041" spans="1:6" ht="13" hidden="1" outlineLevel="1">
      <c r="A2041" s="98" t="s">
        <v>2305</v>
      </c>
      <c r="B2041" s="55">
        <v>0</v>
      </c>
      <c r="C2041" s="55">
        <v>0</v>
      </c>
      <c r="D2041" s="55">
        <v>2</v>
      </c>
      <c r="E2041" s="55">
        <v>0</v>
      </c>
      <c r="F2041" s="55">
        <v>2</v>
      </c>
    </row>
    <row r="2042" spans="1:6" ht="13" hidden="1" outlineLevel="1">
      <c r="A2042" s="98" t="s">
        <v>2529</v>
      </c>
      <c r="B2042" s="55">
        <v>0</v>
      </c>
      <c r="C2042" s="55">
        <v>1</v>
      </c>
      <c r="D2042" s="55">
        <v>1</v>
      </c>
      <c r="E2042" s="55">
        <v>0</v>
      </c>
      <c r="F2042" s="55">
        <v>2</v>
      </c>
    </row>
    <row r="2043" spans="1:6" ht="13" hidden="1" outlineLevel="1">
      <c r="A2043" s="98" t="s">
        <v>2417</v>
      </c>
      <c r="B2043" s="55">
        <v>0</v>
      </c>
      <c r="C2043" s="55">
        <v>1</v>
      </c>
      <c r="D2043" s="55">
        <v>1</v>
      </c>
      <c r="E2043" s="55">
        <v>0</v>
      </c>
      <c r="F2043" s="55">
        <v>2</v>
      </c>
    </row>
    <row r="2044" spans="1:6" ht="13" hidden="1" outlineLevel="1">
      <c r="A2044" s="98" t="s">
        <v>3374</v>
      </c>
      <c r="B2044" s="55">
        <v>1</v>
      </c>
      <c r="C2044" s="55">
        <v>1</v>
      </c>
      <c r="D2044" s="55">
        <v>0</v>
      </c>
      <c r="E2044" s="55">
        <v>0</v>
      </c>
      <c r="F2044" s="55">
        <v>2</v>
      </c>
    </row>
    <row r="2045" spans="1:6" ht="13" hidden="1" outlineLevel="1">
      <c r="A2045" s="98" t="s">
        <v>3375</v>
      </c>
      <c r="B2045" s="55">
        <v>0</v>
      </c>
      <c r="C2045" s="55">
        <v>1</v>
      </c>
      <c r="D2045" s="55">
        <v>0</v>
      </c>
      <c r="E2045" s="55">
        <v>1</v>
      </c>
      <c r="F2045" s="55">
        <v>2</v>
      </c>
    </row>
    <row r="2046" spans="1:6" ht="13" hidden="1" outlineLevel="1">
      <c r="A2046" s="98" t="s">
        <v>2314</v>
      </c>
      <c r="B2046" s="55">
        <v>1</v>
      </c>
      <c r="C2046" s="55">
        <v>0</v>
      </c>
      <c r="D2046" s="55">
        <v>1</v>
      </c>
      <c r="E2046" s="55">
        <v>0</v>
      </c>
      <c r="F2046" s="55">
        <v>2</v>
      </c>
    </row>
    <row r="2047" spans="1:6" ht="13" hidden="1" outlineLevel="1">
      <c r="A2047" s="98" t="s">
        <v>3376</v>
      </c>
      <c r="B2047" s="55">
        <v>0</v>
      </c>
      <c r="C2047" s="55">
        <v>2</v>
      </c>
      <c r="D2047" s="55">
        <v>0</v>
      </c>
      <c r="E2047" s="55">
        <v>0</v>
      </c>
      <c r="F2047" s="55">
        <v>2</v>
      </c>
    </row>
    <row r="2048" spans="1:6" ht="13" hidden="1" outlineLevel="1">
      <c r="A2048" s="98" t="s">
        <v>2920</v>
      </c>
      <c r="B2048" s="55">
        <v>0</v>
      </c>
      <c r="C2048" s="55">
        <v>0</v>
      </c>
      <c r="D2048" s="55">
        <v>2</v>
      </c>
      <c r="E2048" s="55">
        <v>0</v>
      </c>
      <c r="F2048" s="55">
        <v>2</v>
      </c>
    </row>
    <row r="2049" spans="1:6" ht="13" hidden="1" outlineLevel="1">
      <c r="A2049" s="98" t="s">
        <v>2266</v>
      </c>
      <c r="B2049" s="55">
        <v>1</v>
      </c>
      <c r="C2049" s="55">
        <v>0</v>
      </c>
      <c r="D2049" s="55">
        <v>0</v>
      </c>
      <c r="E2049" s="55">
        <v>0</v>
      </c>
      <c r="F2049" s="55">
        <v>1</v>
      </c>
    </row>
    <row r="2050" spans="1:6" ht="13" hidden="1" outlineLevel="1">
      <c r="A2050" s="98" t="s">
        <v>3377</v>
      </c>
      <c r="B2050" s="55">
        <v>0</v>
      </c>
      <c r="C2050" s="55">
        <v>1</v>
      </c>
      <c r="D2050" s="55">
        <v>0</v>
      </c>
      <c r="E2050" s="55">
        <v>0</v>
      </c>
      <c r="F2050" s="55">
        <v>1</v>
      </c>
    </row>
    <row r="2051" spans="1:6" ht="13" hidden="1" outlineLevel="1">
      <c r="A2051" s="98" t="s">
        <v>3378</v>
      </c>
      <c r="B2051" s="55">
        <v>0</v>
      </c>
      <c r="C2051" s="55">
        <v>1</v>
      </c>
      <c r="D2051" s="55">
        <v>0</v>
      </c>
      <c r="E2051" s="55">
        <v>0</v>
      </c>
      <c r="F2051" s="55">
        <v>1</v>
      </c>
    </row>
    <row r="2052" spans="1:6" ht="13" hidden="1" outlineLevel="1">
      <c r="A2052" s="98" t="s">
        <v>2894</v>
      </c>
      <c r="B2052" s="55">
        <v>0</v>
      </c>
      <c r="C2052" s="55">
        <v>0</v>
      </c>
      <c r="D2052" s="55">
        <v>1</v>
      </c>
      <c r="E2052" s="55">
        <v>0</v>
      </c>
      <c r="F2052" s="55">
        <v>1</v>
      </c>
    </row>
    <row r="2053" spans="1:6" ht="13" hidden="1" outlineLevel="1">
      <c r="A2053" s="98" t="s">
        <v>3379</v>
      </c>
      <c r="B2053" s="55">
        <v>0</v>
      </c>
      <c r="C2053" s="55">
        <v>1</v>
      </c>
      <c r="D2053" s="55">
        <v>0</v>
      </c>
      <c r="E2053" s="55">
        <v>0</v>
      </c>
      <c r="F2053" s="55">
        <v>1</v>
      </c>
    </row>
    <row r="2054" spans="1:6" ht="13" hidden="1" outlineLevel="1">
      <c r="A2054" s="98" t="s">
        <v>3380</v>
      </c>
      <c r="B2054" s="55">
        <v>0</v>
      </c>
      <c r="C2054" s="55">
        <v>1</v>
      </c>
      <c r="D2054" s="55">
        <v>0</v>
      </c>
      <c r="E2054" s="55">
        <v>0</v>
      </c>
      <c r="F2054" s="55">
        <v>1</v>
      </c>
    </row>
    <row r="2055" spans="1:6" ht="13" hidden="1" outlineLevel="1">
      <c r="A2055" s="98" t="s">
        <v>3381</v>
      </c>
      <c r="B2055" s="55">
        <v>0</v>
      </c>
      <c r="C2055" s="55">
        <v>1</v>
      </c>
      <c r="D2055" s="55">
        <v>0</v>
      </c>
      <c r="E2055" s="55">
        <v>0</v>
      </c>
      <c r="F2055" s="55">
        <v>1</v>
      </c>
    </row>
    <row r="2056" spans="1:6" ht="13" hidden="1" outlineLevel="1">
      <c r="A2056" s="98" t="s">
        <v>3382</v>
      </c>
      <c r="B2056" s="55">
        <v>0</v>
      </c>
      <c r="C2056" s="55">
        <v>1</v>
      </c>
      <c r="D2056" s="55">
        <v>0</v>
      </c>
      <c r="E2056" s="55">
        <v>0</v>
      </c>
      <c r="F2056" s="55">
        <v>1</v>
      </c>
    </row>
    <row r="2057" spans="1:6" ht="13" hidden="1" outlineLevel="1">
      <c r="A2057" s="98" t="s">
        <v>3383</v>
      </c>
      <c r="B2057" s="55">
        <v>0</v>
      </c>
      <c r="C2057" s="55">
        <v>1</v>
      </c>
      <c r="D2057" s="55">
        <v>0</v>
      </c>
      <c r="E2057" s="55">
        <v>0</v>
      </c>
      <c r="F2057" s="55">
        <v>1</v>
      </c>
    </row>
    <row r="2058" spans="1:6" ht="13" hidden="1" outlineLevel="1">
      <c r="A2058" s="98" t="s">
        <v>3384</v>
      </c>
      <c r="B2058" s="55">
        <v>0</v>
      </c>
      <c r="C2058" s="55">
        <v>1</v>
      </c>
      <c r="D2058" s="55">
        <v>0</v>
      </c>
      <c r="E2058" s="55">
        <v>0</v>
      </c>
      <c r="F2058" s="55">
        <v>1</v>
      </c>
    </row>
    <row r="2059" spans="1:6" ht="13" hidden="1" outlineLevel="1">
      <c r="A2059" s="98" t="s">
        <v>3385</v>
      </c>
      <c r="B2059" s="55">
        <v>0</v>
      </c>
      <c r="C2059" s="55">
        <v>0</v>
      </c>
      <c r="D2059" s="55">
        <v>1</v>
      </c>
      <c r="E2059" s="55">
        <v>0</v>
      </c>
      <c r="F2059" s="55">
        <v>1</v>
      </c>
    </row>
    <row r="2060" spans="1:6" ht="13" hidden="1" outlineLevel="1">
      <c r="A2060" s="98" t="s">
        <v>2479</v>
      </c>
      <c r="B2060" s="55">
        <v>0</v>
      </c>
      <c r="C2060" s="55">
        <v>0</v>
      </c>
      <c r="D2060" s="55">
        <v>1</v>
      </c>
      <c r="E2060" s="55">
        <v>0</v>
      </c>
      <c r="F2060" s="55">
        <v>1</v>
      </c>
    </row>
    <row r="2061" spans="1:6" ht="13" hidden="1" outlineLevel="1">
      <c r="A2061" s="98" t="s">
        <v>3386</v>
      </c>
      <c r="B2061" s="55">
        <v>0</v>
      </c>
      <c r="C2061" s="55">
        <v>0</v>
      </c>
      <c r="D2061" s="55">
        <v>1</v>
      </c>
      <c r="E2061" s="55">
        <v>0</v>
      </c>
      <c r="F2061" s="55">
        <v>1</v>
      </c>
    </row>
    <row r="2062" spans="1:6" ht="13" hidden="1" outlineLevel="1">
      <c r="A2062" s="98" t="s">
        <v>2879</v>
      </c>
      <c r="B2062" s="55">
        <v>0</v>
      </c>
      <c r="C2062" s="55">
        <v>1</v>
      </c>
      <c r="D2062" s="55">
        <v>0</v>
      </c>
      <c r="E2062" s="55">
        <v>0</v>
      </c>
      <c r="F2062" s="55">
        <v>1</v>
      </c>
    </row>
    <row r="2063" spans="1:6" ht="13" hidden="1" outlineLevel="1">
      <c r="A2063" s="98" t="s">
        <v>2330</v>
      </c>
      <c r="B2063" s="55">
        <v>0</v>
      </c>
      <c r="C2063" s="55">
        <v>0</v>
      </c>
      <c r="D2063" s="55">
        <v>1</v>
      </c>
      <c r="E2063" s="55">
        <v>0</v>
      </c>
      <c r="F2063" s="55">
        <v>1</v>
      </c>
    </row>
    <row r="2064" spans="1:6" ht="13" hidden="1" outlineLevel="1">
      <c r="A2064" s="98" t="s">
        <v>3387</v>
      </c>
      <c r="B2064" s="55">
        <v>0</v>
      </c>
      <c r="C2064" s="55">
        <v>1</v>
      </c>
      <c r="D2064" s="55">
        <v>0</v>
      </c>
      <c r="E2064" s="55">
        <v>0</v>
      </c>
      <c r="F2064" s="55">
        <v>1</v>
      </c>
    </row>
    <row r="2065" spans="1:6" ht="13" hidden="1" outlineLevel="1">
      <c r="A2065" s="98" t="s">
        <v>3388</v>
      </c>
      <c r="B2065" s="55">
        <v>0</v>
      </c>
      <c r="C2065" s="55">
        <v>1</v>
      </c>
      <c r="D2065" s="55">
        <v>0</v>
      </c>
      <c r="E2065" s="55">
        <v>0</v>
      </c>
      <c r="F2065" s="55">
        <v>1</v>
      </c>
    </row>
    <row r="2066" spans="1:6" ht="13" hidden="1" outlineLevel="1">
      <c r="A2066" s="99" t="s">
        <v>2331</v>
      </c>
      <c r="B2066" s="55">
        <v>0</v>
      </c>
      <c r="C2066" s="55">
        <v>1</v>
      </c>
      <c r="D2066" s="55">
        <v>0</v>
      </c>
      <c r="E2066" s="55">
        <v>0</v>
      </c>
      <c r="F2066" s="55">
        <v>1</v>
      </c>
    </row>
    <row r="2067" spans="1:6" ht="13" hidden="1" outlineLevel="1">
      <c r="A2067" s="98" t="s">
        <v>3389</v>
      </c>
      <c r="B2067" s="55">
        <v>0</v>
      </c>
      <c r="C2067" s="55">
        <v>1</v>
      </c>
      <c r="D2067" s="55">
        <v>0</v>
      </c>
      <c r="E2067" s="55">
        <v>0</v>
      </c>
      <c r="F2067" s="55">
        <v>1</v>
      </c>
    </row>
    <row r="2068" spans="1:6" ht="13" hidden="1" outlineLevel="1">
      <c r="A2068" s="98" t="s">
        <v>3390</v>
      </c>
      <c r="B2068" s="55">
        <v>0</v>
      </c>
      <c r="C2068" s="55">
        <v>0</v>
      </c>
      <c r="D2068" s="55">
        <v>1</v>
      </c>
      <c r="E2068" s="55">
        <v>0</v>
      </c>
      <c r="F2068" s="55">
        <v>1</v>
      </c>
    </row>
    <row r="2069" spans="1:6" ht="13" hidden="1" outlineLevel="1">
      <c r="A2069" s="98" t="s">
        <v>3391</v>
      </c>
      <c r="B2069" s="55">
        <v>0</v>
      </c>
      <c r="C2069" s="55">
        <v>1</v>
      </c>
      <c r="D2069" s="55">
        <v>0</v>
      </c>
      <c r="E2069" s="55">
        <v>0</v>
      </c>
      <c r="F2069" s="55">
        <v>1</v>
      </c>
    </row>
    <row r="2070" spans="1:6" ht="13" hidden="1" outlineLevel="1">
      <c r="A2070" s="98" t="s">
        <v>2498</v>
      </c>
      <c r="B2070" s="55">
        <v>0</v>
      </c>
      <c r="C2070" s="55">
        <v>0</v>
      </c>
      <c r="D2070" s="55">
        <v>1</v>
      </c>
      <c r="E2070" s="55">
        <v>0</v>
      </c>
      <c r="F2070" s="55">
        <v>1</v>
      </c>
    </row>
    <row r="2071" spans="1:6" ht="13" hidden="1" outlineLevel="1">
      <c r="A2071" s="98" t="s">
        <v>2285</v>
      </c>
      <c r="B2071" s="55">
        <v>0</v>
      </c>
      <c r="C2071" s="55">
        <v>0</v>
      </c>
      <c r="D2071" s="55">
        <v>1</v>
      </c>
      <c r="E2071" s="55">
        <v>0</v>
      </c>
      <c r="F2071" s="55">
        <v>1</v>
      </c>
    </row>
    <row r="2072" spans="1:6" ht="13" hidden="1" outlineLevel="1">
      <c r="A2072" s="98" t="s">
        <v>3392</v>
      </c>
      <c r="B2072" s="55">
        <v>0</v>
      </c>
      <c r="C2072" s="55">
        <v>1</v>
      </c>
      <c r="D2072" s="55">
        <v>0</v>
      </c>
      <c r="E2072" s="55">
        <v>0</v>
      </c>
      <c r="F2072" s="55">
        <v>1</v>
      </c>
    </row>
    <row r="2073" spans="1:6" ht="13" hidden="1" outlineLevel="1">
      <c r="A2073" s="98" t="s">
        <v>3393</v>
      </c>
      <c r="B2073" s="55">
        <v>0</v>
      </c>
      <c r="C2073" s="55">
        <v>1</v>
      </c>
      <c r="D2073" s="55">
        <v>0</v>
      </c>
      <c r="E2073" s="55">
        <v>0</v>
      </c>
      <c r="F2073" s="55">
        <v>1</v>
      </c>
    </row>
    <row r="2074" spans="1:6" ht="13" hidden="1" outlineLevel="1">
      <c r="A2074" s="98" t="s">
        <v>3394</v>
      </c>
      <c r="B2074" s="55">
        <v>0</v>
      </c>
      <c r="C2074" s="55">
        <v>1</v>
      </c>
      <c r="D2074" s="55">
        <v>0</v>
      </c>
      <c r="E2074" s="55">
        <v>0</v>
      </c>
      <c r="F2074" s="55">
        <v>1</v>
      </c>
    </row>
    <row r="2075" spans="1:6" ht="13" hidden="1" outlineLevel="1">
      <c r="A2075" s="98" t="s">
        <v>3395</v>
      </c>
      <c r="B2075" s="55">
        <v>0</v>
      </c>
      <c r="C2075" s="55">
        <v>1</v>
      </c>
      <c r="D2075" s="55">
        <v>0</v>
      </c>
      <c r="E2075" s="55">
        <v>0</v>
      </c>
      <c r="F2075" s="55">
        <v>1</v>
      </c>
    </row>
    <row r="2076" spans="1:6" ht="13" hidden="1" outlineLevel="1">
      <c r="A2076" s="98" t="s">
        <v>3396</v>
      </c>
      <c r="B2076" s="55">
        <v>0</v>
      </c>
      <c r="C2076" s="55">
        <v>1</v>
      </c>
      <c r="D2076" s="55">
        <v>0</v>
      </c>
      <c r="E2076" s="55">
        <v>0</v>
      </c>
      <c r="F2076" s="55">
        <v>1</v>
      </c>
    </row>
    <row r="2077" spans="1:6" ht="13" hidden="1" outlineLevel="1">
      <c r="A2077" s="98" t="s">
        <v>3397</v>
      </c>
      <c r="B2077" s="55">
        <v>0</v>
      </c>
      <c r="C2077" s="55">
        <v>0</v>
      </c>
      <c r="D2077" s="55">
        <v>1</v>
      </c>
      <c r="E2077" s="55">
        <v>0</v>
      </c>
      <c r="F2077" s="55">
        <v>1</v>
      </c>
    </row>
    <row r="2078" spans="1:6" ht="13" hidden="1" outlineLevel="1">
      <c r="A2078" s="98" t="s">
        <v>2923</v>
      </c>
      <c r="B2078" s="55">
        <v>0</v>
      </c>
      <c r="C2078" s="55">
        <v>0</v>
      </c>
      <c r="D2078" s="55">
        <v>1</v>
      </c>
      <c r="E2078" s="55">
        <v>0</v>
      </c>
      <c r="F2078" s="55">
        <v>1</v>
      </c>
    </row>
    <row r="2079" spans="1:6" ht="13" hidden="1" outlineLevel="1">
      <c r="A2079" s="98" t="s">
        <v>3398</v>
      </c>
      <c r="B2079" s="55">
        <v>0</v>
      </c>
      <c r="C2079" s="55">
        <v>0</v>
      </c>
      <c r="D2079" s="55">
        <v>1</v>
      </c>
      <c r="E2079" s="55">
        <v>0</v>
      </c>
      <c r="F2079" s="55">
        <v>1</v>
      </c>
    </row>
    <row r="2080" spans="1:6" ht="13" hidden="1" outlineLevel="1">
      <c r="A2080" s="98" t="s">
        <v>3399</v>
      </c>
      <c r="B2080" s="55">
        <v>0</v>
      </c>
      <c r="C2080" s="55">
        <v>0</v>
      </c>
      <c r="D2080" s="55">
        <v>0</v>
      </c>
      <c r="E2080" s="55">
        <v>1</v>
      </c>
      <c r="F2080" s="55">
        <v>1</v>
      </c>
    </row>
    <row r="2081" spans="1:6" ht="13" hidden="1" outlineLevel="1">
      <c r="A2081" s="98" t="s">
        <v>3400</v>
      </c>
      <c r="B2081" s="55">
        <v>0</v>
      </c>
      <c r="C2081" s="55">
        <v>0</v>
      </c>
      <c r="D2081" s="55">
        <v>1</v>
      </c>
      <c r="E2081" s="55">
        <v>0</v>
      </c>
      <c r="F2081" s="55">
        <v>1</v>
      </c>
    </row>
    <row r="2082" spans="1:6" ht="13" hidden="1" outlineLevel="1">
      <c r="A2082" s="98" t="s">
        <v>2948</v>
      </c>
      <c r="B2082" s="55">
        <v>0</v>
      </c>
      <c r="C2082" s="55">
        <v>0</v>
      </c>
      <c r="D2082" s="55">
        <v>0</v>
      </c>
      <c r="E2082" s="55">
        <v>1</v>
      </c>
      <c r="F2082" s="55">
        <v>1</v>
      </c>
    </row>
    <row r="2083" spans="1:6" ht="13" hidden="1" outlineLevel="1">
      <c r="A2083" s="98" t="s">
        <v>3401</v>
      </c>
      <c r="B2083" s="55">
        <v>0</v>
      </c>
      <c r="C2083" s="55">
        <v>1</v>
      </c>
      <c r="D2083" s="55">
        <v>0</v>
      </c>
      <c r="E2083" s="55">
        <v>0</v>
      </c>
      <c r="F2083" s="55">
        <v>1</v>
      </c>
    </row>
    <row r="2084" spans="1:6" ht="13" hidden="1" outlineLevel="1">
      <c r="A2084" s="98" t="s">
        <v>3402</v>
      </c>
      <c r="B2084" s="55">
        <v>0</v>
      </c>
      <c r="C2084" s="55">
        <v>1</v>
      </c>
      <c r="D2084" s="55">
        <v>0</v>
      </c>
      <c r="E2084" s="55">
        <v>0</v>
      </c>
      <c r="F2084" s="55">
        <v>1</v>
      </c>
    </row>
    <row r="2085" spans="1:6" ht="13" hidden="1" outlineLevel="1">
      <c r="A2085" s="98" t="s">
        <v>3403</v>
      </c>
      <c r="B2085" s="55">
        <v>0</v>
      </c>
      <c r="C2085" s="55">
        <v>0</v>
      </c>
      <c r="D2085" s="55">
        <v>1</v>
      </c>
      <c r="E2085" s="55">
        <v>0</v>
      </c>
      <c r="F2085" s="55">
        <v>1</v>
      </c>
    </row>
    <row r="2086" spans="1:6" ht="13" hidden="1" outlineLevel="1">
      <c r="A2086" s="98" t="s">
        <v>2984</v>
      </c>
      <c r="B2086" s="55">
        <v>0</v>
      </c>
      <c r="C2086" s="55">
        <v>1</v>
      </c>
      <c r="D2086" s="55">
        <v>0</v>
      </c>
      <c r="E2086" s="55">
        <v>0</v>
      </c>
      <c r="F2086" s="55">
        <v>1</v>
      </c>
    </row>
    <row r="2087" spans="1:6" ht="13" hidden="1" outlineLevel="1">
      <c r="A2087" s="98" t="s">
        <v>3404</v>
      </c>
      <c r="B2087" s="55">
        <v>0</v>
      </c>
      <c r="C2087" s="55">
        <v>0</v>
      </c>
      <c r="D2087" s="55">
        <v>1</v>
      </c>
      <c r="E2087" s="55">
        <v>0</v>
      </c>
      <c r="F2087" s="55">
        <v>1</v>
      </c>
    </row>
    <row r="2088" spans="1:6" ht="13" hidden="1" outlineLevel="1">
      <c r="A2088" s="98" t="s">
        <v>3405</v>
      </c>
      <c r="B2088" s="55">
        <v>0</v>
      </c>
      <c r="C2088" s="55">
        <v>0</v>
      </c>
      <c r="D2088" s="55">
        <v>0</v>
      </c>
      <c r="E2088" s="55">
        <v>1</v>
      </c>
      <c r="F2088" s="55">
        <v>1</v>
      </c>
    </row>
    <row r="2089" spans="1:6" ht="13" hidden="1" outlineLevel="1">
      <c r="A2089" s="98" t="s">
        <v>3406</v>
      </c>
      <c r="B2089" s="55">
        <v>0</v>
      </c>
      <c r="C2089" s="55">
        <v>1</v>
      </c>
      <c r="D2089" s="55">
        <v>0</v>
      </c>
      <c r="E2089" s="55">
        <v>0</v>
      </c>
      <c r="F2089" s="55">
        <v>1</v>
      </c>
    </row>
    <row r="2090" spans="1:6" ht="13" hidden="1" outlineLevel="1">
      <c r="A2090" s="98" t="s">
        <v>3407</v>
      </c>
      <c r="B2090" s="55">
        <v>0</v>
      </c>
      <c r="C2090" s="55">
        <v>0</v>
      </c>
      <c r="D2090" s="55">
        <v>0</v>
      </c>
      <c r="E2090" s="55">
        <v>1</v>
      </c>
      <c r="F2090" s="55">
        <v>1</v>
      </c>
    </row>
    <row r="2091" spans="1:6" ht="13" hidden="1" outlineLevel="1">
      <c r="A2091" s="98" t="s">
        <v>2991</v>
      </c>
      <c r="B2091" s="55">
        <v>0</v>
      </c>
      <c r="C2091" s="55">
        <v>0</v>
      </c>
      <c r="D2091" s="55">
        <v>0</v>
      </c>
      <c r="E2091" s="55">
        <v>1</v>
      </c>
      <c r="F2091" s="55">
        <v>1</v>
      </c>
    </row>
    <row r="2092" spans="1:6" ht="13" hidden="1" outlineLevel="1">
      <c r="A2092" s="98" t="s">
        <v>3117</v>
      </c>
      <c r="B2092" s="55">
        <v>0</v>
      </c>
      <c r="C2092" s="55">
        <v>0</v>
      </c>
      <c r="D2092" s="55">
        <v>1</v>
      </c>
      <c r="E2092" s="55">
        <v>0</v>
      </c>
      <c r="F2092" s="55">
        <v>1</v>
      </c>
    </row>
    <row r="2093" spans="1:6" ht="13" hidden="1" outlineLevel="1">
      <c r="A2093" s="98" t="s">
        <v>3120</v>
      </c>
      <c r="B2093" s="55">
        <v>0</v>
      </c>
      <c r="C2093" s="55">
        <v>1</v>
      </c>
      <c r="D2093" s="55">
        <v>0</v>
      </c>
      <c r="E2093" s="55">
        <v>0</v>
      </c>
      <c r="F2093" s="55">
        <v>1</v>
      </c>
    </row>
    <row r="2094" spans="1:6" ht="13" hidden="1" outlineLevel="1">
      <c r="A2094" s="98" t="s">
        <v>3408</v>
      </c>
      <c r="B2094" s="55">
        <v>0</v>
      </c>
      <c r="C2094" s="55">
        <v>1</v>
      </c>
      <c r="D2094" s="55">
        <v>0</v>
      </c>
      <c r="E2094" s="55">
        <v>0</v>
      </c>
      <c r="F2094" s="55">
        <v>1</v>
      </c>
    </row>
    <row r="2095" spans="1:6" ht="13" hidden="1" outlineLevel="1">
      <c r="A2095" s="98" t="s">
        <v>3409</v>
      </c>
      <c r="B2095" s="55">
        <v>0</v>
      </c>
      <c r="C2095" s="55">
        <v>0</v>
      </c>
      <c r="D2095" s="55">
        <v>1</v>
      </c>
      <c r="E2095" s="55">
        <v>0</v>
      </c>
      <c r="F2095" s="55">
        <v>1</v>
      </c>
    </row>
    <row r="2096" spans="1:6" ht="13" hidden="1" outlineLevel="1">
      <c r="A2096" s="98" t="s">
        <v>3410</v>
      </c>
      <c r="B2096" s="55">
        <v>0</v>
      </c>
      <c r="C2096" s="55">
        <v>0</v>
      </c>
      <c r="D2096" s="55">
        <v>1</v>
      </c>
      <c r="E2096" s="55">
        <v>0</v>
      </c>
      <c r="F2096" s="55">
        <v>1</v>
      </c>
    </row>
    <row r="2097" spans="1:6" ht="13" hidden="1" outlineLevel="1">
      <c r="A2097" s="98" t="s">
        <v>3411</v>
      </c>
      <c r="B2097" s="55">
        <v>0</v>
      </c>
      <c r="C2097" s="55">
        <v>1</v>
      </c>
      <c r="D2097" s="55">
        <v>0</v>
      </c>
      <c r="E2097" s="55">
        <v>0</v>
      </c>
      <c r="F2097" s="55">
        <v>1</v>
      </c>
    </row>
    <row r="2098" spans="1:6" ht="13" hidden="1" outlineLevel="1">
      <c r="A2098" s="98" t="s">
        <v>2572</v>
      </c>
      <c r="B2098" s="55">
        <v>0</v>
      </c>
      <c r="C2098" s="55">
        <v>1</v>
      </c>
      <c r="D2098" s="55">
        <v>0</v>
      </c>
      <c r="E2098" s="55">
        <v>0</v>
      </c>
      <c r="F2098" s="55">
        <v>1</v>
      </c>
    </row>
    <row r="2099" spans="1:6" ht="13" hidden="1" outlineLevel="1">
      <c r="A2099" s="98" t="s">
        <v>2459</v>
      </c>
      <c r="B2099" s="55">
        <v>0</v>
      </c>
      <c r="C2099" s="55">
        <v>0</v>
      </c>
      <c r="D2099" s="55">
        <v>1</v>
      </c>
      <c r="E2099" s="55">
        <v>0</v>
      </c>
      <c r="F2099" s="55">
        <v>1</v>
      </c>
    </row>
    <row r="2100" spans="1:6" ht="13" hidden="1" outlineLevel="1">
      <c r="A2100" s="98" t="s">
        <v>3412</v>
      </c>
      <c r="B2100" s="55">
        <v>0</v>
      </c>
      <c r="C2100" s="55">
        <v>1</v>
      </c>
      <c r="D2100" s="55">
        <v>0</v>
      </c>
      <c r="E2100" s="55">
        <v>0</v>
      </c>
      <c r="F2100" s="55">
        <v>1</v>
      </c>
    </row>
    <row r="2101" spans="1:6" ht="13" hidden="1" outlineLevel="1">
      <c r="A2101" s="98" t="s">
        <v>2348</v>
      </c>
      <c r="B2101" s="55">
        <v>0</v>
      </c>
      <c r="C2101" s="55">
        <v>1</v>
      </c>
      <c r="D2101" s="55">
        <v>0</v>
      </c>
      <c r="E2101" s="55">
        <v>0</v>
      </c>
      <c r="F2101" s="55">
        <v>1</v>
      </c>
    </row>
    <row r="2102" spans="1:6" ht="13" hidden="1" outlineLevel="1">
      <c r="A2102" s="98" t="s">
        <v>3413</v>
      </c>
      <c r="B2102" s="55">
        <v>0</v>
      </c>
      <c r="C2102" s="55">
        <v>1</v>
      </c>
      <c r="D2102" s="55">
        <v>0</v>
      </c>
      <c r="E2102" s="55">
        <v>0</v>
      </c>
      <c r="F2102" s="55">
        <v>1</v>
      </c>
    </row>
    <row r="2103" spans="1:6" ht="13" hidden="1" outlineLevel="1">
      <c r="A2103" s="98" t="s">
        <v>3414</v>
      </c>
      <c r="B2103" s="55">
        <v>0</v>
      </c>
      <c r="C2103" s="55">
        <v>0</v>
      </c>
      <c r="D2103" s="55">
        <v>1</v>
      </c>
      <c r="E2103" s="55">
        <v>0</v>
      </c>
      <c r="F2103" s="55">
        <v>1</v>
      </c>
    </row>
    <row r="2104" spans="1:6" ht="13" hidden="1" outlineLevel="1">
      <c r="A2104" s="98" t="s">
        <v>3415</v>
      </c>
      <c r="B2104" s="55">
        <v>0</v>
      </c>
      <c r="C2104" s="55">
        <v>0</v>
      </c>
      <c r="D2104" s="55">
        <v>1</v>
      </c>
      <c r="E2104" s="55">
        <v>0</v>
      </c>
      <c r="F2104" s="55">
        <v>1</v>
      </c>
    </row>
    <row r="2105" spans="1:6" ht="13" hidden="1" outlineLevel="1">
      <c r="A2105" s="98" t="s">
        <v>3145</v>
      </c>
      <c r="B2105" s="55">
        <v>0</v>
      </c>
      <c r="C2105" s="55">
        <v>1</v>
      </c>
      <c r="D2105" s="55">
        <v>0</v>
      </c>
      <c r="E2105" s="55">
        <v>0</v>
      </c>
      <c r="F2105" s="55">
        <v>1</v>
      </c>
    </row>
    <row r="2106" spans="1:6" ht="13" hidden="1" outlineLevel="1">
      <c r="A2106" s="98" t="s">
        <v>3416</v>
      </c>
      <c r="B2106" s="55">
        <v>0</v>
      </c>
      <c r="C2106" s="55">
        <v>1</v>
      </c>
      <c r="D2106" s="55">
        <v>0</v>
      </c>
      <c r="E2106" s="55">
        <v>0</v>
      </c>
      <c r="F2106" s="55">
        <v>1</v>
      </c>
    </row>
    <row r="2107" spans="1:6" ht="13" hidden="1" outlineLevel="1">
      <c r="A2107" s="98" t="s">
        <v>2272</v>
      </c>
      <c r="B2107" s="55">
        <v>0</v>
      </c>
      <c r="C2107" s="55">
        <v>0</v>
      </c>
      <c r="D2107" s="55">
        <v>1</v>
      </c>
      <c r="E2107" s="55">
        <v>0</v>
      </c>
      <c r="F2107" s="55">
        <v>1</v>
      </c>
    </row>
    <row r="2108" spans="1:6" ht="13" hidden="1" outlineLevel="1">
      <c r="A2108" s="98" t="s">
        <v>3417</v>
      </c>
      <c r="B2108" s="55">
        <v>0</v>
      </c>
      <c r="C2108" s="55">
        <v>1</v>
      </c>
      <c r="D2108" s="55">
        <v>0</v>
      </c>
      <c r="E2108" s="55">
        <v>0</v>
      </c>
      <c r="F2108" s="55">
        <v>1</v>
      </c>
    </row>
    <row r="2109" spans="1:6" ht="13" hidden="1" outlineLevel="1">
      <c r="A2109" s="98" t="s">
        <v>2955</v>
      </c>
      <c r="B2109" s="55">
        <v>0</v>
      </c>
      <c r="C2109" s="55">
        <v>0</v>
      </c>
      <c r="D2109" s="55">
        <v>1</v>
      </c>
      <c r="E2109" s="55">
        <v>0</v>
      </c>
      <c r="F2109" s="55">
        <v>1</v>
      </c>
    </row>
    <row r="2110" spans="1:6" ht="13" hidden="1" outlineLevel="1">
      <c r="A2110" s="98" t="s">
        <v>2809</v>
      </c>
      <c r="B2110" s="55">
        <v>0</v>
      </c>
      <c r="C2110" s="55">
        <v>1</v>
      </c>
      <c r="D2110" s="55">
        <v>0</v>
      </c>
      <c r="E2110" s="55">
        <v>0</v>
      </c>
      <c r="F2110" s="55">
        <v>1</v>
      </c>
    </row>
    <row r="2111" spans="1:6" ht="13" hidden="1" outlineLevel="1">
      <c r="A2111" s="98" t="s">
        <v>3418</v>
      </c>
      <c r="B2111" s="55">
        <v>0</v>
      </c>
      <c r="C2111" s="55">
        <v>0</v>
      </c>
      <c r="D2111" s="55">
        <v>1</v>
      </c>
      <c r="E2111" s="55">
        <v>0</v>
      </c>
      <c r="F2111" s="55">
        <v>1</v>
      </c>
    </row>
    <row r="2112" spans="1:6" ht="13" hidden="1" outlineLevel="1">
      <c r="A2112" s="98" t="s">
        <v>3419</v>
      </c>
      <c r="B2112" s="55">
        <v>0</v>
      </c>
      <c r="C2112" s="55">
        <v>0</v>
      </c>
      <c r="D2112" s="55">
        <v>1</v>
      </c>
      <c r="E2112" s="55">
        <v>0</v>
      </c>
      <c r="F2112" s="55">
        <v>1</v>
      </c>
    </row>
    <row r="2113" spans="1:6" ht="13" hidden="1" outlineLevel="1">
      <c r="A2113" s="98" t="s">
        <v>2587</v>
      </c>
      <c r="B2113" s="55">
        <v>0</v>
      </c>
      <c r="C2113" s="55">
        <v>0</v>
      </c>
      <c r="D2113" s="55">
        <v>0</v>
      </c>
      <c r="E2113" s="55">
        <v>1</v>
      </c>
      <c r="F2113" s="55">
        <v>1</v>
      </c>
    </row>
    <row r="2114" spans="1:6" ht="13" hidden="1" outlineLevel="1">
      <c r="A2114" s="98" t="s">
        <v>3420</v>
      </c>
      <c r="B2114" s="55">
        <v>0</v>
      </c>
      <c r="C2114" s="55">
        <v>0</v>
      </c>
      <c r="D2114" s="55">
        <v>1</v>
      </c>
      <c r="E2114" s="55">
        <v>0</v>
      </c>
      <c r="F2114" s="55">
        <v>1</v>
      </c>
    </row>
    <row r="2115" spans="1:6" ht="13" hidden="1" outlineLevel="1">
      <c r="A2115" s="98" t="s">
        <v>3421</v>
      </c>
      <c r="B2115" s="55">
        <v>0</v>
      </c>
      <c r="C2115" s="55">
        <v>1</v>
      </c>
      <c r="D2115" s="55">
        <v>0</v>
      </c>
      <c r="E2115" s="55">
        <v>0</v>
      </c>
      <c r="F2115" s="55">
        <v>1</v>
      </c>
    </row>
    <row r="2116" spans="1:6" ht="13" hidden="1" outlineLevel="1">
      <c r="A2116" s="98" t="s">
        <v>3422</v>
      </c>
      <c r="B2116" s="55">
        <v>0</v>
      </c>
      <c r="C2116" s="55">
        <v>0</v>
      </c>
      <c r="D2116" s="55">
        <v>1</v>
      </c>
      <c r="E2116" s="55">
        <v>0</v>
      </c>
      <c r="F2116" s="55">
        <v>1</v>
      </c>
    </row>
    <row r="2117" spans="1:6" ht="13" hidden="1" outlineLevel="1">
      <c r="A2117" s="98" t="s">
        <v>3001</v>
      </c>
      <c r="B2117" s="55">
        <v>0</v>
      </c>
      <c r="C2117" s="55">
        <v>1</v>
      </c>
      <c r="D2117" s="55">
        <v>0</v>
      </c>
      <c r="E2117" s="55">
        <v>0</v>
      </c>
      <c r="F2117" s="55">
        <v>1</v>
      </c>
    </row>
    <row r="2118" spans="1:6" ht="13" hidden="1" outlineLevel="1">
      <c r="A2118" s="98" t="s">
        <v>3003</v>
      </c>
      <c r="B2118" s="55">
        <v>0</v>
      </c>
      <c r="C2118" s="55">
        <v>0</v>
      </c>
      <c r="D2118" s="55">
        <v>1</v>
      </c>
      <c r="E2118" s="55">
        <v>0</v>
      </c>
      <c r="F2118" s="55">
        <v>1</v>
      </c>
    </row>
    <row r="2119" spans="1:6" ht="13" hidden="1" outlineLevel="1">
      <c r="A2119" s="98" t="s">
        <v>3182</v>
      </c>
      <c r="B2119" s="55">
        <v>0</v>
      </c>
      <c r="C2119" s="55">
        <v>0</v>
      </c>
      <c r="D2119" s="55">
        <v>1</v>
      </c>
      <c r="E2119" s="55">
        <v>0</v>
      </c>
      <c r="F2119" s="55">
        <v>1</v>
      </c>
    </row>
    <row r="2120" spans="1:6" ht="13" hidden="1" outlineLevel="1">
      <c r="A2120" s="98" t="s">
        <v>3005</v>
      </c>
      <c r="B2120" s="55">
        <v>0</v>
      </c>
      <c r="C2120" s="55">
        <v>0</v>
      </c>
      <c r="D2120" s="55">
        <v>1</v>
      </c>
      <c r="E2120" s="55">
        <v>0</v>
      </c>
      <c r="F2120" s="55">
        <v>1</v>
      </c>
    </row>
    <row r="2121" spans="1:6" ht="13" hidden="1" outlineLevel="1">
      <c r="A2121" s="98" t="s">
        <v>3423</v>
      </c>
      <c r="B2121" s="55">
        <v>0</v>
      </c>
      <c r="C2121" s="55">
        <v>0</v>
      </c>
      <c r="D2121" s="55">
        <v>1</v>
      </c>
      <c r="E2121" s="55">
        <v>0</v>
      </c>
      <c r="F2121" s="55">
        <v>1</v>
      </c>
    </row>
    <row r="2122" spans="1:6" ht="13" hidden="1" outlineLevel="1">
      <c r="A2122" s="98" t="s">
        <v>2358</v>
      </c>
      <c r="B2122" s="55">
        <v>0</v>
      </c>
      <c r="C2122" s="55">
        <v>1</v>
      </c>
      <c r="D2122" s="55">
        <v>0</v>
      </c>
      <c r="E2122" s="55">
        <v>0</v>
      </c>
      <c r="F2122" s="55">
        <v>1</v>
      </c>
    </row>
    <row r="2123" spans="1:6" ht="13" hidden="1" outlineLevel="1">
      <c r="A2123" s="98" t="s">
        <v>2359</v>
      </c>
      <c r="B2123" s="55">
        <v>0</v>
      </c>
      <c r="C2123" s="55">
        <v>0</v>
      </c>
      <c r="D2123" s="55">
        <v>1</v>
      </c>
      <c r="E2123" s="55">
        <v>0</v>
      </c>
      <c r="F2123" s="55">
        <v>1</v>
      </c>
    </row>
    <row r="2124" spans="1:6" ht="13" hidden="1" outlineLevel="1">
      <c r="A2124" s="98" t="s">
        <v>3424</v>
      </c>
      <c r="B2124" s="55">
        <v>0</v>
      </c>
      <c r="C2124" s="55">
        <v>1</v>
      </c>
      <c r="D2124" s="55">
        <v>0</v>
      </c>
      <c r="E2124" s="55">
        <v>0</v>
      </c>
      <c r="F2124" s="55">
        <v>1</v>
      </c>
    </row>
    <row r="2125" spans="1:6" ht="13" hidden="1" outlineLevel="1">
      <c r="A2125" s="98" t="s">
        <v>3425</v>
      </c>
      <c r="B2125" s="55">
        <v>0</v>
      </c>
      <c r="C2125" s="55">
        <v>0</v>
      </c>
      <c r="D2125" s="55">
        <v>1</v>
      </c>
      <c r="E2125" s="55">
        <v>0</v>
      </c>
      <c r="F2125" s="55">
        <v>1</v>
      </c>
    </row>
    <row r="2126" spans="1:6" ht="13" hidden="1" outlineLevel="1">
      <c r="A2126" s="98" t="s">
        <v>3426</v>
      </c>
      <c r="B2126" s="55">
        <v>0</v>
      </c>
      <c r="C2126" s="55">
        <v>1</v>
      </c>
      <c r="D2126" s="55">
        <v>0</v>
      </c>
      <c r="E2126" s="55">
        <v>0</v>
      </c>
      <c r="F2126" s="55">
        <v>1</v>
      </c>
    </row>
    <row r="2127" spans="1:6" ht="13" hidden="1" outlineLevel="1">
      <c r="A2127" s="98" t="s">
        <v>3427</v>
      </c>
      <c r="B2127" s="55">
        <v>0</v>
      </c>
      <c r="C2127" s="55">
        <v>1</v>
      </c>
      <c r="D2127" s="55">
        <v>0</v>
      </c>
      <c r="E2127" s="55">
        <v>0</v>
      </c>
      <c r="F2127" s="55">
        <v>1</v>
      </c>
    </row>
    <row r="2128" spans="1:6" ht="13" hidden="1" outlineLevel="1">
      <c r="A2128" s="98" t="s">
        <v>3428</v>
      </c>
      <c r="B2128" s="55">
        <v>0</v>
      </c>
      <c r="C2128" s="55">
        <v>1</v>
      </c>
      <c r="D2128" s="55">
        <v>0</v>
      </c>
      <c r="E2128" s="55">
        <v>0</v>
      </c>
      <c r="F2128" s="55">
        <v>1</v>
      </c>
    </row>
    <row r="2129" spans="1:6" ht="13" hidden="1" outlineLevel="1">
      <c r="A2129" s="98" t="s">
        <v>3429</v>
      </c>
      <c r="B2129" s="55">
        <v>0</v>
      </c>
      <c r="C2129" s="55">
        <v>0</v>
      </c>
      <c r="D2129" s="55">
        <v>1</v>
      </c>
      <c r="E2129" s="55">
        <v>0</v>
      </c>
      <c r="F2129" s="55">
        <v>1</v>
      </c>
    </row>
    <row r="2130" spans="1:6" ht="13" hidden="1" outlineLevel="1">
      <c r="A2130" s="98" t="s">
        <v>3430</v>
      </c>
      <c r="B2130" s="55">
        <v>0</v>
      </c>
      <c r="C2130" s="55">
        <v>1</v>
      </c>
      <c r="D2130" s="55">
        <v>0</v>
      </c>
      <c r="E2130" s="55">
        <v>0</v>
      </c>
      <c r="F2130" s="55">
        <v>1</v>
      </c>
    </row>
    <row r="2131" spans="1:6" ht="13" hidden="1" outlineLevel="1">
      <c r="A2131" s="98" t="s">
        <v>3431</v>
      </c>
      <c r="B2131" s="55">
        <v>0</v>
      </c>
      <c r="C2131" s="55">
        <v>0</v>
      </c>
      <c r="D2131" s="55">
        <v>1</v>
      </c>
      <c r="E2131" s="55">
        <v>0</v>
      </c>
      <c r="F2131" s="55">
        <v>1</v>
      </c>
    </row>
    <row r="2132" spans="1:6" ht="13" hidden="1" outlineLevel="1">
      <c r="A2132" s="98" t="s">
        <v>3432</v>
      </c>
      <c r="B2132" s="55">
        <v>0</v>
      </c>
      <c r="C2132" s="55">
        <v>1</v>
      </c>
      <c r="D2132" s="55">
        <v>0</v>
      </c>
      <c r="E2132" s="55">
        <v>0</v>
      </c>
      <c r="F2132" s="55">
        <v>1</v>
      </c>
    </row>
    <row r="2133" spans="1:6" ht="13" hidden="1" outlineLevel="1">
      <c r="A2133" s="98" t="s">
        <v>3433</v>
      </c>
      <c r="B2133" s="55">
        <v>0</v>
      </c>
      <c r="C2133" s="55">
        <v>1</v>
      </c>
      <c r="D2133" s="55">
        <v>0</v>
      </c>
      <c r="E2133" s="55">
        <v>0</v>
      </c>
      <c r="F2133" s="55">
        <v>1</v>
      </c>
    </row>
    <row r="2134" spans="1:6" ht="13" hidden="1" outlineLevel="1">
      <c r="A2134" s="98" t="s">
        <v>3434</v>
      </c>
      <c r="B2134" s="55">
        <v>0</v>
      </c>
      <c r="C2134" s="55">
        <v>0</v>
      </c>
      <c r="D2134" s="55">
        <v>1</v>
      </c>
      <c r="E2134" s="55">
        <v>0</v>
      </c>
      <c r="F2134" s="55">
        <v>1</v>
      </c>
    </row>
    <row r="2135" spans="1:6" ht="13" hidden="1" outlineLevel="1">
      <c r="A2135" s="98" t="s">
        <v>3435</v>
      </c>
      <c r="B2135" s="55">
        <v>0</v>
      </c>
      <c r="C2135" s="55">
        <v>0</v>
      </c>
      <c r="D2135" s="55">
        <v>1</v>
      </c>
      <c r="E2135" s="55">
        <v>0</v>
      </c>
      <c r="F2135" s="55">
        <v>1</v>
      </c>
    </row>
    <row r="2136" spans="1:6" ht="13" hidden="1" outlineLevel="1">
      <c r="A2136" s="98" t="s">
        <v>3436</v>
      </c>
      <c r="B2136" s="55">
        <v>0</v>
      </c>
      <c r="C2136" s="55">
        <v>1</v>
      </c>
      <c r="D2136" s="55">
        <v>0</v>
      </c>
      <c r="E2136" s="55">
        <v>0</v>
      </c>
      <c r="F2136" s="55">
        <v>1</v>
      </c>
    </row>
    <row r="2137" spans="1:6" ht="13" hidden="1" outlineLevel="1">
      <c r="A2137" s="98" t="s">
        <v>3437</v>
      </c>
      <c r="B2137" s="55">
        <v>0</v>
      </c>
      <c r="C2137" s="55">
        <v>1</v>
      </c>
      <c r="D2137" s="55">
        <v>0</v>
      </c>
      <c r="E2137" s="55">
        <v>0</v>
      </c>
      <c r="F2137" s="55">
        <v>1</v>
      </c>
    </row>
    <row r="2138" spans="1:6" ht="13" hidden="1" outlineLevel="1">
      <c r="A2138" s="98" t="s">
        <v>3438</v>
      </c>
      <c r="B2138" s="55">
        <v>0</v>
      </c>
      <c r="C2138" s="55">
        <v>1</v>
      </c>
      <c r="D2138" s="55">
        <v>0</v>
      </c>
      <c r="E2138" s="55">
        <v>0</v>
      </c>
      <c r="F2138" s="55">
        <v>1</v>
      </c>
    </row>
    <row r="2139" spans="1:6" ht="13" hidden="1" outlineLevel="1">
      <c r="A2139" s="98" t="s">
        <v>2361</v>
      </c>
      <c r="B2139" s="55">
        <v>0</v>
      </c>
      <c r="C2139" s="55">
        <v>1</v>
      </c>
      <c r="D2139" s="55">
        <v>0</v>
      </c>
      <c r="E2139" s="55">
        <v>0</v>
      </c>
      <c r="F2139" s="55">
        <v>1</v>
      </c>
    </row>
    <row r="2140" spans="1:6" ht="13" hidden="1" outlineLevel="1">
      <c r="A2140" s="98" t="s">
        <v>3439</v>
      </c>
      <c r="B2140" s="55">
        <v>0</v>
      </c>
      <c r="C2140" s="55">
        <v>0</v>
      </c>
      <c r="D2140" s="55">
        <v>1</v>
      </c>
      <c r="E2140" s="55">
        <v>0</v>
      </c>
      <c r="F2140" s="55">
        <v>1</v>
      </c>
    </row>
    <row r="2141" spans="1:6" ht="13" hidden="1" outlineLevel="1">
      <c r="A2141" s="98" t="s">
        <v>3440</v>
      </c>
      <c r="B2141" s="55">
        <v>0</v>
      </c>
      <c r="C2141" s="55">
        <v>1</v>
      </c>
      <c r="D2141" s="55">
        <v>0</v>
      </c>
      <c r="E2141" s="55">
        <v>0</v>
      </c>
      <c r="F2141" s="55">
        <v>1</v>
      </c>
    </row>
    <row r="2142" spans="1:6" ht="13" hidden="1" outlineLevel="1">
      <c r="A2142" s="98" t="s">
        <v>3441</v>
      </c>
      <c r="B2142" s="55">
        <v>0</v>
      </c>
      <c r="C2142" s="55">
        <v>1</v>
      </c>
      <c r="D2142" s="55">
        <v>0</v>
      </c>
      <c r="E2142" s="55">
        <v>0</v>
      </c>
      <c r="F2142" s="55">
        <v>1</v>
      </c>
    </row>
    <row r="2143" spans="1:6" ht="13" hidden="1" outlineLevel="1">
      <c r="A2143" s="98" t="s">
        <v>3442</v>
      </c>
      <c r="B2143" s="55">
        <v>0</v>
      </c>
      <c r="C2143" s="55">
        <v>1</v>
      </c>
      <c r="D2143" s="55">
        <v>0</v>
      </c>
      <c r="E2143" s="55">
        <v>0</v>
      </c>
      <c r="F2143" s="55">
        <v>1</v>
      </c>
    </row>
    <row r="2144" spans="1:6" ht="13" hidden="1" outlineLevel="1">
      <c r="A2144" s="98" t="s">
        <v>3443</v>
      </c>
      <c r="B2144" s="55">
        <v>0</v>
      </c>
      <c r="C2144" s="55">
        <v>0</v>
      </c>
      <c r="D2144" s="55">
        <v>1</v>
      </c>
      <c r="E2144" s="55">
        <v>0</v>
      </c>
      <c r="F2144" s="55">
        <v>1</v>
      </c>
    </row>
    <row r="2145" spans="1:6" ht="13" hidden="1" outlineLevel="1">
      <c r="A2145" s="98" t="s">
        <v>2907</v>
      </c>
      <c r="B2145" s="55">
        <v>0</v>
      </c>
      <c r="C2145" s="55">
        <v>0</v>
      </c>
      <c r="D2145" s="55">
        <v>1</v>
      </c>
      <c r="E2145" s="55">
        <v>0</v>
      </c>
      <c r="F2145" s="55">
        <v>1</v>
      </c>
    </row>
    <row r="2146" spans="1:6" ht="13" hidden="1" outlineLevel="1">
      <c r="A2146" s="98" t="s">
        <v>3444</v>
      </c>
      <c r="B2146" s="55">
        <v>0</v>
      </c>
      <c r="C2146" s="55">
        <v>1</v>
      </c>
      <c r="D2146" s="55">
        <v>0</v>
      </c>
      <c r="E2146" s="55">
        <v>0</v>
      </c>
      <c r="F2146" s="55">
        <v>1</v>
      </c>
    </row>
    <row r="2147" spans="1:6" ht="13" hidden="1" outlineLevel="1">
      <c r="A2147" s="98" t="s">
        <v>2462</v>
      </c>
      <c r="B2147" s="55">
        <v>0</v>
      </c>
      <c r="C2147" s="55">
        <v>0</v>
      </c>
      <c r="D2147" s="55">
        <v>1</v>
      </c>
      <c r="E2147" s="55">
        <v>0</v>
      </c>
      <c r="F2147" s="55">
        <v>1</v>
      </c>
    </row>
    <row r="2148" spans="1:6" ht="13" hidden="1" outlineLevel="1">
      <c r="A2148" s="98" t="s">
        <v>3205</v>
      </c>
      <c r="B2148" s="55">
        <v>0</v>
      </c>
      <c r="C2148" s="55">
        <v>1</v>
      </c>
      <c r="D2148" s="55">
        <v>0</v>
      </c>
      <c r="E2148" s="55">
        <v>0</v>
      </c>
      <c r="F2148" s="55">
        <v>1</v>
      </c>
    </row>
    <row r="2149" spans="1:6" ht="13" hidden="1" outlineLevel="1">
      <c r="A2149" s="98" t="s">
        <v>3017</v>
      </c>
      <c r="B2149" s="55">
        <v>0</v>
      </c>
      <c r="C2149" s="55">
        <v>0</v>
      </c>
      <c r="D2149" s="55">
        <v>1</v>
      </c>
      <c r="E2149" s="55">
        <v>0</v>
      </c>
      <c r="F2149" s="55">
        <v>1</v>
      </c>
    </row>
    <row r="2150" spans="1:6" ht="13" hidden="1" outlineLevel="1">
      <c r="A2150" s="98" t="s">
        <v>2447</v>
      </c>
      <c r="B2150" s="55">
        <v>0</v>
      </c>
      <c r="C2150" s="55">
        <v>1</v>
      </c>
      <c r="D2150" s="55">
        <v>0</v>
      </c>
      <c r="E2150" s="55">
        <v>0</v>
      </c>
      <c r="F2150" s="55">
        <v>1</v>
      </c>
    </row>
    <row r="2151" spans="1:6" ht="13" hidden="1" outlineLevel="1">
      <c r="A2151" s="98" t="s">
        <v>3445</v>
      </c>
      <c r="B2151" s="55">
        <v>0</v>
      </c>
      <c r="C2151" s="55">
        <v>1</v>
      </c>
      <c r="D2151" s="55">
        <v>0</v>
      </c>
      <c r="E2151" s="55">
        <v>0</v>
      </c>
      <c r="F2151" s="55">
        <v>1</v>
      </c>
    </row>
    <row r="2152" spans="1:6" ht="13" hidden="1" outlineLevel="1">
      <c r="A2152" s="98" t="s">
        <v>3446</v>
      </c>
      <c r="B2152" s="55">
        <v>1</v>
      </c>
      <c r="C2152" s="55">
        <v>0</v>
      </c>
      <c r="D2152" s="55">
        <v>0</v>
      </c>
      <c r="E2152" s="55">
        <v>0</v>
      </c>
      <c r="F2152" s="55">
        <v>1</v>
      </c>
    </row>
    <row r="2153" spans="1:6" ht="13" hidden="1" outlineLevel="1">
      <c r="A2153" s="98" t="s">
        <v>3447</v>
      </c>
      <c r="B2153" s="55">
        <v>0</v>
      </c>
      <c r="C2153" s="55">
        <v>0</v>
      </c>
      <c r="D2153" s="55">
        <v>1</v>
      </c>
      <c r="E2153" s="55">
        <v>0</v>
      </c>
      <c r="F2153" s="55">
        <v>1</v>
      </c>
    </row>
    <row r="2154" spans="1:6" ht="13" hidden="1" outlineLevel="1">
      <c r="A2154" s="98" t="s">
        <v>3227</v>
      </c>
      <c r="B2154" s="55">
        <v>0</v>
      </c>
      <c r="C2154" s="55">
        <v>0</v>
      </c>
      <c r="D2154" s="55">
        <v>1</v>
      </c>
      <c r="E2154" s="55">
        <v>0</v>
      </c>
      <c r="F2154" s="55">
        <v>1</v>
      </c>
    </row>
    <row r="2155" spans="1:6" ht="13" hidden="1" outlineLevel="1">
      <c r="A2155" s="98" t="s">
        <v>3448</v>
      </c>
      <c r="B2155" s="55">
        <v>0</v>
      </c>
      <c r="C2155" s="55">
        <v>0</v>
      </c>
      <c r="D2155" s="55">
        <v>1</v>
      </c>
      <c r="E2155" s="55">
        <v>0</v>
      </c>
      <c r="F2155" s="55">
        <v>1</v>
      </c>
    </row>
    <row r="2156" spans="1:6" ht="13" hidden="1" outlineLevel="1">
      <c r="A2156" s="98" t="s">
        <v>3449</v>
      </c>
      <c r="B2156" s="55">
        <v>0</v>
      </c>
      <c r="C2156" s="55">
        <v>1</v>
      </c>
      <c r="D2156" s="55">
        <v>0</v>
      </c>
      <c r="E2156" s="55">
        <v>0</v>
      </c>
      <c r="F2156" s="55">
        <v>1</v>
      </c>
    </row>
    <row r="2157" spans="1:6" ht="13" hidden="1" outlineLevel="1">
      <c r="A2157" s="98" t="s">
        <v>3450</v>
      </c>
      <c r="B2157" s="55">
        <v>0</v>
      </c>
      <c r="C2157" s="55">
        <v>0</v>
      </c>
      <c r="D2157" s="55">
        <v>0</v>
      </c>
      <c r="E2157" s="55">
        <v>1</v>
      </c>
      <c r="F2157" s="55">
        <v>1</v>
      </c>
    </row>
    <row r="2158" spans="1:6" ht="13" hidden="1" outlineLevel="1">
      <c r="A2158" s="98" t="s">
        <v>3451</v>
      </c>
      <c r="B2158" s="55">
        <v>0</v>
      </c>
      <c r="C2158" s="55">
        <v>1</v>
      </c>
      <c r="D2158" s="55">
        <v>0</v>
      </c>
      <c r="E2158" s="55">
        <v>0</v>
      </c>
      <c r="F2158" s="55">
        <v>1</v>
      </c>
    </row>
    <row r="2159" spans="1:6" ht="13" hidden="1" outlineLevel="1">
      <c r="A2159" s="98" t="s">
        <v>3452</v>
      </c>
      <c r="B2159" s="55">
        <v>0</v>
      </c>
      <c r="C2159" s="55">
        <v>1</v>
      </c>
      <c r="D2159" s="55">
        <v>0</v>
      </c>
      <c r="E2159" s="55">
        <v>0</v>
      </c>
      <c r="F2159" s="55">
        <v>1</v>
      </c>
    </row>
    <row r="2160" spans="1:6" ht="13" hidden="1" outlineLevel="1">
      <c r="A2160" s="98" t="s">
        <v>2801</v>
      </c>
      <c r="B2160" s="55">
        <v>0</v>
      </c>
      <c r="C2160" s="55">
        <v>1</v>
      </c>
      <c r="D2160" s="55">
        <v>0</v>
      </c>
      <c r="E2160" s="55">
        <v>0</v>
      </c>
      <c r="F2160" s="55">
        <v>1</v>
      </c>
    </row>
    <row r="2161" spans="1:6" ht="13" hidden="1" outlineLevel="1">
      <c r="A2161" s="98" t="s">
        <v>3453</v>
      </c>
      <c r="B2161" s="55">
        <v>0</v>
      </c>
      <c r="C2161" s="55">
        <v>1</v>
      </c>
      <c r="D2161" s="55">
        <v>0</v>
      </c>
      <c r="E2161" s="55">
        <v>0</v>
      </c>
      <c r="F2161" s="55">
        <v>1</v>
      </c>
    </row>
    <row r="2162" spans="1:6" ht="13" hidden="1" outlineLevel="1">
      <c r="A2162" s="98" t="s">
        <v>2610</v>
      </c>
      <c r="B2162" s="55">
        <v>0</v>
      </c>
      <c r="C2162" s="55">
        <v>1</v>
      </c>
      <c r="D2162" s="55">
        <v>0</v>
      </c>
      <c r="E2162" s="55">
        <v>0</v>
      </c>
      <c r="F2162" s="55">
        <v>1</v>
      </c>
    </row>
    <row r="2163" spans="1:6" ht="13" hidden="1" outlineLevel="1">
      <c r="A2163" s="98" t="s">
        <v>3454</v>
      </c>
      <c r="B2163" s="55">
        <v>0</v>
      </c>
      <c r="C2163" s="55">
        <v>0</v>
      </c>
      <c r="D2163" s="55">
        <v>1</v>
      </c>
      <c r="E2163" s="55">
        <v>0</v>
      </c>
      <c r="F2163" s="55">
        <v>1</v>
      </c>
    </row>
    <row r="2164" spans="1:6" ht="13" hidden="1" outlineLevel="1">
      <c r="A2164" s="98" t="s">
        <v>3455</v>
      </c>
      <c r="B2164" s="55">
        <v>0</v>
      </c>
      <c r="C2164" s="55">
        <v>0</v>
      </c>
      <c r="D2164" s="55">
        <v>1</v>
      </c>
      <c r="E2164" s="55">
        <v>0</v>
      </c>
      <c r="F2164" s="55">
        <v>1</v>
      </c>
    </row>
    <row r="2165" spans="1:6" ht="13" hidden="1" outlineLevel="1">
      <c r="A2165" s="98" t="s">
        <v>2611</v>
      </c>
      <c r="B2165" s="55">
        <v>0</v>
      </c>
      <c r="C2165" s="55">
        <v>1</v>
      </c>
      <c r="D2165" s="55">
        <v>0</v>
      </c>
      <c r="E2165" s="55">
        <v>0</v>
      </c>
      <c r="F2165" s="55">
        <v>1</v>
      </c>
    </row>
    <row r="2166" spans="1:6" ht="13" hidden="1" outlineLevel="1">
      <c r="A2166" s="98" t="s">
        <v>3456</v>
      </c>
      <c r="B2166" s="55">
        <v>0</v>
      </c>
      <c r="C2166" s="55">
        <v>1</v>
      </c>
      <c r="D2166" s="55">
        <v>0</v>
      </c>
      <c r="E2166" s="55">
        <v>0</v>
      </c>
      <c r="F2166" s="55">
        <v>1</v>
      </c>
    </row>
    <row r="2167" spans="1:6" ht="13" hidden="1" outlineLevel="1">
      <c r="A2167" s="98" t="s">
        <v>3457</v>
      </c>
      <c r="B2167" s="55">
        <v>0</v>
      </c>
      <c r="C2167" s="55">
        <v>0</v>
      </c>
      <c r="D2167" s="55">
        <v>1</v>
      </c>
      <c r="E2167" s="55">
        <v>0</v>
      </c>
      <c r="F2167" s="55">
        <v>1</v>
      </c>
    </row>
    <row r="2168" spans="1:6" ht="13" hidden="1" outlineLevel="1">
      <c r="A2168" s="98" t="s">
        <v>3458</v>
      </c>
      <c r="B2168" s="55">
        <v>0</v>
      </c>
      <c r="C2168" s="55">
        <v>0</v>
      </c>
      <c r="D2168" s="55">
        <v>1</v>
      </c>
      <c r="E2168" s="55">
        <v>0</v>
      </c>
      <c r="F2168" s="55">
        <v>1</v>
      </c>
    </row>
    <row r="2169" spans="1:6" ht="13" hidden="1" outlineLevel="1">
      <c r="A2169" s="98" t="s">
        <v>3459</v>
      </c>
      <c r="B2169" s="55">
        <v>0</v>
      </c>
      <c r="C2169" s="55">
        <v>0</v>
      </c>
      <c r="D2169" s="55">
        <v>1</v>
      </c>
      <c r="E2169" s="55">
        <v>0</v>
      </c>
      <c r="F2169" s="55">
        <v>1</v>
      </c>
    </row>
    <row r="2170" spans="1:6" ht="13" hidden="1" outlineLevel="1">
      <c r="A2170" s="98" t="s">
        <v>3460</v>
      </c>
      <c r="B2170" s="55">
        <v>0</v>
      </c>
      <c r="C2170" s="55">
        <v>0</v>
      </c>
      <c r="D2170" s="55">
        <v>1</v>
      </c>
      <c r="E2170" s="55">
        <v>0</v>
      </c>
      <c r="F2170" s="55">
        <v>1</v>
      </c>
    </row>
    <row r="2171" spans="1:6" ht="13" hidden="1" outlineLevel="1">
      <c r="A2171" s="98" t="s">
        <v>3461</v>
      </c>
      <c r="B2171" s="55">
        <v>0</v>
      </c>
      <c r="C2171" s="55">
        <v>1</v>
      </c>
      <c r="D2171" s="55">
        <v>0</v>
      </c>
      <c r="E2171" s="55">
        <v>0</v>
      </c>
      <c r="F2171" s="55">
        <v>1</v>
      </c>
    </row>
    <row r="2172" spans="1:6" ht="13" hidden="1" outlineLevel="1">
      <c r="A2172" s="98" t="s">
        <v>3462</v>
      </c>
      <c r="B2172" s="55">
        <v>1</v>
      </c>
      <c r="C2172" s="55">
        <v>0</v>
      </c>
      <c r="D2172" s="55">
        <v>0</v>
      </c>
      <c r="E2172" s="55">
        <v>0</v>
      </c>
      <c r="F2172" s="55">
        <v>1</v>
      </c>
    </row>
    <row r="2173" spans="1:6" ht="13" hidden="1" outlineLevel="1">
      <c r="A2173" s="98" t="s">
        <v>2858</v>
      </c>
      <c r="B2173" s="55">
        <v>0</v>
      </c>
      <c r="C2173" s="55">
        <v>0</v>
      </c>
      <c r="D2173" s="55">
        <v>1</v>
      </c>
      <c r="E2173" s="55">
        <v>0</v>
      </c>
      <c r="F2173" s="55">
        <v>1</v>
      </c>
    </row>
    <row r="2174" spans="1:6" ht="13" hidden="1" outlineLevel="1">
      <c r="A2174" s="98" t="s">
        <v>3463</v>
      </c>
      <c r="B2174" s="55">
        <v>0</v>
      </c>
      <c r="C2174" s="55">
        <v>1</v>
      </c>
      <c r="D2174" s="55">
        <v>0</v>
      </c>
      <c r="E2174" s="55">
        <v>0</v>
      </c>
      <c r="F2174" s="55">
        <v>1</v>
      </c>
    </row>
    <row r="2175" spans="1:6" ht="13" hidden="1" outlineLevel="1">
      <c r="A2175" s="98" t="s">
        <v>2802</v>
      </c>
      <c r="B2175" s="55">
        <v>0</v>
      </c>
      <c r="C2175" s="55">
        <v>0</v>
      </c>
      <c r="D2175" s="55">
        <v>0</v>
      </c>
      <c r="E2175" s="55">
        <v>1</v>
      </c>
      <c r="F2175" s="55">
        <v>1</v>
      </c>
    </row>
    <row r="2176" spans="1:6" ht="13" hidden="1" outlineLevel="1">
      <c r="A2176" s="98" t="s">
        <v>2763</v>
      </c>
      <c r="B2176" s="55">
        <v>0</v>
      </c>
      <c r="C2176" s="55">
        <v>1</v>
      </c>
      <c r="D2176" s="55">
        <v>0</v>
      </c>
      <c r="E2176" s="55">
        <v>0</v>
      </c>
      <c r="F2176" s="55">
        <v>1</v>
      </c>
    </row>
    <row r="2177" spans="1:6" ht="13" hidden="1" outlineLevel="1">
      <c r="A2177" s="98" t="s">
        <v>3464</v>
      </c>
      <c r="B2177" s="55">
        <v>0</v>
      </c>
      <c r="C2177" s="55">
        <v>0</v>
      </c>
      <c r="D2177" s="55">
        <v>1</v>
      </c>
      <c r="E2177" s="55">
        <v>0</v>
      </c>
      <c r="F2177" s="55">
        <v>1</v>
      </c>
    </row>
    <row r="2178" spans="1:6" ht="13" hidden="1" outlineLevel="1">
      <c r="A2178" s="98" t="s">
        <v>3465</v>
      </c>
      <c r="B2178" s="55">
        <v>0</v>
      </c>
      <c r="C2178" s="55">
        <v>1</v>
      </c>
      <c r="D2178" s="55">
        <v>0</v>
      </c>
      <c r="E2178" s="55">
        <v>0</v>
      </c>
      <c r="F2178" s="55">
        <v>1</v>
      </c>
    </row>
    <row r="2179" spans="1:6" ht="13" hidden="1" outlineLevel="1">
      <c r="A2179" s="98" t="s">
        <v>3466</v>
      </c>
      <c r="B2179" s="55">
        <v>0</v>
      </c>
      <c r="C2179" s="55">
        <v>1</v>
      </c>
      <c r="D2179" s="55">
        <v>0</v>
      </c>
      <c r="E2179" s="55">
        <v>0</v>
      </c>
      <c r="F2179" s="55">
        <v>1</v>
      </c>
    </row>
    <row r="2180" spans="1:6" ht="13" hidden="1" outlineLevel="1">
      <c r="A2180" s="98" t="s">
        <v>2374</v>
      </c>
      <c r="B2180" s="55">
        <v>0</v>
      </c>
      <c r="C2180" s="55">
        <v>0</v>
      </c>
      <c r="D2180" s="55">
        <v>1</v>
      </c>
      <c r="E2180" s="55">
        <v>0</v>
      </c>
      <c r="F2180" s="55">
        <v>1</v>
      </c>
    </row>
    <row r="2181" spans="1:6" ht="13" hidden="1" outlineLevel="1">
      <c r="A2181" s="98" t="s">
        <v>3467</v>
      </c>
      <c r="B2181" s="55">
        <v>0</v>
      </c>
      <c r="C2181" s="55">
        <v>1</v>
      </c>
      <c r="D2181" s="55">
        <v>0</v>
      </c>
      <c r="E2181" s="55">
        <v>0</v>
      </c>
      <c r="F2181" s="55">
        <v>1</v>
      </c>
    </row>
    <row r="2182" spans="1:6" ht="13" hidden="1" outlineLevel="1">
      <c r="A2182" s="98" t="s">
        <v>3468</v>
      </c>
      <c r="B2182" s="55">
        <v>0</v>
      </c>
      <c r="C2182" s="55">
        <v>1</v>
      </c>
      <c r="D2182" s="55">
        <v>0</v>
      </c>
      <c r="E2182" s="55">
        <v>0</v>
      </c>
      <c r="F2182" s="55">
        <v>1</v>
      </c>
    </row>
    <row r="2183" spans="1:6" ht="13" hidden="1" outlineLevel="1">
      <c r="A2183" s="98" t="s">
        <v>3469</v>
      </c>
      <c r="B2183" s="55">
        <v>0</v>
      </c>
      <c r="C2183" s="55">
        <v>0</v>
      </c>
      <c r="D2183" s="55">
        <v>1</v>
      </c>
      <c r="E2183" s="55">
        <v>0</v>
      </c>
      <c r="F2183" s="55">
        <v>1</v>
      </c>
    </row>
    <row r="2184" spans="1:6" ht="13" hidden="1" outlineLevel="1">
      <c r="A2184" s="98" t="s">
        <v>3470</v>
      </c>
      <c r="B2184" s="55">
        <v>0</v>
      </c>
      <c r="C2184" s="55">
        <v>0</v>
      </c>
      <c r="D2184" s="55">
        <v>1</v>
      </c>
      <c r="E2184" s="55">
        <v>0</v>
      </c>
      <c r="F2184" s="55">
        <v>1</v>
      </c>
    </row>
    <row r="2185" spans="1:6" ht="13" hidden="1" outlineLevel="1">
      <c r="A2185" s="98" t="s">
        <v>3272</v>
      </c>
      <c r="B2185" s="55">
        <v>0</v>
      </c>
      <c r="C2185" s="55">
        <v>1</v>
      </c>
      <c r="D2185" s="55">
        <v>0</v>
      </c>
      <c r="E2185" s="55">
        <v>0</v>
      </c>
      <c r="F2185" s="55">
        <v>1</v>
      </c>
    </row>
    <row r="2186" spans="1:6" ht="13" hidden="1" outlineLevel="1">
      <c r="A2186" s="98" t="s">
        <v>2864</v>
      </c>
      <c r="B2186" s="55">
        <v>0</v>
      </c>
      <c r="C2186" s="55">
        <v>0</v>
      </c>
      <c r="D2186" s="55">
        <v>1</v>
      </c>
      <c r="E2186" s="55">
        <v>0</v>
      </c>
      <c r="F2186" s="55">
        <v>1</v>
      </c>
    </row>
    <row r="2187" spans="1:6" ht="13" hidden="1" outlineLevel="1">
      <c r="A2187" s="98" t="s">
        <v>3471</v>
      </c>
      <c r="B2187" s="55">
        <v>0</v>
      </c>
      <c r="C2187" s="55">
        <v>1</v>
      </c>
      <c r="D2187" s="55">
        <v>0</v>
      </c>
      <c r="E2187" s="55">
        <v>0</v>
      </c>
      <c r="F2187" s="55">
        <v>1</v>
      </c>
    </row>
    <row r="2188" spans="1:6" ht="13" hidden="1" outlineLevel="1">
      <c r="A2188" s="98" t="s">
        <v>3276</v>
      </c>
      <c r="B2188" s="55">
        <v>0</v>
      </c>
      <c r="C2188" s="55">
        <v>0</v>
      </c>
      <c r="D2188" s="55">
        <v>1</v>
      </c>
      <c r="E2188" s="55">
        <v>0</v>
      </c>
      <c r="F2188" s="55">
        <v>1</v>
      </c>
    </row>
    <row r="2189" spans="1:6" ht="13" hidden="1" outlineLevel="1">
      <c r="A2189" s="98" t="s">
        <v>3472</v>
      </c>
      <c r="B2189" s="55">
        <v>0</v>
      </c>
      <c r="C2189" s="55">
        <v>1</v>
      </c>
      <c r="D2189" s="55">
        <v>0</v>
      </c>
      <c r="E2189" s="55">
        <v>0</v>
      </c>
      <c r="F2189" s="55">
        <v>1</v>
      </c>
    </row>
    <row r="2190" spans="1:6" ht="13" hidden="1" outlineLevel="1">
      <c r="A2190" s="98" t="s">
        <v>2527</v>
      </c>
      <c r="B2190" s="55">
        <v>0</v>
      </c>
      <c r="C2190" s="55">
        <v>1</v>
      </c>
      <c r="D2190" s="55">
        <v>0</v>
      </c>
      <c r="E2190" s="55">
        <v>0</v>
      </c>
      <c r="F2190" s="55">
        <v>1</v>
      </c>
    </row>
    <row r="2191" spans="1:6" ht="13" hidden="1" outlineLevel="1">
      <c r="A2191" s="98" t="s">
        <v>3473</v>
      </c>
      <c r="B2191" s="55">
        <v>0</v>
      </c>
      <c r="C2191" s="55">
        <v>1</v>
      </c>
      <c r="D2191" s="55">
        <v>0</v>
      </c>
      <c r="E2191" s="55">
        <v>0</v>
      </c>
      <c r="F2191" s="55">
        <v>1</v>
      </c>
    </row>
    <row r="2192" spans="1:6" ht="13" hidden="1" outlineLevel="1">
      <c r="A2192" s="98" t="s">
        <v>3474</v>
      </c>
      <c r="B2192" s="55">
        <v>0</v>
      </c>
      <c r="C2192" s="55">
        <v>1</v>
      </c>
      <c r="D2192" s="55">
        <v>0</v>
      </c>
      <c r="E2192" s="55">
        <v>0</v>
      </c>
      <c r="F2192" s="55">
        <v>1</v>
      </c>
    </row>
    <row r="2193" spans="1:6" ht="13" hidden="1" outlineLevel="1">
      <c r="A2193" s="98" t="s">
        <v>3475</v>
      </c>
      <c r="B2193" s="55">
        <v>0</v>
      </c>
      <c r="C2193" s="55">
        <v>0</v>
      </c>
      <c r="D2193" s="55">
        <v>1</v>
      </c>
      <c r="E2193" s="55">
        <v>0</v>
      </c>
      <c r="F2193" s="55">
        <v>1</v>
      </c>
    </row>
    <row r="2194" spans="1:6" ht="13" hidden="1" outlineLevel="1">
      <c r="A2194" s="98" t="s">
        <v>2448</v>
      </c>
      <c r="B2194" s="55">
        <v>0</v>
      </c>
      <c r="C2194" s="55">
        <v>1</v>
      </c>
      <c r="D2194" s="55">
        <v>0</v>
      </c>
      <c r="E2194" s="55">
        <v>0</v>
      </c>
      <c r="F2194" s="55">
        <v>1</v>
      </c>
    </row>
    <row r="2195" spans="1:6" ht="13" hidden="1" outlineLevel="1">
      <c r="A2195" s="98" t="s">
        <v>2943</v>
      </c>
      <c r="B2195" s="55">
        <v>0</v>
      </c>
      <c r="C2195" s="55">
        <v>0</v>
      </c>
      <c r="D2195" s="55">
        <v>1</v>
      </c>
      <c r="E2195" s="55">
        <v>0</v>
      </c>
      <c r="F2195" s="55">
        <v>1</v>
      </c>
    </row>
    <row r="2196" spans="1:6" ht="13" hidden="1" outlineLevel="1">
      <c r="A2196" s="98" t="s">
        <v>2867</v>
      </c>
      <c r="B2196" s="55">
        <v>0</v>
      </c>
      <c r="C2196" s="55">
        <v>1</v>
      </c>
      <c r="D2196" s="55">
        <v>0</v>
      </c>
      <c r="E2196" s="55">
        <v>0</v>
      </c>
      <c r="F2196" s="55">
        <v>1</v>
      </c>
    </row>
    <row r="2197" spans="1:6" ht="13" hidden="1" outlineLevel="1">
      <c r="A2197" s="98" t="s">
        <v>2629</v>
      </c>
      <c r="B2197" s="55">
        <v>0</v>
      </c>
      <c r="C2197" s="55">
        <v>0</v>
      </c>
      <c r="D2197" s="55">
        <v>1</v>
      </c>
      <c r="E2197" s="55">
        <v>0</v>
      </c>
      <c r="F2197" s="55">
        <v>1</v>
      </c>
    </row>
    <row r="2198" spans="1:6" ht="13" hidden="1" outlineLevel="1">
      <c r="A2198" s="98" t="s">
        <v>3476</v>
      </c>
      <c r="B2198" s="55">
        <v>0</v>
      </c>
      <c r="C2198" s="55">
        <v>1</v>
      </c>
      <c r="D2198" s="55">
        <v>0</v>
      </c>
      <c r="E2198" s="55">
        <v>0</v>
      </c>
      <c r="F2198" s="55">
        <v>1</v>
      </c>
    </row>
    <row r="2199" spans="1:6" ht="13" hidden="1" outlineLevel="1">
      <c r="A2199" s="98" t="s">
        <v>3477</v>
      </c>
      <c r="B2199" s="55">
        <v>0</v>
      </c>
      <c r="C2199" s="55">
        <v>0</v>
      </c>
      <c r="D2199" s="55">
        <v>1</v>
      </c>
      <c r="E2199" s="55">
        <v>0</v>
      </c>
      <c r="F2199" s="55">
        <v>1</v>
      </c>
    </row>
    <row r="2200" spans="1:6" ht="13" hidden="1" outlineLevel="1">
      <c r="A2200" s="98" t="s">
        <v>3478</v>
      </c>
      <c r="B2200" s="55">
        <v>0</v>
      </c>
      <c r="C2200" s="55">
        <v>0</v>
      </c>
      <c r="D2200" s="55">
        <v>1</v>
      </c>
      <c r="E2200" s="55">
        <v>0</v>
      </c>
      <c r="F2200" s="55">
        <v>1</v>
      </c>
    </row>
    <row r="2201" spans="1:6" ht="13" hidden="1" outlineLevel="1">
      <c r="A2201" s="98" t="s">
        <v>3479</v>
      </c>
      <c r="B2201" s="55">
        <v>0</v>
      </c>
      <c r="C2201" s="55">
        <v>0</v>
      </c>
      <c r="D2201" s="55">
        <v>1</v>
      </c>
      <c r="E2201" s="55">
        <v>0</v>
      </c>
      <c r="F2201" s="55">
        <v>1</v>
      </c>
    </row>
    <row r="2202" spans="1:6" ht="13" hidden="1" outlineLevel="1">
      <c r="A2202" s="98" t="s">
        <v>3480</v>
      </c>
      <c r="B2202" s="55">
        <v>0</v>
      </c>
      <c r="C2202" s="55">
        <v>0</v>
      </c>
      <c r="D2202" s="55">
        <v>1</v>
      </c>
      <c r="E2202" s="55">
        <v>0</v>
      </c>
      <c r="F2202" s="55">
        <v>1</v>
      </c>
    </row>
    <row r="2203" spans="1:6" ht="13" hidden="1" outlineLevel="1">
      <c r="A2203" s="98" t="s">
        <v>3481</v>
      </c>
      <c r="B2203" s="55">
        <v>0</v>
      </c>
      <c r="C2203" s="55">
        <v>0</v>
      </c>
      <c r="D2203" s="55">
        <v>1</v>
      </c>
      <c r="E2203" s="55">
        <v>0</v>
      </c>
      <c r="F2203" s="55">
        <v>1</v>
      </c>
    </row>
    <row r="2204" spans="1:6" ht="13" hidden="1" outlineLevel="1">
      <c r="A2204" s="98" t="s">
        <v>3482</v>
      </c>
      <c r="B2204" s="55">
        <v>0</v>
      </c>
      <c r="C2204" s="55">
        <v>0</v>
      </c>
      <c r="D2204" s="55">
        <v>1</v>
      </c>
      <c r="E2204" s="55">
        <v>0</v>
      </c>
      <c r="F2204" s="55">
        <v>1</v>
      </c>
    </row>
    <row r="2205" spans="1:6" ht="13" hidden="1" outlineLevel="1">
      <c r="A2205" s="98" t="s">
        <v>3483</v>
      </c>
      <c r="B2205" s="55">
        <v>0</v>
      </c>
      <c r="C2205" s="55">
        <v>0</v>
      </c>
      <c r="D2205" s="55">
        <v>1</v>
      </c>
      <c r="E2205" s="55">
        <v>0</v>
      </c>
      <c r="F2205" s="55">
        <v>1</v>
      </c>
    </row>
    <row r="2206" spans="1:6" ht="13" hidden="1" outlineLevel="1">
      <c r="A2206" s="98" t="s">
        <v>3484</v>
      </c>
      <c r="B2206" s="55">
        <v>0</v>
      </c>
      <c r="C2206" s="55">
        <v>0</v>
      </c>
      <c r="D2206" s="55">
        <v>1</v>
      </c>
      <c r="E2206" s="55">
        <v>0</v>
      </c>
      <c r="F2206" s="55">
        <v>1</v>
      </c>
    </row>
    <row r="2207" spans="1:6" ht="13" hidden="1" outlineLevel="1">
      <c r="A2207" s="98" t="s">
        <v>3485</v>
      </c>
      <c r="B2207" s="55">
        <v>0</v>
      </c>
      <c r="C2207" s="55">
        <v>0</v>
      </c>
      <c r="D2207" s="55">
        <v>1</v>
      </c>
      <c r="E2207" s="55">
        <v>0</v>
      </c>
      <c r="F2207" s="55">
        <v>1</v>
      </c>
    </row>
    <row r="2208" spans="1:6" ht="13" hidden="1" outlineLevel="1">
      <c r="A2208" s="98" t="s">
        <v>3486</v>
      </c>
      <c r="B2208" s="55">
        <v>0</v>
      </c>
      <c r="C2208" s="55">
        <v>0</v>
      </c>
      <c r="D2208" s="55">
        <v>1</v>
      </c>
      <c r="E2208" s="55">
        <v>0</v>
      </c>
      <c r="F2208" s="55">
        <v>1</v>
      </c>
    </row>
    <row r="2209" spans="1:6" ht="13" hidden="1" outlineLevel="1">
      <c r="A2209" s="98" t="s">
        <v>3487</v>
      </c>
      <c r="B2209" s="55">
        <v>0</v>
      </c>
      <c r="C2209" s="55">
        <v>0</v>
      </c>
      <c r="D2209" s="55">
        <v>1</v>
      </c>
      <c r="E2209" s="55">
        <v>0</v>
      </c>
      <c r="F2209" s="55">
        <v>1</v>
      </c>
    </row>
    <row r="2210" spans="1:6" ht="13" hidden="1" outlineLevel="1">
      <c r="A2210" s="98" t="s">
        <v>3488</v>
      </c>
      <c r="B2210" s="55">
        <v>0</v>
      </c>
      <c r="C2210" s="55">
        <v>0</v>
      </c>
      <c r="D2210" s="55">
        <v>1</v>
      </c>
      <c r="E2210" s="55">
        <v>0</v>
      </c>
      <c r="F2210" s="55">
        <v>1</v>
      </c>
    </row>
    <row r="2211" spans="1:6" ht="13" hidden="1" outlineLevel="1">
      <c r="A2211" s="98" t="s">
        <v>3489</v>
      </c>
      <c r="B2211" s="55">
        <v>0</v>
      </c>
      <c r="C2211" s="55">
        <v>0</v>
      </c>
      <c r="D2211" s="55">
        <v>1</v>
      </c>
      <c r="E2211" s="55">
        <v>0</v>
      </c>
      <c r="F2211" s="55">
        <v>1</v>
      </c>
    </row>
    <row r="2212" spans="1:6" ht="13" hidden="1" outlineLevel="1">
      <c r="A2212" s="98" t="s">
        <v>3490</v>
      </c>
      <c r="B2212" s="55">
        <v>0</v>
      </c>
      <c r="C2212" s="55">
        <v>0</v>
      </c>
      <c r="D2212" s="55">
        <v>1</v>
      </c>
      <c r="E2212" s="55">
        <v>0</v>
      </c>
      <c r="F2212" s="55">
        <v>1</v>
      </c>
    </row>
    <row r="2213" spans="1:6" ht="13" hidden="1" outlineLevel="1">
      <c r="A2213" s="98" t="s">
        <v>2631</v>
      </c>
      <c r="B2213" s="55">
        <v>1</v>
      </c>
      <c r="C2213" s="55">
        <v>0</v>
      </c>
      <c r="D2213" s="55">
        <v>0</v>
      </c>
      <c r="E2213" s="55">
        <v>0</v>
      </c>
      <c r="F2213" s="55">
        <v>1</v>
      </c>
    </row>
    <row r="2214" spans="1:6" ht="13" hidden="1" outlineLevel="1">
      <c r="A2214" s="98" t="s">
        <v>2385</v>
      </c>
      <c r="B2214" s="55">
        <v>0</v>
      </c>
      <c r="C2214" s="55">
        <v>1</v>
      </c>
      <c r="D2214" s="55">
        <v>0</v>
      </c>
      <c r="E2214" s="55">
        <v>0</v>
      </c>
      <c r="F2214" s="55">
        <v>1</v>
      </c>
    </row>
    <row r="2215" spans="1:6" ht="13" hidden="1" outlineLevel="1">
      <c r="A2215" s="98" t="s">
        <v>3491</v>
      </c>
      <c r="B2215" s="55">
        <v>0</v>
      </c>
      <c r="C2215" s="55">
        <v>1</v>
      </c>
      <c r="D2215" s="55">
        <v>0</v>
      </c>
      <c r="E2215" s="55">
        <v>0</v>
      </c>
      <c r="F2215" s="55">
        <v>1</v>
      </c>
    </row>
    <row r="2216" spans="1:6" ht="13" hidden="1" outlineLevel="1">
      <c r="A2216" s="98" t="s">
        <v>2386</v>
      </c>
      <c r="B2216" s="55">
        <v>0</v>
      </c>
      <c r="C2216" s="55">
        <v>1</v>
      </c>
      <c r="D2216" s="55">
        <v>0</v>
      </c>
      <c r="E2216" s="55">
        <v>0</v>
      </c>
      <c r="F2216" s="55">
        <v>1</v>
      </c>
    </row>
    <row r="2217" spans="1:6" ht="13" hidden="1" outlineLevel="1">
      <c r="A2217" s="98" t="s">
        <v>3492</v>
      </c>
      <c r="B2217" s="55">
        <v>0</v>
      </c>
      <c r="C2217" s="55">
        <v>1</v>
      </c>
      <c r="D2217" s="55">
        <v>0</v>
      </c>
      <c r="E2217" s="55">
        <v>0</v>
      </c>
      <c r="F2217" s="55">
        <v>1</v>
      </c>
    </row>
    <row r="2218" spans="1:6" ht="13" hidden="1" outlineLevel="1">
      <c r="A2218" s="98" t="s">
        <v>3493</v>
      </c>
      <c r="B2218" s="55">
        <v>0</v>
      </c>
      <c r="C2218" s="55">
        <v>1</v>
      </c>
      <c r="D2218" s="55">
        <v>0</v>
      </c>
      <c r="E2218" s="55">
        <v>0</v>
      </c>
      <c r="F2218" s="55">
        <v>1</v>
      </c>
    </row>
    <row r="2219" spans="1:6" ht="13" hidden="1" outlineLevel="1">
      <c r="A2219" s="98" t="s">
        <v>3494</v>
      </c>
      <c r="B2219" s="55">
        <v>0</v>
      </c>
      <c r="C2219" s="55">
        <v>1</v>
      </c>
      <c r="D2219" s="55">
        <v>0</v>
      </c>
      <c r="E2219" s="55">
        <v>0</v>
      </c>
      <c r="F2219" s="55">
        <v>1</v>
      </c>
    </row>
    <row r="2220" spans="1:6" ht="13" hidden="1" outlineLevel="1">
      <c r="A2220" s="98" t="s">
        <v>3495</v>
      </c>
      <c r="B2220" s="55">
        <v>0</v>
      </c>
      <c r="C2220" s="55">
        <v>1</v>
      </c>
      <c r="D2220" s="55">
        <v>0</v>
      </c>
      <c r="E2220" s="55">
        <v>0</v>
      </c>
      <c r="F2220" s="55">
        <v>1</v>
      </c>
    </row>
    <row r="2221" spans="1:6" ht="13" hidden="1" outlineLevel="1">
      <c r="A2221" s="98" t="s">
        <v>3034</v>
      </c>
      <c r="B2221" s="55">
        <v>0</v>
      </c>
      <c r="C2221" s="55">
        <v>0</v>
      </c>
      <c r="D2221" s="55">
        <v>1</v>
      </c>
      <c r="E2221" s="55">
        <v>0</v>
      </c>
      <c r="F2221" s="55">
        <v>1</v>
      </c>
    </row>
    <row r="2222" spans="1:6" ht="13" hidden="1" outlineLevel="1">
      <c r="A2222" s="98" t="s">
        <v>3496</v>
      </c>
      <c r="B2222" s="55">
        <v>1</v>
      </c>
      <c r="C2222" s="55">
        <v>0</v>
      </c>
      <c r="D2222" s="55">
        <v>0</v>
      </c>
      <c r="E2222" s="55">
        <v>0</v>
      </c>
      <c r="F2222" s="55">
        <v>1</v>
      </c>
    </row>
    <row r="2223" spans="1:6" ht="13" hidden="1" outlineLevel="1">
      <c r="A2223" s="98" t="s">
        <v>2277</v>
      </c>
      <c r="B2223" s="55">
        <v>0</v>
      </c>
      <c r="C2223" s="55">
        <v>0</v>
      </c>
      <c r="D2223" s="55">
        <v>1</v>
      </c>
      <c r="E2223" s="55">
        <v>0</v>
      </c>
      <c r="F2223" s="55">
        <v>1</v>
      </c>
    </row>
    <row r="2224" spans="1:6" ht="13" hidden="1" outlineLevel="1">
      <c r="A2224" s="98" t="s">
        <v>3497</v>
      </c>
      <c r="B2224" s="55">
        <v>0</v>
      </c>
      <c r="C2224" s="55">
        <v>1</v>
      </c>
      <c r="D2224" s="55">
        <v>0</v>
      </c>
      <c r="E2224" s="55">
        <v>0</v>
      </c>
      <c r="F2224" s="55">
        <v>1</v>
      </c>
    </row>
    <row r="2225" spans="1:6" ht="13" hidden="1" outlineLevel="1">
      <c r="A2225" s="98" t="s">
        <v>3498</v>
      </c>
      <c r="B2225" s="55">
        <v>0</v>
      </c>
      <c r="C2225" s="55">
        <v>1</v>
      </c>
      <c r="D2225" s="55">
        <v>0</v>
      </c>
      <c r="E2225" s="55">
        <v>0</v>
      </c>
      <c r="F2225" s="55">
        <v>1</v>
      </c>
    </row>
    <row r="2226" spans="1:6" ht="13" hidden="1" outlineLevel="1">
      <c r="A2226" s="98" t="s">
        <v>3499</v>
      </c>
      <c r="B2226" s="55">
        <v>0</v>
      </c>
      <c r="C2226" s="55">
        <v>0</v>
      </c>
      <c r="D2226" s="55">
        <v>1</v>
      </c>
      <c r="E2226" s="55">
        <v>0</v>
      </c>
      <c r="F2226" s="55">
        <v>1</v>
      </c>
    </row>
    <row r="2227" spans="1:6" ht="13" hidden="1" outlineLevel="1">
      <c r="A2227" s="98" t="s">
        <v>3500</v>
      </c>
      <c r="B2227" s="55">
        <v>1</v>
      </c>
      <c r="C2227" s="55">
        <v>0</v>
      </c>
      <c r="D2227" s="55">
        <v>0</v>
      </c>
      <c r="E2227" s="55">
        <v>0</v>
      </c>
      <c r="F2227" s="55">
        <v>1</v>
      </c>
    </row>
    <row r="2228" spans="1:6" ht="13" hidden="1" outlineLevel="1">
      <c r="A2228" s="98" t="s">
        <v>3501</v>
      </c>
      <c r="B2228" s="55">
        <v>0</v>
      </c>
      <c r="C2228" s="55">
        <v>1</v>
      </c>
      <c r="D2228" s="55">
        <v>0</v>
      </c>
      <c r="E2228" s="55">
        <v>0</v>
      </c>
      <c r="F2228" s="55">
        <v>1</v>
      </c>
    </row>
    <row r="2229" spans="1:6" ht="13" hidden="1" outlineLevel="1">
      <c r="A2229" s="98" t="s">
        <v>2299</v>
      </c>
      <c r="B2229" s="55">
        <v>0</v>
      </c>
      <c r="C2229" s="55">
        <v>1</v>
      </c>
      <c r="D2229" s="55">
        <v>0</v>
      </c>
      <c r="E2229" s="55">
        <v>0</v>
      </c>
      <c r="F2229" s="55">
        <v>1</v>
      </c>
    </row>
    <row r="2230" spans="1:6" ht="13" hidden="1" outlineLevel="1">
      <c r="A2230" s="98" t="s">
        <v>2300</v>
      </c>
      <c r="B2230" s="55">
        <v>0</v>
      </c>
      <c r="C2230" s="55">
        <v>1</v>
      </c>
      <c r="D2230" s="55">
        <v>0</v>
      </c>
      <c r="E2230" s="55">
        <v>0</v>
      </c>
      <c r="F2230" s="55">
        <v>1</v>
      </c>
    </row>
    <row r="2231" spans="1:6" ht="13" hidden="1" outlineLevel="1">
      <c r="A2231" s="98" t="s">
        <v>3502</v>
      </c>
      <c r="B2231" s="55">
        <v>0</v>
      </c>
      <c r="C2231" s="55">
        <v>1</v>
      </c>
      <c r="D2231" s="55">
        <v>0</v>
      </c>
      <c r="E2231" s="55">
        <v>0</v>
      </c>
      <c r="F2231" s="55">
        <v>1</v>
      </c>
    </row>
    <row r="2232" spans="1:6" ht="13" hidden="1" outlineLevel="1">
      <c r="A2232" s="98" t="s">
        <v>2872</v>
      </c>
      <c r="B2232" s="55">
        <v>0</v>
      </c>
      <c r="C2232" s="55">
        <v>0</v>
      </c>
      <c r="D2232" s="55">
        <v>1</v>
      </c>
      <c r="E2232" s="55">
        <v>0</v>
      </c>
      <c r="F2232" s="55">
        <v>1</v>
      </c>
    </row>
    <row r="2233" spans="1:6" ht="13" hidden="1" outlineLevel="1">
      <c r="A2233" s="98" t="s">
        <v>3503</v>
      </c>
      <c r="B2233" s="55">
        <v>1</v>
      </c>
      <c r="C2233" s="55">
        <v>0</v>
      </c>
      <c r="D2233" s="55">
        <v>0</v>
      </c>
      <c r="E2233" s="55">
        <v>0</v>
      </c>
      <c r="F2233" s="55">
        <v>1</v>
      </c>
    </row>
    <row r="2234" spans="1:6" ht="13" hidden="1" outlineLevel="1">
      <c r="A2234" s="98" t="s">
        <v>3504</v>
      </c>
      <c r="B2234" s="55">
        <v>0</v>
      </c>
      <c r="C2234" s="55">
        <v>0</v>
      </c>
      <c r="D2234" s="55">
        <v>1</v>
      </c>
      <c r="E2234" s="55">
        <v>0</v>
      </c>
      <c r="F2234" s="55">
        <v>1</v>
      </c>
    </row>
    <row r="2235" spans="1:6" ht="13" hidden="1" outlineLevel="1">
      <c r="A2235" s="98" t="s">
        <v>3505</v>
      </c>
      <c r="B2235" s="55">
        <v>1</v>
      </c>
      <c r="C2235" s="55">
        <v>0</v>
      </c>
      <c r="D2235" s="55">
        <v>0</v>
      </c>
      <c r="E2235" s="55">
        <v>0</v>
      </c>
      <c r="F2235" s="55">
        <v>1</v>
      </c>
    </row>
    <row r="2236" spans="1:6" ht="13" hidden="1" outlineLevel="1">
      <c r="A2236" s="98" t="s">
        <v>3506</v>
      </c>
      <c r="B2236" s="55">
        <v>0</v>
      </c>
      <c r="C2236" s="55">
        <v>0</v>
      </c>
      <c r="D2236" s="55">
        <v>0</v>
      </c>
      <c r="E2236" s="55">
        <v>1</v>
      </c>
      <c r="F2236" s="55">
        <v>1</v>
      </c>
    </row>
    <row r="2237" spans="1:6" ht="13" hidden="1" outlineLevel="1">
      <c r="A2237" s="98" t="s">
        <v>3507</v>
      </c>
      <c r="B2237" s="55">
        <v>0</v>
      </c>
      <c r="C2237" s="55">
        <v>1</v>
      </c>
      <c r="D2237" s="55">
        <v>0</v>
      </c>
      <c r="E2237" s="55">
        <v>0</v>
      </c>
      <c r="F2237" s="55">
        <v>1</v>
      </c>
    </row>
    <row r="2238" spans="1:6" ht="13" hidden="1" outlineLevel="1">
      <c r="A2238" s="98" t="s">
        <v>2395</v>
      </c>
      <c r="B2238" s="55">
        <v>0</v>
      </c>
      <c r="C2238" s="55">
        <v>1</v>
      </c>
      <c r="D2238" s="55">
        <v>0</v>
      </c>
      <c r="E2238" s="55">
        <v>0</v>
      </c>
      <c r="F2238" s="55">
        <v>1</v>
      </c>
    </row>
    <row r="2239" spans="1:6" ht="13" hidden="1" outlineLevel="1">
      <c r="A2239" s="98" t="s">
        <v>2661</v>
      </c>
      <c r="B2239" s="55">
        <v>0</v>
      </c>
      <c r="C2239" s="55">
        <v>1</v>
      </c>
      <c r="D2239" s="55">
        <v>0</v>
      </c>
      <c r="E2239" s="55">
        <v>0</v>
      </c>
      <c r="F2239" s="55">
        <v>1</v>
      </c>
    </row>
    <row r="2240" spans="1:6" ht="13" hidden="1" outlineLevel="1">
      <c r="A2240" s="98" t="s">
        <v>2398</v>
      </c>
      <c r="B2240" s="55">
        <v>0</v>
      </c>
      <c r="C2240" s="55">
        <v>0</v>
      </c>
      <c r="D2240" s="55">
        <v>1</v>
      </c>
      <c r="E2240" s="55">
        <v>0</v>
      </c>
      <c r="F2240" s="55">
        <v>1</v>
      </c>
    </row>
    <row r="2241" spans="1:6" ht="13" hidden="1" outlineLevel="1">
      <c r="A2241" s="98" t="s">
        <v>3294</v>
      </c>
      <c r="B2241" s="55">
        <v>0</v>
      </c>
      <c r="C2241" s="55">
        <v>1</v>
      </c>
      <c r="D2241" s="55">
        <v>0</v>
      </c>
      <c r="E2241" s="55">
        <v>0</v>
      </c>
      <c r="F2241" s="55">
        <v>1</v>
      </c>
    </row>
    <row r="2242" spans="1:6" ht="13" hidden="1" outlineLevel="1">
      <c r="A2242" s="98" t="s">
        <v>3508</v>
      </c>
      <c r="B2242" s="55">
        <v>0</v>
      </c>
      <c r="C2242" s="55">
        <v>1</v>
      </c>
      <c r="D2242" s="55">
        <v>0</v>
      </c>
      <c r="E2242" s="55">
        <v>0</v>
      </c>
      <c r="F2242" s="55">
        <v>1</v>
      </c>
    </row>
    <row r="2243" spans="1:6" ht="13" hidden="1" outlineLevel="1">
      <c r="A2243" s="98" t="s">
        <v>3509</v>
      </c>
      <c r="B2243" s="55">
        <v>0</v>
      </c>
      <c r="C2243" s="55">
        <v>1</v>
      </c>
      <c r="D2243" s="55">
        <v>0</v>
      </c>
      <c r="E2243" s="55">
        <v>0</v>
      </c>
      <c r="F2243" s="55">
        <v>1</v>
      </c>
    </row>
    <row r="2244" spans="1:6" ht="13" hidden="1" outlineLevel="1">
      <c r="A2244" s="98" t="s">
        <v>3510</v>
      </c>
      <c r="B2244" s="55">
        <v>0</v>
      </c>
      <c r="C2244" s="55">
        <v>0</v>
      </c>
      <c r="D2244" s="55">
        <v>1</v>
      </c>
      <c r="E2244" s="55">
        <v>0</v>
      </c>
      <c r="F2244" s="55">
        <v>1</v>
      </c>
    </row>
    <row r="2245" spans="1:6" ht="13" hidden="1" outlineLevel="1">
      <c r="A2245" s="98" t="s">
        <v>2659</v>
      </c>
      <c r="B2245" s="55">
        <v>0</v>
      </c>
      <c r="C2245" s="55">
        <v>0</v>
      </c>
      <c r="D2245" s="55">
        <v>1</v>
      </c>
      <c r="E2245" s="55">
        <v>0</v>
      </c>
      <c r="F2245" s="55">
        <v>1</v>
      </c>
    </row>
    <row r="2246" spans="1:6" ht="13" hidden="1" outlineLevel="1">
      <c r="A2246" s="98" t="s">
        <v>3511</v>
      </c>
      <c r="B2246" s="55">
        <v>0</v>
      </c>
      <c r="C2246" s="55">
        <v>0</v>
      </c>
      <c r="D2246" s="55">
        <v>1</v>
      </c>
      <c r="E2246" s="55">
        <v>0</v>
      </c>
      <c r="F2246" s="55">
        <v>1</v>
      </c>
    </row>
    <row r="2247" spans="1:6" ht="13" hidden="1" outlineLevel="1">
      <c r="A2247" s="98" t="s">
        <v>3512</v>
      </c>
      <c r="B2247" s="55">
        <v>0</v>
      </c>
      <c r="C2247" s="55">
        <v>1</v>
      </c>
      <c r="D2247" s="55">
        <v>0</v>
      </c>
      <c r="E2247" s="55">
        <v>0</v>
      </c>
      <c r="F2247" s="55">
        <v>1</v>
      </c>
    </row>
    <row r="2248" spans="1:6" ht="13" hidden="1" outlineLevel="1">
      <c r="A2248" s="98" t="s">
        <v>3513</v>
      </c>
      <c r="B2248" s="55">
        <v>0</v>
      </c>
      <c r="C2248" s="55">
        <v>1</v>
      </c>
      <c r="D2248" s="55">
        <v>0</v>
      </c>
      <c r="E2248" s="55">
        <v>0</v>
      </c>
      <c r="F2248" s="55">
        <v>1</v>
      </c>
    </row>
    <row r="2249" spans="1:6" ht="13" hidden="1" outlineLevel="1">
      <c r="A2249" s="98" t="s">
        <v>2402</v>
      </c>
      <c r="B2249" s="55">
        <v>0</v>
      </c>
      <c r="C2249" s="55">
        <v>1</v>
      </c>
      <c r="D2249" s="55">
        <v>0</v>
      </c>
      <c r="E2249" s="55">
        <v>0</v>
      </c>
      <c r="F2249" s="55">
        <v>1</v>
      </c>
    </row>
    <row r="2250" spans="1:6" ht="13" hidden="1" outlineLevel="1">
      <c r="A2250" s="98" t="s">
        <v>3514</v>
      </c>
      <c r="B2250" s="55">
        <v>0</v>
      </c>
      <c r="C2250" s="55">
        <v>1</v>
      </c>
      <c r="D2250" s="55">
        <v>0</v>
      </c>
      <c r="E2250" s="55">
        <v>0</v>
      </c>
      <c r="F2250" s="55">
        <v>1</v>
      </c>
    </row>
    <row r="2251" spans="1:6" ht="13" hidden="1" outlineLevel="1">
      <c r="A2251" s="98" t="s">
        <v>3515</v>
      </c>
      <c r="B2251" s="55">
        <v>0</v>
      </c>
      <c r="C2251" s="55">
        <v>1</v>
      </c>
      <c r="D2251" s="55">
        <v>0</v>
      </c>
      <c r="E2251" s="55">
        <v>0</v>
      </c>
      <c r="F2251" s="55">
        <v>1</v>
      </c>
    </row>
    <row r="2252" spans="1:6" ht="13" hidden="1" outlineLevel="1">
      <c r="A2252" s="98" t="s">
        <v>2408</v>
      </c>
      <c r="B2252" s="55">
        <v>0</v>
      </c>
      <c r="C2252" s="55">
        <v>0</v>
      </c>
      <c r="D2252" s="55">
        <v>1</v>
      </c>
      <c r="E2252" s="55">
        <v>0</v>
      </c>
      <c r="F2252" s="55">
        <v>1</v>
      </c>
    </row>
    <row r="2253" spans="1:6" ht="13" hidden="1" outlineLevel="1">
      <c r="A2253" s="98" t="s">
        <v>2264</v>
      </c>
      <c r="B2253" s="55">
        <v>1</v>
      </c>
      <c r="C2253" s="55">
        <v>0</v>
      </c>
      <c r="D2253" s="55">
        <v>0</v>
      </c>
      <c r="E2253" s="55">
        <v>0</v>
      </c>
      <c r="F2253" s="55">
        <v>1</v>
      </c>
    </row>
    <row r="2254" spans="1:6" ht="13" hidden="1" outlineLevel="1">
      <c r="A2254" s="98" t="s">
        <v>2875</v>
      </c>
      <c r="B2254" s="55">
        <v>0</v>
      </c>
      <c r="C2254" s="55">
        <v>1</v>
      </c>
      <c r="D2254" s="55">
        <v>0</v>
      </c>
      <c r="E2254" s="55">
        <v>0</v>
      </c>
      <c r="F2254" s="55">
        <v>1</v>
      </c>
    </row>
    <row r="2255" spans="1:6" ht="13" hidden="1" outlineLevel="1">
      <c r="A2255" s="98" t="s">
        <v>3516</v>
      </c>
      <c r="B2255" s="55">
        <v>0</v>
      </c>
      <c r="C2255" s="55">
        <v>1</v>
      </c>
      <c r="D2255" s="55">
        <v>0</v>
      </c>
      <c r="E2255" s="55">
        <v>0</v>
      </c>
      <c r="F2255" s="55">
        <v>1</v>
      </c>
    </row>
    <row r="2256" spans="1:6" ht="13" hidden="1" outlineLevel="1">
      <c r="A2256" s="98" t="s">
        <v>3517</v>
      </c>
      <c r="B2256" s="55">
        <v>0</v>
      </c>
      <c r="C2256" s="55">
        <v>1</v>
      </c>
      <c r="D2256" s="55">
        <v>0</v>
      </c>
      <c r="E2256" s="55">
        <v>0</v>
      </c>
      <c r="F2256" s="55">
        <v>1</v>
      </c>
    </row>
    <row r="2257" spans="1:6" ht="13" hidden="1" outlineLevel="1">
      <c r="A2257" s="98" t="s">
        <v>2280</v>
      </c>
      <c r="B2257" s="55">
        <v>0</v>
      </c>
      <c r="C2257" s="55">
        <v>1</v>
      </c>
      <c r="D2257" s="55">
        <v>0</v>
      </c>
      <c r="E2257" s="55">
        <v>0</v>
      </c>
      <c r="F2257" s="55">
        <v>1</v>
      </c>
    </row>
    <row r="2258" spans="1:6" ht="13" hidden="1" outlineLevel="1">
      <c r="A2258" s="98" t="s">
        <v>3518</v>
      </c>
      <c r="B2258" s="55">
        <v>0</v>
      </c>
      <c r="C2258" s="55">
        <v>1</v>
      </c>
      <c r="D2258" s="55">
        <v>0</v>
      </c>
      <c r="E2258" s="55">
        <v>0</v>
      </c>
      <c r="F2258" s="55">
        <v>1</v>
      </c>
    </row>
    <row r="2259" spans="1:6" ht="13" hidden="1" outlineLevel="1">
      <c r="A2259" s="98" t="s">
        <v>2475</v>
      </c>
      <c r="B2259" s="55">
        <v>0</v>
      </c>
      <c r="C2259" s="55">
        <v>0</v>
      </c>
      <c r="D2259" s="55">
        <v>1</v>
      </c>
      <c r="E2259" s="55">
        <v>0</v>
      </c>
      <c r="F2259" s="55">
        <v>1</v>
      </c>
    </row>
    <row r="2260" spans="1:6" ht="13" hidden="1" outlineLevel="1">
      <c r="A2260" s="98" t="s">
        <v>3519</v>
      </c>
      <c r="B2260" s="55">
        <v>0</v>
      </c>
      <c r="C2260" s="55">
        <v>1</v>
      </c>
      <c r="D2260" s="55">
        <v>0</v>
      </c>
      <c r="E2260" s="55">
        <v>0</v>
      </c>
      <c r="F2260" s="55">
        <v>1</v>
      </c>
    </row>
    <row r="2261" spans="1:6" ht="13" hidden="1" outlineLevel="1">
      <c r="A2261" s="98" t="s">
        <v>3520</v>
      </c>
      <c r="B2261" s="55">
        <v>0</v>
      </c>
      <c r="C2261" s="55">
        <v>1</v>
      </c>
      <c r="D2261" s="55">
        <v>0</v>
      </c>
      <c r="E2261" s="55">
        <v>0</v>
      </c>
      <c r="F2261" s="55">
        <v>1</v>
      </c>
    </row>
    <row r="2262" spans="1:6" ht="13" hidden="1" outlineLevel="1">
      <c r="A2262" s="98" t="s">
        <v>3521</v>
      </c>
      <c r="B2262" s="55">
        <v>0</v>
      </c>
      <c r="C2262" s="55">
        <v>1</v>
      </c>
      <c r="D2262" s="55">
        <v>0</v>
      </c>
      <c r="E2262" s="55">
        <v>0</v>
      </c>
      <c r="F2262" s="55">
        <v>1</v>
      </c>
    </row>
    <row r="2263" spans="1:6" ht="13" hidden="1" outlineLevel="1">
      <c r="A2263" s="98" t="s">
        <v>3522</v>
      </c>
      <c r="B2263" s="55">
        <v>0</v>
      </c>
      <c r="C2263" s="55">
        <v>0</v>
      </c>
      <c r="D2263" s="55">
        <v>1</v>
      </c>
      <c r="E2263" s="55">
        <v>0</v>
      </c>
      <c r="F2263" s="55">
        <v>1</v>
      </c>
    </row>
    <row r="2264" spans="1:6" ht="13" hidden="1" outlineLevel="1">
      <c r="A2264" s="98" t="s">
        <v>3523</v>
      </c>
      <c r="B2264" s="55">
        <v>1</v>
      </c>
      <c r="C2264" s="55">
        <v>0</v>
      </c>
      <c r="D2264" s="55">
        <v>0</v>
      </c>
      <c r="E2264" s="55">
        <v>0</v>
      </c>
      <c r="F2264" s="55">
        <v>1</v>
      </c>
    </row>
    <row r="2265" spans="1:6" ht="13" hidden="1" outlineLevel="1">
      <c r="A2265" s="98" t="s">
        <v>2421</v>
      </c>
      <c r="B2265" s="55">
        <v>0</v>
      </c>
      <c r="C2265" s="55">
        <v>1</v>
      </c>
      <c r="D2265" s="55">
        <v>0</v>
      </c>
      <c r="E2265" s="55">
        <v>0</v>
      </c>
      <c r="F2265" s="55">
        <v>1</v>
      </c>
    </row>
    <row r="2266" spans="1:6" ht="13" hidden="1" outlineLevel="1">
      <c r="A2266" s="98" t="s">
        <v>3524</v>
      </c>
      <c r="B2266" s="55">
        <v>0</v>
      </c>
      <c r="C2266" s="55">
        <v>1</v>
      </c>
      <c r="D2266" s="55">
        <v>0</v>
      </c>
      <c r="E2266" s="55">
        <v>0</v>
      </c>
      <c r="F2266" s="55">
        <v>1</v>
      </c>
    </row>
    <row r="2267" spans="1:6" ht="13" hidden="1" outlineLevel="1">
      <c r="A2267" s="98" t="s">
        <v>3039</v>
      </c>
      <c r="B2267" s="55">
        <v>0</v>
      </c>
      <c r="C2267" s="55">
        <v>1</v>
      </c>
      <c r="D2267" s="55">
        <v>0</v>
      </c>
      <c r="E2267" s="55">
        <v>0</v>
      </c>
      <c r="F2267" s="55">
        <v>1</v>
      </c>
    </row>
    <row r="2268" spans="1:6" ht="13" hidden="1" outlineLevel="1">
      <c r="A2268" s="98" t="s">
        <v>3525</v>
      </c>
      <c r="B2268" s="55">
        <v>0</v>
      </c>
      <c r="C2268" s="55">
        <v>1</v>
      </c>
      <c r="D2268" s="55">
        <v>0</v>
      </c>
      <c r="E2268" s="55">
        <v>0</v>
      </c>
      <c r="F2268" s="55">
        <v>1</v>
      </c>
    </row>
    <row r="2269" spans="1:6" ht="13" hidden="1" outlineLevel="1">
      <c r="A2269" s="98" t="s">
        <v>3318</v>
      </c>
      <c r="B2269" s="55">
        <v>0</v>
      </c>
      <c r="C2269" s="55">
        <v>0</v>
      </c>
      <c r="D2269" s="55">
        <v>1</v>
      </c>
      <c r="E2269" s="55">
        <v>0</v>
      </c>
      <c r="F2269" s="55">
        <v>1</v>
      </c>
    </row>
    <row r="2270" spans="1:6" ht="13" hidden="1" outlineLevel="1">
      <c r="A2270" s="98" t="s">
        <v>2792</v>
      </c>
      <c r="B2270" s="55">
        <v>0</v>
      </c>
      <c r="C2270" s="55">
        <v>1</v>
      </c>
      <c r="D2270" s="55">
        <v>0</v>
      </c>
      <c r="E2270" s="55">
        <v>0</v>
      </c>
      <c r="F2270" s="55">
        <v>1</v>
      </c>
    </row>
    <row r="2271" spans="1:6" ht="13" hidden="1" outlineLevel="1">
      <c r="A2271" s="98" t="s">
        <v>3526</v>
      </c>
      <c r="B2271" s="55">
        <v>0</v>
      </c>
      <c r="C2271" s="55">
        <v>1</v>
      </c>
      <c r="D2271" s="55">
        <v>0</v>
      </c>
      <c r="E2271" s="55">
        <v>0</v>
      </c>
      <c r="F2271" s="55">
        <v>1</v>
      </c>
    </row>
    <row r="2272" spans="1:6" ht="13" hidden="1" outlineLevel="1">
      <c r="A2272" s="98" t="s">
        <v>3527</v>
      </c>
      <c r="B2272" s="55">
        <v>0</v>
      </c>
      <c r="C2272" s="55">
        <v>1</v>
      </c>
      <c r="D2272" s="55">
        <v>0</v>
      </c>
      <c r="E2272" s="55">
        <v>0</v>
      </c>
      <c r="F2272" s="55">
        <v>1</v>
      </c>
    </row>
    <row r="2273" spans="1:6" ht="13" hidden="1" outlineLevel="1">
      <c r="A2273" s="98" t="s">
        <v>3528</v>
      </c>
      <c r="B2273" s="55">
        <v>0</v>
      </c>
      <c r="C2273" s="55">
        <v>1</v>
      </c>
      <c r="D2273" s="55">
        <v>0</v>
      </c>
      <c r="E2273" s="55">
        <v>0</v>
      </c>
      <c r="F2273" s="55">
        <v>1</v>
      </c>
    </row>
    <row r="2274" spans="1:6" ht="13" hidden="1" outlineLevel="1">
      <c r="A2274" s="98" t="s">
        <v>3529</v>
      </c>
      <c r="B2274" s="55">
        <v>0</v>
      </c>
      <c r="C2274" s="55">
        <v>1</v>
      </c>
      <c r="D2274" s="55">
        <v>0</v>
      </c>
      <c r="E2274" s="55">
        <v>0</v>
      </c>
      <c r="F2274" s="55">
        <v>1</v>
      </c>
    </row>
    <row r="2275" spans="1:6" ht="13" hidden="1" outlineLevel="1">
      <c r="A2275" s="98" t="s">
        <v>3530</v>
      </c>
      <c r="B2275" s="55">
        <v>0</v>
      </c>
      <c r="C2275" s="55">
        <v>1</v>
      </c>
      <c r="D2275" s="55">
        <v>0</v>
      </c>
      <c r="E2275" s="55">
        <v>0</v>
      </c>
      <c r="F2275" s="55">
        <v>1</v>
      </c>
    </row>
    <row r="2276" spans="1:6" ht="13" hidden="1" outlineLevel="1">
      <c r="A2276" s="98" t="s">
        <v>3319</v>
      </c>
      <c r="B2276" s="55">
        <v>0</v>
      </c>
      <c r="C2276" s="55">
        <v>1</v>
      </c>
      <c r="D2276" s="55">
        <v>0</v>
      </c>
      <c r="E2276" s="55">
        <v>0</v>
      </c>
      <c r="F2276" s="55">
        <v>1</v>
      </c>
    </row>
    <row r="2277" spans="1:6" ht="13" hidden="1" outlineLevel="1">
      <c r="A2277" s="98" t="s">
        <v>2318</v>
      </c>
      <c r="B2277" s="55">
        <v>0</v>
      </c>
      <c r="C2277" s="55">
        <v>0</v>
      </c>
      <c r="D2277" s="55">
        <v>0</v>
      </c>
      <c r="E2277" s="55">
        <v>1</v>
      </c>
      <c r="F2277" s="55">
        <v>1</v>
      </c>
    </row>
    <row r="2278" spans="1:6" ht="13" hidden="1" outlineLevel="1">
      <c r="A2278" s="98" t="s">
        <v>3531</v>
      </c>
      <c r="B2278" s="55">
        <v>0</v>
      </c>
      <c r="C2278" s="55">
        <v>1</v>
      </c>
      <c r="D2278" s="55">
        <v>0</v>
      </c>
      <c r="E2278" s="55">
        <v>0</v>
      </c>
      <c r="F2278" s="55">
        <v>1</v>
      </c>
    </row>
    <row r="2279" spans="1:6" ht="13" hidden="1" outlineLevel="1">
      <c r="A2279" s="98" t="s">
        <v>3532</v>
      </c>
      <c r="B2279" s="55">
        <v>1</v>
      </c>
      <c r="C2279" s="55">
        <v>0</v>
      </c>
      <c r="D2279" s="55">
        <v>0</v>
      </c>
      <c r="E2279" s="55">
        <v>0</v>
      </c>
      <c r="F2279" s="55">
        <v>1</v>
      </c>
    </row>
    <row r="2280" spans="1:6" ht="13" hidden="1" outlineLevel="1">
      <c r="A2280" s="98" t="s">
        <v>3321</v>
      </c>
      <c r="B2280" s="55">
        <v>1</v>
      </c>
      <c r="C2280" s="55">
        <v>0</v>
      </c>
      <c r="D2280" s="55">
        <v>0</v>
      </c>
      <c r="E2280" s="55">
        <v>0</v>
      </c>
      <c r="F2280" s="55">
        <v>1</v>
      </c>
    </row>
    <row r="2281" spans="1:6" ht="13" hidden="1" outlineLevel="1">
      <c r="A2281" s="98" t="s">
        <v>3040</v>
      </c>
      <c r="B2281" s="55">
        <v>0</v>
      </c>
      <c r="C2281" s="55">
        <v>0</v>
      </c>
      <c r="D2281" s="55">
        <v>0</v>
      </c>
      <c r="E2281" s="55">
        <v>1</v>
      </c>
      <c r="F2281" s="55">
        <v>1</v>
      </c>
    </row>
    <row r="2282" spans="1:6" ht="13" hidden="1" outlineLevel="1">
      <c r="A2282" s="98" t="s">
        <v>3533</v>
      </c>
      <c r="B2282" s="55">
        <v>0</v>
      </c>
      <c r="C2282" s="55">
        <v>0</v>
      </c>
      <c r="D2282" s="55">
        <v>1</v>
      </c>
      <c r="E2282" s="55">
        <v>0</v>
      </c>
      <c r="F2282" s="55">
        <v>1</v>
      </c>
    </row>
    <row r="2283" spans="1:6" ht="13" hidden="1" outlineLevel="1">
      <c r="A2283" s="98" t="s">
        <v>3534</v>
      </c>
      <c r="B2283" s="55">
        <v>0</v>
      </c>
      <c r="C2283" s="55">
        <v>1</v>
      </c>
      <c r="D2283" s="55">
        <v>0</v>
      </c>
      <c r="E2283" s="55">
        <v>0</v>
      </c>
      <c r="F2283" s="55">
        <v>1</v>
      </c>
    </row>
    <row r="2284" spans="1:6" ht="13" hidden="1" outlineLevel="1">
      <c r="A2284" s="98" t="s">
        <v>3535</v>
      </c>
      <c r="B2284" s="55">
        <v>0</v>
      </c>
      <c r="C2284" s="55">
        <v>0</v>
      </c>
      <c r="D2284" s="55">
        <v>1</v>
      </c>
      <c r="E2284" s="55">
        <v>0</v>
      </c>
      <c r="F2284" s="55">
        <v>1</v>
      </c>
    </row>
    <row r="2285" spans="1:6" ht="13" hidden="1" outlineLevel="1">
      <c r="A2285" s="98" t="s">
        <v>3536</v>
      </c>
      <c r="B2285" s="55">
        <v>0</v>
      </c>
      <c r="C2285" s="55">
        <v>1</v>
      </c>
      <c r="D2285" s="55">
        <v>0</v>
      </c>
      <c r="E2285" s="55">
        <v>0</v>
      </c>
      <c r="F2285" s="55">
        <v>1</v>
      </c>
    </row>
  </sheetData>
  <hyperlinks>
    <hyperlink ref="A110" r:id="rId1" xr:uid="{00000000-0004-0000-0500-000000000000}"/>
    <hyperlink ref="A247" r:id="rId2" xr:uid="{00000000-0004-0000-0500-000001000000}"/>
    <hyperlink ref="A257" r:id="rId3" xr:uid="{00000000-0004-0000-0500-000002000000}"/>
    <hyperlink ref="A265" r:id="rId4" xr:uid="{00000000-0004-0000-0500-000003000000}"/>
    <hyperlink ref="A279" r:id="rId5" xr:uid="{00000000-0004-0000-0500-000004000000}"/>
    <hyperlink ref="A343" r:id="rId6" xr:uid="{00000000-0004-0000-0500-000005000000}"/>
    <hyperlink ref="A353" r:id="rId7" xr:uid="{00000000-0004-0000-0500-000006000000}"/>
    <hyperlink ref="A386" r:id="rId8" xr:uid="{00000000-0004-0000-0500-000007000000}"/>
    <hyperlink ref="A399" r:id="rId9" xr:uid="{00000000-0004-0000-0500-000008000000}"/>
    <hyperlink ref="A400" r:id="rId10" xr:uid="{00000000-0004-0000-0500-000009000000}"/>
    <hyperlink ref="A401" r:id="rId11" xr:uid="{00000000-0004-0000-0500-00000A000000}"/>
    <hyperlink ref="A402" r:id="rId12" xr:uid="{00000000-0004-0000-0500-00000B000000}"/>
    <hyperlink ref="A403" r:id="rId13" xr:uid="{00000000-0004-0000-0500-00000C000000}"/>
    <hyperlink ref="A404" r:id="rId14" xr:uid="{00000000-0004-0000-0500-00000D000000}"/>
    <hyperlink ref="A459" r:id="rId15" xr:uid="{00000000-0004-0000-0500-00000E000000}"/>
    <hyperlink ref="A536" r:id="rId16" xr:uid="{00000000-0004-0000-0500-00000F000000}"/>
    <hyperlink ref="A573" r:id="rId17" xr:uid="{00000000-0004-0000-0500-000010000000}"/>
    <hyperlink ref="A605" r:id="rId18" xr:uid="{00000000-0004-0000-0500-000011000000}"/>
    <hyperlink ref="A623" r:id="rId19" xr:uid="{00000000-0004-0000-0500-000012000000}"/>
    <hyperlink ref="A629" r:id="rId20" xr:uid="{00000000-0004-0000-0500-000013000000}"/>
    <hyperlink ref="A774" r:id="rId21" xr:uid="{00000000-0004-0000-0500-000014000000}"/>
    <hyperlink ref="A945" r:id="rId22" xr:uid="{00000000-0004-0000-0500-000015000000}"/>
    <hyperlink ref="A1001" r:id="rId23" xr:uid="{00000000-0004-0000-0500-000016000000}"/>
    <hyperlink ref="A1093" r:id="rId24" xr:uid="{00000000-0004-0000-0500-000017000000}"/>
    <hyperlink ref="A1160" r:id="rId25" xr:uid="{00000000-0004-0000-0500-000018000000}"/>
    <hyperlink ref="A1258" r:id="rId26" xr:uid="{00000000-0004-0000-0500-000019000000}"/>
    <hyperlink ref="A1294" r:id="rId27" xr:uid="{00000000-0004-0000-0500-00001A000000}"/>
    <hyperlink ref="A1683" r:id="rId28" xr:uid="{00000000-0004-0000-0500-00001B000000}"/>
    <hyperlink ref="A2066" r:id="rId29" xr:uid="{00000000-0004-0000-0500-00001C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72"/>
  <sheetViews>
    <sheetView workbookViewId="0"/>
  </sheetViews>
  <sheetFormatPr baseColWidth="10" defaultColWidth="14.5" defaultRowHeight="15.75" customHeight="1" outlineLevelRow="1"/>
  <sheetData>
    <row r="1" spans="1:5" ht="13">
      <c r="A1" s="67" t="s">
        <v>20</v>
      </c>
    </row>
    <row r="2" spans="1:5" ht="13">
      <c r="A2" s="70" t="s">
        <v>3537</v>
      </c>
      <c r="B2" s="70" t="s">
        <v>3538</v>
      </c>
      <c r="C2" s="70" t="s">
        <v>3539</v>
      </c>
      <c r="D2" s="70" t="s">
        <v>3540</v>
      </c>
      <c r="E2" s="70" t="s">
        <v>3541</v>
      </c>
    </row>
    <row r="3" spans="1:5" ht="13">
      <c r="A3" s="76" t="s">
        <v>3542</v>
      </c>
      <c r="B3" s="81">
        <v>10</v>
      </c>
      <c r="C3" s="81">
        <v>48</v>
      </c>
      <c r="D3" s="81">
        <v>37</v>
      </c>
      <c r="E3" s="81">
        <f t="shared" ref="E3:E109" si="0">SUM(B3:D3)</f>
        <v>95</v>
      </c>
    </row>
    <row r="4" spans="1:5" ht="13">
      <c r="A4" s="76" t="s">
        <v>3543</v>
      </c>
      <c r="B4" s="81">
        <v>11</v>
      </c>
      <c r="C4" s="81">
        <v>41</v>
      </c>
      <c r="D4" s="81">
        <v>15</v>
      </c>
      <c r="E4" s="81">
        <f t="shared" si="0"/>
        <v>67</v>
      </c>
    </row>
    <row r="5" spans="1:5" ht="13">
      <c r="A5" s="76" t="s">
        <v>3544</v>
      </c>
      <c r="B5" s="81">
        <v>5</v>
      </c>
      <c r="C5" s="81">
        <v>34</v>
      </c>
      <c r="D5" s="81">
        <v>17</v>
      </c>
      <c r="E5" s="81">
        <f t="shared" si="0"/>
        <v>56</v>
      </c>
    </row>
    <row r="6" spans="1:5" ht="13">
      <c r="A6" s="76" t="s">
        <v>3545</v>
      </c>
      <c r="B6" s="81">
        <v>4</v>
      </c>
      <c r="C6" s="81">
        <v>24</v>
      </c>
      <c r="D6" s="81">
        <v>11</v>
      </c>
      <c r="E6" s="81">
        <f t="shared" si="0"/>
        <v>39</v>
      </c>
    </row>
    <row r="7" spans="1:5" ht="13">
      <c r="A7" s="76" t="s">
        <v>3546</v>
      </c>
      <c r="B7" s="81">
        <v>4</v>
      </c>
      <c r="C7" s="81">
        <v>25</v>
      </c>
      <c r="D7" s="81">
        <v>10</v>
      </c>
      <c r="E7" s="81">
        <f t="shared" si="0"/>
        <v>39</v>
      </c>
    </row>
    <row r="8" spans="1:5" ht="13">
      <c r="A8" s="76" t="s">
        <v>3547</v>
      </c>
      <c r="B8" s="81">
        <v>6</v>
      </c>
      <c r="C8" s="81">
        <v>20</v>
      </c>
      <c r="D8" s="81">
        <v>10</v>
      </c>
      <c r="E8" s="81">
        <f t="shared" si="0"/>
        <v>36</v>
      </c>
    </row>
    <row r="9" spans="1:5" ht="13">
      <c r="A9" s="76" t="s">
        <v>3548</v>
      </c>
      <c r="B9" s="83"/>
      <c r="C9" s="81">
        <v>21</v>
      </c>
      <c r="D9" s="81">
        <v>12</v>
      </c>
      <c r="E9" s="81">
        <f t="shared" si="0"/>
        <v>33</v>
      </c>
    </row>
    <row r="10" spans="1:5" ht="13">
      <c r="A10" s="76" t="s">
        <v>3549</v>
      </c>
      <c r="B10" s="81">
        <v>7</v>
      </c>
      <c r="C10" s="81">
        <v>18</v>
      </c>
      <c r="D10" s="81">
        <v>5</v>
      </c>
      <c r="E10" s="81">
        <f t="shared" si="0"/>
        <v>30</v>
      </c>
    </row>
    <row r="11" spans="1:5" ht="13">
      <c r="A11" s="76" t="s">
        <v>3550</v>
      </c>
      <c r="B11" s="83"/>
      <c r="C11" s="81">
        <v>6</v>
      </c>
      <c r="D11" s="81">
        <v>20</v>
      </c>
      <c r="E11" s="81">
        <f t="shared" si="0"/>
        <v>26</v>
      </c>
    </row>
    <row r="12" spans="1:5" ht="13" collapsed="1">
      <c r="A12" s="76" t="s">
        <v>3551</v>
      </c>
      <c r="B12" s="83"/>
      <c r="C12" s="81">
        <v>6</v>
      </c>
      <c r="D12" s="81">
        <v>19</v>
      </c>
      <c r="E12" s="81">
        <f t="shared" si="0"/>
        <v>25</v>
      </c>
    </row>
    <row r="13" spans="1:5" ht="13" hidden="1" outlineLevel="1">
      <c r="A13" s="76" t="s">
        <v>3552</v>
      </c>
      <c r="B13" s="83"/>
      <c r="C13" s="81">
        <v>19</v>
      </c>
      <c r="D13" s="81">
        <v>6</v>
      </c>
      <c r="E13" s="81">
        <f t="shared" si="0"/>
        <v>25</v>
      </c>
    </row>
    <row r="14" spans="1:5" ht="13" hidden="1" outlineLevel="1">
      <c r="A14" s="76" t="s">
        <v>2341</v>
      </c>
      <c r="B14" s="83"/>
      <c r="C14" s="81">
        <v>19</v>
      </c>
      <c r="D14" s="81">
        <v>5</v>
      </c>
      <c r="E14" s="81">
        <f t="shared" si="0"/>
        <v>24</v>
      </c>
    </row>
    <row r="15" spans="1:5" ht="13" hidden="1" outlineLevel="1">
      <c r="A15" s="76" t="s">
        <v>3553</v>
      </c>
      <c r="B15" s="83"/>
      <c r="C15" s="81">
        <v>13</v>
      </c>
      <c r="D15" s="81">
        <v>10</v>
      </c>
      <c r="E15" s="81">
        <f t="shared" si="0"/>
        <v>23</v>
      </c>
    </row>
    <row r="16" spans="1:5" ht="13" hidden="1" outlineLevel="1">
      <c r="A16" s="76" t="s">
        <v>3554</v>
      </c>
      <c r="B16" s="83"/>
      <c r="C16" s="81">
        <v>12</v>
      </c>
      <c r="D16" s="81">
        <v>9</v>
      </c>
      <c r="E16" s="81">
        <f t="shared" si="0"/>
        <v>21</v>
      </c>
    </row>
    <row r="17" spans="1:5" ht="13" hidden="1" outlineLevel="1">
      <c r="A17" s="76" t="s">
        <v>3555</v>
      </c>
      <c r="B17" s="83"/>
      <c r="C17" s="81">
        <v>15</v>
      </c>
      <c r="D17" s="81">
        <v>6</v>
      </c>
      <c r="E17" s="81">
        <f t="shared" si="0"/>
        <v>21</v>
      </c>
    </row>
    <row r="18" spans="1:5" ht="13" hidden="1" outlineLevel="1">
      <c r="A18" s="76" t="s">
        <v>3556</v>
      </c>
      <c r="B18" s="83"/>
      <c r="C18" s="81">
        <v>14</v>
      </c>
      <c r="D18" s="81">
        <v>4</v>
      </c>
      <c r="E18" s="81">
        <f t="shared" si="0"/>
        <v>18</v>
      </c>
    </row>
    <row r="19" spans="1:5" ht="13" hidden="1" outlineLevel="1">
      <c r="A19" s="76" t="s">
        <v>3557</v>
      </c>
      <c r="B19" s="83"/>
      <c r="C19" s="81">
        <v>12</v>
      </c>
      <c r="D19" s="81">
        <v>6</v>
      </c>
      <c r="E19" s="81">
        <f t="shared" si="0"/>
        <v>18</v>
      </c>
    </row>
    <row r="20" spans="1:5" ht="13" hidden="1" outlineLevel="1">
      <c r="A20" s="76" t="s">
        <v>3558</v>
      </c>
      <c r="B20" s="83"/>
      <c r="C20" s="81">
        <v>7</v>
      </c>
      <c r="D20" s="81">
        <v>10</v>
      </c>
      <c r="E20" s="81">
        <f t="shared" si="0"/>
        <v>17</v>
      </c>
    </row>
    <row r="21" spans="1:5" ht="13" hidden="1" outlineLevel="1">
      <c r="A21" s="76" t="s">
        <v>3559</v>
      </c>
      <c r="B21" s="83"/>
      <c r="C21" s="81">
        <v>5</v>
      </c>
      <c r="D21" s="81">
        <v>12</v>
      </c>
      <c r="E21" s="81">
        <f t="shared" si="0"/>
        <v>17</v>
      </c>
    </row>
    <row r="22" spans="1:5" ht="13" hidden="1" outlineLevel="1">
      <c r="A22" s="76" t="s">
        <v>3560</v>
      </c>
      <c r="B22" s="83"/>
      <c r="C22" s="81">
        <v>6</v>
      </c>
      <c r="D22" s="81">
        <v>10</v>
      </c>
      <c r="E22" s="81">
        <f t="shared" si="0"/>
        <v>16</v>
      </c>
    </row>
    <row r="23" spans="1:5" ht="13" hidden="1" outlineLevel="1">
      <c r="A23" s="76" t="s">
        <v>3561</v>
      </c>
      <c r="B23" s="83"/>
      <c r="C23" s="81">
        <v>9</v>
      </c>
      <c r="D23" s="81">
        <v>7</v>
      </c>
      <c r="E23" s="81">
        <f t="shared" si="0"/>
        <v>16</v>
      </c>
    </row>
    <row r="24" spans="1:5" ht="13" hidden="1" outlineLevel="1">
      <c r="A24" s="76" t="s">
        <v>3562</v>
      </c>
      <c r="B24" s="82"/>
      <c r="C24" s="82"/>
      <c r="D24" s="81">
        <v>15</v>
      </c>
      <c r="E24" s="81">
        <f t="shared" si="0"/>
        <v>15</v>
      </c>
    </row>
    <row r="25" spans="1:5" ht="13" hidden="1" outlineLevel="1">
      <c r="A25" s="76" t="s">
        <v>3563</v>
      </c>
      <c r="B25" s="83"/>
      <c r="C25" s="82"/>
      <c r="D25" s="81">
        <v>15</v>
      </c>
      <c r="E25" s="81">
        <f t="shared" si="0"/>
        <v>15</v>
      </c>
    </row>
    <row r="26" spans="1:5" ht="13" hidden="1" outlineLevel="1">
      <c r="A26" s="76" t="s">
        <v>3564</v>
      </c>
      <c r="B26" s="83"/>
      <c r="C26" s="83"/>
      <c r="D26" s="81">
        <v>15</v>
      </c>
      <c r="E26" s="81">
        <f t="shared" si="0"/>
        <v>15</v>
      </c>
    </row>
    <row r="27" spans="1:5" ht="13" hidden="1" outlineLevel="1">
      <c r="A27" s="76" t="s">
        <v>3565</v>
      </c>
      <c r="B27" s="83"/>
      <c r="C27" s="83"/>
      <c r="D27" s="81">
        <v>15</v>
      </c>
      <c r="E27" s="81">
        <f t="shared" si="0"/>
        <v>15</v>
      </c>
    </row>
    <row r="28" spans="1:5" ht="13" hidden="1" outlineLevel="1">
      <c r="A28" s="76" t="s">
        <v>3566</v>
      </c>
      <c r="B28" s="83"/>
      <c r="C28" s="83"/>
      <c r="D28" s="81">
        <v>15</v>
      </c>
      <c r="E28" s="81">
        <f t="shared" si="0"/>
        <v>15</v>
      </c>
    </row>
    <row r="29" spans="1:5" ht="13" hidden="1" outlineLevel="1">
      <c r="A29" s="76" t="s">
        <v>3567</v>
      </c>
      <c r="B29" s="83"/>
      <c r="C29" s="83"/>
      <c r="D29" s="81">
        <v>15</v>
      </c>
      <c r="E29" s="81">
        <f t="shared" si="0"/>
        <v>15</v>
      </c>
    </row>
    <row r="30" spans="1:5" ht="13" hidden="1" outlineLevel="1">
      <c r="A30" s="76" t="s">
        <v>3568</v>
      </c>
      <c r="B30" s="83"/>
      <c r="C30" s="81">
        <v>7</v>
      </c>
      <c r="D30" s="81">
        <v>8</v>
      </c>
      <c r="E30" s="81">
        <f t="shared" si="0"/>
        <v>15</v>
      </c>
    </row>
    <row r="31" spans="1:5" ht="13" hidden="1" outlineLevel="1">
      <c r="A31" s="76" t="s">
        <v>3569</v>
      </c>
      <c r="B31" s="83"/>
      <c r="C31" s="83"/>
      <c r="D31" s="81">
        <v>15</v>
      </c>
      <c r="E31" s="81">
        <f t="shared" si="0"/>
        <v>15</v>
      </c>
    </row>
    <row r="32" spans="1:5" ht="13" hidden="1" outlineLevel="1">
      <c r="A32" s="76" t="s">
        <v>3570</v>
      </c>
      <c r="B32" s="83"/>
      <c r="C32" s="81">
        <v>9</v>
      </c>
      <c r="D32" s="81">
        <v>5</v>
      </c>
      <c r="E32" s="81">
        <f t="shared" si="0"/>
        <v>14</v>
      </c>
    </row>
    <row r="33" spans="1:5" ht="13" hidden="1" outlineLevel="1">
      <c r="A33" s="76" t="s">
        <v>3571</v>
      </c>
      <c r="B33" s="83"/>
      <c r="C33" s="81">
        <v>5</v>
      </c>
      <c r="D33" s="81">
        <v>9</v>
      </c>
      <c r="E33" s="81">
        <f t="shared" si="0"/>
        <v>14</v>
      </c>
    </row>
    <row r="34" spans="1:5" ht="13" hidden="1" outlineLevel="1">
      <c r="A34" s="76" t="s">
        <v>3572</v>
      </c>
      <c r="B34" s="83"/>
      <c r="C34" s="81">
        <v>13</v>
      </c>
      <c r="D34" s="82"/>
      <c r="E34" s="81">
        <f t="shared" si="0"/>
        <v>13</v>
      </c>
    </row>
    <row r="35" spans="1:5" ht="13" hidden="1" outlineLevel="1">
      <c r="A35" s="76" t="s">
        <v>3573</v>
      </c>
      <c r="B35" s="83"/>
      <c r="C35" s="81">
        <v>9</v>
      </c>
      <c r="D35" s="81">
        <v>4</v>
      </c>
      <c r="E35" s="81">
        <f t="shared" si="0"/>
        <v>13</v>
      </c>
    </row>
    <row r="36" spans="1:5" ht="13" hidden="1" outlineLevel="1">
      <c r="A36" s="76" t="s">
        <v>3574</v>
      </c>
      <c r="B36" s="83"/>
      <c r="C36" s="81">
        <v>8</v>
      </c>
      <c r="D36" s="81">
        <v>5</v>
      </c>
      <c r="E36" s="81">
        <f t="shared" si="0"/>
        <v>13</v>
      </c>
    </row>
    <row r="37" spans="1:5" ht="13" hidden="1" outlineLevel="1">
      <c r="A37" s="76" t="s">
        <v>3575</v>
      </c>
      <c r="B37" s="83"/>
      <c r="C37" s="81">
        <v>8</v>
      </c>
      <c r="D37" s="81">
        <v>5</v>
      </c>
      <c r="E37" s="81">
        <f t="shared" si="0"/>
        <v>13</v>
      </c>
    </row>
    <row r="38" spans="1:5" ht="13" hidden="1" outlineLevel="1">
      <c r="A38" s="76" t="s">
        <v>3576</v>
      </c>
      <c r="B38" s="83"/>
      <c r="C38" s="81">
        <v>7</v>
      </c>
      <c r="D38" s="81">
        <v>5</v>
      </c>
      <c r="E38" s="81">
        <f t="shared" si="0"/>
        <v>12</v>
      </c>
    </row>
    <row r="39" spans="1:5" ht="13" hidden="1" outlineLevel="1">
      <c r="A39" s="76" t="s">
        <v>3577</v>
      </c>
      <c r="B39" s="83"/>
      <c r="C39" s="81">
        <v>8</v>
      </c>
      <c r="D39" s="81">
        <v>4</v>
      </c>
      <c r="E39" s="81">
        <f t="shared" si="0"/>
        <v>12</v>
      </c>
    </row>
    <row r="40" spans="1:5" ht="13" hidden="1" outlineLevel="1">
      <c r="A40" s="76" t="s">
        <v>3578</v>
      </c>
      <c r="B40" s="83"/>
      <c r="C40" s="81">
        <v>5</v>
      </c>
      <c r="D40" s="81">
        <v>5</v>
      </c>
      <c r="E40" s="81">
        <f t="shared" si="0"/>
        <v>10</v>
      </c>
    </row>
    <row r="41" spans="1:5" ht="13" hidden="1" outlineLevel="1">
      <c r="A41" s="76" t="s">
        <v>3579</v>
      </c>
      <c r="B41" s="83"/>
      <c r="C41" s="81">
        <v>4</v>
      </c>
      <c r="D41" s="81">
        <v>6</v>
      </c>
      <c r="E41" s="81">
        <f t="shared" si="0"/>
        <v>10</v>
      </c>
    </row>
    <row r="42" spans="1:5" ht="13" hidden="1" outlineLevel="1">
      <c r="A42" s="76" t="s">
        <v>3580</v>
      </c>
      <c r="B42" s="83"/>
      <c r="C42" s="81">
        <v>6</v>
      </c>
      <c r="D42" s="81">
        <v>4</v>
      </c>
      <c r="E42" s="81">
        <f t="shared" si="0"/>
        <v>10</v>
      </c>
    </row>
    <row r="43" spans="1:5" ht="13" hidden="1" outlineLevel="1">
      <c r="A43" s="76" t="s">
        <v>3581</v>
      </c>
      <c r="B43" s="83"/>
      <c r="C43" s="81">
        <v>6</v>
      </c>
      <c r="D43" s="81">
        <v>4</v>
      </c>
      <c r="E43" s="81">
        <f t="shared" si="0"/>
        <v>10</v>
      </c>
    </row>
    <row r="44" spans="1:5" ht="13" hidden="1" outlineLevel="1">
      <c r="A44" s="76" t="s">
        <v>3582</v>
      </c>
      <c r="B44" s="83"/>
      <c r="C44" s="81">
        <v>5</v>
      </c>
      <c r="D44" s="81">
        <v>5</v>
      </c>
      <c r="E44" s="81">
        <f t="shared" si="0"/>
        <v>10</v>
      </c>
    </row>
    <row r="45" spans="1:5" ht="13" hidden="1" outlineLevel="1">
      <c r="A45" s="76" t="s">
        <v>3583</v>
      </c>
      <c r="B45" s="81">
        <v>5</v>
      </c>
      <c r="C45" s="81">
        <v>4</v>
      </c>
      <c r="D45" s="83"/>
      <c r="E45" s="81">
        <f t="shared" si="0"/>
        <v>9</v>
      </c>
    </row>
    <row r="46" spans="1:5" ht="13" hidden="1" outlineLevel="1">
      <c r="A46" s="76" t="s">
        <v>3584</v>
      </c>
      <c r="B46" s="83"/>
      <c r="C46" s="81">
        <v>9</v>
      </c>
      <c r="D46" s="83"/>
      <c r="E46" s="81">
        <f t="shared" si="0"/>
        <v>9</v>
      </c>
    </row>
    <row r="47" spans="1:5" ht="13" hidden="1" outlineLevel="1">
      <c r="A47" s="76" t="s">
        <v>3585</v>
      </c>
      <c r="B47" s="83"/>
      <c r="C47" s="81">
        <v>7</v>
      </c>
      <c r="D47" s="83"/>
      <c r="E47" s="81">
        <f t="shared" si="0"/>
        <v>7</v>
      </c>
    </row>
    <row r="48" spans="1:5" ht="13" hidden="1" outlineLevel="1">
      <c r="A48" s="76" t="s">
        <v>3586</v>
      </c>
      <c r="B48" s="83"/>
      <c r="C48" s="81">
        <v>7</v>
      </c>
      <c r="D48" s="83"/>
      <c r="E48" s="81">
        <f t="shared" si="0"/>
        <v>7</v>
      </c>
    </row>
    <row r="49" spans="1:5" ht="13" hidden="1" outlineLevel="1">
      <c r="A49" s="76" t="s">
        <v>3587</v>
      </c>
      <c r="B49" s="83"/>
      <c r="C49" s="81">
        <v>3</v>
      </c>
      <c r="D49" s="81">
        <v>4</v>
      </c>
      <c r="E49" s="81">
        <f t="shared" si="0"/>
        <v>7</v>
      </c>
    </row>
    <row r="50" spans="1:5" ht="13" hidden="1" outlineLevel="1">
      <c r="A50" s="76" t="s">
        <v>3588</v>
      </c>
      <c r="B50" s="83"/>
      <c r="C50" s="81">
        <v>7</v>
      </c>
      <c r="D50" s="83"/>
      <c r="E50" s="81">
        <f t="shared" si="0"/>
        <v>7</v>
      </c>
    </row>
    <row r="51" spans="1:5" ht="13" hidden="1" outlineLevel="1">
      <c r="A51" s="76" t="s">
        <v>3589</v>
      </c>
      <c r="B51" s="83"/>
      <c r="C51" s="81">
        <v>6</v>
      </c>
      <c r="D51" s="82"/>
      <c r="E51" s="81">
        <f t="shared" si="0"/>
        <v>6</v>
      </c>
    </row>
    <row r="52" spans="1:5" ht="13" hidden="1" outlineLevel="1">
      <c r="A52" s="76" t="s">
        <v>3590</v>
      </c>
      <c r="B52" s="83"/>
      <c r="C52" s="81">
        <v>6</v>
      </c>
      <c r="D52" s="83"/>
      <c r="E52" s="81">
        <f t="shared" si="0"/>
        <v>6</v>
      </c>
    </row>
    <row r="53" spans="1:5" ht="13" hidden="1" outlineLevel="1">
      <c r="A53" s="76" t="s">
        <v>3591</v>
      </c>
      <c r="B53" s="83"/>
      <c r="C53" s="81">
        <v>6</v>
      </c>
      <c r="D53" s="83"/>
      <c r="E53" s="81">
        <f t="shared" si="0"/>
        <v>6</v>
      </c>
    </row>
    <row r="54" spans="1:5" ht="13" hidden="1" outlineLevel="1">
      <c r="A54" s="76" t="s">
        <v>3592</v>
      </c>
      <c r="B54" s="83"/>
      <c r="C54" s="81">
        <v>6</v>
      </c>
      <c r="D54" s="83"/>
      <c r="E54" s="81">
        <f t="shared" si="0"/>
        <v>6</v>
      </c>
    </row>
    <row r="55" spans="1:5" ht="13" hidden="1" outlineLevel="1">
      <c r="A55" s="76" t="s">
        <v>3593</v>
      </c>
      <c r="B55" s="83"/>
      <c r="C55" s="81">
        <v>6</v>
      </c>
      <c r="D55" s="83"/>
      <c r="E55" s="81">
        <f t="shared" si="0"/>
        <v>6</v>
      </c>
    </row>
    <row r="56" spans="1:5" ht="13" hidden="1" outlineLevel="1">
      <c r="A56" s="76" t="s">
        <v>3594</v>
      </c>
      <c r="B56" s="83"/>
      <c r="C56" s="83"/>
      <c r="D56" s="81">
        <v>6</v>
      </c>
      <c r="E56" s="81">
        <f t="shared" si="0"/>
        <v>6</v>
      </c>
    </row>
    <row r="57" spans="1:5" ht="13" hidden="1" outlineLevel="1">
      <c r="A57" s="76" t="s">
        <v>3595</v>
      </c>
      <c r="B57" s="83"/>
      <c r="C57" s="81">
        <v>6</v>
      </c>
      <c r="D57" s="83"/>
      <c r="E57" s="81">
        <f t="shared" si="0"/>
        <v>6</v>
      </c>
    </row>
    <row r="58" spans="1:5" ht="13" hidden="1" outlineLevel="1">
      <c r="A58" s="76" t="s">
        <v>2300</v>
      </c>
      <c r="B58" s="83"/>
      <c r="C58" s="81">
        <v>5</v>
      </c>
      <c r="D58" s="83"/>
      <c r="E58" s="81">
        <f t="shared" si="0"/>
        <v>5</v>
      </c>
    </row>
    <row r="59" spans="1:5" ht="13" hidden="1" outlineLevel="1">
      <c r="A59" s="76" t="s">
        <v>3596</v>
      </c>
      <c r="B59" s="83"/>
      <c r="C59" s="81">
        <v>5</v>
      </c>
      <c r="D59" s="83"/>
      <c r="E59" s="81">
        <f t="shared" si="0"/>
        <v>5</v>
      </c>
    </row>
    <row r="60" spans="1:5" ht="13" hidden="1" outlineLevel="1">
      <c r="A60" s="76" t="s">
        <v>3597</v>
      </c>
      <c r="B60" s="83"/>
      <c r="C60" s="81">
        <v>5</v>
      </c>
      <c r="D60" s="83"/>
      <c r="E60" s="81">
        <f t="shared" si="0"/>
        <v>5</v>
      </c>
    </row>
    <row r="61" spans="1:5" ht="13" hidden="1" outlineLevel="1">
      <c r="A61" s="76" t="s">
        <v>3598</v>
      </c>
      <c r="B61" s="83"/>
      <c r="C61" s="83"/>
      <c r="D61" s="81">
        <v>5</v>
      </c>
      <c r="E61" s="81">
        <f t="shared" si="0"/>
        <v>5</v>
      </c>
    </row>
    <row r="62" spans="1:5" ht="13" hidden="1" outlineLevel="1">
      <c r="A62" s="76" t="s">
        <v>3599</v>
      </c>
      <c r="B62" s="83"/>
      <c r="C62" s="81">
        <v>5</v>
      </c>
      <c r="D62" s="83"/>
      <c r="E62" s="81">
        <f t="shared" si="0"/>
        <v>5</v>
      </c>
    </row>
    <row r="63" spans="1:5" ht="13" hidden="1" outlineLevel="1">
      <c r="A63" s="76" t="s">
        <v>3600</v>
      </c>
      <c r="B63" s="83"/>
      <c r="C63" s="81">
        <v>5</v>
      </c>
      <c r="D63" s="83"/>
      <c r="E63" s="81">
        <f t="shared" si="0"/>
        <v>5</v>
      </c>
    </row>
    <row r="64" spans="1:5" ht="13" hidden="1" outlineLevel="1">
      <c r="A64" s="76" t="s">
        <v>3601</v>
      </c>
      <c r="B64" s="83"/>
      <c r="C64" s="81">
        <v>5</v>
      </c>
      <c r="D64" s="83"/>
      <c r="E64" s="81">
        <f t="shared" si="0"/>
        <v>5</v>
      </c>
    </row>
    <row r="65" spans="1:5" ht="13" hidden="1" outlineLevel="1">
      <c r="A65" s="76" t="s">
        <v>3602</v>
      </c>
      <c r="B65" s="83"/>
      <c r="C65" s="81">
        <v>5</v>
      </c>
      <c r="D65" s="83"/>
      <c r="E65" s="81">
        <f t="shared" si="0"/>
        <v>5</v>
      </c>
    </row>
    <row r="66" spans="1:5" ht="13" hidden="1" outlineLevel="1">
      <c r="A66" s="76" t="s">
        <v>3603</v>
      </c>
      <c r="B66" s="83"/>
      <c r="C66" s="81">
        <v>5</v>
      </c>
      <c r="D66" s="83"/>
      <c r="E66" s="81">
        <f t="shared" si="0"/>
        <v>5</v>
      </c>
    </row>
    <row r="67" spans="1:5" ht="13" hidden="1" outlineLevel="1">
      <c r="A67" s="76" t="s">
        <v>3604</v>
      </c>
      <c r="B67" s="83"/>
      <c r="C67" s="81">
        <v>5</v>
      </c>
      <c r="D67" s="83"/>
      <c r="E67" s="81">
        <f t="shared" si="0"/>
        <v>5</v>
      </c>
    </row>
    <row r="68" spans="1:5" ht="13" hidden="1" outlineLevel="1">
      <c r="A68" s="76" t="s">
        <v>3605</v>
      </c>
      <c r="B68" s="83"/>
      <c r="C68" s="83"/>
      <c r="D68" s="81">
        <v>5</v>
      </c>
      <c r="E68" s="81">
        <f t="shared" si="0"/>
        <v>5</v>
      </c>
    </row>
    <row r="69" spans="1:5" ht="13" hidden="1" outlineLevel="1">
      <c r="A69" s="76" t="s">
        <v>3606</v>
      </c>
      <c r="B69" s="83"/>
      <c r="C69" s="81">
        <v>4</v>
      </c>
      <c r="D69" s="82"/>
      <c r="E69" s="81">
        <f t="shared" si="0"/>
        <v>4</v>
      </c>
    </row>
    <row r="70" spans="1:5" ht="13" hidden="1" outlineLevel="1">
      <c r="A70" s="76" t="s">
        <v>3607</v>
      </c>
      <c r="B70" s="83"/>
      <c r="C70" s="81">
        <v>4</v>
      </c>
      <c r="D70" s="82"/>
      <c r="E70" s="81">
        <f t="shared" si="0"/>
        <v>4</v>
      </c>
    </row>
    <row r="71" spans="1:5" ht="13" hidden="1" outlineLevel="1">
      <c r="A71" s="76" t="s">
        <v>2329</v>
      </c>
      <c r="B71" s="83"/>
      <c r="C71" s="81">
        <v>4</v>
      </c>
      <c r="D71" s="83"/>
      <c r="E71" s="81">
        <f t="shared" si="0"/>
        <v>4</v>
      </c>
    </row>
    <row r="72" spans="1:5" ht="13" hidden="1" outlineLevel="1">
      <c r="A72" s="76" t="s">
        <v>2246</v>
      </c>
      <c r="B72" s="83"/>
      <c r="C72" s="81">
        <v>4</v>
      </c>
      <c r="D72" s="83"/>
      <c r="E72" s="81">
        <f t="shared" si="0"/>
        <v>4</v>
      </c>
    </row>
    <row r="73" spans="1:5" ht="13" hidden="1" outlineLevel="1">
      <c r="A73" s="76" t="s">
        <v>3608</v>
      </c>
      <c r="B73" s="83"/>
      <c r="C73" s="83"/>
      <c r="D73" s="81">
        <v>4</v>
      </c>
      <c r="E73" s="81">
        <f t="shared" si="0"/>
        <v>4</v>
      </c>
    </row>
    <row r="74" spans="1:5" ht="13" hidden="1" outlineLevel="1">
      <c r="A74" s="76" t="s">
        <v>2389</v>
      </c>
      <c r="B74" s="83"/>
      <c r="C74" s="81">
        <v>4</v>
      </c>
      <c r="D74" s="83"/>
      <c r="E74" s="81">
        <f t="shared" si="0"/>
        <v>4</v>
      </c>
    </row>
    <row r="75" spans="1:5" ht="13" hidden="1" outlineLevel="1">
      <c r="A75" s="76" t="s">
        <v>3609</v>
      </c>
      <c r="B75" s="83"/>
      <c r="C75" s="81">
        <v>4</v>
      </c>
      <c r="D75" s="83"/>
      <c r="E75" s="81">
        <f t="shared" si="0"/>
        <v>4</v>
      </c>
    </row>
    <row r="76" spans="1:5" ht="13" hidden="1" outlineLevel="1">
      <c r="A76" s="76" t="s">
        <v>3610</v>
      </c>
      <c r="B76" s="83"/>
      <c r="C76" s="81">
        <v>4</v>
      </c>
      <c r="D76" s="83"/>
      <c r="E76" s="81">
        <f t="shared" si="0"/>
        <v>4</v>
      </c>
    </row>
    <row r="77" spans="1:5" ht="13" hidden="1" outlineLevel="1">
      <c r="A77" s="76" t="s">
        <v>3611</v>
      </c>
      <c r="B77" s="83"/>
      <c r="C77" s="81">
        <v>4</v>
      </c>
      <c r="D77" s="83"/>
      <c r="E77" s="81">
        <f t="shared" si="0"/>
        <v>4</v>
      </c>
    </row>
    <row r="78" spans="1:5" ht="13" hidden="1" outlineLevel="1">
      <c r="A78" s="76" t="s">
        <v>3612</v>
      </c>
      <c r="B78" s="83"/>
      <c r="C78" s="81">
        <v>4</v>
      </c>
      <c r="D78" s="83"/>
      <c r="E78" s="81">
        <f t="shared" si="0"/>
        <v>4</v>
      </c>
    </row>
    <row r="79" spans="1:5" ht="13" hidden="1" outlineLevel="1">
      <c r="A79" s="76" t="s">
        <v>3613</v>
      </c>
      <c r="B79" s="83"/>
      <c r="C79" s="83"/>
      <c r="D79" s="81">
        <v>4</v>
      </c>
      <c r="E79" s="81">
        <f t="shared" si="0"/>
        <v>4</v>
      </c>
    </row>
    <row r="80" spans="1:5" ht="13" hidden="1" outlineLevel="1">
      <c r="A80" s="76" t="s">
        <v>3614</v>
      </c>
      <c r="B80" s="83"/>
      <c r="C80" s="81">
        <v>4</v>
      </c>
      <c r="D80" s="83"/>
      <c r="E80" s="81">
        <f t="shared" si="0"/>
        <v>4</v>
      </c>
    </row>
    <row r="81" spans="1:5" ht="13" hidden="1" outlineLevel="1">
      <c r="A81" s="76" t="s">
        <v>3615</v>
      </c>
      <c r="B81" s="83"/>
      <c r="C81" s="81">
        <v>4</v>
      </c>
      <c r="D81" s="83"/>
      <c r="E81" s="81">
        <f t="shared" si="0"/>
        <v>4</v>
      </c>
    </row>
    <row r="82" spans="1:5" ht="13" hidden="1" outlineLevel="1">
      <c r="A82" s="76" t="s">
        <v>3616</v>
      </c>
      <c r="B82" s="83"/>
      <c r="C82" s="81">
        <v>4</v>
      </c>
      <c r="D82" s="83"/>
      <c r="E82" s="81">
        <f t="shared" si="0"/>
        <v>4</v>
      </c>
    </row>
    <row r="83" spans="1:5" ht="13" hidden="1" outlineLevel="1">
      <c r="A83" s="76" t="s">
        <v>3617</v>
      </c>
      <c r="B83" s="83"/>
      <c r="C83" s="81">
        <v>4</v>
      </c>
      <c r="D83" s="83"/>
      <c r="E83" s="81">
        <f t="shared" si="0"/>
        <v>4</v>
      </c>
    </row>
    <row r="84" spans="1:5" ht="13" hidden="1" outlineLevel="1">
      <c r="A84" s="76" t="s">
        <v>3618</v>
      </c>
      <c r="B84" s="83"/>
      <c r="C84" s="81">
        <v>4</v>
      </c>
      <c r="D84" s="83"/>
      <c r="E84" s="81">
        <f t="shared" si="0"/>
        <v>4</v>
      </c>
    </row>
    <row r="85" spans="1:5" ht="13" hidden="1" outlineLevel="1">
      <c r="A85" s="76" t="s">
        <v>3619</v>
      </c>
      <c r="B85" s="83"/>
      <c r="C85" s="81">
        <v>4</v>
      </c>
      <c r="D85" s="83"/>
      <c r="E85" s="81">
        <f t="shared" si="0"/>
        <v>4</v>
      </c>
    </row>
    <row r="86" spans="1:5" ht="13" hidden="1" outlineLevel="1">
      <c r="A86" s="76" t="s">
        <v>3620</v>
      </c>
      <c r="B86" s="83"/>
      <c r="C86" s="83"/>
      <c r="D86" s="81">
        <v>4</v>
      </c>
      <c r="E86" s="81">
        <f t="shared" si="0"/>
        <v>4</v>
      </c>
    </row>
    <row r="87" spans="1:5" ht="13" hidden="1" outlineLevel="1">
      <c r="A87" s="76" t="s">
        <v>3621</v>
      </c>
      <c r="B87" s="83"/>
      <c r="C87" s="81">
        <v>4</v>
      </c>
      <c r="D87" s="83"/>
      <c r="E87" s="81">
        <f t="shared" si="0"/>
        <v>4</v>
      </c>
    </row>
    <row r="88" spans="1:5" ht="13" hidden="1" outlineLevel="1">
      <c r="A88" s="76" t="s">
        <v>3622</v>
      </c>
      <c r="B88" s="83"/>
      <c r="C88" s="83"/>
      <c r="D88" s="81">
        <v>4</v>
      </c>
      <c r="E88" s="81">
        <f t="shared" si="0"/>
        <v>4</v>
      </c>
    </row>
    <row r="89" spans="1:5" ht="13" hidden="1" outlineLevel="1">
      <c r="A89" s="76" t="s">
        <v>3623</v>
      </c>
      <c r="B89" s="83"/>
      <c r="C89" s="83"/>
      <c r="D89" s="81">
        <v>4</v>
      </c>
      <c r="E89" s="81">
        <f t="shared" si="0"/>
        <v>4</v>
      </c>
    </row>
    <row r="90" spans="1:5" ht="13" hidden="1" outlineLevel="1">
      <c r="A90" s="76" t="s">
        <v>3624</v>
      </c>
      <c r="B90" s="83"/>
      <c r="C90" s="83"/>
      <c r="D90" s="81">
        <v>4</v>
      </c>
      <c r="E90" s="81">
        <f t="shared" si="0"/>
        <v>4</v>
      </c>
    </row>
    <row r="91" spans="1:5" ht="13" hidden="1" outlineLevel="1">
      <c r="A91" s="76" t="s">
        <v>3625</v>
      </c>
      <c r="B91" s="83"/>
      <c r="C91" s="81">
        <v>4</v>
      </c>
      <c r="D91" s="83"/>
      <c r="E91" s="81">
        <f t="shared" si="0"/>
        <v>4</v>
      </c>
    </row>
    <row r="92" spans="1:5" ht="13" hidden="1" outlineLevel="1">
      <c r="A92" s="76" t="s">
        <v>3626</v>
      </c>
      <c r="B92" s="83"/>
      <c r="C92" s="81">
        <v>4</v>
      </c>
      <c r="D92" s="83"/>
      <c r="E92" s="81">
        <f t="shared" si="0"/>
        <v>4</v>
      </c>
    </row>
    <row r="93" spans="1:5" ht="13" hidden="1" outlineLevel="1">
      <c r="A93" s="76" t="s">
        <v>3627</v>
      </c>
      <c r="B93" s="83"/>
      <c r="C93" s="83"/>
      <c r="D93" s="81">
        <v>4</v>
      </c>
      <c r="E93" s="81">
        <f t="shared" si="0"/>
        <v>4</v>
      </c>
    </row>
    <row r="94" spans="1:5" ht="13" hidden="1" outlineLevel="1">
      <c r="A94" s="76" t="s">
        <v>3628</v>
      </c>
      <c r="B94" s="83"/>
      <c r="C94" s="83"/>
      <c r="D94" s="81">
        <v>4</v>
      </c>
      <c r="E94" s="81">
        <f t="shared" si="0"/>
        <v>4</v>
      </c>
    </row>
    <row r="95" spans="1:5" ht="13" hidden="1" outlineLevel="1">
      <c r="A95" s="76" t="s">
        <v>3629</v>
      </c>
      <c r="B95" s="83"/>
      <c r="C95" s="81">
        <v>4</v>
      </c>
      <c r="D95" s="83"/>
      <c r="E95" s="81">
        <f t="shared" si="0"/>
        <v>4</v>
      </c>
    </row>
    <row r="96" spans="1:5" ht="13" hidden="1" outlineLevel="1">
      <c r="A96" s="76" t="s">
        <v>3630</v>
      </c>
      <c r="B96" s="83"/>
      <c r="C96" s="81">
        <v>4</v>
      </c>
      <c r="D96" s="83"/>
      <c r="E96" s="81">
        <f t="shared" si="0"/>
        <v>4</v>
      </c>
    </row>
    <row r="97" spans="1:6" ht="13" hidden="1" outlineLevel="1">
      <c r="A97" s="76" t="s">
        <v>3631</v>
      </c>
      <c r="B97" s="83"/>
      <c r="C97" s="83"/>
      <c r="D97" s="81">
        <v>4</v>
      </c>
      <c r="E97" s="81">
        <f t="shared" si="0"/>
        <v>4</v>
      </c>
    </row>
    <row r="98" spans="1:6" ht="13" hidden="1" outlineLevel="1">
      <c r="A98" s="76" t="s">
        <v>3632</v>
      </c>
      <c r="B98" s="83"/>
      <c r="C98" s="81">
        <v>4</v>
      </c>
      <c r="D98" s="83"/>
      <c r="E98" s="81">
        <f t="shared" si="0"/>
        <v>4</v>
      </c>
    </row>
    <row r="99" spans="1:6" ht="13" hidden="1" outlineLevel="1">
      <c r="A99" s="76" t="s">
        <v>3633</v>
      </c>
      <c r="B99" s="83"/>
      <c r="C99" s="81">
        <v>4</v>
      </c>
      <c r="D99" s="83"/>
      <c r="E99" s="81">
        <f t="shared" si="0"/>
        <v>4</v>
      </c>
    </row>
    <row r="100" spans="1:6" ht="13" hidden="1" outlineLevel="1">
      <c r="A100" s="76" t="s">
        <v>3634</v>
      </c>
      <c r="B100" s="83"/>
      <c r="C100" s="83"/>
      <c r="D100" s="81">
        <v>4</v>
      </c>
      <c r="E100" s="81">
        <f t="shared" si="0"/>
        <v>4</v>
      </c>
    </row>
    <row r="101" spans="1:6" ht="13" hidden="1" outlineLevel="1">
      <c r="A101" s="76" t="s">
        <v>3635</v>
      </c>
      <c r="B101" s="83"/>
      <c r="C101" s="83"/>
      <c r="D101" s="81">
        <v>4</v>
      </c>
      <c r="E101" s="81">
        <f t="shared" si="0"/>
        <v>4</v>
      </c>
    </row>
    <row r="102" spans="1:6" ht="13" hidden="1" outlineLevel="1">
      <c r="A102" s="76" t="s">
        <v>3636</v>
      </c>
      <c r="B102" s="83"/>
      <c r="C102" s="83"/>
      <c r="D102" s="81">
        <v>4</v>
      </c>
      <c r="E102" s="81">
        <f t="shared" si="0"/>
        <v>4</v>
      </c>
    </row>
    <row r="103" spans="1:6" ht="13" hidden="1" outlineLevel="1">
      <c r="A103" s="76" t="s">
        <v>3637</v>
      </c>
      <c r="B103" s="83"/>
      <c r="C103" s="83"/>
      <c r="D103" s="81">
        <v>4</v>
      </c>
      <c r="E103" s="81">
        <f t="shared" si="0"/>
        <v>4</v>
      </c>
    </row>
    <row r="104" spans="1:6" ht="13" hidden="1" outlineLevel="1">
      <c r="A104" s="76" t="s">
        <v>3638</v>
      </c>
      <c r="B104" s="83"/>
      <c r="C104" s="81">
        <v>4</v>
      </c>
      <c r="D104" s="83"/>
      <c r="E104" s="81">
        <f t="shared" si="0"/>
        <v>4</v>
      </c>
    </row>
    <row r="105" spans="1:6" ht="13" hidden="1" outlineLevel="1">
      <c r="A105" s="76" t="s">
        <v>3639</v>
      </c>
      <c r="B105" s="83"/>
      <c r="C105" s="83"/>
      <c r="D105" s="81">
        <v>4</v>
      </c>
      <c r="E105" s="81">
        <f t="shared" si="0"/>
        <v>4</v>
      </c>
    </row>
    <row r="106" spans="1:6" ht="13" hidden="1" outlineLevel="1">
      <c r="A106" s="76" t="s">
        <v>3640</v>
      </c>
      <c r="B106" s="83"/>
      <c r="C106" s="81">
        <v>3</v>
      </c>
      <c r="D106" s="83"/>
      <c r="E106" s="81">
        <f t="shared" si="0"/>
        <v>3</v>
      </c>
    </row>
    <row r="107" spans="1:6" ht="13" hidden="1" outlineLevel="1">
      <c r="A107" s="76" t="s">
        <v>3641</v>
      </c>
      <c r="B107" s="83"/>
      <c r="C107" s="81">
        <v>3</v>
      </c>
      <c r="D107" s="83"/>
      <c r="E107" s="81">
        <f t="shared" si="0"/>
        <v>3</v>
      </c>
    </row>
    <row r="108" spans="1:6" ht="13" hidden="1" outlineLevel="1">
      <c r="A108" s="76" t="s">
        <v>3642</v>
      </c>
      <c r="B108" s="83"/>
      <c r="C108" s="81">
        <v>3</v>
      </c>
      <c r="D108" s="83"/>
      <c r="E108" s="81">
        <f t="shared" si="0"/>
        <v>3</v>
      </c>
    </row>
    <row r="109" spans="1:6" ht="13" hidden="1" outlineLevel="1">
      <c r="A109" s="76" t="s">
        <v>3643</v>
      </c>
      <c r="B109" s="83"/>
      <c r="C109" s="81">
        <v>3</v>
      </c>
      <c r="D109" s="83"/>
      <c r="E109" s="81">
        <f t="shared" si="0"/>
        <v>3</v>
      </c>
    </row>
    <row r="111" spans="1:6" ht="13">
      <c r="A111" s="65" t="s">
        <v>24</v>
      </c>
    </row>
    <row r="112" spans="1:6" ht="13">
      <c r="A112" s="70" t="s">
        <v>3537</v>
      </c>
      <c r="B112" s="70" t="s">
        <v>3538</v>
      </c>
      <c r="C112" s="70" t="s">
        <v>3539</v>
      </c>
      <c r="D112" s="70" t="s">
        <v>3540</v>
      </c>
      <c r="E112" s="70" t="s">
        <v>3644</v>
      </c>
      <c r="F112" s="70" t="s">
        <v>3541</v>
      </c>
    </row>
    <row r="113" spans="1:6" ht="13">
      <c r="A113" s="76" t="s">
        <v>3645</v>
      </c>
      <c r="B113" s="81">
        <v>4</v>
      </c>
      <c r="C113" s="81">
        <v>3</v>
      </c>
      <c r="D113" s="81">
        <v>2</v>
      </c>
      <c r="E113" s="83"/>
      <c r="F113" s="81">
        <f t="shared" ref="F113:F246" si="1">SUM(C113:E113)</f>
        <v>5</v>
      </c>
    </row>
    <row r="114" spans="1:6" ht="13">
      <c r="A114" s="76" t="s">
        <v>3542</v>
      </c>
      <c r="B114" s="83"/>
      <c r="C114" s="83"/>
      <c r="D114" s="81">
        <v>3</v>
      </c>
      <c r="E114" s="81">
        <v>2</v>
      </c>
      <c r="F114" s="81">
        <f t="shared" si="1"/>
        <v>5</v>
      </c>
    </row>
    <row r="115" spans="1:6" ht="13">
      <c r="A115" s="76" t="s">
        <v>3626</v>
      </c>
      <c r="B115" s="83"/>
      <c r="C115" s="81">
        <v>3</v>
      </c>
      <c r="D115" s="81">
        <v>2</v>
      </c>
      <c r="E115" s="83"/>
      <c r="F115" s="81">
        <f t="shared" si="1"/>
        <v>5</v>
      </c>
    </row>
    <row r="116" spans="1:6" ht="13">
      <c r="A116" s="76" t="s">
        <v>3601</v>
      </c>
      <c r="B116" s="81">
        <v>6</v>
      </c>
      <c r="C116" s="83"/>
      <c r="D116" s="81">
        <v>4</v>
      </c>
      <c r="E116" s="83"/>
      <c r="F116" s="81">
        <f t="shared" si="1"/>
        <v>4</v>
      </c>
    </row>
    <row r="117" spans="1:6" ht="13">
      <c r="A117" s="76" t="s">
        <v>3646</v>
      </c>
      <c r="B117" s="83"/>
      <c r="C117" s="81">
        <v>3</v>
      </c>
      <c r="D117" s="83"/>
      <c r="E117" s="83"/>
      <c r="F117" s="81">
        <f t="shared" si="1"/>
        <v>3</v>
      </c>
    </row>
    <row r="118" spans="1:6" ht="13">
      <c r="A118" s="76" t="s">
        <v>2954</v>
      </c>
      <c r="B118" s="83"/>
      <c r="C118" s="81">
        <v>3</v>
      </c>
      <c r="D118" s="83"/>
      <c r="E118" s="83"/>
      <c r="F118" s="81">
        <f t="shared" si="1"/>
        <v>3</v>
      </c>
    </row>
    <row r="119" spans="1:6" ht="13">
      <c r="A119" s="76" t="s">
        <v>3647</v>
      </c>
      <c r="B119" s="83"/>
      <c r="C119" s="81">
        <v>3</v>
      </c>
      <c r="D119" s="83"/>
      <c r="E119" s="83"/>
      <c r="F119" s="81">
        <f t="shared" si="1"/>
        <v>3</v>
      </c>
    </row>
    <row r="120" spans="1:6" ht="13">
      <c r="A120" s="76" t="s">
        <v>3648</v>
      </c>
      <c r="B120" s="83"/>
      <c r="C120" s="81">
        <v>3</v>
      </c>
      <c r="D120" s="83"/>
      <c r="E120" s="83"/>
      <c r="F120" s="81">
        <f t="shared" si="1"/>
        <v>3</v>
      </c>
    </row>
    <row r="121" spans="1:6" ht="13">
      <c r="A121" s="76" t="s">
        <v>3615</v>
      </c>
      <c r="B121" s="81">
        <v>6</v>
      </c>
      <c r="C121" s="81">
        <v>3</v>
      </c>
      <c r="D121" s="83"/>
      <c r="E121" s="83"/>
      <c r="F121" s="81">
        <f t="shared" si="1"/>
        <v>3</v>
      </c>
    </row>
    <row r="122" spans="1:6" ht="13" collapsed="1">
      <c r="A122" s="76" t="s">
        <v>3649</v>
      </c>
      <c r="B122" s="83"/>
      <c r="C122" s="81">
        <v>3</v>
      </c>
      <c r="D122" s="83"/>
      <c r="E122" s="83"/>
      <c r="F122" s="81">
        <f t="shared" si="1"/>
        <v>3</v>
      </c>
    </row>
    <row r="123" spans="1:6" ht="13" hidden="1" outlineLevel="1">
      <c r="A123" s="76" t="s">
        <v>3650</v>
      </c>
      <c r="B123" s="83"/>
      <c r="C123" s="81">
        <v>3</v>
      </c>
      <c r="D123" s="83"/>
      <c r="E123" s="83"/>
      <c r="F123" s="81">
        <f t="shared" si="1"/>
        <v>3</v>
      </c>
    </row>
    <row r="124" spans="1:6" ht="13" hidden="1" outlineLevel="1">
      <c r="A124" s="76" t="s">
        <v>3651</v>
      </c>
      <c r="B124" s="83"/>
      <c r="C124" s="81">
        <v>3</v>
      </c>
      <c r="D124" s="83"/>
      <c r="E124" s="83"/>
      <c r="F124" s="81">
        <f t="shared" si="1"/>
        <v>3</v>
      </c>
    </row>
    <row r="125" spans="1:6" ht="13" hidden="1" outlineLevel="1">
      <c r="A125" s="76" t="s">
        <v>3624</v>
      </c>
      <c r="B125" s="81">
        <v>2</v>
      </c>
      <c r="C125" s="81">
        <v>3</v>
      </c>
      <c r="D125" s="83"/>
      <c r="E125" s="83"/>
      <c r="F125" s="81">
        <f t="shared" si="1"/>
        <v>3</v>
      </c>
    </row>
    <row r="126" spans="1:6" ht="13" hidden="1" outlineLevel="1">
      <c r="A126" s="76" t="s">
        <v>3652</v>
      </c>
      <c r="B126" s="83"/>
      <c r="C126" s="81">
        <v>3</v>
      </c>
      <c r="D126" s="83"/>
      <c r="E126" s="83"/>
      <c r="F126" s="81">
        <f t="shared" si="1"/>
        <v>3</v>
      </c>
    </row>
    <row r="127" spans="1:6" ht="13" hidden="1" outlineLevel="1">
      <c r="A127" s="76" t="s">
        <v>3653</v>
      </c>
      <c r="B127" s="83"/>
      <c r="C127" s="81">
        <v>3</v>
      </c>
      <c r="D127" s="83"/>
      <c r="E127" s="83"/>
      <c r="F127" s="81">
        <f t="shared" si="1"/>
        <v>3</v>
      </c>
    </row>
    <row r="128" spans="1:6" ht="13" hidden="1" outlineLevel="1">
      <c r="A128" s="76" t="s">
        <v>3654</v>
      </c>
      <c r="B128" s="83"/>
      <c r="C128" s="81">
        <v>3</v>
      </c>
      <c r="D128" s="83"/>
      <c r="E128" s="83"/>
      <c r="F128" s="81">
        <f t="shared" si="1"/>
        <v>3</v>
      </c>
    </row>
    <row r="129" spans="1:6" ht="13" hidden="1" outlineLevel="1">
      <c r="A129" s="76" t="s">
        <v>3655</v>
      </c>
      <c r="B129" s="83"/>
      <c r="C129" s="83"/>
      <c r="D129" s="81">
        <v>2</v>
      </c>
      <c r="E129" s="83"/>
      <c r="F129" s="81">
        <f t="shared" si="1"/>
        <v>2</v>
      </c>
    </row>
    <row r="130" spans="1:6" ht="13" hidden="1" outlineLevel="1">
      <c r="A130" s="76" t="s">
        <v>3656</v>
      </c>
      <c r="B130" s="83"/>
      <c r="C130" s="83"/>
      <c r="D130" s="83"/>
      <c r="E130" s="81">
        <v>2</v>
      </c>
      <c r="F130" s="81">
        <f t="shared" si="1"/>
        <v>2</v>
      </c>
    </row>
    <row r="131" spans="1:6" ht="13" hidden="1" outlineLevel="1">
      <c r="A131" s="76" t="s">
        <v>3586</v>
      </c>
      <c r="B131" s="83"/>
      <c r="C131" s="83"/>
      <c r="D131" s="81">
        <v>2</v>
      </c>
      <c r="E131" s="83"/>
      <c r="F131" s="81">
        <f t="shared" si="1"/>
        <v>2</v>
      </c>
    </row>
    <row r="132" spans="1:6" ht="13" hidden="1" outlineLevel="1">
      <c r="A132" s="76" t="s">
        <v>3657</v>
      </c>
      <c r="B132" s="83"/>
      <c r="C132" s="81">
        <v>2</v>
      </c>
      <c r="D132" s="83"/>
      <c r="E132" s="83"/>
      <c r="F132" s="81">
        <f t="shared" si="1"/>
        <v>2</v>
      </c>
    </row>
    <row r="133" spans="1:6" ht="13" hidden="1" outlineLevel="1">
      <c r="A133" s="76" t="s">
        <v>3658</v>
      </c>
      <c r="B133" s="81">
        <v>5</v>
      </c>
      <c r="C133" s="83"/>
      <c r="D133" s="81">
        <v>2</v>
      </c>
      <c r="E133" s="83"/>
      <c r="F133" s="81">
        <f t="shared" si="1"/>
        <v>2</v>
      </c>
    </row>
    <row r="134" spans="1:6" ht="13" hidden="1" outlineLevel="1">
      <c r="A134" s="76" t="s">
        <v>3558</v>
      </c>
      <c r="B134" s="83"/>
      <c r="C134" s="83"/>
      <c r="D134" s="81">
        <v>2</v>
      </c>
      <c r="E134" s="83"/>
      <c r="F134" s="81">
        <f t="shared" si="1"/>
        <v>2</v>
      </c>
    </row>
    <row r="135" spans="1:6" ht="13" hidden="1" outlineLevel="1">
      <c r="A135" s="76" t="s">
        <v>3659</v>
      </c>
      <c r="B135" s="83"/>
      <c r="C135" s="83"/>
      <c r="D135" s="81">
        <v>2</v>
      </c>
      <c r="E135" s="83"/>
      <c r="F135" s="81">
        <f t="shared" si="1"/>
        <v>2</v>
      </c>
    </row>
    <row r="136" spans="1:6" ht="13" hidden="1" outlineLevel="1">
      <c r="A136" s="76" t="s">
        <v>3660</v>
      </c>
      <c r="B136" s="81">
        <v>2</v>
      </c>
      <c r="C136" s="83"/>
      <c r="D136" s="81">
        <v>2</v>
      </c>
      <c r="E136" s="83"/>
      <c r="F136" s="81">
        <f t="shared" si="1"/>
        <v>2</v>
      </c>
    </row>
    <row r="137" spans="1:6" ht="13" hidden="1" outlineLevel="1">
      <c r="A137" s="76" t="s">
        <v>3661</v>
      </c>
      <c r="B137" s="83"/>
      <c r="C137" s="83"/>
      <c r="D137" s="81">
        <v>2</v>
      </c>
      <c r="E137" s="83"/>
      <c r="F137" s="81">
        <f t="shared" si="1"/>
        <v>2</v>
      </c>
    </row>
    <row r="138" spans="1:6" ht="13" hidden="1" outlineLevel="1">
      <c r="A138" s="76" t="s">
        <v>3662</v>
      </c>
      <c r="B138" s="83"/>
      <c r="C138" s="83"/>
      <c r="D138" s="81">
        <v>2</v>
      </c>
      <c r="E138" s="83"/>
      <c r="F138" s="81">
        <f t="shared" si="1"/>
        <v>2</v>
      </c>
    </row>
    <row r="139" spans="1:6" ht="13" hidden="1" outlineLevel="1">
      <c r="A139" s="76" t="s">
        <v>3663</v>
      </c>
      <c r="B139" s="83"/>
      <c r="C139" s="83"/>
      <c r="D139" s="81">
        <v>2</v>
      </c>
      <c r="E139" s="83"/>
      <c r="F139" s="81">
        <f t="shared" si="1"/>
        <v>2</v>
      </c>
    </row>
    <row r="140" spans="1:6" ht="13" hidden="1" outlineLevel="1">
      <c r="A140" s="76" t="s">
        <v>3575</v>
      </c>
      <c r="B140" s="81">
        <v>24</v>
      </c>
      <c r="C140" s="83"/>
      <c r="D140" s="81">
        <v>2</v>
      </c>
      <c r="E140" s="83"/>
      <c r="F140" s="81">
        <f t="shared" si="1"/>
        <v>2</v>
      </c>
    </row>
    <row r="141" spans="1:6" ht="13" hidden="1" outlineLevel="1">
      <c r="A141" s="76" t="s">
        <v>3664</v>
      </c>
      <c r="B141" s="83"/>
      <c r="C141" s="81">
        <v>2</v>
      </c>
      <c r="D141" s="83"/>
      <c r="E141" s="83"/>
      <c r="F141" s="81">
        <f t="shared" si="1"/>
        <v>2</v>
      </c>
    </row>
    <row r="142" spans="1:6" ht="13" hidden="1" outlineLevel="1">
      <c r="A142" s="76" t="s">
        <v>3665</v>
      </c>
      <c r="B142" s="83"/>
      <c r="C142" s="83"/>
      <c r="D142" s="83"/>
      <c r="E142" s="81">
        <v>1</v>
      </c>
      <c r="F142" s="81">
        <f t="shared" si="1"/>
        <v>1</v>
      </c>
    </row>
    <row r="143" spans="1:6" ht="13" hidden="1" outlineLevel="1">
      <c r="A143" s="103" t="s">
        <v>3666</v>
      </c>
      <c r="B143" s="81">
        <v>10</v>
      </c>
      <c r="C143" s="83"/>
      <c r="D143" s="83"/>
      <c r="E143" s="81">
        <v>1</v>
      </c>
      <c r="F143" s="81">
        <f t="shared" si="1"/>
        <v>1</v>
      </c>
    </row>
    <row r="144" spans="1:6" ht="13" hidden="1" outlineLevel="1">
      <c r="A144" s="76" t="s">
        <v>3667</v>
      </c>
      <c r="B144" s="81">
        <v>3</v>
      </c>
      <c r="C144" s="83"/>
      <c r="D144" s="83"/>
      <c r="E144" s="81">
        <v>1</v>
      </c>
      <c r="F144" s="81">
        <f t="shared" si="1"/>
        <v>1</v>
      </c>
    </row>
    <row r="145" spans="1:6" ht="13" hidden="1" outlineLevel="1">
      <c r="A145" s="76" t="s">
        <v>3543</v>
      </c>
      <c r="B145" s="81">
        <v>46</v>
      </c>
      <c r="C145" s="83"/>
      <c r="D145" s="83"/>
      <c r="E145" s="81">
        <v>1</v>
      </c>
      <c r="F145" s="81">
        <f t="shared" si="1"/>
        <v>1</v>
      </c>
    </row>
    <row r="146" spans="1:6" ht="13" hidden="1" outlineLevel="1">
      <c r="A146" s="76" t="s">
        <v>3668</v>
      </c>
      <c r="B146" s="83"/>
      <c r="C146" s="83"/>
      <c r="D146" s="83"/>
      <c r="E146" s="81">
        <v>1</v>
      </c>
      <c r="F146" s="81">
        <f t="shared" si="1"/>
        <v>1</v>
      </c>
    </row>
    <row r="147" spans="1:6" ht="13" hidden="1" outlineLevel="1">
      <c r="A147" s="76" t="s">
        <v>2798</v>
      </c>
      <c r="B147" s="83"/>
      <c r="C147" s="83"/>
      <c r="D147" s="83"/>
      <c r="E147" s="81">
        <v>1</v>
      </c>
      <c r="F147" s="81">
        <f t="shared" si="1"/>
        <v>1</v>
      </c>
    </row>
    <row r="148" spans="1:6" ht="13" hidden="1" outlineLevel="1">
      <c r="A148" s="76" t="s">
        <v>3669</v>
      </c>
      <c r="B148" s="83"/>
      <c r="C148" s="83"/>
      <c r="D148" s="81">
        <v>1</v>
      </c>
      <c r="E148" s="83"/>
      <c r="F148" s="81">
        <f t="shared" si="1"/>
        <v>1</v>
      </c>
    </row>
    <row r="149" spans="1:6" ht="13" hidden="1" outlineLevel="1">
      <c r="A149" s="76" t="s">
        <v>2620</v>
      </c>
      <c r="B149" s="83"/>
      <c r="C149" s="83"/>
      <c r="D149" s="83"/>
      <c r="E149" s="81">
        <v>1</v>
      </c>
      <c r="F149" s="81">
        <f t="shared" si="1"/>
        <v>1</v>
      </c>
    </row>
    <row r="150" spans="1:6" ht="13" hidden="1" outlineLevel="1">
      <c r="A150" s="76" t="s">
        <v>3670</v>
      </c>
      <c r="B150" s="83"/>
      <c r="C150" s="81">
        <v>1</v>
      </c>
      <c r="D150" s="83"/>
      <c r="E150" s="83"/>
      <c r="F150" s="81">
        <f t="shared" si="1"/>
        <v>1</v>
      </c>
    </row>
    <row r="151" spans="1:6" ht="13" hidden="1" outlineLevel="1">
      <c r="A151" s="76" t="s">
        <v>3671</v>
      </c>
      <c r="B151" s="83"/>
      <c r="C151" s="83"/>
      <c r="D151" s="81">
        <v>1</v>
      </c>
      <c r="E151" s="83"/>
      <c r="F151" s="81">
        <f t="shared" si="1"/>
        <v>1</v>
      </c>
    </row>
    <row r="152" spans="1:6" ht="13" hidden="1" outlineLevel="1">
      <c r="A152" s="76" t="s">
        <v>3672</v>
      </c>
      <c r="B152" s="83"/>
      <c r="C152" s="83"/>
      <c r="D152" s="81">
        <v>1</v>
      </c>
      <c r="E152" s="83"/>
      <c r="F152" s="81">
        <f t="shared" si="1"/>
        <v>1</v>
      </c>
    </row>
    <row r="153" spans="1:6" ht="13" hidden="1" outlineLevel="1">
      <c r="A153" s="76" t="s">
        <v>3673</v>
      </c>
      <c r="B153" s="83"/>
      <c r="C153" s="81">
        <v>1</v>
      </c>
      <c r="D153" s="83"/>
      <c r="E153" s="83"/>
      <c r="F153" s="81">
        <f t="shared" si="1"/>
        <v>1</v>
      </c>
    </row>
    <row r="154" spans="1:6" ht="13" hidden="1" outlineLevel="1">
      <c r="A154" s="76" t="s">
        <v>3674</v>
      </c>
      <c r="B154" s="83"/>
      <c r="C154" s="83"/>
      <c r="D154" s="81">
        <v>1</v>
      </c>
      <c r="E154" s="83"/>
      <c r="F154" s="81">
        <f t="shared" si="1"/>
        <v>1</v>
      </c>
    </row>
    <row r="155" spans="1:6" ht="13" hidden="1" outlineLevel="1">
      <c r="A155" s="76" t="s">
        <v>3675</v>
      </c>
      <c r="B155" s="83"/>
      <c r="C155" s="83"/>
      <c r="D155" s="81">
        <v>1</v>
      </c>
      <c r="E155" s="83"/>
      <c r="F155" s="81">
        <f t="shared" si="1"/>
        <v>1</v>
      </c>
    </row>
    <row r="156" spans="1:6" ht="13" hidden="1" outlineLevel="1">
      <c r="A156" s="76" t="s">
        <v>3676</v>
      </c>
      <c r="B156" s="83"/>
      <c r="C156" s="81">
        <v>1</v>
      </c>
      <c r="D156" s="83"/>
      <c r="E156" s="83"/>
      <c r="F156" s="81">
        <f t="shared" si="1"/>
        <v>1</v>
      </c>
    </row>
    <row r="157" spans="1:6" ht="13" hidden="1" outlineLevel="1">
      <c r="A157" s="76" t="s">
        <v>3677</v>
      </c>
      <c r="B157" s="83"/>
      <c r="C157" s="83"/>
      <c r="D157" s="83"/>
      <c r="E157" s="81">
        <v>1</v>
      </c>
      <c r="F157" s="81">
        <f t="shared" si="1"/>
        <v>1</v>
      </c>
    </row>
    <row r="158" spans="1:6" ht="13" hidden="1" outlineLevel="1">
      <c r="A158" s="76" t="s">
        <v>3678</v>
      </c>
      <c r="B158" s="83"/>
      <c r="C158" s="83"/>
      <c r="D158" s="81">
        <v>1</v>
      </c>
      <c r="E158" s="83"/>
      <c r="F158" s="81">
        <f t="shared" si="1"/>
        <v>1</v>
      </c>
    </row>
    <row r="159" spans="1:6" ht="13" hidden="1" outlineLevel="1">
      <c r="A159" s="76" t="s">
        <v>3561</v>
      </c>
      <c r="B159" s="81">
        <v>5</v>
      </c>
      <c r="C159" s="83"/>
      <c r="D159" s="81">
        <v>1</v>
      </c>
      <c r="E159" s="83"/>
      <c r="F159" s="81">
        <f t="shared" si="1"/>
        <v>1</v>
      </c>
    </row>
    <row r="160" spans="1:6" ht="13" hidden="1" outlineLevel="1">
      <c r="A160" s="76" t="s">
        <v>3679</v>
      </c>
      <c r="B160" s="83"/>
      <c r="C160" s="83"/>
      <c r="D160" s="81">
        <v>1</v>
      </c>
      <c r="E160" s="83"/>
      <c r="F160" s="81">
        <f t="shared" si="1"/>
        <v>1</v>
      </c>
    </row>
    <row r="161" spans="1:6" ht="13" hidden="1" outlineLevel="1">
      <c r="A161" s="76" t="s">
        <v>3680</v>
      </c>
      <c r="B161" s="83"/>
      <c r="C161" s="81">
        <v>1</v>
      </c>
      <c r="D161" s="83"/>
      <c r="E161" s="83"/>
      <c r="F161" s="81">
        <f t="shared" si="1"/>
        <v>1</v>
      </c>
    </row>
    <row r="162" spans="1:6" ht="13" hidden="1" outlineLevel="1">
      <c r="A162" s="76" t="s">
        <v>3681</v>
      </c>
      <c r="B162" s="83"/>
      <c r="C162" s="83"/>
      <c r="D162" s="81">
        <v>1</v>
      </c>
      <c r="E162" s="83"/>
      <c r="F162" s="81">
        <f t="shared" si="1"/>
        <v>1</v>
      </c>
    </row>
    <row r="163" spans="1:6" ht="13" hidden="1" outlineLevel="1">
      <c r="A163" s="76" t="s">
        <v>3571</v>
      </c>
      <c r="B163" s="81">
        <v>5</v>
      </c>
      <c r="C163" s="83"/>
      <c r="D163" s="83"/>
      <c r="E163" s="81">
        <v>1</v>
      </c>
      <c r="F163" s="81">
        <f t="shared" si="1"/>
        <v>1</v>
      </c>
    </row>
    <row r="164" spans="1:6" ht="13" hidden="1" outlineLevel="1">
      <c r="A164" s="76" t="s">
        <v>3682</v>
      </c>
      <c r="B164" s="83"/>
      <c r="C164" s="81">
        <v>1</v>
      </c>
      <c r="D164" s="83"/>
      <c r="E164" s="83"/>
      <c r="F164" s="81">
        <f t="shared" si="1"/>
        <v>1</v>
      </c>
    </row>
    <row r="165" spans="1:6" ht="13" hidden="1" outlineLevel="1">
      <c r="A165" s="76" t="s">
        <v>3683</v>
      </c>
      <c r="B165" s="83"/>
      <c r="C165" s="83"/>
      <c r="D165" s="83"/>
      <c r="E165" s="81">
        <v>1</v>
      </c>
      <c r="F165" s="81">
        <f t="shared" si="1"/>
        <v>1</v>
      </c>
    </row>
    <row r="166" spans="1:6" ht="13" hidden="1" outlineLevel="1">
      <c r="A166" s="76" t="s">
        <v>3684</v>
      </c>
      <c r="B166" s="83"/>
      <c r="C166" s="83"/>
      <c r="D166" s="83"/>
      <c r="E166" s="81">
        <v>1</v>
      </c>
      <c r="F166" s="81">
        <f t="shared" si="1"/>
        <v>1</v>
      </c>
    </row>
    <row r="167" spans="1:6" ht="13" hidden="1" outlineLevel="1">
      <c r="A167" s="76" t="s">
        <v>3685</v>
      </c>
      <c r="B167" s="83"/>
      <c r="C167" s="83"/>
      <c r="D167" s="83"/>
      <c r="E167" s="81">
        <v>1</v>
      </c>
      <c r="F167" s="81">
        <f t="shared" si="1"/>
        <v>1</v>
      </c>
    </row>
    <row r="168" spans="1:6" ht="13" hidden="1" outlineLevel="1">
      <c r="A168" s="76" t="s">
        <v>3686</v>
      </c>
      <c r="B168" s="83"/>
      <c r="C168" s="81">
        <v>1</v>
      </c>
      <c r="D168" s="83"/>
      <c r="E168" s="83"/>
      <c r="F168" s="81">
        <f t="shared" si="1"/>
        <v>1</v>
      </c>
    </row>
    <row r="169" spans="1:6" ht="13" hidden="1" outlineLevel="1">
      <c r="A169" s="76" t="s">
        <v>2472</v>
      </c>
      <c r="B169" s="81">
        <v>8</v>
      </c>
      <c r="C169" s="83"/>
      <c r="D169" s="83"/>
      <c r="E169" s="83"/>
      <c r="F169" s="81">
        <f t="shared" si="1"/>
        <v>0</v>
      </c>
    </row>
    <row r="170" spans="1:6" ht="13" hidden="1" outlineLevel="1">
      <c r="A170" s="76" t="s">
        <v>3687</v>
      </c>
      <c r="B170" s="81">
        <v>8</v>
      </c>
      <c r="C170" s="83"/>
      <c r="D170" s="83"/>
      <c r="E170" s="83"/>
      <c r="F170" s="81">
        <f t="shared" si="1"/>
        <v>0</v>
      </c>
    </row>
    <row r="171" spans="1:6" ht="13" hidden="1" outlineLevel="1">
      <c r="A171" s="76" t="s">
        <v>3688</v>
      </c>
      <c r="B171" s="81">
        <v>2</v>
      </c>
      <c r="C171" s="83"/>
      <c r="D171" s="83"/>
      <c r="E171" s="83"/>
      <c r="F171" s="81">
        <f t="shared" si="1"/>
        <v>0</v>
      </c>
    </row>
    <row r="172" spans="1:6" ht="13" hidden="1" outlineLevel="1">
      <c r="A172" s="76" t="s">
        <v>3689</v>
      </c>
      <c r="B172" s="81">
        <v>4</v>
      </c>
      <c r="C172" s="83"/>
      <c r="D172" s="83"/>
      <c r="E172" s="83"/>
      <c r="F172" s="81">
        <f t="shared" si="1"/>
        <v>0</v>
      </c>
    </row>
    <row r="173" spans="1:6" ht="13" hidden="1" outlineLevel="1">
      <c r="A173" s="76" t="s">
        <v>3690</v>
      </c>
      <c r="B173" s="81">
        <v>17</v>
      </c>
      <c r="C173" s="83"/>
      <c r="D173" s="83"/>
      <c r="E173" s="83"/>
      <c r="F173" s="81">
        <f t="shared" si="1"/>
        <v>0</v>
      </c>
    </row>
    <row r="174" spans="1:6" ht="13" hidden="1" outlineLevel="1">
      <c r="A174" s="76" t="s">
        <v>3691</v>
      </c>
      <c r="B174" s="81">
        <v>6</v>
      </c>
      <c r="C174" s="83"/>
      <c r="D174" s="83"/>
      <c r="E174" s="83"/>
      <c r="F174" s="81">
        <f t="shared" si="1"/>
        <v>0</v>
      </c>
    </row>
    <row r="175" spans="1:6" ht="13" hidden="1" outlineLevel="1">
      <c r="A175" s="76" t="s">
        <v>3692</v>
      </c>
      <c r="B175" s="81">
        <v>2</v>
      </c>
      <c r="C175" s="83"/>
      <c r="D175" s="83"/>
      <c r="E175" s="83"/>
      <c r="F175" s="81">
        <f t="shared" si="1"/>
        <v>0</v>
      </c>
    </row>
    <row r="176" spans="1:6" ht="13" hidden="1" outlineLevel="1">
      <c r="A176" s="76" t="s">
        <v>3693</v>
      </c>
      <c r="B176" s="81">
        <v>2</v>
      </c>
      <c r="C176" s="83"/>
      <c r="D176" s="83"/>
      <c r="E176" s="83"/>
      <c r="F176" s="81">
        <f t="shared" si="1"/>
        <v>0</v>
      </c>
    </row>
    <row r="177" spans="1:6" ht="13" hidden="1" outlineLevel="1">
      <c r="A177" s="76" t="s">
        <v>3578</v>
      </c>
      <c r="B177" s="81">
        <v>6</v>
      </c>
      <c r="C177" s="83"/>
      <c r="D177" s="83"/>
      <c r="E177" s="83"/>
      <c r="F177" s="81">
        <f t="shared" si="1"/>
        <v>0</v>
      </c>
    </row>
    <row r="178" spans="1:6" ht="13" hidden="1" outlineLevel="1">
      <c r="A178" s="76" t="s">
        <v>2507</v>
      </c>
      <c r="B178" s="81">
        <v>3</v>
      </c>
      <c r="C178" s="83"/>
      <c r="D178" s="83"/>
      <c r="E178" s="83"/>
      <c r="F178" s="81">
        <f t="shared" si="1"/>
        <v>0</v>
      </c>
    </row>
    <row r="179" spans="1:6" ht="13" hidden="1" outlineLevel="1">
      <c r="A179" s="76" t="s">
        <v>3694</v>
      </c>
      <c r="B179" s="81">
        <v>9</v>
      </c>
      <c r="C179" s="83"/>
      <c r="D179" s="83"/>
      <c r="E179" s="83"/>
      <c r="F179" s="81">
        <f t="shared" si="1"/>
        <v>0</v>
      </c>
    </row>
    <row r="180" spans="1:6" ht="13" hidden="1" outlineLevel="1">
      <c r="A180" s="76" t="s">
        <v>3695</v>
      </c>
      <c r="B180" s="81">
        <v>3</v>
      </c>
      <c r="C180" s="83"/>
      <c r="D180" s="83"/>
      <c r="E180" s="83"/>
      <c r="F180" s="81">
        <f t="shared" si="1"/>
        <v>0</v>
      </c>
    </row>
    <row r="181" spans="1:6" ht="13" hidden="1" outlineLevel="1">
      <c r="A181" s="76" t="s">
        <v>3696</v>
      </c>
      <c r="B181" s="81">
        <v>7</v>
      </c>
      <c r="C181" s="83"/>
      <c r="D181" s="83"/>
      <c r="E181" s="83"/>
      <c r="F181" s="81">
        <f t="shared" si="1"/>
        <v>0</v>
      </c>
    </row>
    <row r="182" spans="1:6" ht="13" hidden="1" outlineLevel="1">
      <c r="A182" s="76" t="s">
        <v>3697</v>
      </c>
      <c r="B182" s="81">
        <v>6</v>
      </c>
      <c r="C182" s="83"/>
      <c r="D182" s="83"/>
      <c r="E182" s="83"/>
      <c r="F182" s="81">
        <f t="shared" si="1"/>
        <v>0</v>
      </c>
    </row>
    <row r="183" spans="1:6" ht="13" hidden="1" outlineLevel="1">
      <c r="A183" s="76" t="s">
        <v>3698</v>
      </c>
      <c r="B183" s="81">
        <v>6</v>
      </c>
      <c r="C183" s="83"/>
      <c r="D183" s="83"/>
      <c r="E183" s="83"/>
      <c r="F183" s="81">
        <f t="shared" si="1"/>
        <v>0</v>
      </c>
    </row>
    <row r="184" spans="1:6" ht="13" hidden="1" outlineLevel="1">
      <c r="A184" s="76" t="s">
        <v>3699</v>
      </c>
      <c r="B184" s="81">
        <v>3</v>
      </c>
      <c r="C184" s="83"/>
      <c r="D184" s="83"/>
      <c r="E184" s="83"/>
      <c r="F184" s="81">
        <f t="shared" si="1"/>
        <v>0</v>
      </c>
    </row>
    <row r="185" spans="1:6" ht="13" hidden="1" outlineLevel="1">
      <c r="A185" s="76" t="s">
        <v>3700</v>
      </c>
      <c r="B185" s="81">
        <v>2</v>
      </c>
      <c r="C185" s="83"/>
      <c r="D185" s="83"/>
      <c r="E185" s="83"/>
      <c r="F185" s="81">
        <f t="shared" si="1"/>
        <v>0</v>
      </c>
    </row>
    <row r="186" spans="1:6" ht="13" hidden="1" outlineLevel="1">
      <c r="A186" s="76" t="s">
        <v>3701</v>
      </c>
      <c r="B186" s="81">
        <v>3</v>
      </c>
      <c r="C186" s="83"/>
      <c r="D186" s="83"/>
      <c r="E186" s="83"/>
      <c r="F186" s="81">
        <f t="shared" si="1"/>
        <v>0</v>
      </c>
    </row>
    <row r="187" spans="1:6" ht="13" hidden="1" outlineLevel="1">
      <c r="A187" s="76" t="s">
        <v>3585</v>
      </c>
      <c r="B187" s="81">
        <v>8</v>
      </c>
      <c r="C187" s="83"/>
      <c r="D187" s="83"/>
      <c r="E187" s="83"/>
      <c r="F187" s="81">
        <f t="shared" si="1"/>
        <v>0</v>
      </c>
    </row>
    <row r="188" spans="1:6" ht="13" hidden="1" outlineLevel="1">
      <c r="A188" s="76" t="s">
        <v>3702</v>
      </c>
      <c r="B188" s="81">
        <v>2</v>
      </c>
      <c r="C188" s="83"/>
      <c r="D188" s="83"/>
      <c r="E188" s="83"/>
      <c r="F188" s="81">
        <f t="shared" si="1"/>
        <v>0</v>
      </c>
    </row>
    <row r="189" spans="1:6" ht="13" hidden="1" outlineLevel="1">
      <c r="A189" s="76" t="s">
        <v>3703</v>
      </c>
      <c r="B189" s="81">
        <v>10</v>
      </c>
      <c r="C189" s="83"/>
      <c r="D189" s="83"/>
      <c r="E189" s="83"/>
      <c r="F189" s="81">
        <f t="shared" si="1"/>
        <v>0</v>
      </c>
    </row>
    <row r="190" spans="1:6" ht="13" hidden="1" outlineLevel="1">
      <c r="A190" s="76" t="s">
        <v>3704</v>
      </c>
      <c r="B190" s="81">
        <v>6</v>
      </c>
      <c r="C190" s="83"/>
      <c r="D190" s="83"/>
      <c r="E190" s="83"/>
      <c r="F190" s="81">
        <f t="shared" si="1"/>
        <v>0</v>
      </c>
    </row>
    <row r="191" spans="1:6" ht="13" hidden="1" outlineLevel="1">
      <c r="A191" s="76" t="s">
        <v>3705</v>
      </c>
      <c r="B191" s="81">
        <v>3</v>
      </c>
      <c r="C191" s="83"/>
      <c r="D191" s="83"/>
      <c r="E191" s="83"/>
      <c r="F191" s="81">
        <f t="shared" si="1"/>
        <v>0</v>
      </c>
    </row>
    <row r="192" spans="1:6" ht="13" hidden="1" outlineLevel="1">
      <c r="A192" s="76" t="s">
        <v>3706</v>
      </c>
      <c r="B192" s="81">
        <v>5</v>
      </c>
      <c r="C192" s="83"/>
      <c r="D192" s="83"/>
      <c r="E192" s="83"/>
      <c r="F192" s="81">
        <f t="shared" si="1"/>
        <v>0</v>
      </c>
    </row>
    <row r="193" spans="1:6" ht="13" hidden="1" outlineLevel="1">
      <c r="A193" s="76" t="s">
        <v>3591</v>
      </c>
      <c r="B193" s="81">
        <v>6</v>
      </c>
      <c r="C193" s="83"/>
      <c r="D193" s="83"/>
      <c r="E193" s="83"/>
      <c r="F193" s="81">
        <f t="shared" si="1"/>
        <v>0</v>
      </c>
    </row>
    <row r="194" spans="1:6" ht="13" hidden="1" outlineLevel="1">
      <c r="A194" s="76" t="s">
        <v>3707</v>
      </c>
      <c r="B194" s="81">
        <v>2</v>
      </c>
      <c r="C194" s="83"/>
      <c r="D194" s="83"/>
      <c r="E194" s="83"/>
      <c r="F194" s="81">
        <f t="shared" si="1"/>
        <v>0</v>
      </c>
    </row>
    <row r="195" spans="1:6" ht="13" hidden="1" outlineLevel="1">
      <c r="A195" s="76" t="s">
        <v>3597</v>
      </c>
      <c r="B195" s="81">
        <v>8</v>
      </c>
      <c r="C195" s="83"/>
      <c r="D195" s="83"/>
      <c r="E195" s="83"/>
      <c r="F195" s="81">
        <f t="shared" si="1"/>
        <v>0</v>
      </c>
    </row>
    <row r="196" spans="1:6" ht="13" hidden="1" outlineLevel="1">
      <c r="A196" s="76" t="s">
        <v>3556</v>
      </c>
      <c r="B196" s="81">
        <v>7</v>
      </c>
      <c r="C196" s="83"/>
      <c r="D196" s="83"/>
      <c r="E196" s="83"/>
      <c r="F196" s="81">
        <f t="shared" si="1"/>
        <v>0</v>
      </c>
    </row>
    <row r="197" spans="1:6" ht="13" hidden="1" outlineLevel="1">
      <c r="A197" s="76" t="s">
        <v>3708</v>
      </c>
      <c r="B197" s="81">
        <v>3</v>
      </c>
      <c r="C197" s="83"/>
      <c r="D197" s="83"/>
      <c r="E197" s="83"/>
      <c r="F197" s="81">
        <f t="shared" si="1"/>
        <v>0</v>
      </c>
    </row>
    <row r="198" spans="1:6" ht="13" hidden="1" outlineLevel="1">
      <c r="A198" s="76" t="s">
        <v>3598</v>
      </c>
      <c r="B198" s="81">
        <v>4</v>
      </c>
      <c r="C198" s="83"/>
      <c r="D198" s="83"/>
      <c r="E198" s="83"/>
      <c r="F198" s="81">
        <f t="shared" si="1"/>
        <v>0</v>
      </c>
    </row>
    <row r="199" spans="1:6" ht="13" hidden="1" outlineLevel="1">
      <c r="A199" s="76" t="s">
        <v>3709</v>
      </c>
      <c r="B199" s="81">
        <v>2</v>
      </c>
      <c r="C199" s="83"/>
      <c r="D199" s="83"/>
      <c r="E199" s="83"/>
      <c r="F199" s="81">
        <f t="shared" si="1"/>
        <v>0</v>
      </c>
    </row>
    <row r="200" spans="1:6" ht="13" hidden="1" outlineLevel="1">
      <c r="A200" s="76" t="s">
        <v>3560</v>
      </c>
      <c r="B200" s="81">
        <v>4</v>
      </c>
      <c r="C200" s="83"/>
      <c r="D200" s="83"/>
      <c r="E200" s="83"/>
      <c r="F200" s="81">
        <f t="shared" si="1"/>
        <v>0</v>
      </c>
    </row>
    <row r="201" spans="1:6" ht="13" hidden="1" outlineLevel="1">
      <c r="A201" s="76" t="s">
        <v>3710</v>
      </c>
      <c r="B201" s="81">
        <v>4</v>
      </c>
      <c r="C201" s="83"/>
      <c r="D201" s="83"/>
      <c r="E201" s="83"/>
      <c r="F201" s="81">
        <f t="shared" si="1"/>
        <v>0</v>
      </c>
    </row>
    <row r="202" spans="1:6" ht="13" hidden="1" outlineLevel="1">
      <c r="A202" s="76" t="s">
        <v>3711</v>
      </c>
      <c r="B202" s="81">
        <v>6</v>
      </c>
      <c r="C202" s="83"/>
      <c r="D202" s="83"/>
      <c r="E202" s="83"/>
      <c r="F202" s="81">
        <f t="shared" si="1"/>
        <v>0</v>
      </c>
    </row>
    <row r="203" spans="1:6" ht="13" hidden="1" outlineLevel="1">
      <c r="A203" s="76" t="s">
        <v>3712</v>
      </c>
      <c r="B203" s="81">
        <v>2</v>
      </c>
      <c r="C203" s="83"/>
      <c r="D203" s="83"/>
      <c r="E203" s="83"/>
      <c r="F203" s="81">
        <f t="shared" si="1"/>
        <v>0</v>
      </c>
    </row>
    <row r="204" spans="1:6" ht="13" hidden="1" outlineLevel="1">
      <c r="A204" s="76" t="s">
        <v>3713</v>
      </c>
      <c r="B204" s="81">
        <v>6</v>
      </c>
      <c r="C204" s="83"/>
      <c r="D204" s="83"/>
      <c r="E204" s="83"/>
      <c r="F204" s="81">
        <f t="shared" si="1"/>
        <v>0</v>
      </c>
    </row>
    <row r="205" spans="1:6" ht="13" hidden="1" outlineLevel="1">
      <c r="A205" s="76" t="s">
        <v>3552</v>
      </c>
      <c r="B205" s="81">
        <v>8</v>
      </c>
      <c r="C205" s="83"/>
      <c r="D205" s="83"/>
      <c r="E205" s="83"/>
      <c r="F205" s="81">
        <f t="shared" si="1"/>
        <v>0</v>
      </c>
    </row>
    <row r="206" spans="1:6" ht="13" hidden="1" outlineLevel="1">
      <c r="A206" s="76" t="s">
        <v>3714</v>
      </c>
      <c r="B206" s="81">
        <v>6</v>
      </c>
      <c r="C206" s="83"/>
      <c r="D206" s="83"/>
      <c r="E206" s="83"/>
      <c r="F206" s="81">
        <f t="shared" si="1"/>
        <v>0</v>
      </c>
    </row>
    <row r="207" spans="1:6" ht="13" hidden="1" outlineLevel="1">
      <c r="A207" s="76" t="s">
        <v>3715</v>
      </c>
      <c r="B207" s="81">
        <v>4</v>
      </c>
      <c r="C207" s="83"/>
      <c r="D207" s="83"/>
      <c r="E207" s="83"/>
      <c r="F207" s="81">
        <f t="shared" si="1"/>
        <v>0</v>
      </c>
    </row>
    <row r="208" spans="1:6" ht="13" hidden="1" outlineLevel="1">
      <c r="A208" s="76" t="s">
        <v>3573</v>
      </c>
      <c r="B208" s="81">
        <v>3</v>
      </c>
      <c r="C208" s="83"/>
      <c r="D208" s="83"/>
      <c r="E208" s="83"/>
      <c r="F208" s="81">
        <f t="shared" si="1"/>
        <v>0</v>
      </c>
    </row>
    <row r="209" spans="1:6" ht="13" hidden="1" outlineLevel="1">
      <c r="A209" s="76" t="s">
        <v>3545</v>
      </c>
      <c r="B209" s="81">
        <v>9</v>
      </c>
      <c r="C209" s="83"/>
      <c r="D209" s="83"/>
      <c r="E209" s="83"/>
      <c r="F209" s="81">
        <f t="shared" si="1"/>
        <v>0</v>
      </c>
    </row>
    <row r="210" spans="1:6" ht="13" hidden="1" outlineLevel="1">
      <c r="A210" s="76" t="s">
        <v>3716</v>
      </c>
      <c r="B210" s="81">
        <v>2</v>
      </c>
      <c r="C210" s="83"/>
      <c r="D210" s="83"/>
      <c r="E210" s="83"/>
      <c r="F210" s="81">
        <f t="shared" si="1"/>
        <v>0</v>
      </c>
    </row>
    <row r="211" spans="1:6" ht="13" hidden="1" outlineLevel="1">
      <c r="A211" s="76" t="s">
        <v>3717</v>
      </c>
      <c r="B211" s="81">
        <v>2</v>
      </c>
      <c r="C211" s="83"/>
      <c r="D211" s="83"/>
      <c r="E211" s="83"/>
      <c r="F211" s="81">
        <f t="shared" si="1"/>
        <v>0</v>
      </c>
    </row>
    <row r="212" spans="1:6" ht="13" hidden="1" outlineLevel="1">
      <c r="A212" s="76" t="s">
        <v>3718</v>
      </c>
      <c r="B212" s="81">
        <v>6</v>
      </c>
      <c r="C212" s="83"/>
      <c r="D212" s="83"/>
      <c r="E212" s="83"/>
      <c r="F212" s="81">
        <f t="shared" si="1"/>
        <v>0</v>
      </c>
    </row>
    <row r="213" spans="1:6" ht="13" hidden="1" outlineLevel="1">
      <c r="A213" s="76" t="s">
        <v>3719</v>
      </c>
      <c r="B213" s="81">
        <v>6</v>
      </c>
      <c r="C213" s="83"/>
      <c r="D213" s="83"/>
      <c r="E213" s="83"/>
      <c r="F213" s="81">
        <f t="shared" si="1"/>
        <v>0</v>
      </c>
    </row>
    <row r="214" spans="1:6" ht="13" hidden="1" outlineLevel="1">
      <c r="A214" s="76" t="s">
        <v>3720</v>
      </c>
      <c r="B214" s="81">
        <v>6</v>
      </c>
      <c r="C214" s="83"/>
      <c r="D214" s="83"/>
      <c r="E214" s="83"/>
      <c r="F214" s="81">
        <f t="shared" si="1"/>
        <v>0</v>
      </c>
    </row>
    <row r="215" spans="1:6" ht="13" hidden="1" outlineLevel="1">
      <c r="A215" s="76" t="s">
        <v>3580</v>
      </c>
      <c r="B215" s="81">
        <v>2</v>
      </c>
      <c r="C215" s="83"/>
      <c r="D215" s="83"/>
      <c r="E215" s="83"/>
      <c r="F215" s="81">
        <f t="shared" si="1"/>
        <v>0</v>
      </c>
    </row>
    <row r="216" spans="1:6" ht="13" hidden="1" outlineLevel="1">
      <c r="A216" s="76" t="s">
        <v>3544</v>
      </c>
      <c r="B216" s="81">
        <v>8</v>
      </c>
      <c r="C216" s="83"/>
      <c r="D216" s="83"/>
      <c r="E216" s="83"/>
      <c r="F216" s="81">
        <f t="shared" si="1"/>
        <v>0</v>
      </c>
    </row>
    <row r="217" spans="1:6" ht="13" hidden="1" outlineLevel="1">
      <c r="A217" s="76" t="s">
        <v>3721</v>
      </c>
      <c r="B217" s="81">
        <v>4</v>
      </c>
      <c r="C217" s="83"/>
      <c r="D217" s="83"/>
      <c r="E217" s="83"/>
      <c r="F217" s="81">
        <f t="shared" si="1"/>
        <v>0</v>
      </c>
    </row>
    <row r="218" spans="1:6" ht="13" hidden="1" outlineLevel="1">
      <c r="A218" s="76" t="s">
        <v>3722</v>
      </c>
      <c r="B218" s="81">
        <v>4</v>
      </c>
      <c r="C218" s="83"/>
      <c r="D218" s="83"/>
      <c r="E218" s="83"/>
      <c r="F218" s="81">
        <f t="shared" si="1"/>
        <v>0</v>
      </c>
    </row>
    <row r="219" spans="1:6" ht="13" hidden="1" outlineLevel="1">
      <c r="A219" s="76" t="s">
        <v>3723</v>
      </c>
      <c r="B219" s="81">
        <v>3</v>
      </c>
      <c r="C219" s="83"/>
      <c r="D219" s="83"/>
      <c r="E219" s="83"/>
      <c r="F219" s="81">
        <f t="shared" si="1"/>
        <v>0</v>
      </c>
    </row>
    <row r="220" spans="1:6" ht="13" hidden="1" outlineLevel="1">
      <c r="A220" s="76" t="s">
        <v>3724</v>
      </c>
      <c r="B220" s="81">
        <v>2</v>
      </c>
      <c r="C220" s="83"/>
      <c r="D220" s="83"/>
      <c r="E220" s="83"/>
      <c r="F220" s="81">
        <f t="shared" si="1"/>
        <v>0</v>
      </c>
    </row>
    <row r="221" spans="1:6" ht="13" hidden="1" outlineLevel="1">
      <c r="A221" s="76" t="s">
        <v>3725</v>
      </c>
      <c r="B221" s="81">
        <v>2</v>
      </c>
      <c r="C221" s="83"/>
      <c r="D221" s="83"/>
      <c r="E221" s="83"/>
      <c r="F221" s="81">
        <f t="shared" si="1"/>
        <v>0</v>
      </c>
    </row>
    <row r="222" spans="1:6" ht="13" hidden="1" outlineLevel="1">
      <c r="A222" s="76" t="s">
        <v>3726</v>
      </c>
      <c r="B222" s="81">
        <v>4</v>
      </c>
      <c r="C222" s="83"/>
      <c r="D222" s="83"/>
      <c r="E222" s="83"/>
      <c r="F222" s="81">
        <f t="shared" si="1"/>
        <v>0</v>
      </c>
    </row>
    <row r="223" spans="1:6" ht="13" hidden="1" outlineLevel="1">
      <c r="A223" s="76" t="s">
        <v>3727</v>
      </c>
      <c r="B223" s="81">
        <v>2</v>
      </c>
      <c r="C223" s="83"/>
      <c r="D223" s="83"/>
      <c r="E223" s="83"/>
      <c r="F223" s="81">
        <f t="shared" si="1"/>
        <v>0</v>
      </c>
    </row>
    <row r="224" spans="1:6" ht="13" hidden="1" outlineLevel="1">
      <c r="A224" s="76" t="s">
        <v>3728</v>
      </c>
      <c r="B224" s="81">
        <v>3</v>
      </c>
      <c r="C224" s="83"/>
      <c r="D224" s="83"/>
      <c r="E224" s="83"/>
      <c r="F224" s="81">
        <f t="shared" si="1"/>
        <v>0</v>
      </c>
    </row>
    <row r="225" spans="1:6" ht="13" hidden="1" outlineLevel="1">
      <c r="A225" s="76" t="s">
        <v>3729</v>
      </c>
      <c r="B225" s="81">
        <v>3</v>
      </c>
      <c r="C225" s="83"/>
      <c r="D225" s="83"/>
      <c r="E225" s="83"/>
      <c r="F225" s="81">
        <f t="shared" si="1"/>
        <v>0</v>
      </c>
    </row>
    <row r="226" spans="1:6" ht="13" hidden="1" outlineLevel="1">
      <c r="A226" s="76" t="s">
        <v>3730</v>
      </c>
      <c r="B226" s="81">
        <v>2</v>
      </c>
      <c r="C226" s="83"/>
      <c r="D226" s="83"/>
      <c r="E226" s="83"/>
      <c r="F226" s="81">
        <f t="shared" si="1"/>
        <v>0</v>
      </c>
    </row>
    <row r="227" spans="1:6" ht="13" hidden="1" outlineLevel="1">
      <c r="A227" s="76" t="s">
        <v>3546</v>
      </c>
      <c r="B227" s="81">
        <v>2</v>
      </c>
      <c r="C227" s="83"/>
      <c r="D227" s="83"/>
      <c r="E227" s="83"/>
      <c r="F227" s="81">
        <f t="shared" si="1"/>
        <v>0</v>
      </c>
    </row>
    <row r="228" spans="1:6" ht="13" hidden="1" outlineLevel="1">
      <c r="A228" s="76" t="s">
        <v>3731</v>
      </c>
      <c r="B228" s="81">
        <v>6</v>
      </c>
      <c r="C228" s="83"/>
      <c r="D228" s="83"/>
      <c r="E228" s="83"/>
      <c r="F228" s="81">
        <f t="shared" si="1"/>
        <v>0</v>
      </c>
    </row>
    <row r="229" spans="1:6" ht="13" hidden="1" outlineLevel="1">
      <c r="A229" s="76" t="s">
        <v>3732</v>
      </c>
      <c r="B229" s="81">
        <v>2</v>
      </c>
      <c r="C229" s="83"/>
      <c r="D229" s="83"/>
      <c r="E229" s="83"/>
      <c r="F229" s="81">
        <f t="shared" si="1"/>
        <v>0</v>
      </c>
    </row>
    <row r="230" spans="1:6" ht="13" hidden="1" outlineLevel="1">
      <c r="A230" s="76" t="s">
        <v>3733</v>
      </c>
      <c r="B230" s="81">
        <v>2</v>
      </c>
      <c r="C230" s="83"/>
      <c r="D230" s="83"/>
      <c r="E230" s="83"/>
      <c r="F230" s="81">
        <f t="shared" si="1"/>
        <v>0</v>
      </c>
    </row>
    <row r="231" spans="1:6" ht="13" hidden="1" outlineLevel="1">
      <c r="A231" s="76" t="s">
        <v>3603</v>
      </c>
      <c r="B231" s="81">
        <v>4</v>
      </c>
      <c r="C231" s="83"/>
      <c r="D231" s="83"/>
      <c r="E231" s="83"/>
      <c r="F231" s="81">
        <f t="shared" si="1"/>
        <v>0</v>
      </c>
    </row>
    <row r="232" spans="1:6" ht="13" hidden="1" outlineLevel="1">
      <c r="A232" s="76" t="s">
        <v>3734</v>
      </c>
      <c r="B232" s="81">
        <v>3</v>
      </c>
      <c r="C232" s="83"/>
      <c r="D232" s="83"/>
      <c r="E232" s="83"/>
      <c r="F232" s="81">
        <f t="shared" si="1"/>
        <v>0</v>
      </c>
    </row>
    <row r="233" spans="1:6" ht="13" hidden="1" outlineLevel="1">
      <c r="A233" s="76" t="s">
        <v>3735</v>
      </c>
      <c r="B233" s="81">
        <v>6</v>
      </c>
      <c r="C233" s="83"/>
      <c r="D233" s="83"/>
      <c r="E233" s="83"/>
      <c r="F233" s="81">
        <f t="shared" si="1"/>
        <v>0</v>
      </c>
    </row>
    <row r="234" spans="1:6" ht="13" hidden="1" outlineLevel="1">
      <c r="A234" s="76" t="s">
        <v>3627</v>
      </c>
      <c r="B234" s="81">
        <v>3</v>
      </c>
      <c r="C234" s="83"/>
      <c r="D234" s="83"/>
      <c r="E234" s="83"/>
      <c r="F234" s="81">
        <f t="shared" si="1"/>
        <v>0</v>
      </c>
    </row>
    <row r="235" spans="1:6" ht="13" hidden="1" outlineLevel="1">
      <c r="A235" s="76" t="s">
        <v>3736</v>
      </c>
      <c r="B235" s="81">
        <v>3</v>
      </c>
      <c r="C235" s="83"/>
      <c r="D235" s="83"/>
      <c r="E235" s="83"/>
      <c r="F235" s="81">
        <f t="shared" si="1"/>
        <v>0</v>
      </c>
    </row>
    <row r="236" spans="1:6" ht="13" hidden="1" outlineLevel="1">
      <c r="A236" s="76" t="s">
        <v>3737</v>
      </c>
      <c r="B236" s="81">
        <v>13</v>
      </c>
      <c r="C236" s="83"/>
      <c r="D236" s="83"/>
      <c r="E236" s="83"/>
      <c r="F236" s="81">
        <f t="shared" si="1"/>
        <v>0</v>
      </c>
    </row>
    <row r="237" spans="1:6" ht="13" hidden="1" outlineLevel="1">
      <c r="A237" s="76" t="s">
        <v>3738</v>
      </c>
      <c r="B237" s="81">
        <v>4</v>
      </c>
      <c r="C237" s="83"/>
      <c r="D237" s="83"/>
      <c r="E237" s="83"/>
      <c r="F237" s="81">
        <f t="shared" si="1"/>
        <v>0</v>
      </c>
    </row>
    <row r="238" spans="1:6" ht="13" hidden="1" outlineLevel="1">
      <c r="A238" s="76" t="s">
        <v>3630</v>
      </c>
      <c r="B238" s="81">
        <v>4</v>
      </c>
      <c r="C238" s="83"/>
      <c r="D238" s="83"/>
      <c r="E238" s="83"/>
      <c r="F238" s="81">
        <f t="shared" si="1"/>
        <v>0</v>
      </c>
    </row>
    <row r="239" spans="1:6" ht="13" hidden="1" outlineLevel="1">
      <c r="A239" s="76" t="s">
        <v>3553</v>
      </c>
      <c r="B239" s="81">
        <v>6</v>
      </c>
      <c r="C239" s="83"/>
      <c r="D239" s="83"/>
      <c r="E239" s="83"/>
      <c r="F239" s="81">
        <f t="shared" si="1"/>
        <v>0</v>
      </c>
    </row>
    <row r="240" spans="1:6" ht="13" hidden="1" outlineLevel="1">
      <c r="A240" s="76" t="s">
        <v>3739</v>
      </c>
      <c r="B240" s="81">
        <v>6</v>
      </c>
      <c r="C240" s="83"/>
      <c r="D240" s="83"/>
      <c r="E240" s="83"/>
      <c r="F240" s="81">
        <f t="shared" si="1"/>
        <v>0</v>
      </c>
    </row>
    <row r="241" spans="1:6" ht="13" hidden="1" outlineLevel="1">
      <c r="A241" s="76" t="s">
        <v>3740</v>
      </c>
      <c r="B241" s="81">
        <v>2</v>
      </c>
      <c r="C241" s="83"/>
      <c r="D241" s="83"/>
      <c r="E241" s="83"/>
      <c r="F241" s="81">
        <f t="shared" si="1"/>
        <v>0</v>
      </c>
    </row>
    <row r="242" spans="1:6" ht="13" hidden="1" outlineLevel="1">
      <c r="A242" s="76" t="s">
        <v>3741</v>
      </c>
      <c r="B242" s="81">
        <v>4</v>
      </c>
      <c r="C242" s="83"/>
      <c r="D242" s="83"/>
      <c r="E242" s="83"/>
      <c r="F242" s="81">
        <f t="shared" si="1"/>
        <v>0</v>
      </c>
    </row>
    <row r="243" spans="1:6" ht="13" hidden="1" outlineLevel="1">
      <c r="A243" s="76" t="s">
        <v>3588</v>
      </c>
      <c r="B243" s="81">
        <v>2</v>
      </c>
      <c r="C243" s="83"/>
      <c r="D243" s="83"/>
      <c r="E243" s="83"/>
      <c r="F243" s="81">
        <f t="shared" si="1"/>
        <v>0</v>
      </c>
    </row>
    <row r="244" spans="1:6" ht="13" hidden="1" outlineLevel="1">
      <c r="A244" s="76" t="s">
        <v>3605</v>
      </c>
      <c r="B244" s="81">
        <v>3</v>
      </c>
      <c r="C244" s="83"/>
      <c r="D244" s="83"/>
      <c r="E244" s="83"/>
      <c r="F244" s="81">
        <f t="shared" si="1"/>
        <v>0</v>
      </c>
    </row>
    <row r="245" spans="1:6" ht="13" hidden="1" outlineLevel="1">
      <c r="A245" s="76" t="s">
        <v>3742</v>
      </c>
      <c r="B245" s="81">
        <v>2</v>
      </c>
      <c r="C245" s="83"/>
      <c r="D245" s="83"/>
      <c r="E245" s="83"/>
      <c r="F245" s="81">
        <f t="shared" si="1"/>
        <v>0</v>
      </c>
    </row>
    <row r="246" spans="1:6" ht="13" hidden="1" outlineLevel="1">
      <c r="A246" s="76" t="s">
        <v>3743</v>
      </c>
      <c r="B246" s="81">
        <v>3</v>
      </c>
      <c r="C246" s="83"/>
      <c r="D246" s="83"/>
      <c r="E246" s="83"/>
      <c r="F246" s="81">
        <f t="shared" si="1"/>
        <v>0</v>
      </c>
    </row>
    <row r="248" spans="1:6" ht="13">
      <c r="A248" s="67" t="s">
        <v>2203</v>
      </c>
    </row>
    <row r="249" spans="1:6" ht="13">
      <c r="A249" s="70" t="s">
        <v>3537</v>
      </c>
      <c r="B249" s="70" t="s">
        <v>3538</v>
      </c>
      <c r="C249" s="70" t="s">
        <v>3539</v>
      </c>
      <c r="D249" s="70" t="s">
        <v>3540</v>
      </c>
      <c r="E249" s="70" t="s">
        <v>3644</v>
      </c>
      <c r="F249" s="70" t="s">
        <v>3541</v>
      </c>
    </row>
    <row r="250" spans="1:6" ht="13">
      <c r="A250" s="76" t="s">
        <v>3542</v>
      </c>
      <c r="B250" s="81">
        <v>22</v>
      </c>
      <c r="C250" s="81">
        <v>114</v>
      </c>
      <c r="D250" s="81">
        <v>126</v>
      </c>
      <c r="E250" s="81">
        <v>13</v>
      </c>
      <c r="F250" s="81">
        <f t="shared" ref="F250:F357" si="2">SUM(C250:E250)</f>
        <v>253</v>
      </c>
    </row>
    <row r="251" spans="1:6" ht="13">
      <c r="A251" s="76" t="s">
        <v>3575</v>
      </c>
      <c r="B251" s="81">
        <v>16</v>
      </c>
      <c r="C251" s="81">
        <v>57</v>
      </c>
      <c r="D251" s="81">
        <v>34</v>
      </c>
      <c r="E251" s="83"/>
      <c r="F251" s="81">
        <f t="shared" si="2"/>
        <v>91</v>
      </c>
    </row>
    <row r="252" spans="1:6" ht="13">
      <c r="A252" s="76" t="s">
        <v>3544</v>
      </c>
      <c r="B252" s="83"/>
      <c r="C252" s="81">
        <v>33</v>
      </c>
      <c r="D252" s="81">
        <v>44</v>
      </c>
      <c r="E252" s="83"/>
      <c r="F252" s="81">
        <f t="shared" si="2"/>
        <v>77</v>
      </c>
    </row>
    <row r="253" spans="1:6" ht="13">
      <c r="A253" s="76" t="s">
        <v>2472</v>
      </c>
      <c r="B253" s="83"/>
      <c r="C253" s="81">
        <v>30</v>
      </c>
      <c r="D253" s="81">
        <v>32</v>
      </c>
      <c r="E253" s="83"/>
      <c r="F253" s="81">
        <f t="shared" si="2"/>
        <v>62</v>
      </c>
    </row>
    <row r="254" spans="1:6" ht="13">
      <c r="A254" s="76" t="s">
        <v>3744</v>
      </c>
      <c r="B254" s="83"/>
      <c r="C254" s="81">
        <v>15</v>
      </c>
      <c r="D254" s="81">
        <v>39</v>
      </c>
      <c r="E254" s="83"/>
      <c r="F254" s="81">
        <f t="shared" si="2"/>
        <v>54</v>
      </c>
    </row>
    <row r="255" spans="1:6" ht="13">
      <c r="A255" s="103" t="s">
        <v>2331</v>
      </c>
      <c r="B255" s="81">
        <v>8</v>
      </c>
      <c r="C255" s="81">
        <v>18</v>
      </c>
      <c r="D255" s="81">
        <v>26</v>
      </c>
      <c r="E255" s="83"/>
      <c r="F255" s="81">
        <f t="shared" si="2"/>
        <v>44</v>
      </c>
    </row>
    <row r="256" spans="1:6" ht="13">
      <c r="A256" s="76" t="s">
        <v>3626</v>
      </c>
      <c r="B256" s="81">
        <v>11</v>
      </c>
      <c r="C256" s="81">
        <v>28</v>
      </c>
      <c r="D256" s="81">
        <v>13</v>
      </c>
      <c r="E256" s="83"/>
      <c r="F256" s="81">
        <f t="shared" si="2"/>
        <v>41</v>
      </c>
    </row>
    <row r="257" spans="1:6" ht="13">
      <c r="A257" s="76" t="s">
        <v>3601</v>
      </c>
      <c r="B257" s="83"/>
      <c r="C257" s="81">
        <v>26</v>
      </c>
      <c r="D257" s="81">
        <v>14</v>
      </c>
      <c r="E257" s="83"/>
      <c r="F257" s="81">
        <f t="shared" si="2"/>
        <v>40</v>
      </c>
    </row>
    <row r="258" spans="1:6" ht="13">
      <c r="A258" s="76" t="s">
        <v>3738</v>
      </c>
      <c r="B258" s="83"/>
      <c r="C258" s="81">
        <v>15</v>
      </c>
      <c r="D258" s="81">
        <v>25</v>
      </c>
      <c r="E258" s="83"/>
      <c r="F258" s="81">
        <f t="shared" si="2"/>
        <v>40</v>
      </c>
    </row>
    <row r="259" spans="1:6" ht="13" collapsed="1">
      <c r="A259" s="76" t="s">
        <v>3615</v>
      </c>
      <c r="B259" s="83"/>
      <c r="C259" s="81">
        <v>17</v>
      </c>
      <c r="D259" s="81">
        <v>22</v>
      </c>
      <c r="E259" s="83"/>
      <c r="F259" s="81">
        <f t="shared" si="2"/>
        <v>39</v>
      </c>
    </row>
    <row r="260" spans="1:6" ht="13" hidden="1" outlineLevel="1">
      <c r="A260" s="76" t="s">
        <v>3660</v>
      </c>
      <c r="B260" s="83"/>
      <c r="C260" s="81">
        <v>17</v>
      </c>
      <c r="D260" s="81">
        <v>21</v>
      </c>
      <c r="E260" s="83"/>
      <c r="F260" s="81">
        <f t="shared" si="2"/>
        <v>38</v>
      </c>
    </row>
    <row r="261" spans="1:6" ht="13" hidden="1" outlineLevel="1">
      <c r="A261" s="76" t="s">
        <v>3568</v>
      </c>
      <c r="B261" s="83"/>
      <c r="C261" s="81">
        <v>17</v>
      </c>
      <c r="D261" s="81">
        <v>21</v>
      </c>
      <c r="E261" s="83"/>
      <c r="F261" s="81">
        <f t="shared" si="2"/>
        <v>38</v>
      </c>
    </row>
    <row r="262" spans="1:6" ht="13" hidden="1" outlineLevel="1">
      <c r="A262" s="76" t="s">
        <v>3603</v>
      </c>
      <c r="B262" s="83"/>
      <c r="C262" s="81">
        <v>11</v>
      </c>
      <c r="D262" s="81">
        <v>26</v>
      </c>
      <c r="E262" s="83"/>
      <c r="F262" s="81">
        <f t="shared" si="2"/>
        <v>37</v>
      </c>
    </row>
    <row r="263" spans="1:6" ht="13" hidden="1" outlineLevel="1">
      <c r="A263" s="76" t="s">
        <v>2559</v>
      </c>
      <c r="B263" s="83"/>
      <c r="C263" s="81">
        <v>14</v>
      </c>
      <c r="D263" s="81">
        <v>21</v>
      </c>
      <c r="E263" s="83"/>
      <c r="F263" s="81">
        <f t="shared" si="2"/>
        <v>35</v>
      </c>
    </row>
    <row r="264" spans="1:6" ht="13" hidden="1" outlineLevel="1">
      <c r="A264" s="76" t="s">
        <v>3545</v>
      </c>
      <c r="B264" s="83"/>
      <c r="C264" s="81">
        <v>12</v>
      </c>
      <c r="D264" s="81">
        <v>22</v>
      </c>
      <c r="E264" s="83"/>
      <c r="F264" s="81">
        <f t="shared" si="2"/>
        <v>34</v>
      </c>
    </row>
    <row r="265" spans="1:6" ht="13" hidden="1" outlineLevel="1">
      <c r="A265" s="76" t="s">
        <v>2620</v>
      </c>
      <c r="B265" s="83"/>
      <c r="C265" s="81">
        <v>13</v>
      </c>
      <c r="D265" s="81">
        <v>18</v>
      </c>
      <c r="E265" s="83"/>
      <c r="F265" s="81">
        <f t="shared" si="2"/>
        <v>31</v>
      </c>
    </row>
    <row r="266" spans="1:6" ht="13" hidden="1" outlineLevel="1">
      <c r="A266" s="76" t="s">
        <v>3573</v>
      </c>
      <c r="B266" s="83"/>
      <c r="C266" s="81">
        <v>16</v>
      </c>
      <c r="D266" s="81">
        <v>15</v>
      </c>
      <c r="E266" s="83"/>
      <c r="F266" s="81">
        <f t="shared" si="2"/>
        <v>31</v>
      </c>
    </row>
    <row r="267" spans="1:6" ht="13" hidden="1" outlineLevel="1">
      <c r="A267" s="76" t="s">
        <v>3723</v>
      </c>
      <c r="B267" s="83"/>
      <c r="C267" s="81">
        <v>9</v>
      </c>
      <c r="D267" s="81">
        <v>22</v>
      </c>
      <c r="E267" s="83"/>
      <c r="F267" s="81">
        <f t="shared" si="2"/>
        <v>31</v>
      </c>
    </row>
    <row r="268" spans="1:6" ht="13" hidden="1" outlineLevel="1">
      <c r="A268" s="76" t="s">
        <v>3588</v>
      </c>
      <c r="B268" s="83"/>
      <c r="C268" s="81">
        <v>8</v>
      </c>
      <c r="D268" s="81">
        <v>21</v>
      </c>
      <c r="E268" s="83"/>
      <c r="F268" s="81">
        <f t="shared" si="2"/>
        <v>29</v>
      </c>
    </row>
    <row r="269" spans="1:6" ht="13" hidden="1" outlineLevel="1">
      <c r="A269" s="76" t="s">
        <v>3745</v>
      </c>
      <c r="B269" s="83"/>
      <c r="C269" s="81">
        <v>9</v>
      </c>
      <c r="D269" s="81">
        <v>19</v>
      </c>
      <c r="E269" s="83"/>
      <c r="F269" s="81">
        <f t="shared" si="2"/>
        <v>28</v>
      </c>
    </row>
    <row r="270" spans="1:6" ht="13" hidden="1" outlineLevel="1">
      <c r="A270" s="76" t="s">
        <v>3721</v>
      </c>
      <c r="B270" s="83"/>
      <c r="C270" s="81">
        <v>18</v>
      </c>
      <c r="D270" s="81">
        <v>9</v>
      </c>
      <c r="E270" s="83"/>
      <c r="F270" s="81">
        <f t="shared" si="2"/>
        <v>27</v>
      </c>
    </row>
    <row r="271" spans="1:6" ht="13" hidden="1" outlineLevel="1">
      <c r="A271" s="76" t="s">
        <v>3559</v>
      </c>
      <c r="B271" s="83"/>
      <c r="C271" s="81">
        <v>13</v>
      </c>
      <c r="D271" s="81">
        <v>13</v>
      </c>
      <c r="E271" s="83"/>
      <c r="F271" s="81">
        <f t="shared" si="2"/>
        <v>26</v>
      </c>
    </row>
    <row r="272" spans="1:6" ht="13" hidden="1" outlineLevel="1">
      <c r="A272" s="76" t="s">
        <v>3548</v>
      </c>
      <c r="B272" s="83"/>
      <c r="C272" s="81">
        <v>14</v>
      </c>
      <c r="D272" s="81">
        <v>11</v>
      </c>
      <c r="E272" s="83"/>
      <c r="F272" s="81">
        <f t="shared" si="2"/>
        <v>25</v>
      </c>
    </row>
    <row r="273" spans="1:6" ht="13" hidden="1" outlineLevel="1">
      <c r="A273" s="76" t="s">
        <v>3746</v>
      </c>
      <c r="B273" s="83"/>
      <c r="C273" s="81">
        <v>10</v>
      </c>
      <c r="D273" s="81">
        <v>15</v>
      </c>
      <c r="E273" s="83"/>
      <c r="F273" s="81">
        <f t="shared" si="2"/>
        <v>25</v>
      </c>
    </row>
    <row r="274" spans="1:6" ht="13" hidden="1" outlineLevel="1">
      <c r="A274" s="76" t="s">
        <v>3747</v>
      </c>
      <c r="B274" s="83"/>
      <c r="C274" s="81">
        <v>14</v>
      </c>
      <c r="D274" s="81">
        <v>10</v>
      </c>
      <c r="E274" s="83"/>
      <c r="F274" s="81">
        <f t="shared" si="2"/>
        <v>24</v>
      </c>
    </row>
    <row r="275" spans="1:6" ht="13" hidden="1" outlineLevel="1">
      <c r="A275" s="76" t="s">
        <v>3596</v>
      </c>
      <c r="B275" s="83"/>
      <c r="C275" s="81">
        <v>13</v>
      </c>
      <c r="D275" s="81">
        <v>10</v>
      </c>
      <c r="E275" s="83"/>
      <c r="F275" s="81">
        <f t="shared" si="2"/>
        <v>23</v>
      </c>
    </row>
    <row r="276" spans="1:6" ht="13" hidden="1" outlineLevel="1">
      <c r="A276" s="76" t="s">
        <v>3561</v>
      </c>
      <c r="B276" s="83"/>
      <c r="C276" s="81">
        <v>10</v>
      </c>
      <c r="D276" s="81">
        <v>13</v>
      </c>
      <c r="E276" s="83"/>
      <c r="F276" s="81">
        <f t="shared" si="2"/>
        <v>23</v>
      </c>
    </row>
    <row r="277" spans="1:6" ht="13" hidden="1" outlineLevel="1">
      <c r="A277" s="76" t="s">
        <v>3645</v>
      </c>
      <c r="B277" s="83"/>
      <c r="C277" s="81">
        <v>11</v>
      </c>
      <c r="D277" s="81">
        <v>11</v>
      </c>
      <c r="E277" s="83"/>
      <c r="F277" s="81">
        <f t="shared" si="2"/>
        <v>22</v>
      </c>
    </row>
    <row r="278" spans="1:6" ht="13" hidden="1" outlineLevel="1">
      <c r="A278" s="76" t="s">
        <v>3584</v>
      </c>
      <c r="B278" s="83"/>
      <c r="C278" s="81">
        <v>11</v>
      </c>
      <c r="D278" s="81">
        <v>11</v>
      </c>
      <c r="E278" s="83"/>
      <c r="F278" s="81">
        <f t="shared" si="2"/>
        <v>22</v>
      </c>
    </row>
    <row r="279" spans="1:6" ht="13" hidden="1" outlineLevel="1">
      <c r="A279" s="76" t="s">
        <v>3748</v>
      </c>
      <c r="B279" s="83"/>
      <c r="C279" s="81">
        <v>12</v>
      </c>
      <c r="D279" s="81">
        <v>10</v>
      </c>
      <c r="E279" s="83"/>
      <c r="F279" s="81">
        <f t="shared" si="2"/>
        <v>22</v>
      </c>
    </row>
    <row r="280" spans="1:6" ht="13" hidden="1" outlineLevel="1">
      <c r="A280" s="76" t="s">
        <v>3715</v>
      </c>
      <c r="B280" s="83"/>
      <c r="C280" s="83"/>
      <c r="D280" s="81">
        <v>20</v>
      </c>
      <c r="E280" s="83"/>
      <c r="F280" s="81">
        <f t="shared" si="2"/>
        <v>20</v>
      </c>
    </row>
    <row r="281" spans="1:6" ht="13" hidden="1" outlineLevel="1">
      <c r="A281" s="76" t="s">
        <v>3550</v>
      </c>
      <c r="B281" s="83"/>
      <c r="C281" s="81">
        <v>11</v>
      </c>
      <c r="D281" s="81">
        <v>9</v>
      </c>
      <c r="E281" s="83"/>
      <c r="F281" s="81">
        <f t="shared" si="2"/>
        <v>20</v>
      </c>
    </row>
    <row r="282" spans="1:6" ht="13" hidden="1" outlineLevel="1">
      <c r="A282" s="76" t="s">
        <v>3749</v>
      </c>
      <c r="B282" s="83"/>
      <c r="C282" s="81">
        <v>8</v>
      </c>
      <c r="D282" s="81">
        <v>12</v>
      </c>
      <c r="E282" s="83"/>
      <c r="F282" s="81">
        <f t="shared" si="2"/>
        <v>20</v>
      </c>
    </row>
    <row r="283" spans="1:6" ht="13" hidden="1" outlineLevel="1">
      <c r="A283" s="76" t="s">
        <v>3750</v>
      </c>
      <c r="B283" s="83"/>
      <c r="C283" s="81">
        <v>8</v>
      </c>
      <c r="D283" s="81">
        <v>11</v>
      </c>
      <c r="E283" s="83"/>
      <c r="F283" s="81">
        <f t="shared" si="2"/>
        <v>19</v>
      </c>
    </row>
    <row r="284" spans="1:6" ht="13" hidden="1" outlineLevel="1">
      <c r="A284" s="76" t="s">
        <v>3618</v>
      </c>
      <c r="B284" s="83"/>
      <c r="C284" s="83"/>
      <c r="D284" s="81">
        <v>19</v>
      </c>
      <c r="E284" s="83"/>
      <c r="F284" s="81">
        <f t="shared" si="2"/>
        <v>19</v>
      </c>
    </row>
    <row r="285" spans="1:6" ht="13" hidden="1" outlineLevel="1">
      <c r="A285" s="76" t="s">
        <v>3571</v>
      </c>
      <c r="B285" s="83"/>
      <c r="C285" s="81">
        <v>10</v>
      </c>
      <c r="D285" s="81">
        <v>9</v>
      </c>
      <c r="E285" s="83"/>
      <c r="F285" s="81">
        <f t="shared" si="2"/>
        <v>19</v>
      </c>
    </row>
    <row r="286" spans="1:6" ht="13" hidden="1" outlineLevel="1">
      <c r="A286" s="76" t="s">
        <v>3751</v>
      </c>
      <c r="B286" s="83"/>
      <c r="C286" s="83"/>
      <c r="D286" s="81">
        <v>18</v>
      </c>
      <c r="E286" s="83"/>
      <c r="F286" s="81">
        <f t="shared" si="2"/>
        <v>18</v>
      </c>
    </row>
    <row r="287" spans="1:6" ht="13" hidden="1" outlineLevel="1">
      <c r="A287" s="76" t="s">
        <v>3752</v>
      </c>
      <c r="B287" s="83"/>
      <c r="C287" s="83"/>
      <c r="D287" s="81">
        <v>18</v>
      </c>
      <c r="E287" s="83"/>
      <c r="F287" s="81">
        <f t="shared" si="2"/>
        <v>18</v>
      </c>
    </row>
    <row r="288" spans="1:6" ht="13" hidden="1" outlineLevel="1">
      <c r="A288" s="76" t="s">
        <v>3705</v>
      </c>
      <c r="B288" s="83"/>
      <c r="C288" s="83"/>
      <c r="D288" s="81">
        <v>17</v>
      </c>
      <c r="E288" s="83"/>
      <c r="F288" s="81">
        <f t="shared" si="2"/>
        <v>17</v>
      </c>
    </row>
    <row r="289" spans="1:6" ht="13" hidden="1" outlineLevel="1">
      <c r="A289" s="76" t="s">
        <v>3602</v>
      </c>
      <c r="B289" s="83"/>
      <c r="C289" s="83"/>
      <c r="D289" s="81">
        <v>17</v>
      </c>
      <c r="E289" s="83"/>
      <c r="F289" s="81">
        <f t="shared" si="2"/>
        <v>17</v>
      </c>
    </row>
    <row r="290" spans="1:6" ht="13" hidden="1" outlineLevel="1">
      <c r="A290" s="76" t="s">
        <v>2363</v>
      </c>
      <c r="B290" s="83"/>
      <c r="C290" s="83"/>
      <c r="D290" s="81">
        <v>16</v>
      </c>
      <c r="E290" s="83"/>
      <c r="F290" s="81">
        <f t="shared" si="2"/>
        <v>16</v>
      </c>
    </row>
    <row r="291" spans="1:6" ht="13" hidden="1" outlineLevel="1">
      <c r="A291" s="76" t="s">
        <v>3598</v>
      </c>
      <c r="B291" s="83"/>
      <c r="C291" s="83"/>
      <c r="D291" s="81">
        <v>16</v>
      </c>
      <c r="E291" s="83"/>
      <c r="F291" s="81">
        <f t="shared" si="2"/>
        <v>16</v>
      </c>
    </row>
    <row r="292" spans="1:6" ht="13" hidden="1" outlineLevel="1">
      <c r="A292" s="76" t="s">
        <v>3560</v>
      </c>
      <c r="B292" s="83"/>
      <c r="C292" s="81">
        <v>16</v>
      </c>
      <c r="D292" s="83"/>
      <c r="E292" s="83"/>
      <c r="F292" s="81">
        <f t="shared" si="2"/>
        <v>16</v>
      </c>
    </row>
    <row r="293" spans="1:6" ht="13" hidden="1" outlineLevel="1">
      <c r="A293" s="76" t="s">
        <v>3753</v>
      </c>
      <c r="B293" s="83"/>
      <c r="C293" s="83"/>
      <c r="D293" s="81">
        <v>16</v>
      </c>
      <c r="E293" s="83"/>
      <c r="F293" s="81">
        <f t="shared" si="2"/>
        <v>16</v>
      </c>
    </row>
    <row r="294" spans="1:6" ht="13" hidden="1" outlineLevel="1">
      <c r="A294" s="76" t="s">
        <v>3754</v>
      </c>
      <c r="B294" s="83"/>
      <c r="C294" s="83"/>
      <c r="D294" s="81">
        <v>15</v>
      </c>
      <c r="E294" s="83"/>
      <c r="F294" s="81">
        <f t="shared" si="2"/>
        <v>15</v>
      </c>
    </row>
    <row r="295" spans="1:6" ht="13" hidden="1" outlineLevel="1">
      <c r="A295" s="76" t="s">
        <v>2706</v>
      </c>
      <c r="B295" s="83"/>
      <c r="C295" s="83"/>
      <c r="D295" s="81">
        <v>15</v>
      </c>
      <c r="E295" s="83"/>
      <c r="F295" s="81">
        <f t="shared" si="2"/>
        <v>15</v>
      </c>
    </row>
    <row r="296" spans="1:6" ht="13" hidden="1" outlineLevel="1">
      <c r="A296" s="76" t="s">
        <v>3755</v>
      </c>
      <c r="B296" s="83"/>
      <c r="C296" s="83"/>
      <c r="D296" s="81">
        <v>15</v>
      </c>
      <c r="E296" s="83"/>
      <c r="F296" s="81">
        <f t="shared" si="2"/>
        <v>15</v>
      </c>
    </row>
    <row r="297" spans="1:6" ht="13" hidden="1" outlineLevel="1">
      <c r="A297" s="76" t="s">
        <v>3756</v>
      </c>
      <c r="B297" s="83"/>
      <c r="C297" s="83"/>
      <c r="D297" s="81">
        <v>15</v>
      </c>
      <c r="E297" s="83"/>
      <c r="F297" s="81">
        <f t="shared" si="2"/>
        <v>15</v>
      </c>
    </row>
    <row r="298" spans="1:6" ht="13" hidden="1" outlineLevel="1">
      <c r="A298" s="76" t="s">
        <v>3757</v>
      </c>
      <c r="B298" s="83"/>
      <c r="C298" s="83"/>
      <c r="D298" s="81">
        <v>15</v>
      </c>
      <c r="E298" s="83"/>
      <c r="F298" s="81">
        <f t="shared" si="2"/>
        <v>15</v>
      </c>
    </row>
    <row r="299" spans="1:6" ht="13" hidden="1" outlineLevel="1">
      <c r="A299" s="76" t="s">
        <v>3758</v>
      </c>
      <c r="B299" s="83"/>
      <c r="C299" s="83"/>
      <c r="D299" s="81">
        <v>15</v>
      </c>
      <c r="E299" s="83"/>
      <c r="F299" s="81">
        <f t="shared" si="2"/>
        <v>15</v>
      </c>
    </row>
    <row r="300" spans="1:6" ht="13" hidden="1" outlineLevel="1">
      <c r="A300" s="76" t="s">
        <v>3759</v>
      </c>
      <c r="B300" s="83"/>
      <c r="C300" s="83"/>
      <c r="D300" s="81">
        <v>15</v>
      </c>
      <c r="E300" s="83"/>
      <c r="F300" s="81">
        <f t="shared" si="2"/>
        <v>15</v>
      </c>
    </row>
    <row r="301" spans="1:6" ht="13" hidden="1" outlineLevel="1">
      <c r="A301" s="76" t="s">
        <v>3760</v>
      </c>
      <c r="B301" s="83"/>
      <c r="C301" s="83"/>
      <c r="D301" s="81">
        <v>15</v>
      </c>
      <c r="E301" s="83"/>
      <c r="F301" s="81">
        <f t="shared" si="2"/>
        <v>15</v>
      </c>
    </row>
    <row r="302" spans="1:6" ht="13" hidden="1" outlineLevel="1">
      <c r="A302" s="76" t="s">
        <v>3761</v>
      </c>
      <c r="B302" s="83"/>
      <c r="C302" s="83"/>
      <c r="D302" s="81">
        <v>15</v>
      </c>
      <c r="E302" s="83"/>
      <c r="F302" s="81">
        <f t="shared" si="2"/>
        <v>15</v>
      </c>
    </row>
    <row r="303" spans="1:6" ht="13" hidden="1" outlineLevel="1">
      <c r="A303" s="76" t="s">
        <v>3762</v>
      </c>
      <c r="B303" s="83"/>
      <c r="C303" s="83"/>
      <c r="D303" s="81">
        <v>15</v>
      </c>
      <c r="E303" s="83"/>
      <c r="F303" s="81">
        <f t="shared" si="2"/>
        <v>15</v>
      </c>
    </row>
    <row r="304" spans="1:6" ht="13" hidden="1" outlineLevel="1">
      <c r="A304" s="76" t="s">
        <v>3763</v>
      </c>
      <c r="B304" s="83"/>
      <c r="C304" s="83"/>
      <c r="D304" s="81">
        <v>15</v>
      </c>
      <c r="E304" s="83"/>
      <c r="F304" s="81">
        <f t="shared" si="2"/>
        <v>15</v>
      </c>
    </row>
    <row r="305" spans="1:6" ht="13" hidden="1" outlineLevel="1">
      <c r="A305" s="76" t="s">
        <v>3764</v>
      </c>
      <c r="B305" s="83"/>
      <c r="C305" s="83"/>
      <c r="D305" s="81">
        <v>15</v>
      </c>
      <c r="E305" s="83"/>
      <c r="F305" s="81">
        <f t="shared" si="2"/>
        <v>15</v>
      </c>
    </row>
    <row r="306" spans="1:6" ht="13" hidden="1" outlineLevel="1">
      <c r="A306" s="76" t="s">
        <v>3661</v>
      </c>
      <c r="B306" s="83"/>
      <c r="C306" s="83"/>
      <c r="D306" s="81">
        <v>15</v>
      </c>
      <c r="E306" s="83"/>
      <c r="F306" s="81">
        <f t="shared" si="2"/>
        <v>15</v>
      </c>
    </row>
    <row r="307" spans="1:6" ht="13" hidden="1" outlineLevel="1">
      <c r="A307" s="76" t="s">
        <v>3765</v>
      </c>
      <c r="B307" s="83"/>
      <c r="C307" s="83"/>
      <c r="D307" s="81">
        <v>14</v>
      </c>
      <c r="E307" s="83"/>
      <c r="F307" s="81">
        <f t="shared" si="2"/>
        <v>14</v>
      </c>
    </row>
    <row r="308" spans="1:6" ht="13" hidden="1" outlineLevel="1">
      <c r="A308" s="76" t="s">
        <v>3766</v>
      </c>
      <c r="B308" s="83"/>
      <c r="C308" s="81">
        <v>14</v>
      </c>
      <c r="D308" s="83"/>
      <c r="E308" s="83"/>
      <c r="F308" s="81">
        <f t="shared" si="2"/>
        <v>14</v>
      </c>
    </row>
    <row r="309" spans="1:6" ht="13" hidden="1" outlineLevel="1">
      <c r="A309" s="76" t="s">
        <v>3767</v>
      </c>
      <c r="B309" s="83"/>
      <c r="C309" s="83"/>
      <c r="D309" s="81">
        <v>14</v>
      </c>
      <c r="E309" s="83"/>
      <c r="F309" s="81">
        <f t="shared" si="2"/>
        <v>14</v>
      </c>
    </row>
    <row r="310" spans="1:6" ht="13" hidden="1" outlineLevel="1">
      <c r="A310" s="76" t="s">
        <v>3768</v>
      </c>
      <c r="B310" s="83"/>
      <c r="C310" s="83"/>
      <c r="D310" s="81">
        <v>14</v>
      </c>
      <c r="E310" s="83"/>
      <c r="F310" s="81">
        <f t="shared" si="2"/>
        <v>14</v>
      </c>
    </row>
    <row r="311" spans="1:6" ht="13" hidden="1" outlineLevel="1">
      <c r="A311" s="76" t="s">
        <v>3769</v>
      </c>
      <c r="B311" s="83"/>
      <c r="C311" s="83"/>
      <c r="D311" s="81">
        <v>14</v>
      </c>
      <c r="E311" s="83"/>
      <c r="F311" s="81">
        <f t="shared" si="2"/>
        <v>14</v>
      </c>
    </row>
    <row r="312" spans="1:6" ht="13" hidden="1" outlineLevel="1">
      <c r="A312" s="76" t="s">
        <v>3770</v>
      </c>
      <c r="B312" s="83"/>
      <c r="C312" s="83"/>
      <c r="D312" s="81">
        <v>14</v>
      </c>
      <c r="E312" s="83"/>
      <c r="F312" s="81">
        <f t="shared" si="2"/>
        <v>14</v>
      </c>
    </row>
    <row r="313" spans="1:6" ht="13" hidden="1" outlineLevel="1">
      <c r="A313" s="76" t="s">
        <v>3771</v>
      </c>
      <c r="B313" s="83"/>
      <c r="C313" s="83"/>
      <c r="D313" s="81">
        <v>14</v>
      </c>
      <c r="E313" s="83"/>
      <c r="F313" s="81">
        <f t="shared" si="2"/>
        <v>14</v>
      </c>
    </row>
    <row r="314" spans="1:6" ht="13" hidden="1" outlineLevel="1">
      <c r="A314" s="76" t="s">
        <v>3772</v>
      </c>
      <c r="B314" s="83"/>
      <c r="C314" s="83"/>
      <c r="D314" s="81">
        <v>14</v>
      </c>
      <c r="E314" s="83"/>
      <c r="F314" s="81">
        <f t="shared" si="2"/>
        <v>14</v>
      </c>
    </row>
    <row r="315" spans="1:6" ht="13" hidden="1" outlineLevel="1">
      <c r="A315" s="76" t="s">
        <v>3654</v>
      </c>
      <c r="B315" s="83"/>
      <c r="C315" s="81">
        <v>14</v>
      </c>
      <c r="D315" s="83"/>
      <c r="E315" s="83"/>
      <c r="F315" s="81">
        <f t="shared" si="2"/>
        <v>14</v>
      </c>
    </row>
    <row r="316" spans="1:6" ht="13" hidden="1" outlineLevel="1">
      <c r="A316" s="76" t="s">
        <v>3696</v>
      </c>
      <c r="B316" s="83"/>
      <c r="C316" s="81">
        <v>13</v>
      </c>
      <c r="D316" s="83"/>
      <c r="E316" s="83"/>
      <c r="F316" s="81">
        <f t="shared" si="2"/>
        <v>13</v>
      </c>
    </row>
    <row r="317" spans="1:6" ht="13" hidden="1" outlineLevel="1">
      <c r="A317" s="76" t="s">
        <v>3773</v>
      </c>
      <c r="B317" s="83"/>
      <c r="C317" s="83"/>
      <c r="D317" s="81">
        <v>13</v>
      </c>
      <c r="E317" s="83"/>
      <c r="F317" s="81">
        <f t="shared" si="2"/>
        <v>13</v>
      </c>
    </row>
    <row r="318" spans="1:6" ht="13" hidden="1" outlineLevel="1">
      <c r="A318" s="76" t="s">
        <v>3774</v>
      </c>
      <c r="B318" s="83"/>
      <c r="C318" s="83"/>
      <c r="D318" s="81">
        <v>13</v>
      </c>
      <c r="E318" s="83"/>
      <c r="F318" s="81">
        <f t="shared" si="2"/>
        <v>13</v>
      </c>
    </row>
    <row r="319" spans="1:6" ht="13" hidden="1" outlineLevel="1">
      <c r="A319" s="76" t="s">
        <v>3737</v>
      </c>
      <c r="B319" s="83"/>
      <c r="C319" s="83"/>
      <c r="D319" s="81">
        <v>13</v>
      </c>
      <c r="E319" s="83"/>
      <c r="F319" s="81">
        <f t="shared" si="2"/>
        <v>13</v>
      </c>
    </row>
    <row r="320" spans="1:6" ht="13" hidden="1" outlineLevel="1">
      <c r="A320" s="76" t="s">
        <v>3553</v>
      </c>
      <c r="B320" s="83"/>
      <c r="C320" s="83"/>
      <c r="D320" s="81">
        <v>13</v>
      </c>
      <c r="E320" s="83"/>
      <c r="F320" s="81">
        <f t="shared" si="2"/>
        <v>13</v>
      </c>
    </row>
    <row r="321" spans="1:6" ht="13" hidden="1" outlineLevel="1">
      <c r="A321" s="76" t="s">
        <v>3689</v>
      </c>
      <c r="B321" s="83"/>
      <c r="C321" s="83"/>
      <c r="D321" s="81">
        <v>12</v>
      </c>
      <c r="E321" s="83"/>
      <c r="F321" s="81">
        <f t="shared" si="2"/>
        <v>12</v>
      </c>
    </row>
    <row r="322" spans="1:6" ht="13" hidden="1" outlineLevel="1">
      <c r="A322" s="76" t="s">
        <v>3390</v>
      </c>
      <c r="B322" s="83"/>
      <c r="C322" s="83"/>
      <c r="D322" s="81">
        <v>12</v>
      </c>
      <c r="E322" s="83"/>
      <c r="F322" s="81">
        <f t="shared" si="2"/>
        <v>12</v>
      </c>
    </row>
    <row r="323" spans="1:6" ht="13" hidden="1" outlineLevel="1">
      <c r="A323" s="76" t="s">
        <v>3775</v>
      </c>
      <c r="B323" s="83"/>
      <c r="C323" s="83"/>
      <c r="D323" s="81">
        <v>12</v>
      </c>
      <c r="E323" s="83"/>
      <c r="F323" s="81">
        <f t="shared" si="2"/>
        <v>12</v>
      </c>
    </row>
    <row r="324" spans="1:6" ht="13" hidden="1" outlineLevel="1">
      <c r="A324" s="76" t="s">
        <v>3700</v>
      </c>
      <c r="B324" s="83"/>
      <c r="C324" s="83"/>
      <c r="D324" s="81">
        <v>12</v>
      </c>
      <c r="E324" s="83"/>
      <c r="F324" s="81">
        <f t="shared" si="2"/>
        <v>12</v>
      </c>
    </row>
    <row r="325" spans="1:6" ht="13" hidden="1" outlineLevel="1">
      <c r="A325" s="76" t="s">
        <v>3658</v>
      </c>
      <c r="B325" s="83"/>
      <c r="C325" s="81">
        <v>12</v>
      </c>
      <c r="D325" s="83"/>
      <c r="E325" s="83"/>
      <c r="F325" s="81">
        <f t="shared" si="2"/>
        <v>12</v>
      </c>
    </row>
    <row r="326" spans="1:6" ht="13" hidden="1" outlineLevel="1">
      <c r="A326" s="76" t="s">
        <v>3776</v>
      </c>
      <c r="B326" s="83"/>
      <c r="C326" s="83"/>
      <c r="D326" s="81">
        <v>12</v>
      </c>
      <c r="E326" s="83"/>
      <c r="F326" s="81">
        <f t="shared" si="2"/>
        <v>12</v>
      </c>
    </row>
    <row r="327" spans="1:6" ht="13" hidden="1" outlineLevel="1">
      <c r="A327" s="76" t="s">
        <v>3555</v>
      </c>
      <c r="B327" s="83"/>
      <c r="C327" s="81">
        <v>12</v>
      </c>
      <c r="D327" s="83"/>
      <c r="E327" s="83"/>
      <c r="F327" s="81">
        <f t="shared" si="2"/>
        <v>12</v>
      </c>
    </row>
    <row r="328" spans="1:6" ht="13" hidden="1" outlineLevel="1">
      <c r="A328" s="76" t="s">
        <v>3777</v>
      </c>
      <c r="B328" s="83"/>
      <c r="C328" s="83"/>
      <c r="D328" s="81">
        <v>11</v>
      </c>
      <c r="E328" s="83"/>
      <c r="F328" s="81">
        <f t="shared" si="2"/>
        <v>11</v>
      </c>
    </row>
    <row r="329" spans="1:6" ht="13" hidden="1" outlineLevel="1">
      <c r="A329" s="76" t="s">
        <v>3778</v>
      </c>
      <c r="B329" s="83"/>
      <c r="C329" s="83"/>
      <c r="D329" s="81">
        <v>11</v>
      </c>
      <c r="E329" s="83"/>
      <c r="F329" s="81">
        <f t="shared" si="2"/>
        <v>11</v>
      </c>
    </row>
    <row r="330" spans="1:6" ht="13" hidden="1" outlineLevel="1">
      <c r="A330" s="76" t="s">
        <v>3779</v>
      </c>
      <c r="B330" s="83"/>
      <c r="C330" s="83"/>
      <c r="D330" s="81">
        <v>10</v>
      </c>
      <c r="E330" s="83"/>
      <c r="F330" s="81">
        <f t="shared" si="2"/>
        <v>10</v>
      </c>
    </row>
    <row r="331" spans="1:6" ht="13" hidden="1" outlineLevel="1">
      <c r="A331" s="76" t="s">
        <v>3780</v>
      </c>
      <c r="B331" s="83"/>
      <c r="C331" s="83"/>
      <c r="D331" s="81">
        <v>10</v>
      </c>
      <c r="E331" s="83"/>
      <c r="F331" s="81">
        <f t="shared" si="2"/>
        <v>10</v>
      </c>
    </row>
    <row r="332" spans="1:6" ht="13" hidden="1" outlineLevel="1">
      <c r="A332" s="76" t="s">
        <v>3694</v>
      </c>
      <c r="B332" s="83"/>
      <c r="C332" s="83"/>
      <c r="D332" s="81">
        <v>10</v>
      </c>
      <c r="E332" s="83"/>
      <c r="F332" s="81">
        <f t="shared" si="2"/>
        <v>10</v>
      </c>
    </row>
    <row r="333" spans="1:6" ht="13" hidden="1" outlineLevel="1">
      <c r="A333" s="76" t="s">
        <v>2381</v>
      </c>
      <c r="B333" s="83"/>
      <c r="C333" s="83"/>
      <c r="D333" s="81">
        <v>10</v>
      </c>
      <c r="E333" s="83"/>
      <c r="F333" s="81">
        <f t="shared" si="2"/>
        <v>10</v>
      </c>
    </row>
    <row r="334" spans="1:6" ht="13" hidden="1" outlineLevel="1">
      <c r="A334" s="76" t="s">
        <v>3781</v>
      </c>
      <c r="B334" s="83"/>
      <c r="C334" s="83"/>
      <c r="D334" s="81">
        <v>10</v>
      </c>
      <c r="E334" s="83"/>
      <c r="F334" s="81">
        <f t="shared" si="2"/>
        <v>10</v>
      </c>
    </row>
    <row r="335" spans="1:6" ht="13" hidden="1" outlineLevel="1">
      <c r="A335" s="76" t="s">
        <v>3782</v>
      </c>
      <c r="B335" s="83"/>
      <c r="C335" s="83"/>
      <c r="D335" s="81">
        <v>10</v>
      </c>
      <c r="E335" s="83"/>
      <c r="F335" s="81">
        <f t="shared" si="2"/>
        <v>10</v>
      </c>
    </row>
    <row r="336" spans="1:6" ht="13" hidden="1" outlineLevel="1">
      <c r="A336" s="76" t="s">
        <v>3783</v>
      </c>
      <c r="B336" s="83"/>
      <c r="C336" s="83"/>
      <c r="D336" s="81">
        <v>10</v>
      </c>
      <c r="E336" s="83"/>
      <c r="F336" s="81">
        <f t="shared" si="2"/>
        <v>10</v>
      </c>
    </row>
    <row r="337" spans="1:6" ht="13" hidden="1" outlineLevel="1">
      <c r="A337" s="76" t="s">
        <v>3784</v>
      </c>
      <c r="B337" s="83"/>
      <c r="C337" s="83"/>
      <c r="D337" s="81">
        <v>10</v>
      </c>
      <c r="E337" s="83"/>
      <c r="F337" s="81">
        <f t="shared" si="2"/>
        <v>10</v>
      </c>
    </row>
    <row r="338" spans="1:6" ht="13" hidden="1" outlineLevel="1">
      <c r="A338" s="76" t="s">
        <v>3785</v>
      </c>
      <c r="B338" s="83"/>
      <c r="C338" s="83"/>
      <c r="D338" s="81">
        <v>10</v>
      </c>
      <c r="E338" s="83"/>
      <c r="F338" s="81">
        <f t="shared" si="2"/>
        <v>10</v>
      </c>
    </row>
    <row r="339" spans="1:6" ht="13" hidden="1" outlineLevel="1">
      <c r="A339" s="76" t="s">
        <v>3786</v>
      </c>
      <c r="B339" s="83"/>
      <c r="C339" s="83"/>
      <c r="D339" s="81">
        <v>10</v>
      </c>
      <c r="E339" s="83"/>
      <c r="F339" s="81">
        <f t="shared" si="2"/>
        <v>10</v>
      </c>
    </row>
    <row r="340" spans="1:6" ht="13" hidden="1" outlineLevel="1">
      <c r="A340" s="76" t="s">
        <v>3582</v>
      </c>
      <c r="B340" s="83"/>
      <c r="C340" s="81">
        <v>10</v>
      </c>
      <c r="D340" s="83"/>
      <c r="E340" s="83"/>
      <c r="F340" s="81">
        <f t="shared" si="2"/>
        <v>10</v>
      </c>
    </row>
    <row r="341" spans="1:6" ht="13" hidden="1" outlineLevel="1">
      <c r="A341" s="76" t="s">
        <v>3787</v>
      </c>
      <c r="B341" s="83"/>
      <c r="C341" s="83"/>
      <c r="D341" s="81">
        <v>10</v>
      </c>
      <c r="E341" s="83"/>
      <c r="F341" s="81">
        <f t="shared" si="2"/>
        <v>10</v>
      </c>
    </row>
    <row r="342" spans="1:6" ht="13" hidden="1" outlineLevel="1">
      <c r="A342" s="76" t="s">
        <v>3788</v>
      </c>
      <c r="B342" s="83"/>
      <c r="C342" s="83"/>
      <c r="D342" s="81">
        <v>10</v>
      </c>
      <c r="E342" s="83"/>
      <c r="F342" s="81">
        <f t="shared" si="2"/>
        <v>10</v>
      </c>
    </row>
    <row r="343" spans="1:6" ht="13" hidden="1" outlineLevel="1">
      <c r="A343" s="76" t="s">
        <v>3789</v>
      </c>
      <c r="B343" s="83"/>
      <c r="C343" s="83"/>
      <c r="D343" s="81">
        <v>10</v>
      </c>
      <c r="E343" s="83"/>
      <c r="F343" s="81">
        <f t="shared" si="2"/>
        <v>10</v>
      </c>
    </row>
    <row r="344" spans="1:6" ht="13" hidden="1" outlineLevel="1">
      <c r="A344" s="76" t="s">
        <v>2329</v>
      </c>
      <c r="B344" s="83"/>
      <c r="C344" s="81">
        <v>9</v>
      </c>
      <c r="D344" s="83"/>
      <c r="E344" s="83"/>
      <c r="F344" s="81">
        <f t="shared" si="2"/>
        <v>9</v>
      </c>
    </row>
    <row r="345" spans="1:6" ht="13" hidden="1" outlineLevel="1">
      <c r="A345" s="76" t="s">
        <v>3790</v>
      </c>
      <c r="B345" s="83"/>
      <c r="C345" s="81">
        <v>9</v>
      </c>
      <c r="D345" s="83"/>
      <c r="E345" s="83"/>
      <c r="F345" s="81">
        <f t="shared" si="2"/>
        <v>9</v>
      </c>
    </row>
    <row r="346" spans="1:6" ht="13" hidden="1" outlineLevel="1">
      <c r="A346" s="76" t="s">
        <v>3704</v>
      </c>
      <c r="B346" s="83"/>
      <c r="C346" s="81">
        <v>9</v>
      </c>
      <c r="D346" s="83"/>
      <c r="E346" s="83"/>
      <c r="F346" s="81">
        <f t="shared" si="2"/>
        <v>9</v>
      </c>
    </row>
    <row r="347" spans="1:6" ht="13" hidden="1" outlineLevel="1">
      <c r="A347" s="76" t="s">
        <v>3791</v>
      </c>
      <c r="B347" s="83"/>
      <c r="C347" s="81">
        <v>9</v>
      </c>
      <c r="D347" s="83"/>
      <c r="E347" s="83"/>
      <c r="F347" s="81">
        <f t="shared" si="2"/>
        <v>9</v>
      </c>
    </row>
    <row r="348" spans="1:6" ht="13" hidden="1" outlineLevel="1">
      <c r="A348" s="76" t="s">
        <v>3722</v>
      </c>
      <c r="B348" s="83"/>
      <c r="C348" s="81">
        <v>9</v>
      </c>
      <c r="D348" s="83"/>
      <c r="E348" s="83"/>
      <c r="F348" s="81">
        <f t="shared" si="2"/>
        <v>9</v>
      </c>
    </row>
    <row r="349" spans="1:6" ht="13" hidden="1" outlineLevel="1">
      <c r="A349" s="76" t="s">
        <v>3792</v>
      </c>
      <c r="B349" s="83"/>
      <c r="C349" s="83"/>
      <c r="D349" s="81">
        <v>9</v>
      </c>
      <c r="E349" s="83"/>
      <c r="F349" s="81">
        <f t="shared" si="2"/>
        <v>9</v>
      </c>
    </row>
    <row r="350" spans="1:6" ht="13" hidden="1" outlineLevel="1">
      <c r="A350" s="76" t="s">
        <v>3793</v>
      </c>
      <c r="B350" s="83"/>
      <c r="C350" s="81">
        <v>9</v>
      </c>
      <c r="D350" s="83"/>
      <c r="E350" s="83"/>
      <c r="F350" s="81">
        <f t="shared" si="2"/>
        <v>9</v>
      </c>
    </row>
    <row r="351" spans="1:6" ht="13" hidden="1" outlineLevel="1">
      <c r="A351" s="76" t="s">
        <v>3794</v>
      </c>
      <c r="B351" s="83"/>
      <c r="C351" s="83"/>
      <c r="D351" s="81">
        <v>9</v>
      </c>
      <c r="E351" s="83"/>
      <c r="F351" s="81">
        <f t="shared" si="2"/>
        <v>9</v>
      </c>
    </row>
    <row r="352" spans="1:6" ht="13" hidden="1" outlineLevel="1">
      <c r="A352" s="76" t="s">
        <v>3655</v>
      </c>
      <c r="B352" s="83"/>
      <c r="C352" s="81">
        <v>8</v>
      </c>
      <c r="D352" s="83"/>
      <c r="E352" s="83"/>
      <c r="F352" s="81">
        <f t="shared" si="2"/>
        <v>8</v>
      </c>
    </row>
    <row r="353" spans="1:6" ht="13" hidden="1" outlineLevel="1">
      <c r="A353" s="76" t="s">
        <v>3591</v>
      </c>
      <c r="B353" s="83"/>
      <c r="C353" s="81">
        <v>8</v>
      </c>
      <c r="D353" s="83"/>
      <c r="E353" s="83"/>
      <c r="F353" s="81">
        <f t="shared" si="2"/>
        <v>8</v>
      </c>
    </row>
    <row r="354" spans="1:6" ht="13" hidden="1" outlineLevel="1">
      <c r="A354" s="76" t="s">
        <v>3546</v>
      </c>
      <c r="B354" s="83"/>
      <c r="C354" s="81">
        <v>8</v>
      </c>
      <c r="D354" s="83"/>
      <c r="E354" s="83"/>
      <c r="F354" s="81">
        <f t="shared" si="2"/>
        <v>8</v>
      </c>
    </row>
    <row r="355" spans="1:6" ht="13" hidden="1" outlineLevel="1">
      <c r="A355" s="76" t="s">
        <v>3627</v>
      </c>
      <c r="B355" s="83"/>
      <c r="C355" s="81">
        <v>8</v>
      </c>
      <c r="D355" s="83"/>
      <c r="E355" s="83"/>
      <c r="F355" s="81">
        <f t="shared" si="2"/>
        <v>8</v>
      </c>
    </row>
    <row r="356" spans="1:6" ht="13" hidden="1" outlineLevel="1">
      <c r="A356" s="76" t="s">
        <v>3585</v>
      </c>
      <c r="B356" s="81">
        <v>8</v>
      </c>
      <c r="C356" s="83"/>
      <c r="D356" s="83"/>
      <c r="E356" s="83"/>
      <c r="F356" s="81">
        <f t="shared" si="2"/>
        <v>0</v>
      </c>
    </row>
    <row r="357" spans="1:6" ht="13" hidden="1" outlineLevel="1">
      <c r="A357" s="76" t="s">
        <v>3703</v>
      </c>
      <c r="B357" s="81">
        <v>10</v>
      </c>
      <c r="C357" s="83"/>
      <c r="D357" s="83"/>
      <c r="E357" s="83"/>
      <c r="F357" s="81">
        <f t="shared" si="2"/>
        <v>0</v>
      </c>
    </row>
    <row r="359" spans="1:6" ht="13">
      <c r="A359" s="67" t="s">
        <v>29</v>
      </c>
    </row>
    <row r="360" spans="1:6" ht="13">
      <c r="A360" s="70" t="s">
        <v>3537</v>
      </c>
      <c r="B360" s="70" t="s">
        <v>3538</v>
      </c>
      <c r="C360" s="70" t="s">
        <v>3539</v>
      </c>
      <c r="D360" s="70" t="s">
        <v>3540</v>
      </c>
      <c r="E360" s="70" t="s">
        <v>3541</v>
      </c>
    </row>
    <row r="361" spans="1:6" ht="13">
      <c r="A361" s="76" t="s">
        <v>3542</v>
      </c>
      <c r="B361" s="83"/>
      <c r="C361" s="81">
        <v>5</v>
      </c>
      <c r="D361" s="81">
        <v>2</v>
      </c>
      <c r="E361" s="81">
        <f t="shared" ref="E361:E499" si="3">SUM(B361:D361)</f>
        <v>7</v>
      </c>
    </row>
    <row r="362" spans="1:6" ht="13">
      <c r="A362" s="76" t="s">
        <v>3795</v>
      </c>
      <c r="B362" s="83"/>
      <c r="C362" s="81">
        <v>2</v>
      </c>
      <c r="D362" s="81">
        <v>2</v>
      </c>
      <c r="E362" s="81">
        <f t="shared" si="3"/>
        <v>4</v>
      </c>
    </row>
    <row r="363" spans="1:6" ht="13">
      <c r="A363" s="76" t="s">
        <v>3796</v>
      </c>
      <c r="B363" s="83"/>
      <c r="C363" s="81">
        <v>3</v>
      </c>
      <c r="D363" s="83"/>
      <c r="E363" s="81">
        <f t="shared" si="3"/>
        <v>3</v>
      </c>
    </row>
    <row r="364" spans="1:6" ht="13">
      <c r="A364" s="76" t="s">
        <v>3797</v>
      </c>
      <c r="B364" s="83"/>
      <c r="C364" s="81">
        <v>3</v>
      </c>
      <c r="D364" s="83"/>
      <c r="E364" s="81">
        <f t="shared" si="3"/>
        <v>3</v>
      </c>
    </row>
    <row r="365" spans="1:6" ht="13">
      <c r="A365" s="76" t="s">
        <v>3798</v>
      </c>
      <c r="B365" s="83"/>
      <c r="C365" s="81">
        <v>3</v>
      </c>
      <c r="D365" s="83"/>
      <c r="E365" s="81">
        <f t="shared" si="3"/>
        <v>3</v>
      </c>
    </row>
    <row r="366" spans="1:6" ht="13">
      <c r="A366" s="76" t="s">
        <v>3784</v>
      </c>
      <c r="B366" s="83"/>
      <c r="C366" s="81">
        <v>3</v>
      </c>
      <c r="D366" s="83"/>
      <c r="E366" s="81">
        <f t="shared" si="3"/>
        <v>3</v>
      </c>
    </row>
    <row r="367" spans="1:6" ht="13">
      <c r="A367" s="76" t="s">
        <v>3799</v>
      </c>
      <c r="B367" s="83"/>
      <c r="C367" s="81">
        <v>3</v>
      </c>
      <c r="D367" s="83"/>
      <c r="E367" s="81">
        <f t="shared" si="3"/>
        <v>3</v>
      </c>
    </row>
    <row r="368" spans="1:6" ht="13">
      <c r="A368" s="76" t="s">
        <v>3718</v>
      </c>
      <c r="B368" s="83"/>
      <c r="C368" s="81">
        <v>3</v>
      </c>
      <c r="D368" s="83"/>
      <c r="E368" s="81">
        <f t="shared" si="3"/>
        <v>3</v>
      </c>
    </row>
    <row r="369" spans="1:5" ht="13" collapsed="1">
      <c r="A369" s="76" t="s">
        <v>3800</v>
      </c>
      <c r="B369" s="83"/>
      <c r="C369" s="81">
        <v>3</v>
      </c>
      <c r="D369" s="83"/>
      <c r="E369" s="81">
        <f t="shared" si="3"/>
        <v>3</v>
      </c>
    </row>
    <row r="370" spans="1:5" ht="13" hidden="1" outlineLevel="1">
      <c r="A370" s="76" t="s">
        <v>3801</v>
      </c>
      <c r="B370" s="83"/>
      <c r="C370" s="81">
        <v>3</v>
      </c>
      <c r="D370" s="83"/>
      <c r="E370" s="81">
        <f t="shared" si="3"/>
        <v>3</v>
      </c>
    </row>
    <row r="371" spans="1:5" ht="13" hidden="1" outlineLevel="1">
      <c r="A371" s="76" t="s">
        <v>3561</v>
      </c>
      <c r="B371" s="83"/>
      <c r="C371" s="81">
        <v>3</v>
      </c>
      <c r="D371" s="83"/>
      <c r="E371" s="81">
        <f t="shared" si="3"/>
        <v>3</v>
      </c>
    </row>
    <row r="372" spans="1:5" ht="13" hidden="1" outlineLevel="1">
      <c r="A372" s="76" t="s">
        <v>3802</v>
      </c>
      <c r="B372" s="83"/>
      <c r="C372" s="81">
        <v>3</v>
      </c>
      <c r="D372" s="83"/>
      <c r="E372" s="81">
        <f t="shared" si="3"/>
        <v>3</v>
      </c>
    </row>
    <row r="373" spans="1:5" ht="13" hidden="1" outlineLevel="1">
      <c r="A373" s="76" t="s">
        <v>3803</v>
      </c>
      <c r="B373" s="83"/>
      <c r="C373" s="81">
        <v>3</v>
      </c>
      <c r="D373" s="83"/>
      <c r="E373" s="81">
        <f t="shared" si="3"/>
        <v>3</v>
      </c>
    </row>
    <row r="374" spans="1:5" ht="13" hidden="1" outlineLevel="1">
      <c r="A374" s="76" t="s">
        <v>3575</v>
      </c>
      <c r="B374" s="83"/>
      <c r="C374" s="81">
        <v>3</v>
      </c>
      <c r="D374" s="83"/>
      <c r="E374" s="81">
        <f t="shared" si="3"/>
        <v>3</v>
      </c>
    </row>
    <row r="375" spans="1:5" ht="13" hidden="1" outlineLevel="1">
      <c r="A375" s="76" t="s">
        <v>3555</v>
      </c>
      <c r="B375" s="83"/>
      <c r="C375" s="81">
        <v>3</v>
      </c>
      <c r="D375" s="83"/>
      <c r="E375" s="81">
        <f t="shared" si="3"/>
        <v>3</v>
      </c>
    </row>
    <row r="376" spans="1:5" ht="13" hidden="1" outlineLevel="1">
      <c r="A376" s="76" t="s">
        <v>3804</v>
      </c>
      <c r="B376" s="83"/>
      <c r="C376" s="81">
        <v>2</v>
      </c>
      <c r="D376" s="83"/>
      <c r="E376" s="81">
        <f t="shared" si="3"/>
        <v>2</v>
      </c>
    </row>
    <row r="377" spans="1:5" ht="13" hidden="1" outlineLevel="1">
      <c r="A377" s="76" t="s">
        <v>3694</v>
      </c>
      <c r="B377" s="83"/>
      <c r="C377" s="81">
        <v>2</v>
      </c>
      <c r="D377" s="83"/>
      <c r="E377" s="81">
        <f t="shared" si="3"/>
        <v>2</v>
      </c>
    </row>
    <row r="378" spans="1:5" ht="13" hidden="1" outlineLevel="1">
      <c r="A378" s="76" t="s">
        <v>3805</v>
      </c>
      <c r="B378" s="83"/>
      <c r="C378" s="81">
        <v>1</v>
      </c>
      <c r="D378" s="81">
        <v>1</v>
      </c>
      <c r="E378" s="81">
        <f t="shared" si="3"/>
        <v>2</v>
      </c>
    </row>
    <row r="379" spans="1:5" ht="13" hidden="1" outlineLevel="1">
      <c r="A379" s="76" t="s">
        <v>3806</v>
      </c>
      <c r="B379" s="83"/>
      <c r="C379" s="81">
        <v>1</v>
      </c>
      <c r="D379" s="81">
        <v>1</v>
      </c>
      <c r="E379" s="81">
        <f t="shared" si="3"/>
        <v>2</v>
      </c>
    </row>
    <row r="380" spans="1:5" ht="13" hidden="1" outlineLevel="1">
      <c r="A380" s="76" t="s">
        <v>3807</v>
      </c>
      <c r="B380" s="83"/>
      <c r="C380" s="81">
        <v>1</v>
      </c>
      <c r="D380" s="81">
        <v>1</v>
      </c>
      <c r="E380" s="81">
        <f t="shared" si="3"/>
        <v>2</v>
      </c>
    </row>
    <row r="381" spans="1:5" ht="13" hidden="1" outlineLevel="1">
      <c r="A381" s="76" t="s">
        <v>3808</v>
      </c>
      <c r="B381" s="83"/>
      <c r="C381" s="81">
        <v>1</v>
      </c>
      <c r="D381" s="81">
        <v>1</v>
      </c>
      <c r="E381" s="81">
        <f t="shared" si="3"/>
        <v>2</v>
      </c>
    </row>
    <row r="382" spans="1:5" ht="13" hidden="1" outlineLevel="1">
      <c r="A382" s="76" t="s">
        <v>3809</v>
      </c>
      <c r="B382" s="83"/>
      <c r="C382" s="81">
        <v>1</v>
      </c>
      <c r="D382" s="81">
        <v>1</v>
      </c>
      <c r="E382" s="81">
        <f t="shared" si="3"/>
        <v>2</v>
      </c>
    </row>
    <row r="383" spans="1:5" ht="13" hidden="1" outlineLevel="1">
      <c r="A383" s="76" t="s">
        <v>3810</v>
      </c>
      <c r="B383" s="83"/>
      <c r="C383" s="81">
        <v>1</v>
      </c>
      <c r="D383" s="81">
        <v>1</v>
      </c>
      <c r="E383" s="81">
        <f t="shared" si="3"/>
        <v>2</v>
      </c>
    </row>
    <row r="384" spans="1:5" ht="13" hidden="1" outlineLevel="1">
      <c r="A384" s="76" t="s">
        <v>3811</v>
      </c>
      <c r="B384" s="83"/>
      <c r="C384" s="81">
        <v>2</v>
      </c>
      <c r="D384" s="83"/>
      <c r="E384" s="81">
        <f t="shared" si="3"/>
        <v>2</v>
      </c>
    </row>
    <row r="385" spans="1:5" ht="13" hidden="1" outlineLevel="1">
      <c r="A385" s="76" t="s">
        <v>3812</v>
      </c>
      <c r="B385" s="83"/>
      <c r="C385" s="81">
        <v>2</v>
      </c>
      <c r="D385" s="83"/>
      <c r="E385" s="81">
        <f t="shared" si="3"/>
        <v>2</v>
      </c>
    </row>
    <row r="386" spans="1:5" ht="13" hidden="1" outlineLevel="1">
      <c r="A386" s="76" t="s">
        <v>3655</v>
      </c>
      <c r="B386" s="83"/>
      <c r="C386" s="81">
        <v>2</v>
      </c>
      <c r="D386" s="83"/>
      <c r="E386" s="81">
        <f t="shared" si="3"/>
        <v>2</v>
      </c>
    </row>
    <row r="387" spans="1:5" ht="13" hidden="1" outlineLevel="1">
      <c r="A387" s="76" t="s">
        <v>3813</v>
      </c>
      <c r="B387" s="83"/>
      <c r="C387" s="81">
        <v>2</v>
      </c>
      <c r="D387" s="83"/>
      <c r="E387" s="81">
        <f t="shared" si="3"/>
        <v>2</v>
      </c>
    </row>
    <row r="388" spans="1:5" ht="13" hidden="1" outlineLevel="1">
      <c r="A388" s="76" t="s">
        <v>3814</v>
      </c>
      <c r="B388" s="83"/>
      <c r="C388" s="83"/>
      <c r="D388" s="81">
        <v>2</v>
      </c>
      <c r="E388" s="81">
        <f t="shared" si="3"/>
        <v>2</v>
      </c>
    </row>
    <row r="389" spans="1:5" ht="13" hidden="1" outlineLevel="1">
      <c r="A389" s="76" t="s">
        <v>3815</v>
      </c>
      <c r="B389" s="83"/>
      <c r="C389" s="83"/>
      <c r="D389" s="81">
        <v>2</v>
      </c>
      <c r="E389" s="81">
        <f t="shared" si="3"/>
        <v>2</v>
      </c>
    </row>
    <row r="390" spans="1:5" ht="13" hidden="1" outlineLevel="1">
      <c r="A390" s="76" t="s">
        <v>3816</v>
      </c>
      <c r="B390" s="83"/>
      <c r="C390" s="83"/>
      <c r="D390" s="81">
        <v>2</v>
      </c>
      <c r="E390" s="81">
        <f t="shared" si="3"/>
        <v>2</v>
      </c>
    </row>
    <row r="391" spans="1:5" ht="13" hidden="1" outlineLevel="1">
      <c r="A391" s="76" t="s">
        <v>3817</v>
      </c>
      <c r="B391" s="83"/>
      <c r="C391" s="81">
        <v>2</v>
      </c>
      <c r="D391" s="83"/>
      <c r="E391" s="81">
        <f t="shared" si="3"/>
        <v>2</v>
      </c>
    </row>
    <row r="392" spans="1:5" ht="13" hidden="1" outlineLevel="1">
      <c r="A392" s="76" t="s">
        <v>3584</v>
      </c>
      <c r="B392" s="83"/>
      <c r="C392" s="83"/>
      <c r="D392" s="81">
        <v>2</v>
      </c>
      <c r="E392" s="81">
        <f t="shared" si="3"/>
        <v>2</v>
      </c>
    </row>
    <row r="393" spans="1:5" ht="13" hidden="1" outlineLevel="1">
      <c r="A393" s="76" t="s">
        <v>3573</v>
      </c>
      <c r="B393" s="83"/>
      <c r="C393" s="83"/>
      <c r="D393" s="81">
        <v>2</v>
      </c>
      <c r="E393" s="81">
        <f t="shared" si="3"/>
        <v>2</v>
      </c>
    </row>
    <row r="394" spans="1:5" ht="13" hidden="1" outlineLevel="1">
      <c r="A394" s="76" t="s">
        <v>3545</v>
      </c>
      <c r="B394" s="83"/>
      <c r="C394" s="81">
        <v>2</v>
      </c>
      <c r="D394" s="83"/>
      <c r="E394" s="81">
        <f t="shared" si="3"/>
        <v>2</v>
      </c>
    </row>
    <row r="395" spans="1:5" ht="13" hidden="1" outlineLevel="1">
      <c r="A395" s="76" t="s">
        <v>3818</v>
      </c>
      <c r="B395" s="83"/>
      <c r="C395" s="83"/>
      <c r="D395" s="81">
        <v>2</v>
      </c>
      <c r="E395" s="81">
        <f t="shared" si="3"/>
        <v>2</v>
      </c>
    </row>
    <row r="396" spans="1:5" ht="13" hidden="1" outlineLevel="1">
      <c r="A396" s="76" t="s">
        <v>3558</v>
      </c>
      <c r="B396" s="83"/>
      <c r="C396" s="83"/>
      <c r="D396" s="81">
        <v>2</v>
      </c>
      <c r="E396" s="81">
        <f t="shared" si="3"/>
        <v>2</v>
      </c>
    </row>
    <row r="397" spans="1:5" ht="13" hidden="1" outlineLevel="1">
      <c r="A397" s="76" t="s">
        <v>3819</v>
      </c>
      <c r="B397" s="83"/>
      <c r="C397" s="81">
        <v>2</v>
      </c>
      <c r="D397" s="83"/>
      <c r="E397" s="81">
        <f t="shared" si="3"/>
        <v>2</v>
      </c>
    </row>
    <row r="398" spans="1:5" ht="13" hidden="1" outlineLevel="1">
      <c r="A398" s="76" t="s">
        <v>3820</v>
      </c>
      <c r="B398" s="83"/>
      <c r="C398" s="81">
        <v>2</v>
      </c>
      <c r="D398" s="83"/>
      <c r="E398" s="81">
        <f t="shared" si="3"/>
        <v>2</v>
      </c>
    </row>
    <row r="399" spans="1:5" ht="13" hidden="1" outlineLevel="1">
      <c r="A399" s="76" t="s">
        <v>3821</v>
      </c>
      <c r="B399" s="83"/>
      <c r="C399" s="83"/>
      <c r="D399" s="81">
        <v>2</v>
      </c>
      <c r="E399" s="81">
        <f t="shared" si="3"/>
        <v>2</v>
      </c>
    </row>
    <row r="400" spans="1:5" ht="13" hidden="1" outlineLevel="1">
      <c r="A400" s="76" t="s">
        <v>3822</v>
      </c>
      <c r="B400" s="83"/>
      <c r="C400" s="83"/>
      <c r="D400" s="81">
        <v>2</v>
      </c>
      <c r="E400" s="81">
        <f t="shared" si="3"/>
        <v>2</v>
      </c>
    </row>
    <row r="401" spans="1:5" ht="13" hidden="1" outlineLevel="1">
      <c r="A401" s="76" t="s">
        <v>3823</v>
      </c>
      <c r="B401" s="83"/>
      <c r="C401" s="83"/>
      <c r="D401" s="81">
        <v>2</v>
      </c>
      <c r="E401" s="81">
        <f t="shared" si="3"/>
        <v>2</v>
      </c>
    </row>
    <row r="402" spans="1:5" ht="13" hidden="1" outlineLevel="1">
      <c r="A402" s="76" t="s">
        <v>3721</v>
      </c>
      <c r="B402" s="83"/>
      <c r="C402" s="81">
        <v>2</v>
      </c>
      <c r="D402" s="83"/>
      <c r="E402" s="81">
        <f t="shared" si="3"/>
        <v>2</v>
      </c>
    </row>
    <row r="403" spans="1:5" ht="13" hidden="1" outlineLevel="1">
      <c r="A403" s="76" t="s">
        <v>3824</v>
      </c>
      <c r="B403" s="83"/>
      <c r="C403" s="83"/>
      <c r="D403" s="81">
        <v>2</v>
      </c>
      <c r="E403" s="81">
        <f t="shared" si="3"/>
        <v>2</v>
      </c>
    </row>
    <row r="404" spans="1:5" ht="13" hidden="1" outlineLevel="1">
      <c r="A404" s="76" t="s">
        <v>3825</v>
      </c>
      <c r="B404" s="83"/>
      <c r="C404" s="83"/>
      <c r="D404" s="81">
        <v>2</v>
      </c>
      <c r="E404" s="81">
        <f t="shared" si="3"/>
        <v>2</v>
      </c>
    </row>
    <row r="405" spans="1:5" ht="13" hidden="1" outlineLevel="1">
      <c r="A405" s="76" t="s">
        <v>3826</v>
      </c>
      <c r="B405" s="83"/>
      <c r="C405" s="81">
        <v>1</v>
      </c>
      <c r="D405" s="81">
        <v>1</v>
      </c>
      <c r="E405" s="81">
        <f t="shared" si="3"/>
        <v>2</v>
      </c>
    </row>
    <row r="406" spans="1:5" ht="13" hidden="1" outlineLevel="1">
      <c r="A406" s="76" t="s">
        <v>3827</v>
      </c>
      <c r="B406" s="83"/>
      <c r="C406" s="81">
        <v>2</v>
      </c>
      <c r="D406" s="83"/>
      <c r="E406" s="81">
        <f t="shared" si="3"/>
        <v>2</v>
      </c>
    </row>
    <row r="407" spans="1:5" ht="13" hidden="1" outlineLevel="1">
      <c r="A407" s="76" t="s">
        <v>3828</v>
      </c>
      <c r="B407" s="83"/>
      <c r="C407" s="81">
        <v>2</v>
      </c>
      <c r="D407" s="83"/>
      <c r="E407" s="81">
        <f t="shared" si="3"/>
        <v>2</v>
      </c>
    </row>
    <row r="408" spans="1:5" ht="13" hidden="1" outlineLevel="1">
      <c r="A408" s="76" t="s">
        <v>3602</v>
      </c>
      <c r="B408" s="83"/>
      <c r="C408" s="83"/>
      <c r="D408" s="81">
        <v>2</v>
      </c>
      <c r="E408" s="81">
        <f t="shared" si="3"/>
        <v>2</v>
      </c>
    </row>
    <row r="409" spans="1:5" ht="13" hidden="1" outlineLevel="1">
      <c r="A409" s="76" t="s">
        <v>3747</v>
      </c>
      <c r="B409" s="83"/>
      <c r="C409" s="81">
        <v>2</v>
      </c>
      <c r="D409" s="83"/>
      <c r="E409" s="81">
        <f t="shared" si="3"/>
        <v>2</v>
      </c>
    </row>
    <row r="410" spans="1:5" ht="13" hidden="1" outlineLevel="1">
      <c r="A410" s="76" t="s">
        <v>3829</v>
      </c>
      <c r="B410" s="83"/>
      <c r="C410" s="81">
        <v>2</v>
      </c>
      <c r="D410" s="83"/>
      <c r="E410" s="81">
        <f t="shared" si="3"/>
        <v>2</v>
      </c>
    </row>
    <row r="411" spans="1:5" ht="13" hidden="1" outlineLevel="1">
      <c r="A411" s="76" t="s">
        <v>3830</v>
      </c>
      <c r="B411" s="83"/>
      <c r="C411" s="83"/>
      <c r="D411" s="81">
        <v>2</v>
      </c>
      <c r="E411" s="81">
        <f t="shared" si="3"/>
        <v>2</v>
      </c>
    </row>
    <row r="412" spans="1:5" ht="13" hidden="1" outlineLevel="1">
      <c r="A412" s="76" t="s">
        <v>3831</v>
      </c>
      <c r="B412" s="83"/>
      <c r="C412" s="81">
        <v>2</v>
      </c>
      <c r="D412" s="83"/>
      <c r="E412" s="81">
        <f t="shared" si="3"/>
        <v>2</v>
      </c>
    </row>
    <row r="413" spans="1:5" ht="13" hidden="1" outlineLevel="1">
      <c r="A413" s="76" t="s">
        <v>3832</v>
      </c>
      <c r="B413" s="83"/>
      <c r="C413" s="81">
        <v>2</v>
      </c>
      <c r="D413" s="83"/>
      <c r="E413" s="81">
        <f t="shared" si="3"/>
        <v>2</v>
      </c>
    </row>
    <row r="414" spans="1:5" ht="13" hidden="1" outlineLevel="1">
      <c r="A414" s="76" t="s">
        <v>3833</v>
      </c>
      <c r="B414" s="83"/>
      <c r="C414" s="83"/>
      <c r="D414" s="81">
        <v>2</v>
      </c>
      <c r="E414" s="81">
        <f t="shared" si="3"/>
        <v>2</v>
      </c>
    </row>
    <row r="415" spans="1:5" ht="13" hidden="1" outlineLevel="1">
      <c r="A415" s="76" t="s">
        <v>3834</v>
      </c>
      <c r="B415" s="83"/>
      <c r="C415" s="83"/>
      <c r="D415" s="81">
        <v>2</v>
      </c>
      <c r="E415" s="81">
        <f t="shared" si="3"/>
        <v>2</v>
      </c>
    </row>
    <row r="416" spans="1:5" ht="13" hidden="1" outlineLevel="1">
      <c r="A416" s="76" t="s">
        <v>3835</v>
      </c>
      <c r="B416" s="83"/>
      <c r="C416" s="83"/>
      <c r="D416" s="81">
        <v>2</v>
      </c>
      <c r="E416" s="81">
        <f t="shared" si="3"/>
        <v>2</v>
      </c>
    </row>
    <row r="417" spans="1:5" ht="13" hidden="1" outlineLevel="1">
      <c r="A417" s="76" t="s">
        <v>3836</v>
      </c>
      <c r="B417" s="83"/>
      <c r="C417" s="83"/>
      <c r="D417" s="81">
        <v>1</v>
      </c>
      <c r="E417" s="81">
        <f t="shared" si="3"/>
        <v>1</v>
      </c>
    </row>
    <row r="418" spans="1:5" ht="13" hidden="1" outlineLevel="1">
      <c r="A418" s="76" t="s">
        <v>3837</v>
      </c>
      <c r="B418" s="83"/>
      <c r="C418" s="81">
        <v>1</v>
      </c>
      <c r="D418" s="83"/>
      <c r="E418" s="81">
        <f t="shared" si="3"/>
        <v>1</v>
      </c>
    </row>
    <row r="419" spans="1:5" ht="13" hidden="1" outlineLevel="1">
      <c r="A419" s="76" t="s">
        <v>3838</v>
      </c>
      <c r="B419" s="83"/>
      <c r="C419" s="81">
        <v>1</v>
      </c>
      <c r="D419" s="83"/>
      <c r="E419" s="81">
        <f t="shared" si="3"/>
        <v>1</v>
      </c>
    </row>
    <row r="420" spans="1:5" ht="13" hidden="1" outlineLevel="1">
      <c r="A420" s="76" t="s">
        <v>3839</v>
      </c>
      <c r="B420" s="83"/>
      <c r="C420" s="81">
        <v>1</v>
      </c>
      <c r="D420" s="83"/>
      <c r="E420" s="81">
        <f t="shared" si="3"/>
        <v>1</v>
      </c>
    </row>
    <row r="421" spans="1:5" ht="13" hidden="1" outlineLevel="1">
      <c r="A421" s="76" t="s">
        <v>3543</v>
      </c>
      <c r="B421" s="83"/>
      <c r="C421" s="81">
        <v>1</v>
      </c>
      <c r="D421" s="83"/>
      <c r="E421" s="81">
        <f t="shared" si="3"/>
        <v>1</v>
      </c>
    </row>
    <row r="422" spans="1:5" ht="13" hidden="1" outlineLevel="1">
      <c r="A422" s="76" t="s">
        <v>3840</v>
      </c>
      <c r="B422" s="83"/>
      <c r="C422" s="83"/>
      <c r="D422" s="81">
        <v>1</v>
      </c>
      <c r="E422" s="81">
        <f t="shared" si="3"/>
        <v>1</v>
      </c>
    </row>
    <row r="423" spans="1:5" ht="13" hidden="1" outlineLevel="1">
      <c r="A423" s="76" t="s">
        <v>2490</v>
      </c>
      <c r="B423" s="83"/>
      <c r="C423" s="81">
        <v>1</v>
      </c>
      <c r="D423" s="83"/>
      <c r="E423" s="81">
        <f t="shared" si="3"/>
        <v>1</v>
      </c>
    </row>
    <row r="424" spans="1:5" ht="13" hidden="1" outlineLevel="1">
      <c r="A424" s="76" t="s">
        <v>3841</v>
      </c>
      <c r="B424" s="83"/>
      <c r="C424" s="83"/>
      <c r="D424" s="81">
        <v>1</v>
      </c>
      <c r="E424" s="81">
        <f t="shared" si="3"/>
        <v>1</v>
      </c>
    </row>
    <row r="425" spans="1:5" ht="13" hidden="1" outlineLevel="1">
      <c r="A425" s="76" t="s">
        <v>3842</v>
      </c>
      <c r="B425" s="83"/>
      <c r="C425" s="83"/>
      <c r="D425" s="81">
        <v>1</v>
      </c>
      <c r="E425" s="81">
        <f t="shared" si="3"/>
        <v>1</v>
      </c>
    </row>
    <row r="426" spans="1:5" ht="13" hidden="1" outlineLevel="1">
      <c r="A426" s="76" t="s">
        <v>3843</v>
      </c>
      <c r="B426" s="83"/>
      <c r="C426" s="83"/>
      <c r="D426" s="81">
        <v>1</v>
      </c>
      <c r="E426" s="81">
        <f t="shared" si="3"/>
        <v>1</v>
      </c>
    </row>
    <row r="427" spans="1:5" ht="13" hidden="1" outlineLevel="1">
      <c r="A427" s="76" t="s">
        <v>3844</v>
      </c>
      <c r="B427" s="83"/>
      <c r="C427" s="83"/>
      <c r="D427" s="81">
        <v>1</v>
      </c>
      <c r="E427" s="81">
        <f t="shared" si="3"/>
        <v>1</v>
      </c>
    </row>
    <row r="428" spans="1:5" ht="13" hidden="1" outlineLevel="1">
      <c r="A428" s="76" t="s">
        <v>3845</v>
      </c>
      <c r="B428" s="83"/>
      <c r="C428" s="83"/>
      <c r="D428" s="81">
        <v>1</v>
      </c>
      <c r="E428" s="81">
        <f t="shared" si="3"/>
        <v>1</v>
      </c>
    </row>
    <row r="429" spans="1:5" ht="13" hidden="1" outlineLevel="1">
      <c r="A429" s="76" t="s">
        <v>3846</v>
      </c>
      <c r="B429" s="83"/>
      <c r="C429" s="83"/>
      <c r="D429" s="81">
        <v>1</v>
      </c>
      <c r="E429" s="81">
        <f t="shared" si="3"/>
        <v>1</v>
      </c>
    </row>
    <row r="430" spans="1:5" ht="13" hidden="1" outlineLevel="1">
      <c r="A430" s="76" t="s">
        <v>3847</v>
      </c>
      <c r="B430" s="83"/>
      <c r="C430" s="83"/>
      <c r="D430" s="81">
        <v>1</v>
      </c>
      <c r="E430" s="81">
        <f t="shared" si="3"/>
        <v>1</v>
      </c>
    </row>
    <row r="431" spans="1:5" ht="13" hidden="1" outlineLevel="1">
      <c r="A431" s="76" t="s">
        <v>3848</v>
      </c>
      <c r="B431" s="83"/>
      <c r="C431" s="83"/>
      <c r="D431" s="81">
        <v>1</v>
      </c>
      <c r="E431" s="81">
        <f t="shared" si="3"/>
        <v>1</v>
      </c>
    </row>
    <row r="432" spans="1:5" ht="13" hidden="1" outlineLevel="1">
      <c r="A432" s="76" t="s">
        <v>3849</v>
      </c>
      <c r="B432" s="83"/>
      <c r="C432" s="83"/>
      <c r="D432" s="81">
        <v>1</v>
      </c>
      <c r="E432" s="81">
        <f t="shared" si="3"/>
        <v>1</v>
      </c>
    </row>
    <row r="433" spans="1:5" ht="13" hidden="1" outlineLevel="1">
      <c r="A433" s="76" t="s">
        <v>3850</v>
      </c>
      <c r="B433" s="83"/>
      <c r="C433" s="83"/>
      <c r="D433" s="81">
        <v>1</v>
      </c>
      <c r="E433" s="81">
        <f t="shared" si="3"/>
        <v>1</v>
      </c>
    </row>
    <row r="434" spans="1:5" ht="13" hidden="1" outlineLevel="1">
      <c r="A434" s="76" t="s">
        <v>3851</v>
      </c>
      <c r="B434" s="83"/>
      <c r="C434" s="83"/>
      <c r="D434" s="81">
        <v>1</v>
      </c>
      <c r="E434" s="81">
        <f t="shared" si="3"/>
        <v>1</v>
      </c>
    </row>
    <row r="435" spans="1:5" ht="13" hidden="1" outlineLevel="1">
      <c r="A435" s="76" t="s">
        <v>2732</v>
      </c>
      <c r="B435" s="83"/>
      <c r="C435" s="81">
        <v>1</v>
      </c>
      <c r="D435" s="83"/>
      <c r="E435" s="81">
        <f t="shared" si="3"/>
        <v>1</v>
      </c>
    </row>
    <row r="436" spans="1:5" ht="13" hidden="1" outlineLevel="1">
      <c r="A436" s="76" t="s">
        <v>3852</v>
      </c>
      <c r="B436" s="81">
        <v>1</v>
      </c>
      <c r="C436" s="83"/>
      <c r="D436" s="83"/>
      <c r="E436" s="81">
        <f t="shared" si="3"/>
        <v>1</v>
      </c>
    </row>
    <row r="437" spans="1:5" ht="13" hidden="1" outlineLevel="1">
      <c r="A437" s="76" t="s">
        <v>3853</v>
      </c>
      <c r="B437" s="83"/>
      <c r="C437" s="83"/>
      <c r="D437" s="81">
        <v>1</v>
      </c>
      <c r="E437" s="81">
        <f t="shared" si="3"/>
        <v>1</v>
      </c>
    </row>
    <row r="438" spans="1:5" ht="13" hidden="1" outlineLevel="1">
      <c r="A438" s="76" t="s">
        <v>3854</v>
      </c>
      <c r="B438" s="83"/>
      <c r="C438" s="83"/>
      <c r="D438" s="81">
        <v>1</v>
      </c>
      <c r="E438" s="81">
        <f t="shared" si="3"/>
        <v>1</v>
      </c>
    </row>
    <row r="439" spans="1:5" ht="13" hidden="1" outlineLevel="1">
      <c r="A439" s="76" t="s">
        <v>3855</v>
      </c>
      <c r="B439" s="83"/>
      <c r="C439" s="83"/>
      <c r="D439" s="81">
        <v>1</v>
      </c>
      <c r="E439" s="81">
        <f t="shared" si="3"/>
        <v>1</v>
      </c>
    </row>
    <row r="440" spans="1:5" ht="13" hidden="1" outlineLevel="1">
      <c r="A440" s="76" t="s">
        <v>3856</v>
      </c>
      <c r="B440" s="83"/>
      <c r="C440" s="83"/>
      <c r="D440" s="81">
        <v>1</v>
      </c>
      <c r="E440" s="81">
        <f t="shared" si="3"/>
        <v>1</v>
      </c>
    </row>
    <row r="441" spans="1:5" ht="13" hidden="1" outlineLevel="1">
      <c r="A441" s="76" t="s">
        <v>3857</v>
      </c>
      <c r="B441" s="83"/>
      <c r="C441" s="81">
        <v>1</v>
      </c>
      <c r="D441" s="83"/>
      <c r="E441" s="81">
        <f t="shared" si="3"/>
        <v>1</v>
      </c>
    </row>
    <row r="442" spans="1:5" ht="13" hidden="1" outlineLevel="1">
      <c r="A442" s="76" t="s">
        <v>3858</v>
      </c>
      <c r="B442" s="83"/>
      <c r="C442" s="83"/>
      <c r="D442" s="81">
        <v>1</v>
      </c>
      <c r="E442" s="81">
        <f t="shared" si="3"/>
        <v>1</v>
      </c>
    </row>
    <row r="443" spans="1:5" ht="13" hidden="1" outlineLevel="1">
      <c r="A443" s="76" t="s">
        <v>3859</v>
      </c>
      <c r="B443" s="83"/>
      <c r="C443" s="83"/>
      <c r="D443" s="81">
        <v>1</v>
      </c>
      <c r="E443" s="81">
        <f t="shared" si="3"/>
        <v>1</v>
      </c>
    </row>
    <row r="444" spans="1:5" ht="13" hidden="1" outlineLevel="1">
      <c r="A444" s="76" t="s">
        <v>3700</v>
      </c>
      <c r="B444" s="83"/>
      <c r="C444" s="83"/>
      <c r="D444" s="81">
        <v>1</v>
      </c>
      <c r="E444" s="81">
        <f t="shared" si="3"/>
        <v>1</v>
      </c>
    </row>
    <row r="445" spans="1:5" ht="13" hidden="1" outlineLevel="1">
      <c r="A445" s="76" t="s">
        <v>3860</v>
      </c>
      <c r="B445" s="83"/>
      <c r="C445" s="83"/>
      <c r="D445" s="81">
        <v>1</v>
      </c>
      <c r="E445" s="81">
        <f t="shared" si="3"/>
        <v>1</v>
      </c>
    </row>
    <row r="446" spans="1:5" ht="13" hidden="1" outlineLevel="1">
      <c r="A446" s="76" t="s">
        <v>3861</v>
      </c>
      <c r="B446" s="83"/>
      <c r="C446" s="81">
        <v>1</v>
      </c>
      <c r="D446" s="83"/>
      <c r="E446" s="81">
        <f t="shared" si="3"/>
        <v>1</v>
      </c>
    </row>
    <row r="447" spans="1:5" ht="13" hidden="1" outlineLevel="1">
      <c r="A447" s="76" t="s">
        <v>3862</v>
      </c>
      <c r="B447" s="81">
        <v>1</v>
      </c>
      <c r="C447" s="83"/>
      <c r="D447" s="83"/>
      <c r="E447" s="81">
        <f t="shared" si="3"/>
        <v>1</v>
      </c>
    </row>
    <row r="448" spans="1:5" ht="13" hidden="1" outlineLevel="1">
      <c r="A448" s="76" t="s">
        <v>3863</v>
      </c>
      <c r="B448" s="81">
        <v>1</v>
      </c>
      <c r="C448" s="83"/>
      <c r="D448" s="83"/>
      <c r="E448" s="81">
        <f t="shared" si="3"/>
        <v>1</v>
      </c>
    </row>
    <row r="449" spans="1:5" ht="13" hidden="1" outlineLevel="1">
      <c r="A449" s="76" t="s">
        <v>3864</v>
      </c>
      <c r="B449" s="83"/>
      <c r="C449" s="81">
        <v>1</v>
      </c>
      <c r="D449" s="83"/>
      <c r="E449" s="81">
        <f t="shared" si="3"/>
        <v>1</v>
      </c>
    </row>
    <row r="450" spans="1:5" ht="13" hidden="1" outlineLevel="1">
      <c r="A450" s="76" t="s">
        <v>3865</v>
      </c>
      <c r="B450" s="83"/>
      <c r="C450" s="83"/>
      <c r="D450" s="81">
        <v>1</v>
      </c>
      <c r="E450" s="81">
        <f t="shared" si="3"/>
        <v>1</v>
      </c>
    </row>
    <row r="451" spans="1:5" ht="13" hidden="1" outlineLevel="1">
      <c r="A451" s="76" t="s">
        <v>3611</v>
      </c>
      <c r="B451" s="81">
        <v>1</v>
      </c>
      <c r="C451" s="83"/>
      <c r="D451" s="83"/>
      <c r="E451" s="81">
        <f t="shared" si="3"/>
        <v>1</v>
      </c>
    </row>
    <row r="452" spans="1:5" ht="13" hidden="1" outlineLevel="1">
      <c r="A452" s="76" t="s">
        <v>3866</v>
      </c>
      <c r="B452" s="81">
        <v>1</v>
      </c>
      <c r="C452" s="83"/>
      <c r="D452" s="83"/>
      <c r="E452" s="81">
        <f t="shared" si="3"/>
        <v>1</v>
      </c>
    </row>
    <row r="453" spans="1:5" ht="13" hidden="1" outlineLevel="1">
      <c r="A453" s="76" t="s">
        <v>3867</v>
      </c>
      <c r="B453" s="83"/>
      <c r="C453" s="81">
        <v>1</v>
      </c>
      <c r="D453" s="83"/>
      <c r="E453" s="81">
        <f t="shared" si="3"/>
        <v>1</v>
      </c>
    </row>
    <row r="454" spans="1:5" ht="13" hidden="1" outlineLevel="1">
      <c r="A454" s="76" t="s">
        <v>3548</v>
      </c>
      <c r="B454" s="83"/>
      <c r="C454" s="81">
        <v>1</v>
      </c>
      <c r="D454" s="83"/>
      <c r="E454" s="81">
        <f t="shared" si="3"/>
        <v>1</v>
      </c>
    </row>
    <row r="455" spans="1:5" ht="13" hidden="1" outlineLevel="1">
      <c r="A455" s="76" t="s">
        <v>3868</v>
      </c>
      <c r="B455" s="83"/>
      <c r="C455" s="81">
        <v>1</v>
      </c>
      <c r="D455" s="83"/>
      <c r="E455" s="81">
        <f t="shared" si="3"/>
        <v>1</v>
      </c>
    </row>
    <row r="456" spans="1:5" ht="13" hidden="1" outlineLevel="1">
      <c r="A456" s="76" t="s">
        <v>3869</v>
      </c>
      <c r="B456" s="83"/>
      <c r="C456" s="83"/>
      <c r="D456" s="81">
        <v>1</v>
      </c>
      <c r="E456" s="81">
        <f t="shared" si="3"/>
        <v>1</v>
      </c>
    </row>
    <row r="457" spans="1:5" ht="13" hidden="1" outlineLevel="1">
      <c r="A457" s="76" t="s">
        <v>3870</v>
      </c>
      <c r="B457" s="81">
        <v>1</v>
      </c>
      <c r="C457" s="83"/>
      <c r="D457" s="83"/>
      <c r="E457" s="81">
        <f t="shared" si="3"/>
        <v>1</v>
      </c>
    </row>
    <row r="458" spans="1:5" ht="13" hidden="1" outlineLevel="1">
      <c r="A458" s="76" t="s">
        <v>3871</v>
      </c>
      <c r="B458" s="83"/>
      <c r="C458" s="81">
        <v>1</v>
      </c>
      <c r="D458" s="83"/>
      <c r="E458" s="81">
        <f t="shared" si="3"/>
        <v>1</v>
      </c>
    </row>
    <row r="459" spans="1:5" ht="13" hidden="1" outlineLevel="1">
      <c r="A459" s="76" t="s">
        <v>3872</v>
      </c>
      <c r="B459" s="83"/>
      <c r="C459" s="83"/>
      <c r="D459" s="81">
        <v>1</v>
      </c>
      <c r="E459" s="81">
        <f t="shared" si="3"/>
        <v>1</v>
      </c>
    </row>
    <row r="460" spans="1:5" ht="13" hidden="1" outlineLevel="1">
      <c r="A460" s="76" t="s">
        <v>3873</v>
      </c>
      <c r="B460" s="83"/>
      <c r="C460" s="81">
        <v>1</v>
      </c>
      <c r="D460" s="83"/>
      <c r="E460" s="81">
        <f t="shared" si="3"/>
        <v>1</v>
      </c>
    </row>
    <row r="461" spans="1:5" ht="13" hidden="1" outlineLevel="1">
      <c r="A461" s="76" t="s">
        <v>3556</v>
      </c>
      <c r="B461" s="83"/>
      <c r="C461" s="81">
        <v>1</v>
      </c>
      <c r="D461" s="83"/>
      <c r="E461" s="81">
        <f t="shared" si="3"/>
        <v>1</v>
      </c>
    </row>
    <row r="462" spans="1:5" ht="13" hidden="1" outlineLevel="1">
      <c r="A462" s="76" t="s">
        <v>3874</v>
      </c>
      <c r="B462" s="83"/>
      <c r="C462" s="81">
        <v>1</v>
      </c>
      <c r="D462" s="83"/>
      <c r="E462" s="81">
        <f t="shared" si="3"/>
        <v>1</v>
      </c>
    </row>
    <row r="463" spans="1:5" ht="13" hidden="1" outlineLevel="1">
      <c r="A463" s="76" t="s">
        <v>3875</v>
      </c>
      <c r="B463" s="83"/>
      <c r="C463" s="81">
        <v>1</v>
      </c>
      <c r="D463" s="83"/>
      <c r="E463" s="81">
        <f t="shared" si="3"/>
        <v>1</v>
      </c>
    </row>
    <row r="464" spans="1:5" ht="13" hidden="1" outlineLevel="1">
      <c r="A464" s="76" t="s">
        <v>3876</v>
      </c>
      <c r="B464" s="81">
        <v>1</v>
      </c>
      <c r="C464" s="83"/>
      <c r="D464" s="83"/>
      <c r="E464" s="81">
        <f t="shared" si="3"/>
        <v>1</v>
      </c>
    </row>
    <row r="465" spans="1:5" ht="13" hidden="1" outlineLevel="1">
      <c r="A465" s="76" t="s">
        <v>3877</v>
      </c>
      <c r="B465" s="83"/>
      <c r="C465" s="81">
        <v>1</v>
      </c>
      <c r="D465" s="83"/>
      <c r="E465" s="81">
        <f t="shared" si="3"/>
        <v>1</v>
      </c>
    </row>
    <row r="466" spans="1:5" ht="13" hidden="1" outlineLevel="1">
      <c r="A466" s="76" t="s">
        <v>3878</v>
      </c>
      <c r="B466" s="83"/>
      <c r="C466" s="81">
        <v>1</v>
      </c>
      <c r="D466" s="83"/>
      <c r="E466" s="81">
        <f t="shared" si="3"/>
        <v>1</v>
      </c>
    </row>
    <row r="467" spans="1:5" ht="13" hidden="1" outlineLevel="1">
      <c r="A467" s="76" t="s">
        <v>3552</v>
      </c>
      <c r="B467" s="83"/>
      <c r="C467" s="81">
        <v>1</v>
      </c>
      <c r="D467" s="83"/>
      <c r="E467" s="81">
        <f t="shared" si="3"/>
        <v>1</v>
      </c>
    </row>
    <row r="468" spans="1:5" ht="13" hidden="1" outlineLevel="1">
      <c r="A468" s="76" t="s">
        <v>3879</v>
      </c>
      <c r="B468" s="83"/>
      <c r="C468" s="83"/>
      <c r="D468" s="81">
        <v>1</v>
      </c>
      <c r="E468" s="81">
        <f t="shared" si="3"/>
        <v>1</v>
      </c>
    </row>
    <row r="469" spans="1:5" ht="13" hidden="1" outlineLevel="1">
      <c r="A469" s="76" t="s">
        <v>3880</v>
      </c>
      <c r="B469" s="83"/>
      <c r="C469" s="81">
        <v>1</v>
      </c>
      <c r="D469" s="83"/>
      <c r="E469" s="81">
        <f t="shared" si="3"/>
        <v>1</v>
      </c>
    </row>
    <row r="470" spans="1:5" ht="13" hidden="1" outlineLevel="1">
      <c r="A470" s="76" t="s">
        <v>3620</v>
      </c>
      <c r="B470" s="81">
        <v>1</v>
      </c>
      <c r="C470" s="83"/>
      <c r="D470" s="83"/>
      <c r="E470" s="81">
        <f t="shared" si="3"/>
        <v>1</v>
      </c>
    </row>
    <row r="471" spans="1:5" ht="13" hidden="1" outlineLevel="1">
      <c r="A471" s="76" t="s">
        <v>3881</v>
      </c>
      <c r="B471" s="83"/>
      <c r="C471" s="81">
        <v>1</v>
      </c>
      <c r="D471" s="83"/>
      <c r="E471" s="81">
        <f t="shared" si="3"/>
        <v>1</v>
      </c>
    </row>
    <row r="472" spans="1:5" ht="13" hidden="1" outlineLevel="1">
      <c r="A472" s="76" t="s">
        <v>3882</v>
      </c>
      <c r="B472" s="83"/>
      <c r="C472" s="83"/>
      <c r="D472" s="81">
        <v>1</v>
      </c>
      <c r="E472" s="81">
        <f t="shared" si="3"/>
        <v>1</v>
      </c>
    </row>
    <row r="473" spans="1:5" ht="13" hidden="1" outlineLevel="1">
      <c r="A473" s="76" t="s">
        <v>3883</v>
      </c>
      <c r="B473" s="83"/>
      <c r="C473" s="81">
        <v>1</v>
      </c>
      <c r="D473" s="83"/>
      <c r="E473" s="81">
        <f t="shared" si="3"/>
        <v>1</v>
      </c>
    </row>
    <row r="474" spans="1:5" ht="13" hidden="1" outlineLevel="1">
      <c r="A474" s="76" t="s">
        <v>3884</v>
      </c>
      <c r="B474" s="83"/>
      <c r="C474" s="81">
        <v>1</v>
      </c>
      <c r="D474" s="83"/>
      <c r="E474" s="81">
        <f t="shared" si="3"/>
        <v>1</v>
      </c>
    </row>
    <row r="475" spans="1:5" ht="13" hidden="1" outlineLevel="1">
      <c r="A475" s="76" t="s">
        <v>3601</v>
      </c>
      <c r="B475" s="83"/>
      <c r="C475" s="83"/>
      <c r="D475" s="81">
        <v>1</v>
      </c>
      <c r="E475" s="81">
        <f t="shared" si="3"/>
        <v>1</v>
      </c>
    </row>
    <row r="476" spans="1:5" ht="13" hidden="1" outlineLevel="1">
      <c r="A476" s="76" t="s">
        <v>3885</v>
      </c>
      <c r="B476" s="83"/>
      <c r="C476" s="83"/>
      <c r="D476" s="81">
        <v>1</v>
      </c>
      <c r="E476" s="81">
        <f t="shared" si="3"/>
        <v>1</v>
      </c>
    </row>
    <row r="477" spans="1:5" ht="13" hidden="1" outlineLevel="1">
      <c r="A477" s="76" t="s">
        <v>3886</v>
      </c>
      <c r="B477" s="83"/>
      <c r="C477" s="83"/>
      <c r="D477" s="81">
        <v>1</v>
      </c>
      <c r="E477" s="81">
        <f t="shared" si="3"/>
        <v>1</v>
      </c>
    </row>
    <row r="478" spans="1:5" ht="13" hidden="1" outlineLevel="1">
      <c r="A478" s="76" t="s">
        <v>3744</v>
      </c>
      <c r="B478" s="83"/>
      <c r="C478" s="81">
        <v>1</v>
      </c>
      <c r="D478" s="83"/>
      <c r="E478" s="81">
        <f t="shared" si="3"/>
        <v>1</v>
      </c>
    </row>
    <row r="479" spans="1:5" ht="13" hidden="1" outlineLevel="1">
      <c r="A479" s="76" t="s">
        <v>3887</v>
      </c>
      <c r="B479" s="83"/>
      <c r="C479" s="83"/>
      <c r="D479" s="81">
        <v>1</v>
      </c>
      <c r="E479" s="81">
        <f t="shared" si="3"/>
        <v>1</v>
      </c>
    </row>
    <row r="480" spans="1:5" ht="13" hidden="1" outlineLevel="1">
      <c r="A480" s="76" t="s">
        <v>3888</v>
      </c>
      <c r="B480" s="83"/>
      <c r="C480" s="81">
        <v>1</v>
      </c>
      <c r="D480" s="83"/>
      <c r="E480" s="81">
        <f t="shared" si="3"/>
        <v>1</v>
      </c>
    </row>
    <row r="481" spans="1:5" ht="13" hidden="1" outlineLevel="1">
      <c r="A481" s="76" t="s">
        <v>3889</v>
      </c>
      <c r="B481" s="83"/>
      <c r="C481" s="81">
        <v>1</v>
      </c>
      <c r="D481" s="83"/>
      <c r="E481" s="81">
        <f t="shared" si="3"/>
        <v>1</v>
      </c>
    </row>
    <row r="482" spans="1:5" ht="13" hidden="1" outlineLevel="1">
      <c r="A482" s="76" t="s">
        <v>3890</v>
      </c>
      <c r="B482" s="83"/>
      <c r="C482" s="81">
        <v>1</v>
      </c>
      <c r="D482" s="83"/>
      <c r="E482" s="81">
        <f t="shared" si="3"/>
        <v>1</v>
      </c>
    </row>
    <row r="483" spans="1:5" ht="13" hidden="1" outlineLevel="1">
      <c r="A483" s="76" t="s">
        <v>3626</v>
      </c>
      <c r="B483" s="83"/>
      <c r="C483" s="81">
        <v>1</v>
      </c>
      <c r="D483" s="83"/>
      <c r="E483" s="81">
        <f t="shared" si="3"/>
        <v>1</v>
      </c>
    </row>
    <row r="484" spans="1:5" ht="13" hidden="1" outlineLevel="1">
      <c r="A484" s="76" t="s">
        <v>3793</v>
      </c>
      <c r="B484" s="81">
        <v>1</v>
      </c>
      <c r="C484" s="83"/>
      <c r="D484" s="83"/>
      <c r="E484" s="81">
        <f t="shared" si="3"/>
        <v>1</v>
      </c>
    </row>
    <row r="485" spans="1:5" ht="13" hidden="1" outlineLevel="1">
      <c r="A485" s="76" t="s">
        <v>3891</v>
      </c>
      <c r="B485" s="83"/>
      <c r="C485" s="81">
        <v>1</v>
      </c>
      <c r="D485" s="83"/>
      <c r="E485" s="81">
        <f t="shared" si="3"/>
        <v>1</v>
      </c>
    </row>
    <row r="486" spans="1:5" ht="13" hidden="1" outlineLevel="1">
      <c r="A486" s="76" t="s">
        <v>3892</v>
      </c>
      <c r="B486" s="81">
        <v>1</v>
      </c>
      <c r="C486" s="83"/>
      <c r="D486" s="83"/>
      <c r="E486" s="81">
        <f t="shared" si="3"/>
        <v>1</v>
      </c>
    </row>
    <row r="487" spans="1:5" ht="13" hidden="1" outlineLevel="1">
      <c r="A487" s="76" t="s">
        <v>3893</v>
      </c>
      <c r="B487" s="83"/>
      <c r="C487" s="83"/>
      <c r="D487" s="81">
        <v>1</v>
      </c>
      <c r="E487" s="81">
        <f t="shared" si="3"/>
        <v>1</v>
      </c>
    </row>
    <row r="488" spans="1:5" ht="13" hidden="1" outlineLevel="1">
      <c r="A488" s="76" t="s">
        <v>3894</v>
      </c>
      <c r="B488" s="83"/>
      <c r="C488" s="81">
        <v>1</v>
      </c>
      <c r="D488" s="83"/>
      <c r="E488" s="81">
        <f t="shared" si="3"/>
        <v>1</v>
      </c>
    </row>
    <row r="489" spans="1:5" ht="13" hidden="1" outlineLevel="1">
      <c r="A489" s="76" t="s">
        <v>3635</v>
      </c>
      <c r="B489" s="83"/>
      <c r="C489" s="81">
        <v>1</v>
      </c>
      <c r="D489" s="83"/>
      <c r="E489" s="81">
        <f t="shared" si="3"/>
        <v>1</v>
      </c>
    </row>
    <row r="490" spans="1:5" ht="13" hidden="1" outlineLevel="1">
      <c r="A490" s="76" t="s">
        <v>3895</v>
      </c>
      <c r="B490" s="83"/>
      <c r="C490" s="81">
        <v>1</v>
      </c>
      <c r="D490" s="83"/>
      <c r="E490" s="81">
        <f t="shared" si="3"/>
        <v>1</v>
      </c>
    </row>
    <row r="491" spans="1:5" ht="13" hidden="1" outlineLevel="1">
      <c r="A491" s="76" t="s">
        <v>3896</v>
      </c>
      <c r="B491" s="83"/>
      <c r="C491" s="81">
        <v>1</v>
      </c>
      <c r="D491" s="83"/>
      <c r="E491" s="81">
        <f t="shared" si="3"/>
        <v>1</v>
      </c>
    </row>
    <row r="492" spans="1:5" ht="13" hidden="1" outlineLevel="1">
      <c r="A492" s="76" t="s">
        <v>3897</v>
      </c>
      <c r="B492" s="81">
        <v>1</v>
      </c>
      <c r="C492" s="83"/>
      <c r="D492" s="83"/>
      <c r="E492" s="81">
        <f t="shared" si="3"/>
        <v>1</v>
      </c>
    </row>
    <row r="493" spans="1:5" ht="13" hidden="1" outlineLevel="1">
      <c r="A493" s="76" t="s">
        <v>3654</v>
      </c>
      <c r="B493" s="83"/>
      <c r="C493" s="81">
        <v>1</v>
      </c>
      <c r="D493" s="83"/>
      <c r="E493" s="81">
        <f t="shared" si="3"/>
        <v>1</v>
      </c>
    </row>
    <row r="494" spans="1:5" ht="13" hidden="1" outlineLevel="1">
      <c r="A494" s="76" t="s">
        <v>3898</v>
      </c>
      <c r="B494" s="83"/>
      <c r="C494" s="81">
        <v>1</v>
      </c>
      <c r="D494" s="83"/>
      <c r="E494" s="81">
        <f t="shared" si="3"/>
        <v>1</v>
      </c>
    </row>
    <row r="495" spans="1:5" ht="13" hidden="1" outlineLevel="1">
      <c r="A495" s="76" t="s">
        <v>3899</v>
      </c>
      <c r="B495" s="83"/>
      <c r="C495" s="83"/>
      <c r="D495" s="81">
        <v>1</v>
      </c>
      <c r="E495" s="81">
        <f t="shared" si="3"/>
        <v>1</v>
      </c>
    </row>
    <row r="496" spans="1:5" ht="13" hidden="1" outlineLevel="1">
      <c r="A496" s="76" t="s">
        <v>3900</v>
      </c>
      <c r="B496" s="83"/>
      <c r="C496" s="83"/>
      <c r="D496" s="81">
        <v>1</v>
      </c>
      <c r="E496" s="81">
        <f t="shared" si="3"/>
        <v>1</v>
      </c>
    </row>
    <row r="497" spans="1:5" ht="13" hidden="1" outlineLevel="1">
      <c r="A497" s="76" t="s">
        <v>3901</v>
      </c>
      <c r="B497" s="83"/>
      <c r="C497" s="81">
        <v>1</v>
      </c>
      <c r="D497" s="83"/>
      <c r="E497" s="81">
        <f t="shared" si="3"/>
        <v>1</v>
      </c>
    </row>
    <row r="498" spans="1:5" ht="13" hidden="1" outlineLevel="1">
      <c r="A498" s="76" t="s">
        <v>3902</v>
      </c>
      <c r="B498" s="83"/>
      <c r="C498" s="81">
        <v>1</v>
      </c>
      <c r="D498" s="83"/>
      <c r="E498" s="81">
        <f t="shared" si="3"/>
        <v>1</v>
      </c>
    </row>
    <row r="499" spans="1:5" ht="13" hidden="1" outlineLevel="1">
      <c r="A499" s="76" t="s">
        <v>3903</v>
      </c>
      <c r="B499" s="83"/>
      <c r="C499" s="81">
        <v>1</v>
      </c>
      <c r="D499" s="83"/>
      <c r="E499" s="81">
        <f t="shared" si="3"/>
        <v>1</v>
      </c>
    </row>
    <row r="501" spans="1:5" ht="13">
      <c r="A501" s="67" t="s">
        <v>31</v>
      </c>
    </row>
    <row r="502" spans="1:5" ht="13">
      <c r="A502" s="70" t="s">
        <v>3537</v>
      </c>
      <c r="B502" s="70" t="s">
        <v>3538</v>
      </c>
      <c r="C502" s="70" t="s">
        <v>3539</v>
      </c>
      <c r="D502" s="70" t="s">
        <v>3540</v>
      </c>
      <c r="E502" s="70" t="s">
        <v>3541</v>
      </c>
    </row>
    <row r="503" spans="1:5" ht="13">
      <c r="A503" s="76" t="s">
        <v>3542</v>
      </c>
      <c r="B503" s="81">
        <v>17</v>
      </c>
      <c r="C503" s="81">
        <v>103</v>
      </c>
      <c r="D503" s="81">
        <v>87</v>
      </c>
      <c r="E503" s="81">
        <f t="shared" ref="E503:E608" si="4">SUM(B503:D503)</f>
        <v>207</v>
      </c>
    </row>
    <row r="504" spans="1:5" ht="13">
      <c r="A504" s="76" t="s">
        <v>3575</v>
      </c>
      <c r="B504" s="81">
        <v>6</v>
      </c>
      <c r="C504" s="81">
        <v>59</v>
      </c>
      <c r="D504" s="81">
        <v>51</v>
      </c>
      <c r="E504" s="81">
        <f t="shared" si="4"/>
        <v>116</v>
      </c>
    </row>
    <row r="505" spans="1:5" ht="13">
      <c r="A505" s="76" t="s">
        <v>3626</v>
      </c>
      <c r="B505" s="81">
        <v>6</v>
      </c>
      <c r="C505" s="81">
        <v>26</v>
      </c>
      <c r="D505" s="81">
        <v>28</v>
      </c>
      <c r="E505" s="81">
        <f t="shared" si="4"/>
        <v>60</v>
      </c>
    </row>
    <row r="506" spans="1:5" ht="13">
      <c r="A506" s="76" t="s">
        <v>3544</v>
      </c>
      <c r="B506" s="81">
        <v>6</v>
      </c>
      <c r="C506" s="81">
        <v>34</v>
      </c>
      <c r="D506" s="81">
        <v>15</v>
      </c>
      <c r="E506" s="81">
        <f t="shared" si="4"/>
        <v>55</v>
      </c>
    </row>
    <row r="507" spans="1:5" ht="13">
      <c r="A507" s="76" t="s">
        <v>3738</v>
      </c>
      <c r="B507" s="83"/>
      <c r="C507" s="81">
        <v>12</v>
      </c>
      <c r="D507" s="81">
        <v>40</v>
      </c>
      <c r="E507" s="81">
        <f t="shared" si="4"/>
        <v>52</v>
      </c>
    </row>
    <row r="508" spans="1:5" ht="13">
      <c r="A508" s="76" t="s">
        <v>3601</v>
      </c>
      <c r="B508" s="83"/>
      <c r="C508" s="81">
        <v>27</v>
      </c>
      <c r="D508" s="81">
        <v>23</v>
      </c>
      <c r="E508" s="81">
        <f t="shared" si="4"/>
        <v>50</v>
      </c>
    </row>
    <row r="509" spans="1:5" ht="13">
      <c r="A509" s="76" t="s">
        <v>3545</v>
      </c>
      <c r="B509" s="81">
        <v>8</v>
      </c>
      <c r="C509" s="81">
        <v>31</v>
      </c>
      <c r="D509" s="81">
        <v>7</v>
      </c>
      <c r="E509" s="81">
        <f t="shared" si="4"/>
        <v>46</v>
      </c>
    </row>
    <row r="510" spans="1:5" ht="13">
      <c r="A510" s="76" t="s">
        <v>3721</v>
      </c>
      <c r="B510" s="81">
        <v>7</v>
      </c>
      <c r="C510" s="81">
        <v>22</v>
      </c>
      <c r="D510" s="81">
        <v>12</v>
      </c>
      <c r="E510" s="81">
        <f t="shared" si="4"/>
        <v>41</v>
      </c>
    </row>
    <row r="511" spans="1:5" ht="13">
      <c r="A511" s="76" t="s">
        <v>3904</v>
      </c>
      <c r="B511" s="81">
        <v>10</v>
      </c>
      <c r="C511" s="81">
        <v>13</v>
      </c>
      <c r="D511" s="81">
        <v>11</v>
      </c>
      <c r="E511" s="81">
        <f t="shared" si="4"/>
        <v>34</v>
      </c>
    </row>
    <row r="512" spans="1:5" ht="13" collapsed="1">
      <c r="A512" s="76" t="s">
        <v>3660</v>
      </c>
      <c r="B512" s="83"/>
      <c r="C512" s="81">
        <v>19</v>
      </c>
      <c r="D512" s="81">
        <v>13</v>
      </c>
      <c r="E512" s="81">
        <f t="shared" si="4"/>
        <v>32</v>
      </c>
    </row>
    <row r="513" spans="1:5" ht="13" hidden="1" outlineLevel="1">
      <c r="A513" s="76" t="s">
        <v>3568</v>
      </c>
      <c r="B513" s="83"/>
      <c r="C513" s="81">
        <v>22</v>
      </c>
      <c r="D513" s="81">
        <v>8</v>
      </c>
      <c r="E513" s="81">
        <f t="shared" si="4"/>
        <v>30</v>
      </c>
    </row>
    <row r="514" spans="1:5" ht="13" hidden="1" outlineLevel="1">
      <c r="A514" s="76" t="s">
        <v>3584</v>
      </c>
      <c r="B514" s="83"/>
      <c r="C514" s="81">
        <v>16</v>
      </c>
      <c r="D514" s="81">
        <v>13</v>
      </c>
      <c r="E514" s="81">
        <f t="shared" si="4"/>
        <v>29</v>
      </c>
    </row>
    <row r="515" spans="1:5" ht="13" hidden="1" outlineLevel="1">
      <c r="A515" s="76" t="s">
        <v>3905</v>
      </c>
      <c r="B515" s="83"/>
      <c r="C515" s="81">
        <v>16</v>
      </c>
      <c r="D515" s="81">
        <v>12</v>
      </c>
      <c r="E515" s="81">
        <f t="shared" si="4"/>
        <v>28</v>
      </c>
    </row>
    <row r="516" spans="1:5" ht="13" hidden="1" outlineLevel="1">
      <c r="A516" s="76" t="s">
        <v>2472</v>
      </c>
      <c r="B516" s="83"/>
      <c r="C516" s="81">
        <v>16</v>
      </c>
      <c r="D516" s="81">
        <v>11</v>
      </c>
      <c r="E516" s="81">
        <f t="shared" si="4"/>
        <v>27</v>
      </c>
    </row>
    <row r="517" spans="1:5" ht="13" hidden="1" outlineLevel="1">
      <c r="A517" s="76" t="s">
        <v>3736</v>
      </c>
      <c r="B517" s="83"/>
      <c r="C517" s="81">
        <v>12</v>
      </c>
      <c r="D517" s="81">
        <v>14</v>
      </c>
      <c r="E517" s="81">
        <f t="shared" si="4"/>
        <v>26</v>
      </c>
    </row>
    <row r="518" spans="1:5" ht="13" hidden="1" outlineLevel="1">
      <c r="A518" s="76" t="s">
        <v>3561</v>
      </c>
      <c r="B518" s="83"/>
      <c r="C518" s="81">
        <v>17</v>
      </c>
      <c r="D518" s="81">
        <v>8</v>
      </c>
      <c r="E518" s="81">
        <f t="shared" si="4"/>
        <v>25</v>
      </c>
    </row>
    <row r="519" spans="1:5" ht="13" hidden="1" outlineLevel="1">
      <c r="A519" s="76" t="s">
        <v>3582</v>
      </c>
      <c r="B519" s="83"/>
      <c r="C519" s="81">
        <v>12</v>
      </c>
      <c r="D519" s="81">
        <v>11</v>
      </c>
      <c r="E519" s="81">
        <f t="shared" si="4"/>
        <v>23</v>
      </c>
    </row>
    <row r="520" spans="1:5" ht="13" hidden="1" outlineLevel="1">
      <c r="A520" s="76" t="s">
        <v>2340</v>
      </c>
      <c r="B520" s="83"/>
      <c r="C520" s="81">
        <v>15</v>
      </c>
      <c r="D520" s="81">
        <v>7</v>
      </c>
      <c r="E520" s="81">
        <f t="shared" si="4"/>
        <v>22</v>
      </c>
    </row>
    <row r="521" spans="1:5" ht="13" hidden="1" outlineLevel="1">
      <c r="A521" s="76" t="s">
        <v>3881</v>
      </c>
      <c r="B521" s="83"/>
      <c r="C521" s="81">
        <v>8</v>
      </c>
      <c r="D521" s="81">
        <v>14</v>
      </c>
      <c r="E521" s="81">
        <f t="shared" si="4"/>
        <v>22</v>
      </c>
    </row>
    <row r="522" spans="1:5" ht="13" hidden="1" outlineLevel="1">
      <c r="A522" s="76" t="s">
        <v>3573</v>
      </c>
      <c r="B522" s="83"/>
      <c r="C522" s="81">
        <v>11</v>
      </c>
      <c r="D522" s="81">
        <v>10</v>
      </c>
      <c r="E522" s="81">
        <f t="shared" si="4"/>
        <v>21</v>
      </c>
    </row>
    <row r="523" spans="1:5" ht="13" hidden="1" outlineLevel="1">
      <c r="A523" s="76" t="s">
        <v>3906</v>
      </c>
      <c r="B523" s="83"/>
      <c r="C523" s="81">
        <v>11</v>
      </c>
      <c r="D523" s="81">
        <v>9</v>
      </c>
      <c r="E523" s="81">
        <f t="shared" si="4"/>
        <v>20</v>
      </c>
    </row>
    <row r="524" spans="1:5" ht="13" hidden="1" outlineLevel="1">
      <c r="A524" s="76" t="s">
        <v>3645</v>
      </c>
      <c r="B524" s="83"/>
      <c r="C524" s="81">
        <v>11</v>
      </c>
      <c r="D524" s="81">
        <v>9</v>
      </c>
      <c r="E524" s="81">
        <f t="shared" si="4"/>
        <v>20</v>
      </c>
    </row>
    <row r="525" spans="1:5" ht="13" hidden="1" outlineLevel="1">
      <c r="A525" s="76" t="s">
        <v>3615</v>
      </c>
      <c r="B525" s="83"/>
      <c r="C525" s="81">
        <v>20</v>
      </c>
      <c r="D525" s="83"/>
      <c r="E525" s="81">
        <f t="shared" si="4"/>
        <v>20</v>
      </c>
    </row>
    <row r="526" spans="1:5" ht="13" hidden="1" outlineLevel="1">
      <c r="A526" s="76" t="s">
        <v>3658</v>
      </c>
      <c r="B526" s="83"/>
      <c r="C526" s="81">
        <v>11</v>
      </c>
      <c r="D526" s="81">
        <v>9</v>
      </c>
      <c r="E526" s="81">
        <f t="shared" si="4"/>
        <v>20</v>
      </c>
    </row>
    <row r="527" spans="1:5" ht="13" hidden="1" outlineLevel="1">
      <c r="A527" s="76" t="s">
        <v>3558</v>
      </c>
      <c r="B527" s="83"/>
      <c r="C527" s="81">
        <v>9</v>
      </c>
      <c r="D527" s="81">
        <v>11</v>
      </c>
      <c r="E527" s="81">
        <f t="shared" si="4"/>
        <v>20</v>
      </c>
    </row>
    <row r="528" spans="1:5" ht="13" hidden="1" outlineLevel="1">
      <c r="A528" s="76" t="s">
        <v>3907</v>
      </c>
      <c r="B528" s="83"/>
      <c r="C528" s="81">
        <v>7</v>
      </c>
      <c r="D528" s="81">
        <v>10</v>
      </c>
      <c r="E528" s="81">
        <f t="shared" si="4"/>
        <v>17</v>
      </c>
    </row>
    <row r="529" spans="1:5" ht="13" hidden="1" outlineLevel="1">
      <c r="A529" s="76" t="s">
        <v>3655</v>
      </c>
      <c r="B529" s="83"/>
      <c r="C529" s="81">
        <v>17</v>
      </c>
      <c r="D529" s="83"/>
      <c r="E529" s="81">
        <f t="shared" si="4"/>
        <v>17</v>
      </c>
    </row>
    <row r="530" spans="1:5" ht="13" hidden="1" outlineLevel="1">
      <c r="A530" s="76" t="s">
        <v>3729</v>
      </c>
      <c r="B530" s="83"/>
      <c r="C530" s="81">
        <v>11</v>
      </c>
      <c r="D530" s="81">
        <v>6</v>
      </c>
      <c r="E530" s="81">
        <f t="shared" si="4"/>
        <v>17</v>
      </c>
    </row>
    <row r="531" spans="1:5" ht="13" hidden="1" outlineLevel="1">
      <c r="A531" s="76" t="s">
        <v>3908</v>
      </c>
      <c r="B531" s="83"/>
      <c r="C531" s="81">
        <v>10</v>
      </c>
      <c r="D531" s="81">
        <v>7</v>
      </c>
      <c r="E531" s="81">
        <f t="shared" si="4"/>
        <v>17</v>
      </c>
    </row>
    <row r="532" spans="1:5" ht="13" hidden="1" outlineLevel="1">
      <c r="A532" s="76" t="s">
        <v>3552</v>
      </c>
      <c r="B532" s="83"/>
      <c r="C532" s="81">
        <v>8</v>
      </c>
      <c r="D532" s="81">
        <v>8</v>
      </c>
      <c r="E532" s="81">
        <f t="shared" si="4"/>
        <v>16</v>
      </c>
    </row>
    <row r="533" spans="1:5" ht="13" hidden="1" outlineLevel="1">
      <c r="A533" s="76" t="s">
        <v>3559</v>
      </c>
      <c r="B533" s="83"/>
      <c r="C533" s="81">
        <v>16</v>
      </c>
      <c r="D533" s="83"/>
      <c r="E533" s="81">
        <f t="shared" si="4"/>
        <v>16</v>
      </c>
    </row>
    <row r="534" spans="1:5" ht="13" hidden="1" outlineLevel="1">
      <c r="A534" s="76" t="s">
        <v>3747</v>
      </c>
      <c r="B534" s="83"/>
      <c r="C534" s="81">
        <v>16</v>
      </c>
      <c r="D534" s="83"/>
      <c r="E534" s="81">
        <f t="shared" si="4"/>
        <v>16</v>
      </c>
    </row>
    <row r="535" spans="1:5" ht="13" hidden="1" outlineLevel="1">
      <c r="A535" s="76" t="s">
        <v>3784</v>
      </c>
      <c r="B535" s="83"/>
      <c r="C535" s="81">
        <v>8</v>
      </c>
      <c r="D535" s="81">
        <v>7</v>
      </c>
      <c r="E535" s="81">
        <f t="shared" si="4"/>
        <v>15</v>
      </c>
    </row>
    <row r="536" spans="1:5" ht="13" hidden="1" outlineLevel="1">
      <c r="A536" s="76" t="s">
        <v>3723</v>
      </c>
      <c r="B536" s="83"/>
      <c r="C536" s="81">
        <v>15</v>
      </c>
      <c r="D536" s="83"/>
      <c r="E536" s="81">
        <f t="shared" si="4"/>
        <v>15</v>
      </c>
    </row>
    <row r="537" spans="1:5" ht="13" hidden="1" outlineLevel="1">
      <c r="A537" s="76" t="s">
        <v>3635</v>
      </c>
      <c r="B537" s="83"/>
      <c r="C537" s="81">
        <v>15</v>
      </c>
      <c r="D537" s="83"/>
      <c r="E537" s="81">
        <f t="shared" si="4"/>
        <v>15</v>
      </c>
    </row>
    <row r="538" spans="1:5" ht="13" hidden="1" outlineLevel="1">
      <c r="A538" s="76" t="s">
        <v>3909</v>
      </c>
      <c r="B538" s="83"/>
      <c r="C538" s="83"/>
      <c r="D538" s="81">
        <v>15</v>
      </c>
      <c r="E538" s="81">
        <f t="shared" si="4"/>
        <v>15</v>
      </c>
    </row>
    <row r="539" spans="1:5" ht="13" hidden="1" outlineLevel="1">
      <c r="A539" s="76" t="s">
        <v>3716</v>
      </c>
      <c r="B539" s="83"/>
      <c r="C539" s="81">
        <v>7</v>
      </c>
      <c r="D539" s="81">
        <v>7</v>
      </c>
      <c r="E539" s="81">
        <f t="shared" si="4"/>
        <v>14</v>
      </c>
    </row>
    <row r="540" spans="1:5" ht="13" hidden="1" outlineLevel="1">
      <c r="A540" s="76" t="s">
        <v>3602</v>
      </c>
      <c r="B540" s="83"/>
      <c r="C540" s="81">
        <v>8</v>
      </c>
      <c r="D540" s="81">
        <v>6</v>
      </c>
      <c r="E540" s="81">
        <f t="shared" si="4"/>
        <v>14</v>
      </c>
    </row>
    <row r="541" spans="1:5" ht="13" hidden="1" outlineLevel="1">
      <c r="A541" s="76" t="s">
        <v>3555</v>
      </c>
      <c r="B541" s="83"/>
      <c r="C541" s="81">
        <v>14</v>
      </c>
      <c r="D541" s="83"/>
      <c r="E541" s="81">
        <f t="shared" si="4"/>
        <v>14</v>
      </c>
    </row>
    <row r="542" spans="1:5" ht="13" hidden="1" outlineLevel="1">
      <c r="A542" s="76" t="s">
        <v>3598</v>
      </c>
      <c r="B542" s="83"/>
      <c r="C542" s="81">
        <v>13</v>
      </c>
      <c r="D542" s="83"/>
      <c r="E542" s="81">
        <f t="shared" si="4"/>
        <v>13</v>
      </c>
    </row>
    <row r="543" spans="1:5" ht="13" hidden="1" outlineLevel="1">
      <c r="A543" s="76" t="s">
        <v>3748</v>
      </c>
      <c r="B543" s="83"/>
      <c r="C543" s="81">
        <v>6</v>
      </c>
      <c r="D543" s="81">
        <v>7</v>
      </c>
      <c r="E543" s="81">
        <f t="shared" si="4"/>
        <v>13</v>
      </c>
    </row>
    <row r="544" spans="1:5" ht="13" hidden="1" outlineLevel="1">
      <c r="A544" s="76" t="s">
        <v>3910</v>
      </c>
      <c r="B544" s="83"/>
      <c r="C544" s="81">
        <v>6</v>
      </c>
      <c r="D544" s="81">
        <v>7</v>
      </c>
      <c r="E544" s="81">
        <f t="shared" si="4"/>
        <v>13</v>
      </c>
    </row>
    <row r="545" spans="1:5" ht="13" hidden="1" outlineLevel="1">
      <c r="A545" s="76" t="s">
        <v>3627</v>
      </c>
      <c r="B545" s="83"/>
      <c r="C545" s="81">
        <v>7</v>
      </c>
      <c r="D545" s="81">
        <v>6</v>
      </c>
      <c r="E545" s="81">
        <f t="shared" si="4"/>
        <v>13</v>
      </c>
    </row>
    <row r="546" spans="1:5" ht="13" hidden="1" outlineLevel="1">
      <c r="A546" s="76" t="s">
        <v>3911</v>
      </c>
      <c r="B546" s="83"/>
      <c r="C546" s="81">
        <v>12</v>
      </c>
      <c r="D546" s="83"/>
      <c r="E546" s="81">
        <f t="shared" si="4"/>
        <v>12</v>
      </c>
    </row>
    <row r="547" spans="1:5" ht="13" hidden="1" outlineLevel="1">
      <c r="A547" s="76" t="s">
        <v>3654</v>
      </c>
      <c r="B547" s="83"/>
      <c r="C547" s="81">
        <v>6</v>
      </c>
      <c r="D547" s="81">
        <v>6</v>
      </c>
      <c r="E547" s="81">
        <f t="shared" si="4"/>
        <v>12</v>
      </c>
    </row>
    <row r="548" spans="1:5" ht="13" hidden="1" outlineLevel="1">
      <c r="A548" s="76" t="s">
        <v>2258</v>
      </c>
      <c r="B548" s="83"/>
      <c r="C548" s="83"/>
      <c r="D548" s="81">
        <v>11</v>
      </c>
      <c r="E548" s="81">
        <f t="shared" si="4"/>
        <v>11</v>
      </c>
    </row>
    <row r="549" spans="1:5" ht="13" hidden="1" outlineLevel="1">
      <c r="A549" s="76" t="s">
        <v>3705</v>
      </c>
      <c r="B549" s="83"/>
      <c r="C549" s="81">
        <v>11</v>
      </c>
      <c r="D549" s="83"/>
      <c r="E549" s="81">
        <f t="shared" si="4"/>
        <v>11</v>
      </c>
    </row>
    <row r="550" spans="1:5" ht="13" hidden="1" outlineLevel="1">
      <c r="A550" s="76" t="s">
        <v>3744</v>
      </c>
      <c r="B550" s="83"/>
      <c r="C550" s="83"/>
      <c r="D550" s="81">
        <v>11</v>
      </c>
      <c r="E550" s="81">
        <f t="shared" si="4"/>
        <v>11</v>
      </c>
    </row>
    <row r="551" spans="1:5" ht="13" hidden="1" outlineLevel="1">
      <c r="A551" s="76" t="s">
        <v>3546</v>
      </c>
      <c r="B551" s="83"/>
      <c r="C551" s="81">
        <v>11</v>
      </c>
      <c r="D551" s="83"/>
      <c r="E551" s="81">
        <f t="shared" si="4"/>
        <v>11</v>
      </c>
    </row>
    <row r="552" spans="1:5" ht="13" hidden="1" outlineLevel="1">
      <c r="A552" s="104" t="s">
        <v>4170</v>
      </c>
      <c r="B552" s="83"/>
      <c r="C552" s="81">
        <v>10</v>
      </c>
      <c r="D552" s="83"/>
      <c r="E552" s="81">
        <f t="shared" si="4"/>
        <v>10</v>
      </c>
    </row>
    <row r="553" spans="1:5" ht="13" hidden="1" outlineLevel="1">
      <c r="A553" s="76" t="s">
        <v>3722</v>
      </c>
      <c r="B553" s="83"/>
      <c r="C553" s="81">
        <v>10</v>
      </c>
      <c r="D553" s="83"/>
      <c r="E553" s="81">
        <f t="shared" si="4"/>
        <v>10</v>
      </c>
    </row>
    <row r="554" spans="1:5" ht="13" hidden="1" outlineLevel="1">
      <c r="A554" s="76" t="s">
        <v>3912</v>
      </c>
      <c r="B554" s="83"/>
      <c r="C554" s="81">
        <v>10</v>
      </c>
      <c r="D554" s="83"/>
      <c r="E554" s="81">
        <f t="shared" si="4"/>
        <v>10</v>
      </c>
    </row>
    <row r="555" spans="1:5" ht="13" hidden="1" outlineLevel="1">
      <c r="A555" s="76" t="s">
        <v>3913</v>
      </c>
      <c r="B555" s="83"/>
      <c r="C555" s="81">
        <v>9</v>
      </c>
      <c r="D555" s="83"/>
      <c r="E555" s="81">
        <f t="shared" si="4"/>
        <v>9</v>
      </c>
    </row>
    <row r="556" spans="1:5" ht="13" hidden="1" outlineLevel="1">
      <c r="A556" s="76" t="s">
        <v>3799</v>
      </c>
      <c r="B556" s="83"/>
      <c r="C556" s="81">
        <v>9</v>
      </c>
      <c r="D556" s="83"/>
      <c r="E556" s="81">
        <f t="shared" si="4"/>
        <v>9</v>
      </c>
    </row>
    <row r="557" spans="1:5" ht="13" hidden="1" outlineLevel="1">
      <c r="A557" s="76" t="s">
        <v>3914</v>
      </c>
      <c r="B557" s="83"/>
      <c r="C557" s="81">
        <v>9</v>
      </c>
      <c r="D557" s="83"/>
      <c r="E557" s="81">
        <f t="shared" si="4"/>
        <v>9</v>
      </c>
    </row>
    <row r="558" spans="1:5" ht="13" hidden="1" outlineLevel="1">
      <c r="A558" s="76" t="s">
        <v>3915</v>
      </c>
      <c r="B558" s="83"/>
      <c r="C558" s="81">
        <v>9</v>
      </c>
      <c r="D558" s="83"/>
      <c r="E558" s="81">
        <f t="shared" si="4"/>
        <v>9</v>
      </c>
    </row>
    <row r="559" spans="1:5" ht="13" hidden="1" outlineLevel="1">
      <c r="A559" s="76" t="s">
        <v>3603</v>
      </c>
      <c r="B559" s="83"/>
      <c r="C559" s="81">
        <v>9</v>
      </c>
      <c r="D559" s="83"/>
      <c r="E559" s="81">
        <f t="shared" si="4"/>
        <v>9</v>
      </c>
    </row>
    <row r="560" spans="1:5" ht="13" hidden="1" outlineLevel="1">
      <c r="A560" s="76" t="s">
        <v>3737</v>
      </c>
      <c r="B560" s="83"/>
      <c r="C560" s="81">
        <v>9</v>
      </c>
      <c r="D560" s="83"/>
      <c r="E560" s="81">
        <f t="shared" si="4"/>
        <v>9</v>
      </c>
    </row>
    <row r="561" spans="1:5" ht="13" hidden="1" outlineLevel="1">
      <c r="A561" s="76" t="s">
        <v>3916</v>
      </c>
      <c r="B561" s="83"/>
      <c r="C561" s="81">
        <v>9</v>
      </c>
      <c r="D561" s="83"/>
      <c r="E561" s="81">
        <f t="shared" si="4"/>
        <v>9</v>
      </c>
    </row>
    <row r="562" spans="1:5" ht="13" hidden="1" outlineLevel="1">
      <c r="A562" s="76" t="s">
        <v>3917</v>
      </c>
      <c r="B562" s="83"/>
      <c r="C562" s="81">
        <v>9</v>
      </c>
      <c r="D562" s="83"/>
      <c r="E562" s="81">
        <f t="shared" si="4"/>
        <v>9</v>
      </c>
    </row>
    <row r="563" spans="1:5" ht="13" hidden="1" outlineLevel="1">
      <c r="A563" s="76" t="s">
        <v>3918</v>
      </c>
      <c r="B563" s="83"/>
      <c r="C563" s="81">
        <v>8</v>
      </c>
      <c r="D563" s="83"/>
      <c r="E563" s="81">
        <f t="shared" si="4"/>
        <v>8</v>
      </c>
    </row>
    <row r="564" spans="1:5" ht="13" hidden="1" outlineLevel="1">
      <c r="A564" s="76" t="s">
        <v>3694</v>
      </c>
      <c r="B564" s="83"/>
      <c r="C564" s="83"/>
      <c r="D564" s="81">
        <v>8</v>
      </c>
      <c r="E564" s="81">
        <f t="shared" si="4"/>
        <v>8</v>
      </c>
    </row>
    <row r="565" spans="1:5" ht="13" hidden="1" outlineLevel="1">
      <c r="A565" s="76" t="s">
        <v>3706</v>
      </c>
      <c r="B565" s="83"/>
      <c r="C565" s="83"/>
      <c r="D565" s="81">
        <v>8</v>
      </c>
      <c r="E565" s="81">
        <f t="shared" si="4"/>
        <v>8</v>
      </c>
    </row>
    <row r="566" spans="1:5" ht="13" hidden="1" outlineLevel="1">
      <c r="A566" s="76" t="s">
        <v>3548</v>
      </c>
      <c r="B566" s="83"/>
      <c r="C566" s="81">
        <v>8</v>
      </c>
      <c r="D566" s="83"/>
      <c r="E566" s="81">
        <f t="shared" si="4"/>
        <v>8</v>
      </c>
    </row>
    <row r="567" spans="1:5" ht="13" hidden="1" outlineLevel="1">
      <c r="A567" s="76" t="s">
        <v>3560</v>
      </c>
      <c r="B567" s="83"/>
      <c r="C567" s="81">
        <v>8</v>
      </c>
      <c r="D567" s="83"/>
      <c r="E567" s="81">
        <f t="shared" si="4"/>
        <v>8</v>
      </c>
    </row>
    <row r="568" spans="1:5" ht="13" hidden="1" outlineLevel="1">
      <c r="A568" s="76" t="s">
        <v>3919</v>
      </c>
      <c r="B568" s="83"/>
      <c r="C568" s="81">
        <v>8</v>
      </c>
      <c r="D568" s="83"/>
      <c r="E568" s="81">
        <f t="shared" si="4"/>
        <v>8</v>
      </c>
    </row>
    <row r="569" spans="1:5" ht="13" hidden="1" outlineLevel="1">
      <c r="A569" s="76" t="s">
        <v>3920</v>
      </c>
      <c r="B569" s="83"/>
      <c r="C569" s="83"/>
      <c r="D569" s="81">
        <v>8</v>
      </c>
      <c r="E569" s="81">
        <f t="shared" si="4"/>
        <v>8</v>
      </c>
    </row>
    <row r="570" spans="1:5" ht="13" hidden="1" outlineLevel="1">
      <c r="A570" s="76" t="s">
        <v>3921</v>
      </c>
      <c r="B570" s="83"/>
      <c r="C570" s="83"/>
      <c r="D570" s="81">
        <v>8</v>
      </c>
      <c r="E570" s="81">
        <f t="shared" si="4"/>
        <v>8</v>
      </c>
    </row>
    <row r="571" spans="1:5" ht="13" hidden="1" outlineLevel="1">
      <c r="A571" s="76" t="s">
        <v>3922</v>
      </c>
      <c r="B571" s="83"/>
      <c r="C571" s="81">
        <v>8</v>
      </c>
      <c r="D571" s="83"/>
      <c r="E571" s="81">
        <f t="shared" si="4"/>
        <v>8</v>
      </c>
    </row>
    <row r="572" spans="1:5" ht="13" hidden="1" outlineLevel="1">
      <c r="A572" s="76" t="s">
        <v>3923</v>
      </c>
      <c r="B572" s="83"/>
      <c r="C572" s="81">
        <v>8</v>
      </c>
      <c r="D572" s="83"/>
      <c r="E572" s="81">
        <f t="shared" si="4"/>
        <v>8</v>
      </c>
    </row>
    <row r="573" spans="1:5" ht="13" hidden="1" outlineLevel="1">
      <c r="A573" s="76" t="s">
        <v>3924</v>
      </c>
      <c r="B573" s="83"/>
      <c r="C573" s="81">
        <v>8</v>
      </c>
      <c r="D573" s="83"/>
      <c r="E573" s="81">
        <f t="shared" si="4"/>
        <v>8</v>
      </c>
    </row>
    <row r="574" spans="1:5" ht="13" hidden="1" outlineLevel="1">
      <c r="A574" s="76" t="s">
        <v>3605</v>
      </c>
      <c r="B574" s="83"/>
      <c r="C574" s="81">
        <v>8</v>
      </c>
      <c r="D574" s="83"/>
      <c r="E574" s="81">
        <f t="shared" si="4"/>
        <v>8</v>
      </c>
    </row>
    <row r="575" spans="1:5" ht="13" hidden="1" outlineLevel="1">
      <c r="A575" s="76" t="s">
        <v>3925</v>
      </c>
      <c r="B575" s="83"/>
      <c r="C575" s="83"/>
      <c r="D575" s="81">
        <v>7</v>
      </c>
      <c r="E575" s="81">
        <f t="shared" si="4"/>
        <v>7</v>
      </c>
    </row>
    <row r="576" spans="1:5" ht="13" hidden="1" outlineLevel="1">
      <c r="A576" s="76" t="s">
        <v>3926</v>
      </c>
      <c r="B576" s="83"/>
      <c r="C576" s="83"/>
      <c r="D576" s="81">
        <v>7</v>
      </c>
      <c r="E576" s="81">
        <f t="shared" si="4"/>
        <v>7</v>
      </c>
    </row>
    <row r="577" spans="1:5" ht="13" hidden="1" outlineLevel="1">
      <c r="A577" s="76" t="s">
        <v>3927</v>
      </c>
      <c r="B577" s="83"/>
      <c r="C577" s="81">
        <v>7</v>
      </c>
      <c r="D577" s="83"/>
      <c r="E577" s="81">
        <f t="shared" si="4"/>
        <v>7</v>
      </c>
    </row>
    <row r="578" spans="1:5" ht="13" hidden="1" outlineLevel="1">
      <c r="A578" s="76" t="s">
        <v>3611</v>
      </c>
      <c r="B578" s="83"/>
      <c r="C578" s="81">
        <v>7</v>
      </c>
      <c r="D578" s="83"/>
      <c r="E578" s="81">
        <f t="shared" si="4"/>
        <v>7</v>
      </c>
    </row>
    <row r="579" spans="1:5" ht="13" hidden="1" outlineLevel="1">
      <c r="A579" s="76" t="s">
        <v>3928</v>
      </c>
      <c r="B579" s="83"/>
      <c r="C579" s="83"/>
      <c r="D579" s="81">
        <v>7</v>
      </c>
      <c r="E579" s="81">
        <f t="shared" si="4"/>
        <v>7</v>
      </c>
    </row>
    <row r="580" spans="1:5" ht="13" hidden="1" outlineLevel="1">
      <c r="A580" s="76" t="s">
        <v>3929</v>
      </c>
      <c r="B580" s="83"/>
      <c r="C580" s="83"/>
      <c r="D580" s="81">
        <v>7</v>
      </c>
      <c r="E580" s="81">
        <f t="shared" si="4"/>
        <v>7</v>
      </c>
    </row>
    <row r="581" spans="1:5" ht="13" hidden="1" outlineLevel="1">
      <c r="A581" s="76" t="s">
        <v>3930</v>
      </c>
      <c r="B581" s="83"/>
      <c r="C581" s="83"/>
      <c r="D581" s="81">
        <v>7</v>
      </c>
      <c r="E581" s="81">
        <f t="shared" si="4"/>
        <v>7</v>
      </c>
    </row>
    <row r="582" spans="1:5" ht="13" hidden="1" outlineLevel="1">
      <c r="A582" s="76" t="s">
        <v>3625</v>
      </c>
      <c r="B582" s="83"/>
      <c r="C582" s="81">
        <v>7</v>
      </c>
      <c r="D582" s="83"/>
      <c r="E582" s="81">
        <f t="shared" si="4"/>
        <v>7</v>
      </c>
    </row>
    <row r="583" spans="1:5" ht="13" hidden="1" outlineLevel="1">
      <c r="A583" s="76" t="s">
        <v>3793</v>
      </c>
      <c r="B583" s="83"/>
      <c r="C583" s="81">
        <v>7</v>
      </c>
      <c r="D583" s="83"/>
      <c r="E583" s="81">
        <f t="shared" si="4"/>
        <v>7</v>
      </c>
    </row>
    <row r="584" spans="1:5" ht="13" hidden="1" outlineLevel="1">
      <c r="A584" s="76" t="s">
        <v>3749</v>
      </c>
      <c r="B584" s="83"/>
      <c r="C584" s="81">
        <v>7</v>
      </c>
      <c r="D584" s="83"/>
      <c r="E584" s="81">
        <f t="shared" si="4"/>
        <v>7</v>
      </c>
    </row>
    <row r="585" spans="1:5" ht="13" hidden="1" outlineLevel="1">
      <c r="A585" s="76" t="s">
        <v>3931</v>
      </c>
      <c r="B585" s="83"/>
      <c r="C585" s="83"/>
      <c r="D585" s="81">
        <v>6</v>
      </c>
      <c r="E585" s="81">
        <f t="shared" si="4"/>
        <v>6</v>
      </c>
    </row>
    <row r="586" spans="1:5" ht="13" hidden="1" outlineLevel="1">
      <c r="A586" s="76" t="s">
        <v>3932</v>
      </c>
      <c r="B586" s="83"/>
      <c r="C586" s="83"/>
      <c r="D586" s="81">
        <v>6</v>
      </c>
      <c r="E586" s="81">
        <f t="shared" si="4"/>
        <v>6</v>
      </c>
    </row>
    <row r="587" spans="1:5" ht="13" hidden="1" outlineLevel="1">
      <c r="A587" s="76" t="s">
        <v>3933</v>
      </c>
      <c r="B587" s="83"/>
      <c r="C587" s="83"/>
      <c r="D587" s="81">
        <v>6</v>
      </c>
      <c r="E587" s="81">
        <f t="shared" si="4"/>
        <v>6</v>
      </c>
    </row>
    <row r="588" spans="1:5" ht="13" hidden="1" outlineLevel="1">
      <c r="A588" s="76" t="s">
        <v>3934</v>
      </c>
      <c r="B588" s="83"/>
      <c r="C588" s="83"/>
      <c r="D588" s="81">
        <v>6</v>
      </c>
      <c r="E588" s="81">
        <f t="shared" si="4"/>
        <v>6</v>
      </c>
    </row>
    <row r="589" spans="1:5" ht="13" hidden="1" outlineLevel="1">
      <c r="A589" s="76" t="s">
        <v>3935</v>
      </c>
      <c r="B589" s="83"/>
      <c r="C589" s="83"/>
      <c r="D589" s="81">
        <v>6</v>
      </c>
      <c r="E589" s="81">
        <f t="shared" si="4"/>
        <v>6</v>
      </c>
    </row>
    <row r="590" spans="1:5" ht="13" hidden="1" outlineLevel="1">
      <c r="A590" s="76" t="s">
        <v>3936</v>
      </c>
      <c r="B590" s="83"/>
      <c r="C590" s="83"/>
      <c r="D590" s="81">
        <v>6</v>
      </c>
      <c r="E590" s="81">
        <f t="shared" si="4"/>
        <v>6</v>
      </c>
    </row>
    <row r="591" spans="1:5" ht="13" hidden="1" outlineLevel="1">
      <c r="A591" s="76" t="s">
        <v>3937</v>
      </c>
      <c r="B591" s="83"/>
      <c r="C591" s="83"/>
      <c r="D591" s="81">
        <v>6</v>
      </c>
      <c r="E591" s="81">
        <f t="shared" si="4"/>
        <v>6</v>
      </c>
    </row>
    <row r="592" spans="1:5" ht="13" hidden="1" outlineLevel="1">
      <c r="A592" s="76" t="s">
        <v>3938</v>
      </c>
      <c r="B592" s="83"/>
      <c r="C592" s="81">
        <v>6</v>
      </c>
      <c r="D592" s="83"/>
      <c r="E592" s="81">
        <f t="shared" si="4"/>
        <v>6</v>
      </c>
    </row>
    <row r="593" spans="1:5" ht="13" hidden="1" outlineLevel="1">
      <c r="A593" s="76" t="s">
        <v>3797</v>
      </c>
      <c r="B593" s="83"/>
      <c r="C593" s="81">
        <v>6</v>
      </c>
      <c r="D593" s="83"/>
      <c r="E593" s="81">
        <f t="shared" si="4"/>
        <v>6</v>
      </c>
    </row>
    <row r="594" spans="1:5" ht="13" hidden="1" outlineLevel="1">
      <c r="A594" s="76" t="s">
        <v>3640</v>
      </c>
      <c r="B594" s="83"/>
      <c r="C594" s="81">
        <v>6</v>
      </c>
      <c r="D594" s="83"/>
      <c r="E594" s="81">
        <f t="shared" si="4"/>
        <v>6</v>
      </c>
    </row>
    <row r="595" spans="1:5" ht="13" hidden="1" outlineLevel="1">
      <c r="A595" s="76" t="s">
        <v>3591</v>
      </c>
      <c r="B595" s="83"/>
      <c r="C595" s="83"/>
      <c r="D595" s="81">
        <v>6</v>
      </c>
      <c r="E595" s="81">
        <f t="shared" si="4"/>
        <v>6</v>
      </c>
    </row>
    <row r="596" spans="1:5" ht="13" hidden="1" outlineLevel="1">
      <c r="A596" s="76" t="s">
        <v>3939</v>
      </c>
      <c r="B596" s="83"/>
      <c r="C596" s="83"/>
      <c r="D596" s="81">
        <v>6</v>
      </c>
      <c r="E596" s="81">
        <f t="shared" si="4"/>
        <v>6</v>
      </c>
    </row>
    <row r="597" spans="1:5" ht="13" hidden="1" outlineLevel="1">
      <c r="A597" s="76" t="s">
        <v>3940</v>
      </c>
      <c r="B597" s="83"/>
      <c r="C597" s="81">
        <v>6</v>
      </c>
      <c r="D597" s="83"/>
      <c r="E597" s="81">
        <f t="shared" si="4"/>
        <v>6</v>
      </c>
    </row>
    <row r="598" spans="1:5" ht="13" hidden="1" outlineLevel="1">
      <c r="A598" s="76" t="s">
        <v>3774</v>
      </c>
      <c r="B598" s="83"/>
      <c r="C598" s="81">
        <v>6</v>
      </c>
      <c r="D598" s="83"/>
      <c r="E598" s="81">
        <f t="shared" si="4"/>
        <v>6</v>
      </c>
    </row>
    <row r="599" spans="1:5" ht="13" hidden="1" outlineLevel="1">
      <c r="A599" s="76" t="s">
        <v>3550</v>
      </c>
      <c r="B599" s="83"/>
      <c r="C599" s="81">
        <v>6</v>
      </c>
      <c r="D599" s="83"/>
      <c r="E599" s="81">
        <f t="shared" si="4"/>
        <v>6</v>
      </c>
    </row>
    <row r="600" spans="1:5" ht="13" hidden="1" outlineLevel="1">
      <c r="A600" s="76" t="s">
        <v>3941</v>
      </c>
      <c r="B600" s="83"/>
      <c r="C600" s="81">
        <v>6</v>
      </c>
      <c r="D600" s="83"/>
      <c r="E600" s="81">
        <f t="shared" si="4"/>
        <v>6</v>
      </c>
    </row>
    <row r="601" spans="1:5" ht="13" hidden="1" outlineLevel="1">
      <c r="A601" s="76" t="s">
        <v>3942</v>
      </c>
      <c r="B601" s="83"/>
      <c r="C601" s="83"/>
      <c r="D601" s="81">
        <v>6</v>
      </c>
      <c r="E601" s="81">
        <f t="shared" si="4"/>
        <v>6</v>
      </c>
    </row>
    <row r="602" spans="1:5" ht="13" hidden="1" outlineLevel="1">
      <c r="A602" s="76" t="s">
        <v>3943</v>
      </c>
      <c r="B602" s="83"/>
      <c r="C602" s="81">
        <v>6</v>
      </c>
      <c r="D602" s="83"/>
      <c r="E602" s="81">
        <f t="shared" si="4"/>
        <v>6</v>
      </c>
    </row>
    <row r="603" spans="1:5" ht="13" hidden="1" outlineLevel="1">
      <c r="A603" s="76" t="s">
        <v>3944</v>
      </c>
      <c r="B603" s="81">
        <v>6</v>
      </c>
      <c r="C603" s="83"/>
      <c r="D603" s="83"/>
      <c r="E603" s="81">
        <f t="shared" si="4"/>
        <v>6</v>
      </c>
    </row>
    <row r="604" spans="1:5" ht="13" hidden="1" outlineLevel="1">
      <c r="A604" s="76" t="s">
        <v>3945</v>
      </c>
      <c r="B604" s="83"/>
      <c r="C604" s="81">
        <v>6</v>
      </c>
      <c r="D604" s="83"/>
      <c r="E604" s="81">
        <f t="shared" si="4"/>
        <v>6</v>
      </c>
    </row>
    <row r="605" spans="1:5" ht="13" hidden="1" outlineLevel="1">
      <c r="A605" s="76" t="s">
        <v>3661</v>
      </c>
      <c r="B605" s="83"/>
      <c r="C605" s="81">
        <v>6</v>
      </c>
      <c r="D605" s="83"/>
      <c r="E605" s="81">
        <f t="shared" si="4"/>
        <v>6</v>
      </c>
    </row>
    <row r="606" spans="1:5" ht="13" hidden="1" outlineLevel="1">
      <c r="A606" s="76" t="s">
        <v>3946</v>
      </c>
      <c r="B606" s="83"/>
      <c r="C606" s="81">
        <v>6</v>
      </c>
      <c r="D606" s="83"/>
      <c r="E606" s="81">
        <f t="shared" si="4"/>
        <v>6</v>
      </c>
    </row>
    <row r="607" spans="1:5" ht="13" hidden="1" outlineLevel="1">
      <c r="A607" s="76" t="s">
        <v>3746</v>
      </c>
      <c r="B607" s="83"/>
      <c r="C607" s="81">
        <v>6</v>
      </c>
      <c r="D607" s="83"/>
      <c r="E607" s="81">
        <f t="shared" si="4"/>
        <v>6</v>
      </c>
    </row>
    <row r="608" spans="1:5" ht="13" hidden="1" outlineLevel="1">
      <c r="A608" s="76" t="s">
        <v>3553</v>
      </c>
      <c r="B608" s="83"/>
      <c r="C608" s="81">
        <v>6</v>
      </c>
      <c r="D608" s="83"/>
      <c r="E608" s="81">
        <f t="shared" si="4"/>
        <v>6</v>
      </c>
    </row>
    <row r="610" spans="1:6" ht="13">
      <c r="A610" s="67" t="s">
        <v>33</v>
      </c>
    </row>
    <row r="611" spans="1:6" ht="13">
      <c r="A611" s="102" t="s">
        <v>3537</v>
      </c>
      <c r="B611" s="102" t="s">
        <v>3538</v>
      </c>
      <c r="C611" s="102" t="s">
        <v>3539</v>
      </c>
      <c r="D611" s="102" t="s">
        <v>3540</v>
      </c>
      <c r="E611" s="102" t="s">
        <v>3644</v>
      </c>
      <c r="F611" s="70" t="s">
        <v>3541</v>
      </c>
    </row>
    <row r="612" spans="1:6" ht="13">
      <c r="A612" s="76" t="s">
        <v>3542</v>
      </c>
      <c r="B612" s="83"/>
      <c r="C612" s="81">
        <v>8</v>
      </c>
      <c r="D612" s="81">
        <v>1</v>
      </c>
      <c r="E612" s="83"/>
      <c r="F612" s="81">
        <f t="shared" ref="F612:F754" si="5">SUM(C612:E612)</f>
        <v>9</v>
      </c>
    </row>
    <row r="613" spans="1:6" ht="13">
      <c r="A613" s="76" t="s">
        <v>3947</v>
      </c>
      <c r="B613" s="83"/>
      <c r="C613" s="81">
        <v>4</v>
      </c>
      <c r="D613" s="83"/>
      <c r="E613" s="83"/>
      <c r="F613" s="81">
        <f t="shared" si="5"/>
        <v>4</v>
      </c>
    </row>
    <row r="614" spans="1:6" ht="13">
      <c r="A614" s="76" t="s">
        <v>3948</v>
      </c>
      <c r="B614" s="83"/>
      <c r="C614" s="81">
        <v>4</v>
      </c>
      <c r="D614" s="83"/>
      <c r="E614" s="83"/>
      <c r="F614" s="81">
        <f t="shared" si="5"/>
        <v>4</v>
      </c>
    </row>
    <row r="615" spans="1:6" ht="13">
      <c r="A615" s="76" t="s">
        <v>3949</v>
      </c>
      <c r="B615" s="83"/>
      <c r="C615" s="81">
        <v>4</v>
      </c>
      <c r="D615" s="83"/>
      <c r="E615" s="83"/>
      <c r="F615" s="81">
        <f t="shared" si="5"/>
        <v>4</v>
      </c>
    </row>
    <row r="616" spans="1:6" ht="13">
      <c r="A616" s="76" t="s">
        <v>3950</v>
      </c>
      <c r="B616" s="83"/>
      <c r="C616" s="81">
        <v>4</v>
      </c>
      <c r="D616" s="83"/>
      <c r="E616" s="83"/>
      <c r="F616" s="81">
        <f t="shared" si="5"/>
        <v>4</v>
      </c>
    </row>
    <row r="617" spans="1:6" ht="13">
      <c r="A617" s="76" t="s">
        <v>3706</v>
      </c>
      <c r="B617" s="83"/>
      <c r="C617" s="81">
        <v>4</v>
      </c>
      <c r="D617" s="83"/>
      <c r="E617" s="83"/>
      <c r="F617" s="81">
        <f t="shared" si="5"/>
        <v>4</v>
      </c>
    </row>
    <row r="618" spans="1:6" ht="13">
      <c r="A618" s="76" t="s">
        <v>3552</v>
      </c>
      <c r="B618" s="83"/>
      <c r="C618" s="81">
        <v>4</v>
      </c>
      <c r="D618" s="83"/>
      <c r="E618" s="83"/>
      <c r="F618" s="81">
        <f t="shared" si="5"/>
        <v>4</v>
      </c>
    </row>
    <row r="619" spans="1:6" ht="13">
      <c r="A619" s="76" t="s">
        <v>3951</v>
      </c>
      <c r="B619" s="83"/>
      <c r="C619" s="81">
        <v>4</v>
      </c>
      <c r="D619" s="83"/>
      <c r="E619" s="83"/>
      <c r="F619" s="81">
        <f t="shared" si="5"/>
        <v>4</v>
      </c>
    </row>
    <row r="620" spans="1:6" ht="13">
      <c r="A620" s="76" t="s">
        <v>3544</v>
      </c>
      <c r="B620" s="83"/>
      <c r="C620" s="81">
        <v>4</v>
      </c>
      <c r="D620" s="83"/>
      <c r="E620" s="83"/>
      <c r="F620" s="81">
        <f t="shared" si="5"/>
        <v>4</v>
      </c>
    </row>
    <row r="621" spans="1:6" ht="13" collapsed="1">
      <c r="A621" s="76" t="s">
        <v>3660</v>
      </c>
      <c r="B621" s="83"/>
      <c r="C621" s="81">
        <v>4</v>
      </c>
      <c r="D621" s="83"/>
      <c r="E621" s="83"/>
      <c r="F621" s="81">
        <f t="shared" si="5"/>
        <v>4</v>
      </c>
    </row>
    <row r="622" spans="1:6" ht="13" hidden="1" outlineLevel="1">
      <c r="A622" s="76" t="s">
        <v>3952</v>
      </c>
      <c r="B622" s="83"/>
      <c r="C622" s="81">
        <v>4</v>
      </c>
      <c r="D622" s="83"/>
      <c r="E622" s="83"/>
      <c r="F622" s="81">
        <f t="shared" si="5"/>
        <v>4</v>
      </c>
    </row>
    <row r="623" spans="1:6" ht="13" hidden="1" outlineLevel="1">
      <c r="A623" s="76" t="s">
        <v>3625</v>
      </c>
      <c r="B623" s="83"/>
      <c r="C623" s="81">
        <v>4</v>
      </c>
      <c r="D623" s="83"/>
      <c r="E623" s="83"/>
      <c r="F623" s="81">
        <f t="shared" si="5"/>
        <v>4</v>
      </c>
    </row>
    <row r="624" spans="1:6" ht="13" hidden="1" outlineLevel="1">
      <c r="A624" s="76" t="s">
        <v>3953</v>
      </c>
      <c r="B624" s="83"/>
      <c r="C624" s="81">
        <v>4</v>
      </c>
      <c r="D624" s="83"/>
      <c r="E624" s="83"/>
      <c r="F624" s="81">
        <f t="shared" si="5"/>
        <v>4</v>
      </c>
    </row>
    <row r="625" spans="1:6" ht="13" hidden="1" outlineLevel="1">
      <c r="A625" s="76" t="s">
        <v>2792</v>
      </c>
      <c r="B625" s="83"/>
      <c r="C625" s="81">
        <v>4</v>
      </c>
      <c r="D625" s="83"/>
      <c r="E625" s="83"/>
      <c r="F625" s="81">
        <f t="shared" si="5"/>
        <v>4</v>
      </c>
    </row>
    <row r="626" spans="1:6" ht="13" hidden="1" outlineLevel="1">
      <c r="A626" s="76" t="s">
        <v>3954</v>
      </c>
      <c r="B626" s="83"/>
      <c r="C626" s="81">
        <v>4</v>
      </c>
      <c r="D626" s="83"/>
      <c r="E626" s="83"/>
      <c r="F626" s="81">
        <f t="shared" si="5"/>
        <v>4</v>
      </c>
    </row>
    <row r="627" spans="1:6" ht="13" hidden="1" outlineLevel="1">
      <c r="A627" s="76" t="s">
        <v>3955</v>
      </c>
      <c r="B627" s="83"/>
      <c r="C627" s="81">
        <v>3</v>
      </c>
      <c r="D627" s="83"/>
      <c r="E627" s="83"/>
      <c r="F627" s="81">
        <f t="shared" si="5"/>
        <v>3</v>
      </c>
    </row>
    <row r="628" spans="1:6" ht="13" hidden="1" outlineLevel="1">
      <c r="A628" s="76" t="s">
        <v>3956</v>
      </c>
      <c r="B628" s="83"/>
      <c r="C628" s="83"/>
      <c r="D628" s="83"/>
      <c r="E628" s="81">
        <v>3</v>
      </c>
      <c r="F628" s="81">
        <f t="shared" si="5"/>
        <v>3</v>
      </c>
    </row>
    <row r="629" spans="1:6" ht="13" hidden="1" outlineLevel="1">
      <c r="A629" s="76" t="s">
        <v>3957</v>
      </c>
      <c r="B629" s="83"/>
      <c r="C629" s="81">
        <v>3</v>
      </c>
      <c r="D629" s="83"/>
      <c r="E629" s="83"/>
      <c r="F629" s="81">
        <f t="shared" si="5"/>
        <v>3</v>
      </c>
    </row>
    <row r="630" spans="1:6" ht="13" hidden="1" outlineLevel="1">
      <c r="A630" s="76" t="s">
        <v>3958</v>
      </c>
      <c r="B630" s="83"/>
      <c r="C630" s="81">
        <v>3</v>
      </c>
      <c r="D630" s="83"/>
      <c r="E630" s="83"/>
      <c r="F630" s="81">
        <f t="shared" si="5"/>
        <v>3</v>
      </c>
    </row>
    <row r="631" spans="1:6" ht="13" hidden="1" outlineLevel="1">
      <c r="A631" s="76" t="s">
        <v>3959</v>
      </c>
      <c r="B631" s="83"/>
      <c r="C631" s="81">
        <v>3</v>
      </c>
      <c r="D631" s="83"/>
      <c r="E631" s="83"/>
      <c r="F631" s="81">
        <f t="shared" si="5"/>
        <v>3</v>
      </c>
    </row>
    <row r="632" spans="1:6" ht="13" hidden="1" outlineLevel="1">
      <c r="A632" s="76" t="s">
        <v>3791</v>
      </c>
      <c r="B632" s="83"/>
      <c r="C632" s="81">
        <v>3</v>
      </c>
      <c r="D632" s="83"/>
      <c r="E632" s="83"/>
      <c r="F632" s="81">
        <f t="shared" si="5"/>
        <v>3</v>
      </c>
    </row>
    <row r="633" spans="1:6" ht="13" hidden="1" outlineLevel="1">
      <c r="A633" s="76" t="s">
        <v>3558</v>
      </c>
      <c r="B633" s="83"/>
      <c r="C633" s="83"/>
      <c r="D633" s="81">
        <v>2</v>
      </c>
      <c r="E633" s="81">
        <v>1</v>
      </c>
      <c r="F633" s="81">
        <f t="shared" si="5"/>
        <v>3</v>
      </c>
    </row>
    <row r="634" spans="1:6" ht="13" hidden="1" outlineLevel="1">
      <c r="A634" s="76" t="s">
        <v>3960</v>
      </c>
      <c r="B634" s="83"/>
      <c r="C634" s="81">
        <v>3</v>
      </c>
      <c r="D634" s="83"/>
      <c r="E634" s="83"/>
      <c r="F634" s="81">
        <f t="shared" si="5"/>
        <v>3</v>
      </c>
    </row>
    <row r="635" spans="1:6" ht="13" hidden="1" outlineLevel="1">
      <c r="A635" s="76" t="s">
        <v>3961</v>
      </c>
      <c r="B635" s="83"/>
      <c r="C635" s="81">
        <v>3</v>
      </c>
      <c r="D635" s="83"/>
      <c r="E635" s="83"/>
      <c r="F635" s="81">
        <f t="shared" si="5"/>
        <v>3</v>
      </c>
    </row>
    <row r="636" spans="1:6" ht="13" hidden="1" outlineLevel="1">
      <c r="A636" s="76" t="s">
        <v>3962</v>
      </c>
      <c r="B636" s="83"/>
      <c r="C636" s="81">
        <v>3</v>
      </c>
      <c r="D636" s="83"/>
      <c r="E636" s="83"/>
      <c r="F636" s="81">
        <f t="shared" si="5"/>
        <v>3</v>
      </c>
    </row>
    <row r="637" spans="1:6" ht="13" hidden="1" outlineLevel="1">
      <c r="A637" s="76" t="s">
        <v>3963</v>
      </c>
      <c r="B637" s="83"/>
      <c r="C637" s="81">
        <v>3</v>
      </c>
      <c r="D637" s="83"/>
      <c r="E637" s="83"/>
      <c r="F637" s="81">
        <f t="shared" si="5"/>
        <v>3</v>
      </c>
    </row>
    <row r="638" spans="1:6" ht="13" hidden="1" outlineLevel="1">
      <c r="A638" s="76" t="s">
        <v>3964</v>
      </c>
      <c r="B638" s="83"/>
      <c r="C638" s="81">
        <v>3</v>
      </c>
      <c r="D638" s="83"/>
      <c r="E638" s="83"/>
      <c r="F638" s="81">
        <f t="shared" si="5"/>
        <v>3</v>
      </c>
    </row>
    <row r="639" spans="1:6" ht="13" hidden="1" outlineLevel="1">
      <c r="A639" s="76" t="s">
        <v>3965</v>
      </c>
      <c r="B639" s="83"/>
      <c r="C639" s="81">
        <v>3</v>
      </c>
      <c r="D639" s="83"/>
      <c r="E639" s="83"/>
      <c r="F639" s="81">
        <f t="shared" si="5"/>
        <v>3</v>
      </c>
    </row>
    <row r="640" spans="1:6" ht="13" hidden="1" outlineLevel="1">
      <c r="A640" s="76" t="s">
        <v>3966</v>
      </c>
      <c r="B640" s="83"/>
      <c r="C640" s="81">
        <v>3</v>
      </c>
      <c r="D640" s="83"/>
      <c r="E640" s="83"/>
      <c r="F640" s="81">
        <f t="shared" si="5"/>
        <v>3</v>
      </c>
    </row>
    <row r="641" spans="1:6" ht="13" hidden="1" outlineLevel="1">
      <c r="A641" s="76" t="s">
        <v>3793</v>
      </c>
      <c r="B641" s="83"/>
      <c r="C641" s="83"/>
      <c r="D641" s="81">
        <v>3</v>
      </c>
      <c r="E641" s="83"/>
      <c r="F641" s="81">
        <f t="shared" si="5"/>
        <v>3</v>
      </c>
    </row>
    <row r="642" spans="1:6" ht="13" hidden="1" outlineLevel="1">
      <c r="A642" s="76" t="s">
        <v>3967</v>
      </c>
      <c r="B642" s="83"/>
      <c r="C642" s="81">
        <v>3</v>
      </c>
      <c r="D642" s="83"/>
      <c r="E642" s="83"/>
      <c r="F642" s="81">
        <f t="shared" si="5"/>
        <v>3</v>
      </c>
    </row>
    <row r="643" spans="1:6" ht="13" hidden="1" outlineLevel="1">
      <c r="A643" s="76" t="s">
        <v>3968</v>
      </c>
      <c r="B643" s="83"/>
      <c r="C643" s="81">
        <v>3</v>
      </c>
      <c r="D643" s="83"/>
      <c r="E643" s="83"/>
      <c r="F643" s="81">
        <f t="shared" si="5"/>
        <v>3</v>
      </c>
    </row>
    <row r="644" spans="1:6" ht="13" hidden="1" outlineLevel="1">
      <c r="A644" s="76" t="s">
        <v>3969</v>
      </c>
      <c r="B644" s="83"/>
      <c r="C644" s="81">
        <v>3</v>
      </c>
      <c r="D644" s="83"/>
      <c r="E644" s="83"/>
      <c r="F644" s="81">
        <f t="shared" si="5"/>
        <v>3</v>
      </c>
    </row>
    <row r="645" spans="1:6" ht="13" hidden="1" outlineLevel="1">
      <c r="A645" s="76" t="s">
        <v>3970</v>
      </c>
      <c r="B645" s="83"/>
      <c r="C645" s="81">
        <v>3</v>
      </c>
      <c r="D645" s="83"/>
      <c r="E645" s="83"/>
      <c r="F645" s="81">
        <f t="shared" si="5"/>
        <v>3</v>
      </c>
    </row>
    <row r="646" spans="1:6" ht="13" hidden="1" outlineLevel="1">
      <c r="A646" s="76" t="s">
        <v>3606</v>
      </c>
      <c r="B646" s="83"/>
      <c r="C646" s="83"/>
      <c r="D646" s="83"/>
      <c r="E646" s="81">
        <v>2</v>
      </c>
      <c r="F646" s="81">
        <f t="shared" si="5"/>
        <v>2</v>
      </c>
    </row>
    <row r="647" spans="1:6" ht="13" hidden="1" outlineLevel="1">
      <c r="A647" s="76" t="s">
        <v>3689</v>
      </c>
      <c r="B647" s="83"/>
      <c r="C647" s="83"/>
      <c r="D647" s="81">
        <v>2</v>
      </c>
      <c r="E647" s="83"/>
      <c r="F647" s="81">
        <f t="shared" si="5"/>
        <v>2</v>
      </c>
    </row>
    <row r="648" spans="1:6" ht="13" hidden="1" outlineLevel="1">
      <c r="A648" s="76" t="s">
        <v>2797</v>
      </c>
      <c r="B648" s="83"/>
      <c r="C648" s="81">
        <v>1</v>
      </c>
      <c r="D648" s="81">
        <v>1</v>
      </c>
      <c r="E648" s="83"/>
      <c r="F648" s="81">
        <f t="shared" si="5"/>
        <v>2</v>
      </c>
    </row>
    <row r="649" spans="1:6" ht="13" hidden="1" outlineLevel="1">
      <c r="A649" s="76" t="s">
        <v>3971</v>
      </c>
      <c r="B649" s="83"/>
      <c r="C649" s="83"/>
      <c r="D649" s="81">
        <v>2</v>
      </c>
      <c r="E649" s="83"/>
      <c r="F649" s="81">
        <f t="shared" si="5"/>
        <v>2</v>
      </c>
    </row>
    <row r="650" spans="1:6" ht="13" hidden="1" outlineLevel="1">
      <c r="A650" s="76" t="s">
        <v>3972</v>
      </c>
      <c r="B650" s="83"/>
      <c r="C650" s="83"/>
      <c r="D650" s="81">
        <v>2</v>
      </c>
      <c r="E650" s="83"/>
      <c r="F650" s="81">
        <f t="shared" si="5"/>
        <v>2</v>
      </c>
    </row>
    <row r="651" spans="1:6" ht="13" hidden="1" outlineLevel="1">
      <c r="A651" s="76" t="s">
        <v>3911</v>
      </c>
      <c r="B651" s="83"/>
      <c r="C651" s="83"/>
      <c r="D651" s="81">
        <v>1</v>
      </c>
      <c r="E651" s="81">
        <v>1</v>
      </c>
      <c r="F651" s="81">
        <f t="shared" si="5"/>
        <v>2</v>
      </c>
    </row>
    <row r="652" spans="1:6" ht="13" hidden="1" outlineLevel="1">
      <c r="A652" s="76" t="s">
        <v>3973</v>
      </c>
      <c r="B652" s="83"/>
      <c r="C652" s="83"/>
      <c r="D652" s="81">
        <v>1</v>
      </c>
      <c r="E652" s="81">
        <v>1</v>
      </c>
      <c r="F652" s="81">
        <f t="shared" si="5"/>
        <v>2</v>
      </c>
    </row>
    <row r="653" spans="1:6" ht="13" hidden="1" outlineLevel="1">
      <c r="A653" s="76" t="s">
        <v>3941</v>
      </c>
      <c r="B653" s="83"/>
      <c r="C653" s="83"/>
      <c r="D653" s="81">
        <v>2</v>
      </c>
      <c r="E653" s="83"/>
      <c r="F653" s="81">
        <f t="shared" si="5"/>
        <v>2</v>
      </c>
    </row>
    <row r="654" spans="1:6" ht="13" hidden="1" outlineLevel="1">
      <c r="A654" s="76" t="s">
        <v>3974</v>
      </c>
      <c r="B654" s="83"/>
      <c r="C654" s="83"/>
      <c r="D654" s="81">
        <v>2</v>
      </c>
      <c r="E654" s="83"/>
      <c r="F654" s="81">
        <f t="shared" si="5"/>
        <v>2</v>
      </c>
    </row>
    <row r="655" spans="1:6" ht="13" hidden="1" outlineLevel="1">
      <c r="A655" s="76" t="s">
        <v>3975</v>
      </c>
      <c r="B655" s="83"/>
      <c r="C655" s="83"/>
      <c r="D655" s="81">
        <v>1</v>
      </c>
      <c r="E655" s="83"/>
      <c r="F655" s="81">
        <f t="shared" si="5"/>
        <v>1</v>
      </c>
    </row>
    <row r="656" spans="1:6" ht="13" hidden="1" outlineLevel="1">
      <c r="A656" s="76" t="s">
        <v>3976</v>
      </c>
      <c r="B656" s="83"/>
      <c r="C656" s="83"/>
      <c r="D656" s="83"/>
      <c r="E656" s="81">
        <v>1</v>
      </c>
      <c r="F656" s="81">
        <f t="shared" si="5"/>
        <v>1</v>
      </c>
    </row>
    <row r="657" spans="1:6" ht="13" hidden="1" outlineLevel="1">
      <c r="A657" s="76">
        <v>5</v>
      </c>
      <c r="B657" s="83"/>
      <c r="C657" s="83"/>
      <c r="D657" s="83"/>
      <c r="E657" s="81">
        <v>1</v>
      </c>
      <c r="F657" s="81">
        <f t="shared" si="5"/>
        <v>1</v>
      </c>
    </row>
    <row r="658" spans="1:6" ht="13" hidden="1" outlineLevel="1">
      <c r="A658" s="76">
        <v>50</v>
      </c>
      <c r="B658" s="83"/>
      <c r="C658" s="83"/>
      <c r="D658" s="83"/>
      <c r="E658" s="81">
        <v>1</v>
      </c>
      <c r="F658" s="81">
        <f t="shared" si="5"/>
        <v>1</v>
      </c>
    </row>
    <row r="659" spans="1:6" ht="13" hidden="1" outlineLevel="1">
      <c r="A659" s="76" t="s">
        <v>3543</v>
      </c>
      <c r="B659" s="83"/>
      <c r="C659" s="83"/>
      <c r="D659" s="83"/>
      <c r="E659" s="81">
        <v>1</v>
      </c>
      <c r="F659" s="81">
        <f t="shared" si="5"/>
        <v>1</v>
      </c>
    </row>
    <row r="660" spans="1:6" ht="13" hidden="1" outlineLevel="1">
      <c r="A660" s="76" t="s">
        <v>3691</v>
      </c>
      <c r="B660" s="83"/>
      <c r="C660" s="83"/>
      <c r="D660" s="83"/>
      <c r="E660" s="81">
        <v>1</v>
      </c>
      <c r="F660" s="81">
        <f t="shared" si="5"/>
        <v>1</v>
      </c>
    </row>
    <row r="661" spans="1:6" ht="13" hidden="1" outlineLevel="1">
      <c r="A661" s="76" t="s">
        <v>2815</v>
      </c>
      <c r="B661" s="83"/>
      <c r="C661" s="83"/>
      <c r="D661" s="81">
        <v>1</v>
      </c>
      <c r="E661" s="83"/>
      <c r="F661" s="81">
        <f t="shared" si="5"/>
        <v>1</v>
      </c>
    </row>
    <row r="662" spans="1:6" ht="13" hidden="1" outlineLevel="1">
      <c r="A662" s="76" t="s">
        <v>3977</v>
      </c>
      <c r="B662" s="83"/>
      <c r="C662" s="83"/>
      <c r="D662" s="81">
        <v>1</v>
      </c>
      <c r="E662" s="83"/>
      <c r="F662" s="81">
        <f t="shared" si="5"/>
        <v>1</v>
      </c>
    </row>
    <row r="663" spans="1:6" ht="13" hidden="1" outlineLevel="1">
      <c r="A663" s="76" t="s">
        <v>3978</v>
      </c>
      <c r="B663" s="83"/>
      <c r="C663" s="81">
        <v>1</v>
      </c>
      <c r="D663" s="83"/>
      <c r="E663" s="83"/>
      <c r="F663" s="81">
        <f t="shared" si="5"/>
        <v>1</v>
      </c>
    </row>
    <row r="664" spans="1:6" ht="13" hidden="1" outlineLevel="1">
      <c r="A664" s="76" t="s">
        <v>3979</v>
      </c>
      <c r="B664" s="83"/>
      <c r="C664" s="83"/>
      <c r="D664" s="81">
        <v>1</v>
      </c>
      <c r="E664" s="83"/>
      <c r="F664" s="81">
        <f t="shared" si="5"/>
        <v>1</v>
      </c>
    </row>
    <row r="665" spans="1:6" ht="13" hidden="1" outlineLevel="1">
      <c r="A665" s="76" t="s">
        <v>3980</v>
      </c>
      <c r="B665" s="83"/>
      <c r="C665" s="81">
        <v>1</v>
      </c>
      <c r="D665" s="83"/>
      <c r="E665" s="83"/>
      <c r="F665" s="81">
        <f t="shared" si="5"/>
        <v>1</v>
      </c>
    </row>
    <row r="666" spans="1:6" ht="13" hidden="1" outlineLevel="1">
      <c r="A666" s="76" t="s">
        <v>2804</v>
      </c>
      <c r="B666" s="83"/>
      <c r="C666" s="83"/>
      <c r="D666" s="81">
        <v>1</v>
      </c>
      <c r="E666" s="83"/>
      <c r="F666" s="81">
        <f t="shared" si="5"/>
        <v>1</v>
      </c>
    </row>
    <row r="667" spans="1:6" ht="13" hidden="1" outlineLevel="1">
      <c r="A667" s="76" t="s">
        <v>3981</v>
      </c>
      <c r="B667" s="83"/>
      <c r="C667" s="81">
        <v>1</v>
      </c>
      <c r="D667" s="83"/>
      <c r="E667" s="83"/>
      <c r="F667" s="81">
        <f t="shared" si="5"/>
        <v>1</v>
      </c>
    </row>
    <row r="668" spans="1:6" ht="13" hidden="1" outlineLevel="1">
      <c r="A668" s="76" t="s">
        <v>3982</v>
      </c>
      <c r="B668" s="83"/>
      <c r="C668" s="81">
        <v>1</v>
      </c>
      <c r="D668" s="83"/>
      <c r="E668" s="83"/>
      <c r="F668" s="81">
        <f t="shared" si="5"/>
        <v>1</v>
      </c>
    </row>
    <row r="669" spans="1:6" ht="13" hidden="1" outlineLevel="1">
      <c r="A669" s="76" t="s">
        <v>3983</v>
      </c>
      <c r="B669" s="83"/>
      <c r="C669" s="81">
        <v>1</v>
      </c>
      <c r="D669" s="83"/>
      <c r="E669" s="83"/>
      <c r="F669" s="81">
        <f t="shared" si="5"/>
        <v>1</v>
      </c>
    </row>
    <row r="670" spans="1:6" ht="13" hidden="1" outlineLevel="1">
      <c r="A670" s="76" t="s">
        <v>3984</v>
      </c>
      <c r="B670" s="83"/>
      <c r="C670" s="81">
        <v>1</v>
      </c>
      <c r="D670" s="83"/>
      <c r="E670" s="83"/>
      <c r="F670" s="81">
        <f t="shared" si="5"/>
        <v>1</v>
      </c>
    </row>
    <row r="671" spans="1:6" ht="13" hidden="1" outlineLevel="1">
      <c r="A671" s="76" t="s">
        <v>3696</v>
      </c>
      <c r="B671" s="83"/>
      <c r="C671" s="83"/>
      <c r="D671" s="83"/>
      <c r="E671" s="81">
        <v>1</v>
      </c>
      <c r="F671" s="81">
        <f t="shared" si="5"/>
        <v>1</v>
      </c>
    </row>
    <row r="672" spans="1:6" ht="13" hidden="1" outlineLevel="1">
      <c r="A672" s="76" t="s">
        <v>3985</v>
      </c>
      <c r="B672" s="83"/>
      <c r="C672" s="83"/>
      <c r="D672" s="81">
        <v>1</v>
      </c>
      <c r="E672" s="83"/>
      <c r="F672" s="81">
        <f t="shared" si="5"/>
        <v>1</v>
      </c>
    </row>
    <row r="673" spans="1:6" ht="13" hidden="1" outlineLevel="1">
      <c r="A673" s="76" t="s">
        <v>3986</v>
      </c>
      <c r="B673" s="83"/>
      <c r="C673" s="81">
        <v>1</v>
      </c>
      <c r="D673" s="83"/>
      <c r="E673" s="83"/>
      <c r="F673" s="81">
        <f t="shared" si="5"/>
        <v>1</v>
      </c>
    </row>
    <row r="674" spans="1:6" ht="13" hidden="1" outlineLevel="1">
      <c r="A674" s="76" t="s">
        <v>3987</v>
      </c>
      <c r="B674" s="83"/>
      <c r="C674" s="81">
        <v>1</v>
      </c>
      <c r="D674" s="83"/>
      <c r="E674" s="83"/>
      <c r="F674" s="81">
        <f t="shared" si="5"/>
        <v>1</v>
      </c>
    </row>
    <row r="675" spans="1:6" ht="13" hidden="1" outlineLevel="1">
      <c r="A675" s="76" t="s">
        <v>3988</v>
      </c>
      <c r="B675" s="83"/>
      <c r="C675" s="83"/>
      <c r="D675" s="81">
        <v>1</v>
      </c>
      <c r="E675" s="83"/>
      <c r="F675" s="81">
        <f t="shared" si="5"/>
        <v>1</v>
      </c>
    </row>
    <row r="676" spans="1:6" ht="13" hidden="1" outlineLevel="1">
      <c r="A676" s="76" t="s">
        <v>3989</v>
      </c>
      <c r="B676" s="83"/>
      <c r="C676" s="83"/>
      <c r="D676" s="81">
        <v>1</v>
      </c>
      <c r="E676" s="83"/>
      <c r="F676" s="81">
        <f t="shared" si="5"/>
        <v>1</v>
      </c>
    </row>
    <row r="677" spans="1:6" ht="13" hidden="1" outlineLevel="1">
      <c r="A677" s="76" t="s">
        <v>3990</v>
      </c>
      <c r="B677" s="83"/>
      <c r="C677" s="81">
        <v>1</v>
      </c>
      <c r="D677" s="83"/>
      <c r="E677" s="83"/>
      <c r="F677" s="81">
        <f t="shared" si="5"/>
        <v>1</v>
      </c>
    </row>
    <row r="678" spans="1:6" ht="13" hidden="1" outlineLevel="1">
      <c r="A678" s="76" t="s">
        <v>3991</v>
      </c>
      <c r="B678" s="83"/>
      <c r="C678" s="81">
        <v>1</v>
      </c>
      <c r="D678" s="83"/>
      <c r="E678" s="83"/>
      <c r="F678" s="81">
        <f t="shared" si="5"/>
        <v>1</v>
      </c>
    </row>
    <row r="679" spans="1:6" ht="13" hidden="1" outlineLevel="1">
      <c r="A679" s="76" t="s">
        <v>3992</v>
      </c>
      <c r="B679" s="83"/>
      <c r="C679" s="81">
        <v>1</v>
      </c>
      <c r="D679" s="83"/>
      <c r="E679" s="83"/>
      <c r="F679" s="81">
        <f t="shared" si="5"/>
        <v>1</v>
      </c>
    </row>
    <row r="680" spans="1:6" ht="13" hidden="1" outlineLevel="1">
      <c r="A680" s="76" t="s">
        <v>3993</v>
      </c>
      <c r="B680" s="83"/>
      <c r="C680" s="83"/>
      <c r="D680" s="81">
        <v>1</v>
      </c>
      <c r="E680" s="83"/>
      <c r="F680" s="81">
        <f t="shared" si="5"/>
        <v>1</v>
      </c>
    </row>
    <row r="681" spans="1:6" ht="13" hidden="1" outlineLevel="1">
      <c r="A681" s="76" t="s">
        <v>3994</v>
      </c>
      <c r="B681" s="83"/>
      <c r="C681" s="83"/>
      <c r="D681" s="81">
        <v>1</v>
      </c>
      <c r="E681" s="83"/>
      <c r="F681" s="81">
        <f t="shared" si="5"/>
        <v>1</v>
      </c>
    </row>
    <row r="682" spans="1:6" ht="13" hidden="1" outlineLevel="1">
      <c r="A682" s="76" t="s">
        <v>3645</v>
      </c>
      <c r="B682" s="83"/>
      <c r="C682" s="83"/>
      <c r="D682" s="81">
        <v>1</v>
      </c>
      <c r="E682" s="83"/>
      <c r="F682" s="81">
        <f t="shared" si="5"/>
        <v>1</v>
      </c>
    </row>
    <row r="683" spans="1:6" ht="13" hidden="1" outlineLevel="1">
      <c r="A683" s="76" t="s">
        <v>3995</v>
      </c>
      <c r="B683" s="83"/>
      <c r="C683" s="83"/>
      <c r="D683" s="81">
        <v>1</v>
      </c>
      <c r="E683" s="83"/>
      <c r="F683" s="81">
        <f t="shared" si="5"/>
        <v>1</v>
      </c>
    </row>
    <row r="684" spans="1:6" ht="13" hidden="1" outlineLevel="1">
      <c r="A684" s="76" t="s">
        <v>3585</v>
      </c>
      <c r="B684" s="83"/>
      <c r="C684" s="83"/>
      <c r="D684" s="83"/>
      <c r="E684" s="81">
        <v>1</v>
      </c>
      <c r="F684" s="81">
        <f t="shared" si="5"/>
        <v>1</v>
      </c>
    </row>
    <row r="685" spans="1:6" ht="13" hidden="1" outlineLevel="1">
      <c r="A685" s="76" t="s">
        <v>3996</v>
      </c>
      <c r="B685" s="83"/>
      <c r="C685" s="83"/>
      <c r="D685" s="81">
        <v>1</v>
      </c>
      <c r="E685" s="83"/>
      <c r="F685" s="81">
        <f t="shared" si="5"/>
        <v>1</v>
      </c>
    </row>
    <row r="686" spans="1:6" ht="13" hidden="1" outlineLevel="1">
      <c r="A686" s="76" t="s">
        <v>3577</v>
      </c>
      <c r="B686" s="83"/>
      <c r="C686" s="83"/>
      <c r="D686" s="83"/>
      <c r="E686" s="81">
        <v>1</v>
      </c>
      <c r="F686" s="81">
        <f t="shared" si="5"/>
        <v>1</v>
      </c>
    </row>
    <row r="687" spans="1:6" ht="13" hidden="1" outlineLevel="1">
      <c r="A687" s="76" t="s">
        <v>3767</v>
      </c>
      <c r="B687" s="83"/>
      <c r="C687" s="83"/>
      <c r="D687" s="83"/>
      <c r="E687" s="81">
        <v>1</v>
      </c>
      <c r="F687" s="81">
        <f t="shared" si="5"/>
        <v>1</v>
      </c>
    </row>
    <row r="688" spans="1:6" ht="13" hidden="1" outlineLevel="1">
      <c r="A688" s="76" t="s">
        <v>3704</v>
      </c>
      <c r="B688" s="83"/>
      <c r="C688" s="83"/>
      <c r="D688" s="83"/>
      <c r="E688" s="81">
        <v>1</v>
      </c>
      <c r="F688" s="81">
        <f t="shared" si="5"/>
        <v>1</v>
      </c>
    </row>
    <row r="689" spans="1:6" ht="13" hidden="1" outlineLevel="1">
      <c r="A689" s="76" t="s">
        <v>3997</v>
      </c>
      <c r="B689" s="83"/>
      <c r="C689" s="83"/>
      <c r="D689" s="83"/>
      <c r="E689" s="81">
        <v>1</v>
      </c>
      <c r="F689" s="81">
        <f t="shared" si="5"/>
        <v>1</v>
      </c>
    </row>
    <row r="690" spans="1:6" ht="13" hidden="1" outlineLevel="1">
      <c r="A690" s="76" t="s">
        <v>3998</v>
      </c>
      <c r="B690" s="83"/>
      <c r="C690" s="83"/>
      <c r="D690" s="83"/>
      <c r="E690" s="81">
        <v>1</v>
      </c>
      <c r="F690" s="81">
        <f t="shared" si="5"/>
        <v>1</v>
      </c>
    </row>
    <row r="691" spans="1:6" ht="13" hidden="1" outlineLevel="1">
      <c r="A691" s="76" t="s">
        <v>3999</v>
      </c>
      <c r="B691" s="83"/>
      <c r="C691" s="83"/>
      <c r="D691" s="81">
        <v>1</v>
      </c>
      <c r="E691" s="83"/>
      <c r="F691" s="81">
        <f t="shared" si="5"/>
        <v>1</v>
      </c>
    </row>
    <row r="692" spans="1:6" ht="13" hidden="1" outlineLevel="1">
      <c r="A692" s="76" t="s">
        <v>4000</v>
      </c>
      <c r="B692" s="83"/>
      <c r="C692" s="81">
        <v>1</v>
      </c>
      <c r="D692" s="83"/>
      <c r="E692" s="83"/>
      <c r="F692" s="81">
        <f t="shared" si="5"/>
        <v>1</v>
      </c>
    </row>
    <row r="693" spans="1:6" ht="13" hidden="1" outlineLevel="1">
      <c r="A693" s="76" t="s">
        <v>4001</v>
      </c>
      <c r="B693" s="83"/>
      <c r="C693" s="83"/>
      <c r="D693" s="81">
        <v>1</v>
      </c>
      <c r="E693" s="83"/>
      <c r="F693" s="81">
        <f t="shared" si="5"/>
        <v>1</v>
      </c>
    </row>
    <row r="694" spans="1:6" ht="13" hidden="1" outlineLevel="1">
      <c r="A694" s="76" t="s">
        <v>3873</v>
      </c>
      <c r="B694" s="83"/>
      <c r="C694" s="83"/>
      <c r="D694" s="81">
        <v>1</v>
      </c>
      <c r="E694" s="83"/>
      <c r="F694" s="81">
        <f t="shared" si="5"/>
        <v>1</v>
      </c>
    </row>
    <row r="695" spans="1:6" ht="13" hidden="1" outlineLevel="1">
      <c r="A695" s="76" t="s">
        <v>4002</v>
      </c>
      <c r="B695" s="83"/>
      <c r="C695" s="83"/>
      <c r="D695" s="83"/>
      <c r="E695" s="81">
        <v>1</v>
      </c>
      <c r="F695" s="81">
        <f t="shared" si="5"/>
        <v>1</v>
      </c>
    </row>
    <row r="696" spans="1:6" ht="13" hidden="1" outlineLevel="1">
      <c r="A696" s="76" t="s">
        <v>3597</v>
      </c>
      <c r="B696" s="83"/>
      <c r="C696" s="83"/>
      <c r="D696" s="83"/>
      <c r="E696" s="81">
        <v>1</v>
      </c>
      <c r="F696" s="81">
        <f t="shared" si="5"/>
        <v>1</v>
      </c>
    </row>
    <row r="697" spans="1:6" ht="13" hidden="1" outlineLevel="1">
      <c r="A697" s="76" t="s">
        <v>4003</v>
      </c>
      <c r="B697" s="83"/>
      <c r="C697" s="83"/>
      <c r="D697" s="81">
        <v>1</v>
      </c>
      <c r="E697" s="83"/>
      <c r="F697" s="81">
        <f t="shared" si="5"/>
        <v>1</v>
      </c>
    </row>
    <row r="698" spans="1:6" ht="13" hidden="1" outlineLevel="1">
      <c r="A698" s="76" t="s">
        <v>3556</v>
      </c>
      <c r="B698" s="83"/>
      <c r="C698" s="83"/>
      <c r="D698" s="81">
        <v>1</v>
      </c>
      <c r="E698" s="83"/>
      <c r="F698" s="81">
        <f t="shared" si="5"/>
        <v>1</v>
      </c>
    </row>
    <row r="699" spans="1:6" ht="13" hidden="1" outlineLevel="1">
      <c r="A699" s="76" t="s">
        <v>4004</v>
      </c>
      <c r="B699" s="83"/>
      <c r="C699" s="83"/>
      <c r="D699" s="83"/>
      <c r="E699" s="81">
        <v>1</v>
      </c>
      <c r="F699" s="81">
        <f t="shared" si="5"/>
        <v>1</v>
      </c>
    </row>
    <row r="700" spans="1:6" ht="13" hidden="1" outlineLevel="1">
      <c r="A700" s="76" t="s">
        <v>4005</v>
      </c>
      <c r="B700" s="83"/>
      <c r="C700" s="83"/>
      <c r="D700" s="83"/>
      <c r="E700" s="81">
        <v>1</v>
      </c>
      <c r="F700" s="81">
        <f t="shared" si="5"/>
        <v>1</v>
      </c>
    </row>
    <row r="701" spans="1:6" ht="13" hidden="1" outlineLevel="1">
      <c r="A701" s="76" t="s">
        <v>4006</v>
      </c>
      <c r="B701" s="83"/>
      <c r="C701" s="83"/>
      <c r="D701" s="81">
        <v>1</v>
      </c>
      <c r="E701" s="83"/>
      <c r="F701" s="81">
        <f t="shared" si="5"/>
        <v>1</v>
      </c>
    </row>
    <row r="702" spans="1:6" ht="13" hidden="1" outlineLevel="1">
      <c r="A702" s="76" t="s">
        <v>4007</v>
      </c>
      <c r="B702" s="83"/>
      <c r="C702" s="83"/>
      <c r="D702" s="81">
        <v>1</v>
      </c>
      <c r="E702" s="83"/>
      <c r="F702" s="81">
        <f t="shared" si="5"/>
        <v>1</v>
      </c>
    </row>
    <row r="703" spans="1:6" ht="13" hidden="1" outlineLevel="1">
      <c r="A703" s="76" t="s">
        <v>4008</v>
      </c>
      <c r="B703" s="83"/>
      <c r="C703" s="83"/>
      <c r="D703" s="83"/>
      <c r="E703" s="81">
        <v>1</v>
      </c>
      <c r="F703" s="81">
        <f t="shared" si="5"/>
        <v>1</v>
      </c>
    </row>
    <row r="704" spans="1:6" ht="13" hidden="1" outlineLevel="1">
      <c r="A704" s="76" t="s">
        <v>4009</v>
      </c>
      <c r="B704" s="83"/>
      <c r="C704" s="83"/>
      <c r="D704" s="83"/>
      <c r="E704" s="81">
        <v>1</v>
      </c>
      <c r="F704" s="81">
        <f t="shared" si="5"/>
        <v>1</v>
      </c>
    </row>
    <row r="705" spans="1:6" ht="13" hidden="1" outlineLevel="1">
      <c r="A705" s="76" t="s">
        <v>3557</v>
      </c>
      <c r="B705" s="83"/>
      <c r="C705" s="83"/>
      <c r="D705" s="81">
        <v>1</v>
      </c>
      <c r="E705" s="83"/>
      <c r="F705" s="81">
        <f t="shared" si="5"/>
        <v>1</v>
      </c>
    </row>
    <row r="706" spans="1:6" ht="13" hidden="1" outlineLevel="1">
      <c r="A706" s="76" t="s">
        <v>4010</v>
      </c>
      <c r="B706" s="83"/>
      <c r="C706" s="83"/>
      <c r="D706" s="83"/>
      <c r="E706" s="81">
        <v>1</v>
      </c>
      <c r="F706" s="81">
        <f t="shared" si="5"/>
        <v>1</v>
      </c>
    </row>
    <row r="707" spans="1:6" ht="13" hidden="1" outlineLevel="1">
      <c r="A707" s="76" t="s">
        <v>4011</v>
      </c>
      <c r="B707" s="83"/>
      <c r="C707" s="83"/>
      <c r="D707" s="83"/>
      <c r="E707" s="81">
        <v>1</v>
      </c>
      <c r="F707" s="81">
        <f t="shared" si="5"/>
        <v>1</v>
      </c>
    </row>
    <row r="708" spans="1:6" ht="13" hidden="1" outlineLevel="1">
      <c r="A708" s="76" t="s">
        <v>4012</v>
      </c>
      <c r="B708" s="83"/>
      <c r="C708" s="83"/>
      <c r="D708" s="81">
        <v>1</v>
      </c>
      <c r="E708" s="83"/>
      <c r="F708" s="81">
        <f t="shared" si="5"/>
        <v>1</v>
      </c>
    </row>
    <row r="709" spans="1:6" ht="13" hidden="1" outlineLevel="1">
      <c r="A709" s="76" t="s">
        <v>3584</v>
      </c>
      <c r="B709" s="83"/>
      <c r="C709" s="83"/>
      <c r="D709" s="83"/>
      <c r="E709" s="81">
        <v>1</v>
      </c>
      <c r="F709" s="81">
        <f t="shared" si="5"/>
        <v>1</v>
      </c>
    </row>
    <row r="710" spans="1:6" ht="13" hidden="1" outlineLevel="1">
      <c r="A710" s="76" t="s">
        <v>4013</v>
      </c>
      <c r="B710" s="83"/>
      <c r="C710" s="83"/>
      <c r="D710" s="83"/>
      <c r="E710" s="81">
        <v>1</v>
      </c>
      <c r="F710" s="81">
        <f t="shared" si="5"/>
        <v>1</v>
      </c>
    </row>
    <row r="711" spans="1:6" ht="13" hidden="1" outlineLevel="1">
      <c r="A711" s="76" t="s">
        <v>4014</v>
      </c>
      <c r="B711" s="83"/>
      <c r="C711" s="83"/>
      <c r="D711" s="81">
        <v>1</v>
      </c>
      <c r="E711" s="83"/>
      <c r="F711" s="81">
        <f t="shared" si="5"/>
        <v>1</v>
      </c>
    </row>
    <row r="712" spans="1:6" ht="13" hidden="1" outlineLevel="1">
      <c r="A712" s="76" t="s">
        <v>3751</v>
      </c>
      <c r="B712" s="83"/>
      <c r="C712" s="83"/>
      <c r="D712" s="81">
        <v>1</v>
      </c>
      <c r="E712" s="83"/>
      <c r="F712" s="81">
        <f t="shared" si="5"/>
        <v>1</v>
      </c>
    </row>
    <row r="713" spans="1:6" ht="13" hidden="1" outlineLevel="1">
      <c r="A713" s="76" t="s">
        <v>4015</v>
      </c>
      <c r="B713" s="83"/>
      <c r="C713" s="83"/>
      <c r="D713" s="83"/>
      <c r="E713" s="81">
        <v>1</v>
      </c>
      <c r="F713" s="81">
        <f t="shared" si="5"/>
        <v>1</v>
      </c>
    </row>
    <row r="714" spans="1:6" ht="13" hidden="1" outlineLevel="1">
      <c r="A714" s="76" t="s">
        <v>4016</v>
      </c>
      <c r="B714" s="83"/>
      <c r="C714" s="81">
        <v>1</v>
      </c>
      <c r="D714" s="83"/>
      <c r="E714" s="83"/>
      <c r="F714" s="81">
        <f t="shared" si="5"/>
        <v>1</v>
      </c>
    </row>
    <row r="715" spans="1:6" ht="13" hidden="1" outlineLevel="1">
      <c r="A715" s="76" t="s">
        <v>4017</v>
      </c>
      <c r="B715" s="83"/>
      <c r="C715" s="83"/>
      <c r="D715" s="83"/>
      <c r="E715" s="81">
        <v>1</v>
      </c>
      <c r="F715" s="81">
        <f t="shared" si="5"/>
        <v>1</v>
      </c>
    </row>
    <row r="716" spans="1:6" ht="13" hidden="1" outlineLevel="1">
      <c r="A716" s="76" t="s">
        <v>4018</v>
      </c>
      <c r="B716" s="83"/>
      <c r="C716" s="83"/>
      <c r="D716" s="83"/>
      <c r="E716" s="81">
        <v>1</v>
      </c>
      <c r="F716" s="81">
        <f t="shared" si="5"/>
        <v>1</v>
      </c>
    </row>
    <row r="717" spans="1:6" ht="13" hidden="1" outlineLevel="1">
      <c r="A717" s="76" t="s">
        <v>4019</v>
      </c>
      <c r="B717" s="83"/>
      <c r="C717" s="83"/>
      <c r="D717" s="81">
        <v>1</v>
      </c>
      <c r="E717" s="83"/>
      <c r="F717" s="81">
        <f t="shared" si="5"/>
        <v>1</v>
      </c>
    </row>
    <row r="718" spans="1:6" ht="13" hidden="1" outlineLevel="1">
      <c r="A718" s="76" t="s">
        <v>4020</v>
      </c>
      <c r="B718" s="83"/>
      <c r="C718" s="83"/>
      <c r="D718" s="83"/>
      <c r="E718" s="81">
        <v>1</v>
      </c>
      <c r="F718" s="81">
        <f t="shared" si="5"/>
        <v>1</v>
      </c>
    </row>
    <row r="719" spans="1:6" ht="13" hidden="1" outlineLevel="1">
      <c r="A719" s="76" t="s">
        <v>4021</v>
      </c>
      <c r="B719" s="83"/>
      <c r="C719" s="83"/>
      <c r="D719" s="81">
        <v>1</v>
      </c>
      <c r="E719" s="83"/>
      <c r="F719" s="81">
        <f t="shared" si="5"/>
        <v>1</v>
      </c>
    </row>
    <row r="720" spans="1:6" ht="13" hidden="1" outlineLevel="1">
      <c r="A720" s="76" t="s">
        <v>4022</v>
      </c>
      <c r="B720" s="83"/>
      <c r="C720" s="83"/>
      <c r="D720" s="81">
        <v>1</v>
      </c>
      <c r="E720" s="83"/>
      <c r="F720" s="81">
        <f t="shared" si="5"/>
        <v>1</v>
      </c>
    </row>
    <row r="721" spans="1:6" ht="13" hidden="1" outlineLevel="1">
      <c r="A721" s="76" t="s">
        <v>4023</v>
      </c>
      <c r="B721" s="83"/>
      <c r="C721" s="83"/>
      <c r="D721" s="81">
        <v>1</v>
      </c>
      <c r="E721" s="83"/>
      <c r="F721" s="81">
        <f t="shared" si="5"/>
        <v>1</v>
      </c>
    </row>
    <row r="722" spans="1:6" ht="13" hidden="1" outlineLevel="1">
      <c r="A722" s="76" t="s">
        <v>4024</v>
      </c>
      <c r="B722" s="83"/>
      <c r="C722" s="83"/>
      <c r="D722" s="81">
        <v>1</v>
      </c>
      <c r="E722" s="83"/>
      <c r="F722" s="81">
        <f t="shared" si="5"/>
        <v>1</v>
      </c>
    </row>
    <row r="723" spans="1:6" ht="13" hidden="1" outlineLevel="1">
      <c r="A723" s="76" t="s">
        <v>3724</v>
      </c>
      <c r="B723" s="83"/>
      <c r="C723" s="81">
        <v>1</v>
      </c>
      <c r="D723" s="83"/>
      <c r="E723" s="83"/>
      <c r="F723" s="81">
        <f t="shared" si="5"/>
        <v>1</v>
      </c>
    </row>
    <row r="724" spans="1:6" ht="13" hidden="1" outlineLevel="1">
      <c r="A724" s="76" t="s">
        <v>4025</v>
      </c>
      <c r="B724" s="83"/>
      <c r="C724" s="83"/>
      <c r="D724" s="81">
        <v>1</v>
      </c>
      <c r="E724" s="83"/>
      <c r="F724" s="81">
        <f t="shared" si="5"/>
        <v>1</v>
      </c>
    </row>
    <row r="725" spans="1:6" ht="13" hidden="1" outlineLevel="1">
      <c r="A725" s="76" t="s">
        <v>3729</v>
      </c>
      <c r="B725" s="83"/>
      <c r="C725" s="83"/>
      <c r="D725" s="81">
        <v>1</v>
      </c>
      <c r="E725" s="83"/>
      <c r="F725" s="81">
        <f t="shared" si="5"/>
        <v>1</v>
      </c>
    </row>
    <row r="726" spans="1:6" ht="13" hidden="1" outlineLevel="1">
      <c r="A726" s="76" t="s">
        <v>3546</v>
      </c>
      <c r="B726" s="83"/>
      <c r="C726" s="83"/>
      <c r="D726" s="83"/>
      <c r="E726" s="81">
        <v>1</v>
      </c>
      <c r="F726" s="81">
        <f t="shared" si="5"/>
        <v>1</v>
      </c>
    </row>
    <row r="727" spans="1:6" ht="13" hidden="1" outlineLevel="1">
      <c r="A727" s="76" t="s">
        <v>4026</v>
      </c>
      <c r="B727" s="83"/>
      <c r="C727" s="83"/>
      <c r="D727" s="83"/>
      <c r="E727" s="81">
        <v>1</v>
      </c>
      <c r="F727" s="81">
        <f t="shared" si="5"/>
        <v>1</v>
      </c>
    </row>
    <row r="728" spans="1:6" ht="13" hidden="1" outlineLevel="1">
      <c r="A728" s="76" t="s">
        <v>4027</v>
      </c>
      <c r="B728" s="83"/>
      <c r="C728" s="83"/>
      <c r="D728" s="83"/>
      <c r="E728" s="81">
        <v>1</v>
      </c>
      <c r="F728" s="81">
        <f t="shared" si="5"/>
        <v>1</v>
      </c>
    </row>
    <row r="729" spans="1:6" ht="13" hidden="1" outlineLevel="1">
      <c r="A729" s="76" t="s">
        <v>3602</v>
      </c>
      <c r="B729" s="83"/>
      <c r="C729" s="83"/>
      <c r="D729" s="83"/>
      <c r="E729" s="81">
        <v>1</v>
      </c>
      <c r="F729" s="81">
        <f t="shared" si="5"/>
        <v>1</v>
      </c>
    </row>
    <row r="730" spans="1:6" ht="13" hidden="1" outlineLevel="1">
      <c r="A730" s="76" t="s">
        <v>3603</v>
      </c>
      <c r="B730" s="83"/>
      <c r="C730" s="83"/>
      <c r="D730" s="81">
        <v>1</v>
      </c>
      <c r="E730" s="83"/>
      <c r="F730" s="81">
        <f t="shared" si="5"/>
        <v>1</v>
      </c>
    </row>
    <row r="731" spans="1:6" ht="13" hidden="1" outlineLevel="1">
      <c r="A731" s="76" t="s">
        <v>3679</v>
      </c>
      <c r="B731" s="83"/>
      <c r="C731" s="83"/>
      <c r="D731" s="81">
        <v>1</v>
      </c>
      <c r="E731" s="83"/>
      <c r="F731" s="81">
        <f t="shared" si="5"/>
        <v>1</v>
      </c>
    </row>
    <row r="732" spans="1:6" ht="13" hidden="1" outlineLevel="1">
      <c r="A732" s="76" t="s">
        <v>3641</v>
      </c>
      <c r="B732" s="83"/>
      <c r="C732" s="83"/>
      <c r="D732" s="81">
        <v>1</v>
      </c>
      <c r="E732" s="83"/>
      <c r="F732" s="81">
        <f t="shared" si="5"/>
        <v>1</v>
      </c>
    </row>
    <row r="733" spans="1:6" ht="13" hidden="1" outlineLevel="1">
      <c r="A733" s="76" t="s">
        <v>3910</v>
      </c>
      <c r="B733" s="83"/>
      <c r="C733" s="83"/>
      <c r="D733" s="83"/>
      <c r="E733" s="81">
        <v>1</v>
      </c>
      <c r="F733" s="81">
        <f t="shared" si="5"/>
        <v>1</v>
      </c>
    </row>
    <row r="734" spans="1:6" ht="13" hidden="1" outlineLevel="1">
      <c r="A734" s="76" t="s">
        <v>3734</v>
      </c>
      <c r="B734" s="83"/>
      <c r="C734" s="83"/>
      <c r="D734" s="81">
        <v>1</v>
      </c>
      <c r="E734" s="83"/>
      <c r="F734" s="81">
        <f t="shared" si="5"/>
        <v>1</v>
      </c>
    </row>
    <row r="735" spans="1:6" ht="13" hidden="1" outlineLevel="1">
      <c r="A735" s="76" t="s">
        <v>3737</v>
      </c>
      <c r="B735" s="83"/>
      <c r="C735" s="83"/>
      <c r="D735" s="83"/>
      <c r="E735" s="81">
        <v>1</v>
      </c>
      <c r="F735" s="81">
        <f t="shared" si="5"/>
        <v>1</v>
      </c>
    </row>
    <row r="736" spans="1:6" ht="13" hidden="1" outlineLevel="1">
      <c r="A736" s="76" t="s">
        <v>4028</v>
      </c>
      <c r="B736" s="83"/>
      <c r="C736" s="83"/>
      <c r="D736" s="83"/>
      <c r="E736" s="81">
        <v>1</v>
      </c>
      <c r="F736" s="81">
        <f t="shared" si="5"/>
        <v>1</v>
      </c>
    </row>
    <row r="737" spans="1:6" ht="13" hidden="1" outlineLevel="1">
      <c r="A737" s="76" t="s">
        <v>4029</v>
      </c>
      <c r="B737" s="83"/>
      <c r="C737" s="83"/>
      <c r="D737" s="83"/>
      <c r="E737" s="81">
        <v>1</v>
      </c>
      <c r="F737" s="81">
        <f t="shared" si="5"/>
        <v>1</v>
      </c>
    </row>
    <row r="738" spans="1:6" ht="13" hidden="1" outlineLevel="1">
      <c r="A738" s="76" t="s">
        <v>3738</v>
      </c>
      <c r="B738" s="83"/>
      <c r="C738" s="83"/>
      <c r="D738" s="83"/>
      <c r="E738" s="81">
        <v>1</v>
      </c>
      <c r="F738" s="81">
        <f t="shared" si="5"/>
        <v>1</v>
      </c>
    </row>
    <row r="739" spans="1:6" ht="13" hidden="1" outlineLevel="1">
      <c r="A739" s="76" t="s">
        <v>4030</v>
      </c>
      <c r="B739" s="83"/>
      <c r="C739" s="83"/>
      <c r="D739" s="83"/>
      <c r="E739" s="81">
        <v>1</v>
      </c>
      <c r="F739" s="81">
        <f t="shared" si="5"/>
        <v>1</v>
      </c>
    </row>
    <row r="740" spans="1:6" ht="13" hidden="1" outlineLevel="1">
      <c r="A740" s="76" t="s">
        <v>4031</v>
      </c>
      <c r="B740" s="83"/>
      <c r="C740" s="83"/>
      <c r="D740" s="81">
        <v>1</v>
      </c>
      <c r="E740" s="83"/>
      <c r="F740" s="81">
        <f t="shared" si="5"/>
        <v>1</v>
      </c>
    </row>
    <row r="741" spans="1:6" ht="13" hidden="1" outlineLevel="1">
      <c r="A741" s="76" t="s">
        <v>4032</v>
      </c>
      <c r="B741" s="83"/>
      <c r="C741" s="83"/>
      <c r="D741" s="83"/>
      <c r="E741" s="81">
        <v>1</v>
      </c>
      <c r="F741" s="81">
        <f t="shared" si="5"/>
        <v>1</v>
      </c>
    </row>
    <row r="742" spans="1:6" ht="13" hidden="1" outlineLevel="1">
      <c r="A742" s="76" t="s">
        <v>4033</v>
      </c>
      <c r="B742" s="83"/>
      <c r="C742" s="83"/>
      <c r="D742" s="83"/>
      <c r="E742" s="81">
        <v>1</v>
      </c>
      <c r="F742" s="81">
        <f t="shared" si="5"/>
        <v>1</v>
      </c>
    </row>
    <row r="743" spans="1:6" ht="13" hidden="1" outlineLevel="1">
      <c r="A743" s="76" t="s">
        <v>4034</v>
      </c>
      <c r="B743" s="83"/>
      <c r="C743" s="83"/>
      <c r="D743" s="81">
        <v>1</v>
      </c>
      <c r="E743" s="83"/>
      <c r="F743" s="81">
        <f t="shared" si="5"/>
        <v>1</v>
      </c>
    </row>
    <row r="744" spans="1:6" ht="13" hidden="1" outlineLevel="1">
      <c r="A744" s="76" t="s">
        <v>4035</v>
      </c>
      <c r="B744" s="83"/>
      <c r="C744" s="83"/>
      <c r="D744" s="83"/>
      <c r="E744" s="81">
        <v>1</v>
      </c>
      <c r="F744" s="81">
        <f t="shared" si="5"/>
        <v>1</v>
      </c>
    </row>
    <row r="745" spans="1:6" ht="13" hidden="1" outlineLevel="1">
      <c r="A745" s="76" t="s">
        <v>4036</v>
      </c>
      <c r="B745" s="83"/>
      <c r="C745" s="83"/>
      <c r="D745" s="81">
        <v>1</v>
      </c>
      <c r="E745" s="83"/>
      <c r="F745" s="81">
        <f t="shared" si="5"/>
        <v>1</v>
      </c>
    </row>
    <row r="746" spans="1:6" ht="13" hidden="1" outlineLevel="1">
      <c r="A746" s="76" t="s">
        <v>4037</v>
      </c>
      <c r="B746" s="83"/>
      <c r="C746" s="83"/>
      <c r="D746" s="83"/>
      <c r="E746" s="81">
        <v>1</v>
      </c>
      <c r="F746" s="81">
        <f t="shared" si="5"/>
        <v>1</v>
      </c>
    </row>
    <row r="747" spans="1:6" ht="13" hidden="1" outlineLevel="1">
      <c r="A747" s="76" t="s">
        <v>4038</v>
      </c>
      <c r="B747" s="83"/>
      <c r="C747" s="83"/>
      <c r="D747" s="81">
        <v>1</v>
      </c>
      <c r="E747" s="83"/>
      <c r="F747" s="81">
        <f t="shared" si="5"/>
        <v>1</v>
      </c>
    </row>
    <row r="748" spans="1:6" ht="13" hidden="1" outlineLevel="1">
      <c r="A748" s="76" t="s">
        <v>4039</v>
      </c>
      <c r="B748" s="83"/>
      <c r="C748" s="83"/>
      <c r="D748" s="83"/>
      <c r="E748" s="81">
        <v>1</v>
      </c>
      <c r="F748" s="81">
        <f t="shared" si="5"/>
        <v>1</v>
      </c>
    </row>
    <row r="749" spans="1:6" ht="13" hidden="1" outlineLevel="1">
      <c r="A749" s="76" t="s">
        <v>4040</v>
      </c>
      <c r="B749" s="83"/>
      <c r="C749" s="83"/>
      <c r="D749" s="81">
        <v>1</v>
      </c>
      <c r="E749" s="83"/>
      <c r="F749" s="81">
        <f t="shared" si="5"/>
        <v>1</v>
      </c>
    </row>
    <row r="750" spans="1:6" ht="13" hidden="1" outlineLevel="1">
      <c r="A750" s="76" t="s">
        <v>3903</v>
      </c>
      <c r="B750" s="83"/>
      <c r="C750" s="83"/>
      <c r="D750" s="81">
        <v>1</v>
      </c>
      <c r="E750" s="83"/>
      <c r="F750" s="81">
        <f t="shared" si="5"/>
        <v>1</v>
      </c>
    </row>
    <row r="751" spans="1:6" ht="13" hidden="1" outlineLevel="1">
      <c r="A751" s="76" t="s">
        <v>4041</v>
      </c>
      <c r="B751" s="83"/>
      <c r="C751" s="83"/>
      <c r="D751" s="81">
        <v>1</v>
      </c>
      <c r="E751" s="83"/>
      <c r="F751" s="81">
        <f t="shared" si="5"/>
        <v>1</v>
      </c>
    </row>
    <row r="752" spans="1:6" ht="13" hidden="1" outlineLevel="1">
      <c r="A752" s="76" t="s">
        <v>4042</v>
      </c>
      <c r="B752" s="83"/>
      <c r="C752" s="81">
        <v>1</v>
      </c>
      <c r="D752" s="83"/>
      <c r="E752" s="83"/>
      <c r="F752" s="81">
        <f t="shared" si="5"/>
        <v>1</v>
      </c>
    </row>
    <row r="753" spans="1:6" ht="13" hidden="1" outlineLevel="1">
      <c r="A753" s="76" t="s">
        <v>4043</v>
      </c>
      <c r="B753" s="83"/>
      <c r="C753" s="81">
        <v>1</v>
      </c>
      <c r="D753" s="83"/>
      <c r="E753" s="83"/>
      <c r="F753" s="81">
        <f t="shared" si="5"/>
        <v>1</v>
      </c>
    </row>
    <row r="754" spans="1:6" ht="13" hidden="1" outlineLevel="1">
      <c r="A754" s="76" t="s">
        <v>4044</v>
      </c>
      <c r="B754" s="81">
        <v>1</v>
      </c>
      <c r="C754" s="83"/>
      <c r="D754" s="83"/>
      <c r="E754" s="83"/>
      <c r="F754" s="81">
        <f t="shared" si="5"/>
        <v>0</v>
      </c>
    </row>
    <row r="755" spans="1:6" ht="13">
      <c r="A755" s="65"/>
      <c r="B755" s="65"/>
      <c r="C755" s="94"/>
      <c r="D755" s="94"/>
      <c r="E755" s="94"/>
      <c r="F755" s="65"/>
    </row>
    <row r="756" spans="1:6" ht="13">
      <c r="A756" s="67" t="s">
        <v>35</v>
      </c>
      <c r="B756" s="65"/>
      <c r="C756" s="94"/>
      <c r="D756" s="94"/>
      <c r="E756" s="94"/>
      <c r="F756" s="65"/>
    </row>
    <row r="757" spans="1:6" ht="13">
      <c r="A757" s="70" t="s">
        <v>3537</v>
      </c>
      <c r="B757" s="70" t="s">
        <v>3538</v>
      </c>
      <c r="C757" s="70" t="s">
        <v>3539</v>
      </c>
      <c r="D757" s="70" t="s">
        <v>3540</v>
      </c>
      <c r="E757" s="70" t="s">
        <v>3541</v>
      </c>
      <c r="F757" s="65"/>
    </row>
    <row r="758" spans="1:6" ht="13">
      <c r="A758" s="76" t="s">
        <v>3542</v>
      </c>
      <c r="B758" s="82"/>
      <c r="C758" s="81">
        <v>24</v>
      </c>
      <c r="D758" s="81">
        <v>15</v>
      </c>
      <c r="E758" s="81">
        <f t="shared" ref="E758:E897" si="6">SUM(B758:D758)</f>
        <v>39</v>
      </c>
      <c r="F758" s="65"/>
    </row>
    <row r="759" spans="1:6" ht="13">
      <c r="A759" s="76" t="s">
        <v>3544</v>
      </c>
      <c r="B759" s="82"/>
      <c r="C759" s="81">
        <v>16</v>
      </c>
      <c r="D759" s="81">
        <v>9</v>
      </c>
      <c r="E759" s="81">
        <f t="shared" si="6"/>
        <v>25</v>
      </c>
      <c r="F759" s="65"/>
    </row>
    <row r="760" spans="1:6" ht="13">
      <c r="A760" s="76" t="s">
        <v>3971</v>
      </c>
      <c r="B760" s="82"/>
      <c r="C760" s="81">
        <v>6</v>
      </c>
      <c r="D760" s="81">
        <v>5</v>
      </c>
      <c r="E760" s="81">
        <f t="shared" si="6"/>
        <v>11</v>
      </c>
      <c r="F760" s="65"/>
    </row>
    <row r="761" spans="1:6" ht="13">
      <c r="A761" s="76" t="s">
        <v>3625</v>
      </c>
      <c r="B761" s="82"/>
      <c r="C761" s="81">
        <v>11</v>
      </c>
      <c r="D761" s="83"/>
      <c r="E761" s="81">
        <f t="shared" si="6"/>
        <v>11</v>
      </c>
      <c r="F761" s="65"/>
    </row>
    <row r="762" spans="1:6" ht="13">
      <c r="A762" s="76" t="s">
        <v>3706</v>
      </c>
      <c r="B762" s="82"/>
      <c r="C762" s="81">
        <v>10</v>
      </c>
      <c r="D762" s="83"/>
      <c r="E762" s="81">
        <f t="shared" si="6"/>
        <v>10</v>
      </c>
      <c r="F762" s="65"/>
    </row>
    <row r="763" spans="1:6" ht="13">
      <c r="A763" s="76" t="s">
        <v>3660</v>
      </c>
      <c r="B763" s="82"/>
      <c r="C763" s="81">
        <v>10</v>
      </c>
      <c r="D763" s="83"/>
      <c r="E763" s="81">
        <f t="shared" si="6"/>
        <v>10</v>
      </c>
      <c r="F763" s="65"/>
    </row>
    <row r="764" spans="1:6" ht="13">
      <c r="A764" s="76" t="s">
        <v>4045</v>
      </c>
      <c r="B764" s="82"/>
      <c r="C764" s="81">
        <v>3</v>
      </c>
      <c r="D764" s="81">
        <v>7</v>
      </c>
      <c r="E764" s="81">
        <f t="shared" si="6"/>
        <v>10</v>
      </c>
      <c r="F764" s="65"/>
    </row>
    <row r="765" spans="1:6" ht="13">
      <c r="A765" s="76" t="s">
        <v>4046</v>
      </c>
      <c r="B765" s="82"/>
      <c r="C765" s="81">
        <v>3</v>
      </c>
      <c r="D765" s="81">
        <v>7</v>
      </c>
      <c r="E765" s="81">
        <f t="shared" si="6"/>
        <v>10</v>
      </c>
      <c r="F765" s="65"/>
    </row>
    <row r="766" spans="1:6" ht="13">
      <c r="A766" s="76" t="s">
        <v>3575</v>
      </c>
      <c r="B766" s="82"/>
      <c r="C766" s="81">
        <v>8</v>
      </c>
      <c r="D766" s="81">
        <v>2</v>
      </c>
      <c r="E766" s="81">
        <f t="shared" si="6"/>
        <v>10</v>
      </c>
      <c r="F766" s="65"/>
    </row>
    <row r="767" spans="1:6" ht="13" collapsed="1">
      <c r="A767" s="76" t="s">
        <v>2507</v>
      </c>
      <c r="B767" s="81">
        <v>2</v>
      </c>
      <c r="C767" s="83"/>
      <c r="D767" s="81">
        <v>7</v>
      </c>
      <c r="E767" s="81">
        <f t="shared" si="6"/>
        <v>9</v>
      </c>
      <c r="F767" s="65"/>
    </row>
    <row r="768" spans="1:6" ht="13" hidden="1" outlineLevel="1">
      <c r="A768" s="76" t="s">
        <v>3947</v>
      </c>
      <c r="B768" s="82"/>
      <c r="C768" s="81">
        <v>9</v>
      </c>
      <c r="D768" s="83"/>
      <c r="E768" s="81">
        <f t="shared" si="6"/>
        <v>9</v>
      </c>
      <c r="F768" s="65"/>
    </row>
    <row r="769" spans="1:6" ht="13" hidden="1" outlineLevel="1">
      <c r="A769" s="76" t="s">
        <v>3552</v>
      </c>
      <c r="B769" s="82"/>
      <c r="C769" s="81">
        <v>9</v>
      </c>
      <c r="D769" s="83"/>
      <c r="E769" s="81">
        <f t="shared" si="6"/>
        <v>9</v>
      </c>
      <c r="F769" s="65"/>
    </row>
    <row r="770" spans="1:6" ht="13" hidden="1" outlineLevel="1">
      <c r="A770" s="76" t="s">
        <v>3952</v>
      </c>
      <c r="B770" s="82"/>
      <c r="C770" s="81">
        <v>9</v>
      </c>
      <c r="D770" s="83"/>
      <c r="E770" s="81">
        <f t="shared" si="6"/>
        <v>9</v>
      </c>
      <c r="F770" s="65"/>
    </row>
    <row r="771" spans="1:6" ht="13" hidden="1" outlineLevel="1">
      <c r="A771" s="76" t="s">
        <v>3953</v>
      </c>
      <c r="B771" s="82"/>
      <c r="C771" s="81">
        <v>9</v>
      </c>
      <c r="D771" s="83"/>
      <c r="E771" s="81">
        <f t="shared" si="6"/>
        <v>9</v>
      </c>
      <c r="F771" s="65"/>
    </row>
    <row r="772" spans="1:6" ht="13" hidden="1" outlineLevel="1">
      <c r="A772" s="76" t="s">
        <v>2792</v>
      </c>
      <c r="B772" s="82"/>
      <c r="C772" s="81">
        <v>9</v>
      </c>
      <c r="D772" s="83"/>
      <c r="E772" s="81">
        <f t="shared" si="6"/>
        <v>9</v>
      </c>
      <c r="F772" s="65"/>
    </row>
    <row r="773" spans="1:6" ht="13" hidden="1" outlineLevel="1">
      <c r="A773" s="76" t="s">
        <v>3941</v>
      </c>
      <c r="B773" s="82"/>
      <c r="C773" s="81">
        <v>4</v>
      </c>
      <c r="D773" s="81">
        <v>4</v>
      </c>
      <c r="E773" s="81">
        <f t="shared" si="6"/>
        <v>8</v>
      </c>
      <c r="F773" s="65"/>
    </row>
    <row r="774" spans="1:6" ht="13" hidden="1" outlineLevel="1">
      <c r="A774" s="76" t="s">
        <v>4047</v>
      </c>
      <c r="B774" s="82"/>
      <c r="C774" s="83"/>
      <c r="D774" s="81">
        <v>8</v>
      </c>
      <c r="E774" s="81">
        <f t="shared" si="6"/>
        <v>8</v>
      </c>
      <c r="F774" s="65"/>
    </row>
    <row r="775" spans="1:6" ht="13" hidden="1" outlineLevel="1">
      <c r="A775" s="76" t="s">
        <v>3737</v>
      </c>
      <c r="B775" s="82"/>
      <c r="C775" s="83"/>
      <c r="D775" s="81">
        <v>8</v>
      </c>
      <c r="E775" s="81">
        <f t="shared" si="6"/>
        <v>8</v>
      </c>
      <c r="F775" s="65"/>
    </row>
    <row r="776" spans="1:6" ht="13" hidden="1" outlineLevel="1">
      <c r="A776" s="76" t="s">
        <v>4048</v>
      </c>
      <c r="B776" s="82"/>
      <c r="C776" s="83"/>
      <c r="D776" s="81">
        <v>7</v>
      </c>
      <c r="E776" s="81">
        <f t="shared" si="6"/>
        <v>7</v>
      </c>
      <c r="F776" s="65"/>
    </row>
    <row r="777" spans="1:6" ht="13" hidden="1" outlineLevel="1">
      <c r="A777" s="76" t="s">
        <v>4049</v>
      </c>
      <c r="B777" s="82"/>
      <c r="C777" s="83"/>
      <c r="D777" s="81">
        <v>7</v>
      </c>
      <c r="E777" s="81">
        <f t="shared" si="6"/>
        <v>7</v>
      </c>
      <c r="F777" s="65"/>
    </row>
    <row r="778" spans="1:6" ht="13" hidden="1" outlineLevel="1">
      <c r="A778" s="76" t="s">
        <v>4050</v>
      </c>
      <c r="B778" s="82"/>
      <c r="C778" s="83"/>
      <c r="D778" s="81">
        <v>7</v>
      </c>
      <c r="E778" s="81">
        <f t="shared" si="6"/>
        <v>7</v>
      </c>
      <c r="F778" s="65"/>
    </row>
    <row r="779" spans="1:6" ht="13" hidden="1" outlineLevel="1">
      <c r="A779" s="76" t="s">
        <v>4051</v>
      </c>
      <c r="B779" s="82"/>
      <c r="C779" s="83"/>
      <c r="D779" s="81">
        <v>7</v>
      </c>
      <c r="E779" s="81">
        <f t="shared" si="6"/>
        <v>7</v>
      </c>
      <c r="F779" s="65"/>
    </row>
    <row r="780" spans="1:6" ht="13" hidden="1" outlineLevel="1">
      <c r="A780" s="76" t="s">
        <v>3556</v>
      </c>
      <c r="B780" s="82"/>
      <c r="C780" s="83"/>
      <c r="D780" s="81">
        <v>7</v>
      </c>
      <c r="E780" s="81">
        <f t="shared" si="6"/>
        <v>7</v>
      </c>
      <c r="F780" s="65"/>
    </row>
    <row r="781" spans="1:6" ht="13" hidden="1" outlineLevel="1">
      <c r="A781" s="76" t="s">
        <v>4052</v>
      </c>
      <c r="B781" s="82"/>
      <c r="C781" s="83"/>
      <c r="D781" s="81">
        <v>7</v>
      </c>
      <c r="E781" s="81">
        <f t="shared" si="6"/>
        <v>7</v>
      </c>
      <c r="F781" s="65"/>
    </row>
    <row r="782" spans="1:6" ht="13" hidden="1" outlineLevel="1">
      <c r="A782" s="76" t="s">
        <v>3750</v>
      </c>
      <c r="B782" s="82"/>
      <c r="C782" s="83"/>
      <c r="D782" s="81">
        <v>7</v>
      </c>
      <c r="E782" s="81">
        <f t="shared" si="6"/>
        <v>7</v>
      </c>
      <c r="F782" s="65"/>
    </row>
    <row r="783" spans="1:6" ht="13" hidden="1" outlineLevel="1">
      <c r="A783" s="76" t="s">
        <v>4053</v>
      </c>
      <c r="B783" s="82"/>
      <c r="C783" s="83"/>
      <c r="D783" s="81">
        <v>7</v>
      </c>
      <c r="E783" s="81">
        <f t="shared" si="6"/>
        <v>7</v>
      </c>
      <c r="F783" s="65"/>
    </row>
    <row r="784" spans="1:6" ht="13" hidden="1" outlineLevel="1">
      <c r="A784" s="76" t="s">
        <v>4054</v>
      </c>
      <c r="B784" s="82"/>
      <c r="C784" s="83"/>
      <c r="D784" s="81">
        <v>7</v>
      </c>
      <c r="E784" s="81">
        <f t="shared" si="6"/>
        <v>7</v>
      </c>
      <c r="F784" s="65"/>
    </row>
    <row r="785" spans="1:6" ht="13" hidden="1" outlineLevel="1">
      <c r="A785" s="76" t="s">
        <v>4055</v>
      </c>
      <c r="B785" s="82"/>
      <c r="C785" s="83"/>
      <c r="D785" s="81">
        <v>7</v>
      </c>
      <c r="E785" s="81">
        <f t="shared" si="6"/>
        <v>7</v>
      </c>
      <c r="F785" s="65"/>
    </row>
    <row r="786" spans="1:6" ht="13" hidden="1" outlineLevel="1">
      <c r="A786" s="76" t="s">
        <v>3801</v>
      </c>
      <c r="B786" s="82"/>
      <c r="C786" s="83"/>
      <c r="D786" s="81">
        <v>7</v>
      </c>
      <c r="E786" s="81">
        <f t="shared" si="6"/>
        <v>7</v>
      </c>
      <c r="F786" s="65"/>
    </row>
    <row r="787" spans="1:6" ht="13" hidden="1" outlineLevel="1">
      <c r="A787" s="76" t="s">
        <v>4056</v>
      </c>
      <c r="B787" s="82"/>
      <c r="C787" s="83"/>
      <c r="D787" s="81">
        <v>7</v>
      </c>
      <c r="E787" s="81">
        <f t="shared" si="6"/>
        <v>7</v>
      </c>
      <c r="F787" s="65"/>
    </row>
    <row r="788" spans="1:6" ht="13" hidden="1" outlineLevel="1">
      <c r="A788" s="76" t="s">
        <v>4057</v>
      </c>
      <c r="B788" s="82"/>
      <c r="C788" s="83"/>
      <c r="D788" s="81">
        <v>7</v>
      </c>
      <c r="E788" s="81">
        <f t="shared" si="6"/>
        <v>7</v>
      </c>
      <c r="F788" s="65"/>
    </row>
    <row r="789" spans="1:6" ht="13" hidden="1" outlineLevel="1">
      <c r="A789" s="76" t="s">
        <v>3747</v>
      </c>
      <c r="B789" s="82"/>
      <c r="C789" s="81">
        <v>7</v>
      </c>
      <c r="D789" s="83"/>
      <c r="E789" s="81">
        <f t="shared" si="6"/>
        <v>7</v>
      </c>
      <c r="F789" s="65"/>
    </row>
    <row r="790" spans="1:6" ht="13" hidden="1" outlineLevel="1">
      <c r="A790" s="76" t="s">
        <v>4058</v>
      </c>
      <c r="B790" s="82"/>
      <c r="C790" s="83"/>
      <c r="D790" s="81">
        <v>7</v>
      </c>
      <c r="E790" s="81">
        <f t="shared" si="6"/>
        <v>7</v>
      </c>
      <c r="F790" s="65"/>
    </row>
    <row r="791" spans="1:6" ht="13" hidden="1" outlineLevel="1">
      <c r="A791" s="76" t="s">
        <v>4059</v>
      </c>
      <c r="B791" s="82"/>
      <c r="C791" s="83"/>
      <c r="D791" s="81">
        <v>7</v>
      </c>
      <c r="E791" s="81">
        <f t="shared" si="6"/>
        <v>7</v>
      </c>
      <c r="F791" s="65"/>
    </row>
    <row r="792" spans="1:6" ht="13" hidden="1" outlineLevel="1">
      <c r="A792" s="76" t="s">
        <v>3955</v>
      </c>
      <c r="B792" s="82"/>
      <c r="C792" s="83"/>
      <c r="D792" s="81">
        <v>6</v>
      </c>
      <c r="E792" s="81">
        <f t="shared" si="6"/>
        <v>6</v>
      </c>
      <c r="F792" s="65"/>
    </row>
    <row r="793" spans="1:6" ht="13" hidden="1" outlineLevel="1">
      <c r="A793" s="76" t="s">
        <v>3689</v>
      </c>
      <c r="B793" s="82"/>
      <c r="C793" s="83"/>
      <c r="D793" s="81">
        <v>6</v>
      </c>
      <c r="E793" s="81">
        <f t="shared" si="6"/>
        <v>6</v>
      </c>
      <c r="F793" s="65"/>
    </row>
    <row r="794" spans="1:6" ht="13" hidden="1" outlineLevel="1">
      <c r="A794" s="76" t="s">
        <v>4060</v>
      </c>
      <c r="B794" s="82"/>
      <c r="C794" s="83"/>
      <c r="D794" s="81">
        <v>6</v>
      </c>
      <c r="E794" s="81">
        <f t="shared" si="6"/>
        <v>6</v>
      </c>
      <c r="F794" s="65"/>
    </row>
    <row r="795" spans="1:6" ht="13" hidden="1" outlineLevel="1">
      <c r="A795" s="76" t="s">
        <v>2345</v>
      </c>
      <c r="B795" s="82"/>
      <c r="C795" s="83"/>
      <c r="D795" s="81">
        <v>6</v>
      </c>
      <c r="E795" s="81">
        <f t="shared" si="6"/>
        <v>6</v>
      </c>
      <c r="F795" s="65"/>
    </row>
    <row r="796" spans="1:6" ht="13" hidden="1" outlineLevel="1">
      <c r="A796" s="76" t="s">
        <v>4061</v>
      </c>
      <c r="B796" s="82"/>
      <c r="C796" s="83"/>
      <c r="D796" s="81">
        <v>6</v>
      </c>
      <c r="E796" s="81">
        <f t="shared" si="6"/>
        <v>6</v>
      </c>
      <c r="F796" s="65"/>
    </row>
    <row r="797" spans="1:6" ht="13" hidden="1" outlineLevel="1">
      <c r="A797" s="76" t="s">
        <v>3911</v>
      </c>
      <c r="B797" s="82"/>
      <c r="C797" s="81">
        <v>3</v>
      </c>
      <c r="D797" s="81">
        <v>3</v>
      </c>
      <c r="E797" s="81">
        <f t="shared" si="6"/>
        <v>6</v>
      </c>
      <c r="F797" s="65"/>
    </row>
    <row r="798" spans="1:6" ht="13" hidden="1" outlineLevel="1">
      <c r="A798" s="76" t="s">
        <v>4062</v>
      </c>
      <c r="B798" s="82"/>
      <c r="C798" s="83"/>
      <c r="D798" s="81">
        <v>6</v>
      </c>
      <c r="E798" s="81">
        <f t="shared" si="6"/>
        <v>6</v>
      </c>
      <c r="F798" s="65"/>
    </row>
    <row r="799" spans="1:6" ht="13" hidden="1" outlineLevel="1">
      <c r="A799" s="76" t="s">
        <v>4063</v>
      </c>
      <c r="B799" s="82"/>
      <c r="C799" s="83"/>
      <c r="D799" s="81">
        <v>6</v>
      </c>
      <c r="E799" s="81">
        <f t="shared" si="6"/>
        <v>6</v>
      </c>
      <c r="F799" s="65"/>
    </row>
    <row r="800" spans="1:6" ht="13" hidden="1" outlineLevel="1">
      <c r="A800" s="76" t="s">
        <v>3601</v>
      </c>
      <c r="B800" s="82"/>
      <c r="C800" s="81">
        <v>6</v>
      </c>
      <c r="D800" s="83"/>
      <c r="E800" s="81">
        <f t="shared" si="6"/>
        <v>6</v>
      </c>
      <c r="F800" s="65"/>
    </row>
    <row r="801" spans="1:6" ht="13" hidden="1" outlineLevel="1">
      <c r="A801" s="76" t="s">
        <v>4064</v>
      </c>
      <c r="B801" s="82"/>
      <c r="C801" s="83"/>
      <c r="D801" s="81">
        <v>6</v>
      </c>
      <c r="E801" s="81">
        <f t="shared" si="6"/>
        <v>6</v>
      </c>
      <c r="F801" s="65"/>
    </row>
    <row r="802" spans="1:6" ht="13" hidden="1" outlineLevel="1">
      <c r="A802" s="76" t="s">
        <v>3738</v>
      </c>
      <c r="B802" s="82"/>
      <c r="C802" s="81">
        <v>3</v>
      </c>
      <c r="D802" s="81">
        <v>3</v>
      </c>
      <c r="E802" s="81">
        <f t="shared" si="6"/>
        <v>6</v>
      </c>
      <c r="F802" s="65"/>
    </row>
    <row r="803" spans="1:6" ht="13" hidden="1" outlineLevel="1">
      <c r="A803" s="76" t="s">
        <v>4065</v>
      </c>
      <c r="B803" s="82"/>
      <c r="C803" s="83"/>
      <c r="D803" s="81">
        <v>6</v>
      </c>
      <c r="E803" s="81">
        <f t="shared" si="6"/>
        <v>6</v>
      </c>
      <c r="F803" s="65"/>
    </row>
    <row r="804" spans="1:6" ht="13" hidden="1" outlineLevel="1">
      <c r="A804" s="76" t="s">
        <v>3974</v>
      </c>
      <c r="B804" s="82"/>
      <c r="C804" s="83"/>
      <c r="D804" s="81">
        <v>6</v>
      </c>
      <c r="E804" s="81">
        <f t="shared" si="6"/>
        <v>6</v>
      </c>
      <c r="F804" s="65"/>
    </row>
    <row r="805" spans="1:6" ht="13" hidden="1" outlineLevel="1">
      <c r="A805" s="76" t="s">
        <v>3606</v>
      </c>
      <c r="B805" s="82"/>
      <c r="C805" s="81">
        <v>5</v>
      </c>
      <c r="D805" s="83"/>
      <c r="E805" s="81">
        <f t="shared" si="6"/>
        <v>5</v>
      </c>
      <c r="F805" s="65"/>
    </row>
    <row r="806" spans="1:6" ht="13" hidden="1" outlineLevel="1">
      <c r="A806" s="76" t="s">
        <v>3948</v>
      </c>
      <c r="B806" s="82"/>
      <c r="C806" s="81">
        <v>5</v>
      </c>
      <c r="D806" s="83"/>
      <c r="E806" s="81">
        <f t="shared" si="6"/>
        <v>5</v>
      </c>
      <c r="F806" s="65"/>
    </row>
    <row r="807" spans="1:6" ht="13" hidden="1" outlineLevel="1">
      <c r="A807" s="76" t="s">
        <v>3598</v>
      </c>
      <c r="B807" s="82"/>
      <c r="C807" s="81">
        <v>5</v>
      </c>
      <c r="D807" s="83"/>
      <c r="E807" s="81">
        <f t="shared" si="6"/>
        <v>5</v>
      </c>
      <c r="F807" s="65"/>
    </row>
    <row r="808" spans="1:6" ht="13" hidden="1" outlineLevel="1">
      <c r="A808" s="76" t="s">
        <v>3658</v>
      </c>
      <c r="B808" s="82"/>
      <c r="C808" s="81">
        <v>5</v>
      </c>
      <c r="D808" s="83"/>
      <c r="E808" s="81">
        <f t="shared" si="6"/>
        <v>5</v>
      </c>
      <c r="F808" s="65"/>
    </row>
    <row r="809" spans="1:6" ht="13" hidden="1" outlineLevel="1">
      <c r="A809" s="76" t="s">
        <v>4066</v>
      </c>
      <c r="B809" s="82"/>
      <c r="C809" s="81">
        <v>5</v>
      </c>
      <c r="D809" s="83"/>
      <c r="E809" s="81">
        <f t="shared" si="6"/>
        <v>5</v>
      </c>
      <c r="F809" s="65"/>
    </row>
    <row r="810" spans="1:6" ht="13" hidden="1" outlineLevel="1">
      <c r="A810" s="76" t="s">
        <v>3603</v>
      </c>
      <c r="B810" s="82"/>
      <c r="C810" s="81">
        <v>5</v>
      </c>
      <c r="D810" s="83"/>
      <c r="E810" s="81">
        <f t="shared" si="6"/>
        <v>5</v>
      </c>
      <c r="F810" s="65"/>
    </row>
    <row r="811" spans="1:6" ht="13" hidden="1" outlineLevel="1">
      <c r="A811" s="76" t="s">
        <v>3635</v>
      </c>
      <c r="B811" s="82"/>
      <c r="C811" s="81">
        <v>5</v>
      </c>
      <c r="D811" s="83"/>
      <c r="E811" s="81">
        <f t="shared" si="6"/>
        <v>5</v>
      </c>
      <c r="F811" s="65"/>
    </row>
    <row r="812" spans="1:6" ht="13" hidden="1" outlineLevel="1">
      <c r="A812" s="76" t="s">
        <v>4067</v>
      </c>
      <c r="B812" s="82"/>
      <c r="C812" s="81">
        <v>5</v>
      </c>
      <c r="D812" s="83"/>
      <c r="E812" s="81">
        <f t="shared" si="6"/>
        <v>5</v>
      </c>
      <c r="F812" s="65"/>
    </row>
    <row r="813" spans="1:6" ht="13" hidden="1" outlineLevel="1">
      <c r="A813" s="76">
        <v>15</v>
      </c>
      <c r="B813" s="82"/>
      <c r="C813" s="81">
        <v>4</v>
      </c>
      <c r="D813" s="83"/>
      <c r="E813" s="81">
        <f t="shared" si="6"/>
        <v>4</v>
      </c>
      <c r="F813" s="65"/>
    </row>
    <row r="814" spans="1:6" ht="13" hidden="1" outlineLevel="1">
      <c r="A814" s="76" t="s">
        <v>4068</v>
      </c>
      <c r="B814" s="82"/>
      <c r="C814" s="81">
        <v>4</v>
      </c>
      <c r="D814" s="83"/>
      <c r="E814" s="81">
        <f t="shared" si="6"/>
        <v>4</v>
      </c>
      <c r="F814" s="65"/>
    </row>
    <row r="815" spans="1:6" ht="13" hidden="1" outlineLevel="1">
      <c r="A815" s="76" t="s">
        <v>4069</v>
      </c>
      <c r="B815" s="82"/>
      <c r="C815" s="81">
        <v>4</v>
      </c>
      <c r="D815" s="83"/>
      <c r="E815" s="81">
        <f t="shared" si="6"/>
        <v>4</v>
      </c>
      <c r="F815" s="65"/>
    </row>
    <row r="816" spans="1:6" ht="13" hidden="1" outlineLevel="1">
      <c r="A816" s="76" t="s">
        <v>3814</v>
      </c>
      <c r="B816" s="82"/>
      <c r="C816" s="81">
        <v>4</v>
      </c>
      <c r="D816" s="83"/>
      <c r="E816" s="81">
        <f t="shared" si="6"/>
        <v>4</v>
      </c>
      <c r="F816" s="65"/>
    </row>
    <row r="817" spans="1:6" ht="13" hidden="1" outlineLevel="1">
      <c r="A817" s="76" t="s">
        <v>3949</v>
      </c>
      <c r="B817" s="82"/>
      <c r="C817" s="81">
        <v>4</v>
      </c>
      <c r="D817" s="83"/>
      <c r="E817" s="81">
        <f t="shared" si="6"/>
        <v>4</v>
      </c>
      <c r="F817" s="65"/>
    </row>
    <row r="818" spans="1:6" ht="13" hidden="1" outlineLevel="1">
      <c r="A818" s="76" t="s">
        <v>4070</v>
      </c>
      <c r="B818" s="82"/>
      <c r="C818" s="81">
        <v>4</v>
      </c>
      <c r="D818" s="83"/>
      <c r="E818" s="81">
        <f t="shared" si="6"/>
        <v>4</v>
      </c>
      <c r="F818" s="65"/>
    </row>
    <row r="819" spans="1:6" ht="13" hidden="1" outlineLevel="1">
      <c r="A819" s="76" t="s">
        <v>4071</v>
      </c>
      <c r="B819" s="82"/>
      <c r="C819" s="81">
        <v>4</v>
      </c>
      <c r="D819" s="83"/>
      <c r="E819" s="81">
        <f t="shared" si="6"/>
        <v>4</v>
      </c>
      <c r="F819" s="65"/>
    </row>
    <row r="820" spans="1:6" ht="13" hidden="1" outlineLevel="1">
      <c r="A820" s="76" t="s">
        <v>3950</v>
      </c>
      <c r="B820" s="82"/>
      <c r="C820" s="81">
        <v>4</v>
      </c>
      <c r="D820" s="83"/>
      <c r="E820" s="81">
        <f t="shared" si="6"/>
        <v>4</v>
      </c>
      <c r="F820" s="65"/>
    </row>
    <row r="821" spans="1:6" ht="13" hidden="1" outlineLevel="1">
      <c r="A821" s="76" t="s">
        <v>3868</v>
      </c>
      <c r="B821" s="82"/>
      <c r="C821" s="81">
        <v>4</v>
      </c>
      <c r="D821" s="83"/>
      <c r="E821" s="81">
        <f t="shared" si="6"/>
        <v>4</v>
      </c>
      <c r="F821" s="65"/>
    </row>
    <row r="822" spans="1:6" ht="13" hidden="1" outlineLevel="1">
      <c r="A822" s="76" t="s">
        <v>4072</v>
      </c>
      <c r="B822" s="82"/>
      <c r="C822" s="81">
        <v>4</v>
      </c>
      <c r="D822" s="83"/>
      <c r="E822" s="81">
        <f t="shared" si="6"/>
        <v>4</v>
      </c>
      <c r="F822" s="65"/>
    </row>
    <row r="823" spans="1:6" ht="13" hidden="1" outlineLevel="1">
      <c r="A823" s="76" t="s">
        <v>3597</v>
      </c>
      <c r="B823" s="82"/>
      <c r="C823" s="83"/>
      <c r="D823" s="81">
        <v>4</v>
      </c>
      <c r="E823" s="81">
        <f t="shared" si="6"/>
        <v>4</v>
      </c>
      <c r="F823" s="65"/>
    </row>
    <row r="824" spans="1:6" ht="13" hidden="1" outlineLevel="1">
      <c r="A824" s="76" t="s">
        <v>4073</v>
      </c>
      <c r="B824" s="82"/>
      <c r="C824" s="81">
        <v>4</v>
      </c>
      <c r="D824" s="83"/>
      <c r="E824" s="81">
        <f t="shared" si="6"/>
        <v>4</v>
      </c>
      <c r="F824" s="65"/>
    </row>
    <row r="825" spans="1:6" ht="13" hidden="1" outlineLevel="1">
      <c r="A825" s="76" t="s">
        <v>4006</v>
      </c>
      <c r="B825" s="82"/>
      <c r="C825" s="83"/>
      <c r="D825" s="81">
        <v>4</v>
      </c>
      <c r="E825" s="81">
        <f t="shared" si="6"/>
        <v>4</v>
      </c>
      <c r="F825" s="65"/>
    </row>
    <row r="826" spans="1:6" ht="13" hidden="1" outlineLevel="1">
      <c r="A826" s="76" t="s">
        <v>3905</v>
      </c>
      <c r="B826" s="82"/>
      <c r="C826" s="81">
        <v>4</v>
      </c>
      <c r="D826" s="83"/>
      <c r="E826" s="81">
        <f t="shared" si="6"/>
        <v>4</v>
      </c>
      <c r="F826" s="65"/>
    </row>
    <row r="827" spans="1:6" ht="13" hidden="1" outlineLevel="1">
      <c r="A827" s="76" t="s">
        <v>4074</v>
      </c>
      <c r="B827" s="82"/>
      <c r="C827" s="81">
        <v>4</v>
      </c>
      <c r="D827" s="83"/>
      <c r="E827" s="81">
        <f t="shared" si="6"/>
        <v>4</v>
      </c>
      <c r="F827" s="65"/>
    </row>
    <row r="828" spans="1:6" ht="13" hidden="1" outlineLevel="1">
      <c r="A828" s="76" t="s">
        <v>4075</v>
      </c>
      <c r="B828" s="82"/>
      <c r="C828" s="81">
        <v>4</v>
      </c>
      <c r="D828" s="83"/>
      <c r="E828" s="81">
        <f t="shared" si="6"/>
        <v>4</v>
      </c>
      <c r="F828" s="65"/>
    </row>
    <row r="829" spans="1:6" ht="13" hidden="1" outlineLevel="1">
      <c r="A829" s="76" t="s">
        <v>4076</v>
      </c>
      <c r="B829" s="82"/>
      <c r="C829" s="81">
        <v>4</v>
      </c>
      <c r="D829" s="83"/>
      <c r="E829" s="81">
        <f t="shared" si="6"/>
        <v>4</v>
      </c>
      <c r="F829" s="65"/>
    </row>
    <row r="830" spans="1:6" ht="13" hidden="1" outlineLevel="1">
      <c r="A830" s="76" t="s">
        <v>4077</v>
      </c>
      <c r="B830" s="82"/>
      <c r="C830" s="81">
        <v>4</v>
      </c>
      <c r="D830" s="83"/>
      <c r="E830" s="81">
        <f t="shared" si="6"/>
        <v>4</v>
      </c>
      <c r="F830" s="65"/>
    </row>
    <row r="831" spans="1:6" ht="13" hidden="1" outlineLevel="1">
      <c r="A831" s="76" t="s">
        <v>4078</v>
      </c>
      <c r="B831" s="82"/>
      <c r="C831" s="81">
        <v>4</v>
      </c>
      <c r="D831" s="83"/>
      <c r="E831" s="81">
        <f t="shared" si="6"/>
        <v>4</v>
      </c>
      <c r="F831" s="65"/>
    </row>
    <row r="832" spans="1:6" ht="13" hidden="1" outlineLevel="1">
      <c r="A832" s="76" t="s">
        <v>4079</v>
      </c>
      <c r="B832" s="82"/>
      <c r="C832" s="81">
        <v>4</v>
      </c>
      <c r="D832" s="83"/>
      <c r="E832" s="81">
        <f t="shared" si="6"/>
        <v>4</v>
      </c>
      <c r="F832" s="65"/>
    </row>
    <row r="833" spans="1:6" ht="13" hidden="1" outlineLevel="1">
      <c r="A833" s="76" t="s">
        <v>3951</v>
      </c>
      <c r="B833" s="82"/>
      <c r="C833" s="81">
        <v>4</v>
      </c>
      <c r="D833" s="83"/>
      <c r="E833" s="81">
        <f t="shared" si="6"/>
        <v>4</v>
      </c>
      <c r="F833" s="65"/>
    </row>
    <row r="834" spans="1:6" ht="13" hidden="1" outlineLevel="1">
      <c r="A834" s="76" t="s">
        <v>4080</v>
      </c>
      <c r="B834" s="82"/>
      <c r="C834" s="81">
        <v>4</v>
      </c>
      <c r="D834" s="83"/>
      <c r="E834" s="81">
        <f t="shared" si="6"/>
        <v>4</v>
      </c>
      <c r="F834" s="65"/>
    </row>
    <row r="835" spans="1:6" ht="13" hidden="1" outlineLevel="1">
      <c r="A835" s="76" t="s">
        <v>4081</v>
      </c>
      <c r="B835" s="82"/>
      <c r="C835" s="81">
        <v>4</v>
      </c>
      <c r="D835" s="83"/>
      <c r="E835" s="81">
        <f t="shared" si="6"/>
        <v>4</v>
      </c>
      <c r="F835" s="65"/>
    </row>
    <row r="836" spans="1:6" ht="13" hidden="1" outlineLevel="1">
      <c r="A836" s="76" t="s">
        <v>3881</v>
      </c>
      <c r="B836" s="82"/>
      <c r="C836" s="81">
        <v>4</v>
      </c>
      <c r="D836" s="83"/>
      <c r="E836" s="81">
        <f t="shared" si="6"/>
        <v>4</v>
      </c>
      <c r="F836" s="65"/>
    </row>
    <row r="837" spans="1:6" ht="13" hidden="1" outlineLevel="1">
      <c r="A837" s="76" t="s">
        <v>4082</v>
      </c>
      <c r="B837" s="82"/>
      <c r="C837" s="81">
        <v>4</v>
      </c>
      <c r="D837" s="83"/>
      <c r="E837" s="81">
        <f t="shared" si="6"/>
        <v>4</v>
      </c>
      <c r="F837" s="65"/>
    </row>
    <row r="838" spans="1:6" ht="13" hidden="1" outlineLevel="1">
      <c r="A838" s="76" t="s">
        <v>4083</v>
      </c>
      <c r="B838" s="82"/>
      <c r="C838" s="81">
        <v>4</v>
      </c>
      <c r="D838" s="83"/>
      <c r="E838" s="81">
        <f t="shared" si="6"/>
        <v>4</v>
      </c>
      <c r="F838" s="65"/>
    </row>
    <row r="839" spans="1:6" ht="13" hidden="1" outlineLevel="1">
      <c r="A839" s="76" t="s">
        <v>3626</v>
      </c>
      <c r="B839" s="82"/>
      <c r="C839" s="81">
        <v>4</v>
      </c>
      <c r="D839" s="83"/>
      <c r="E839" s="81">
        <f t="shared" si="6"/>
        <v>4</v>
      </c>
      <c r="F839" s="65"/>
    </row>
    <row r="840" spans="1:6" ht="13" hidden="1" outlineLevel="1">
      <c r="A840" s="76" t="s">
        <v>4084</v>
      </c>
      <c r="B840" s="82"/>
      <c r="C840" s="81">
        <v>4</v>
      </c>
      <c r="D840" s="83"/>
      <c r="E840" s="81">
        <f t="shared" si="6"/>
        <v>4</v>
      </c>
      <c r="F840" s="65"/>
    </row>
    <row r="841" spans="1:6" ht="13" hidden="1" outlineLevel="1">
      <c r="A841" s="76" t="s">
        <v>4085</v>
      </c>
      <c r="B841" s="82"/>
      <c r="C841" s="81">
        <v>4</v>
      </c>
      <c r="D841" s="83"/>
      <c r="E841" s="81">
        <f t="shared" si="6"/>
        <v>4</v>
      </c>
      <c r="F841" s="65"/>
    </row>
    <row r="842" spans="1:6" ht="13" hidden="1" outlineLevel="1">
      <c r="A842" s="76" t="s">
        <v>3954</v>
      </c>
      <c r="B842" s="82"/>
      <c r="C842" s="81">
        <v>4</v>
      </c>
      <c r="D842" s="83"/>
      <c r="E842" s="81">
        <f t="shared" si="6"/>
        <v>4</v>
      </c>
      <c r="F842" s="65"/>
    </row>
    <row r="843" spans="1:6" ht="13" hidden="1" outlineLevel="1">
      <c r="A843" s="76" t="s">
        <v>4086</v>
      </c>
      <c r="B843" s="82"/>
      <c r="C843" s="83"/>
      <c r="D843" s="81">
        <v>3</v>
      </c>
      <c r="E843" s="81">
        <f t="shared" si="6"/>
        <v>3</v>
      </c>
      <c r="F843" s="65"/>
    </row>
    <row r="844" spans="1:6" ht="13" hidden="1" outlineLevel="1">
      <c r="A844" s="76">
        <v>10</v>
      </c>
      <c r="B844" s="82"/>
      <c r="C844" s="83"/>
      <c r="D844" s="81">
        <v>3</v>
      </c>
      <c r="E844" s="81">
        <f t="shared" si="6"/>
        <v>3</v>
      </c>
      <c r="F844" s="65"/>
    </row>
    <row r="845" spans="1:6" ht="13" hidden="1" outlineLevel="1">
      <c r="A845" s="76">
        <v>3</v>
      </c>
      <c r="B845" s="82"/>
      <c r="C845" s="83"/>
      <c r="D845" s="81">
        <v>3</v>
      </c>
      <c r="E845" s="81">
        <f t="shared" si="6"/>
        <v>3</v>
      </c>
      <c r="F845" s="65"/>
    </row>
    <row r="846" spans="1:6" ht="13" hidden="1" outlineLevel="1">
      <c r="A846" s="76" t="s">
        <v>2809</v>
      </c>
      <c r="B846" s="82"/>
      <c r="C846" s="83"/>
      <c r="D846" s="81">
        <v>3</v>
      </c>
      <c r="E846" s="81">
        <f t="shared" si="6"/>
        <v>3</v>
      </c>
      <c r="F846" s="65"/>
    </row>
    <row r="847" spans="1:6" ht="13" hidden="1" outlineLevel="1">
      <c r="A847" s="76" t="s">
        <v>3995</v>
      </c>
      <c r="B847" s="82"/>
      <c r="C847" s="83"/>
      <c r="D847" s="81">
        <v>3</v>
      </c>
      <c r="E847" s="81">
        <f t="shared" si="6"/>
        <v>3</v>
      </c>
      <c r="F847" s="65"/>
    </row>
    <row r="848" spans="1:6" ht="13" hidden="1" outlineLevel="1">
      <c r="A848" s="76" t="s">
        <v>4087</v>
      </c>
      <c r="B848" s="82"/>
      <c r="C848" s="83"/>
      <c r="D848" s="81">
        <v>3</v>
      </c>
      <c r="E848" s="81">
        <f t="shared" si="6"/>
        <v>3</v>
      </c>
      <c r="F848" s="65"/>
    </row>
    <row r="849" spans="1:6" ht="13" hidden="1" outlineLevel="1">
      <c r="A849" s="76" t="s">
        <v>4088</v>
      </c>
      <c r="B849" s="82"/>
      <c r="C849" s="83"/>
      <c r="D849" s="81">
        <v>3</v>
      </c>
      <c r="E849" s="81">
        <f t="shared" si="6"/>
        <v>3</v>
      </c>
      <c r="F849" s="65"/>
    </row>
    <row r="850" spans="1:6" ht="13" hidden="1" outlineLevel="1">
      <c r="A850" s="76" t="s">
        <v>4089</v>
      </c>
      <c r="B850" s="82"/>
      <c r="C850" s="83"/>
      <c r="D850" s="81">
        <v>3</v>
      </c>
      <c r="E850" s="81">
        <f t="shared" si="6"/>
        <v>3</v>
      </c>
      <c r="F850" s="65"/>
    </row>
    <row r="851" spans="1:6" ht="13" hidden="1" outlineLevel="1">
      <c r="A851" s="76" t="s">
        <v>4090</v>
      </c>
      <c r="B851" s="82"/>
      <c r="C851" s="83"/>
      <c r="D851" s="81">
        <v>3</v>
      </c>
      <c r="E851" s="81">
        <f t="shared" si="6"/>
        <v>3</v>
      </c>
      <c r="F851" s="65"/>
    </row>
    <row r="852" spans="1:6" ht="13" hidden="1" outlineLevel="1">
      <c r="A852" s="76" t="s">
        <v>4091</v>
      </c>
      <c r="B852" s="82"/>
      <c r="C852" s="83"/>
      <c r="D852" s="81">
        <v>3</v>
      </c>
      <c r="E852" s="81">
        <f t="shared" si="6"/>
        <v>3</v>
      </c>
      <c r="F852" s="65"/>
    </row>
    <row r="853" spans="1:6" ht="13" hidden="1" outlineLevel="1">
      <c r="A853" s="76" t="s">
        <v>4092</v>
      </c>
      <c r="B853" s="82"/>
      <c r="C853" s="83"/>
      <c r="D853" s="81">
        <v>3</v>
      </c>
      <c r="E853" s="81">
        <f t="shared" si="6"/>
        <v>3</v>
      </c>
      <c r="F853" s="65"/>
    </row>
    <row r="854" spans="1:6" ht="13" hidden="1" outlineLevel="1">
      <c r="A854" s="76" t="s">
        <v>4093</v>
      </c>
      <c r="B854" s="82"/>
      <c r="C854" s="83"/>
      <c r="D854" s="81">
        <v>3</v>
      </c>
      <c r="E854" s="81">
        <f t="shared" si="6"/>
        <v>3</v>
      </c>
      <c r="F854" s="65"/>
    </row>
    <row r="855" spans="1:6" ht="13" hidden="1" outlineLevel="1">
      <c r="A855" s="76" t="s">
        <v>4094</v>
      </c>
      <c r="B855" s="82"/>
      <c r="C855" s="83"/>
      <c r="D855" s="81">
        <v>3</v>
      </c>
      <c r="E855" s="81">
        <f t="shared" si="6"/>
        <v>3</v>
      </c>
      <c r="F855" s="65"/>
    </row>
    <row r="856" spans="1:6" ht="13" hidden="1" outlineLevel="1">
      <c r="A856" s="76" t="s">
        <v>4095</v>
      </c>
      <c r="B856" s="82"/>
      <c r="C856" s="83"/>
      <c r="D856" s="81">
        <v>3</v>
      </c>
      <c r="E856" s="81">
        <f t="shared" si="6"/>
        <v>3</v>
      </c>
      <c r="F856" s="65"/>
    </row>
    <row r="857" spans="1:6" ht="13" hidden="1" outlineLevel="1">
      <c r="A857" s="76" t="s">
        <v>4096</v>
      </c>
      <c r="B857" s="82"/>
      <c r="C857" s="83"/>
      <c r="D857" s="81">
        <v>3</v>
      </c>
      <c r="E857" s="81">
        <f t="shared" si="6"/>
        <v>3</v>
      </c>
      <c r="F857" s="65"/>
    </row>
    <row r="858" spans="1:6" ht="13" hidden="1" outlineLevel="1">
      <c r="A858" s="76" t="s">
        <v>3557</v>
      </c>
      <c r="B858" s="82"/>
      <c r="C858" s="81">
        <v>3</v>
      </c>
      <c r="D858" s="83"/>
      <c r="E858" s="81">
        <f t="shared" si="6"/>
        <v>3</v>
      </c>
      <c r="F858" s="65"/>
    </row>
    <row r="859" spans="1:6" ht="13" hidden="1" outlineLevel="1">
      <c r="A859" s="76" t="s">
        <v>4097</v>
      </c>
      <c r="B859" s="82"/>
      <c r="C859" s="83"/>
      <c r="D859" s="81">
        <v>3</v>
      </c>
      <c r="E859" s="81">
        <f t="shared" si="6"/>
        <v>3</v>
      </c>
      <c r="F859" s="65"/>
    </row>
    <row r="860" spans="1:6" ht="13" hidden="1" outlineLevel="1">
      <c r="A860" s="76" t="s">
        <v>4098</v>
      </c>
      <c r="B860" s="82"/>
      <c r="C860" s="83"/>
      <c r="D860" s="81">
        <v>3</v>
      </c>
      <c r="E860" s="81">
        <f t="shared" si="6"/>
        <v>3</v>
      </c>
      <c r="F860" s="65"/>
    </row>
    <row r="861" spans="1:6" ht="13" hidden="1" outlineLevel="1">
      <c r="A861" s="76" t="s">
        <v>4099</v>
      </c>
      <c r="B861" s="82"/>
      <c r="C861" s="83"/>
      <c r="D861" s="81">
        <v>3</v>
      </c>
      <c r="E861" s="81">
        <f t="shared" si="6"/>
        <v>3</v>
      </c>
      <c r="F861" s="65"/>
    </row>
    <row r="862" spans="1:6" ht="13" hidden="1" outlineLevel="1">
      <c r="A862" s="76" t="s">
        <v>4100</v>
      </c>
      <c r="B862" s="82"/>
      <c r="C862" s="83"/>
      <c r="D862" s="81">
        <v>3</v>
      </c>
      <c r="E862" s="81">
        <f t="shared" si="6"/>
        <v>3</v>
      </c>
      <c r="F862" s="65"/>
    </row>
    <row r="863" spans="1:6" ht="13" hidden="1" outlineLevel="1">
      <c r="A863" s="76" t="s">
        <v>4101</v>
      </c>
      <c r="B863" s="82"/>
      <c r="C863" s="83"/>
      <c r="D863" s="81">
        <v>3</v>
      </c>
      <c r="E863" s="81">
        <f t="shared" si="6"/>
        <v>3</v>
      </c>
      <c r="F863" s="65"/>
    </row>
    <row r="864" spans="1:6" ht="13" hidden="1" outlineLevel="1">
      <c r="A864" s="76" t="s">
        <v>3761</v>
      </c>
      <c r="B864" s="82"/>
      <c r="C864" s="81">
        <v>3</v>
      </c>
      <c r="D864" s="83"/>
      <c r="E864" s="81">
        <f t="shared" si="6"/>
        <v>3</v>
      </c>
      <c r="F864" s="65"/>
    </row>
    <row r="865" spans="1:6" ht="13" hidden="1" outlineLevel="1">
      <c r="A865" s="76" t="s">
        <v>4102</v>
      </c>
      <c r="B865" s="82"/>
      <c r="C865" s="83"/>
      <c r="D865" s="81">
        <v>3</v>
      </c>
      <c r="E865" s="81">
        <f t="shared" si="6"/>
        <v>3</v>
      </c>
      <c r="F865" s="65"/>
    </row>
    <row r="866" spans="1:6" ht="13" hidden="1" outlineLevel="1">
      <c r="A866" s="76" t="s">
        <v>4103</v>
      </c>
      <c r="B866" s="82"/>
      <c r="C866" s="83"/>
      <c r="D866" s="81">
        <v>3</v>
      </c>
      <c r="E866" s="81">
        <f t="shared" si="6"/>
        <v>3</v>
      </c>
      <c r="F866" s="65"/>
    </row>
    <row r="867" spans="1:6" ht="13" hidden="1" outlineLevel="1">
      <c r="A867" s="76" t="s">
        <v>4104</v>
      </c>
      <c r="B867" s="82"/>
      <c r="C867" s="83"/>
      <c r="D867" s="81">
        <v>3</v>
      </c>
      <c r="E867" s="81">
        <f t="shared" si="6"/>
        <v>3</v>
      </c>
      <c r="F867" s="65"/>
    </row>
    <row r="868" spans="1:6" ht="13" hidden="1" outlineLevel="1">
      <c r="A868" s="76" t="s">
        <v>3724</v>
      </c>
      <c r="B868" s="82"/>
      <c r="C868" s="81">
        <v>3</v>
      </c>
      <c r="D868" s="83"/>
      <c r="E868" s="81">
        <f t="shared" si="6"/>
        <v>3</v>
      </c>
      <c r="F868" s="65"/>
    </row>
    <row r="869" spans="1:6" ht="13" hidden="1" outlineLevel="1">
      <c r="A869" s="76" t="s">
        <v>3561</v>
      </c>
      <c r="B869" s="82"/>
      <c r="C869" s="83"/>
      <c r="D869" s="81">
        <v>3</v>
      </c>
      <c r="E869" s="81">
        <f t="shared" si="6"/>
        <v>3</v>
      </c>
      <c r="F869" s="65"/>
    </row>
    <row r="870" spans="1:6" ht="13" hidden="1" outlineLevel="1">
      <c r="A870" s="76" t="s">
        <v>4105</v>
      </c>
      <c r="B870" s="82"/>
      <c r="C870" s="83"/>
      <c r="D870" s="81">
        <v>3</v>
      </c>
      <c r="E870" s="81">
        <f t="shared" si="6"/>
        <v>3</v>
      </c>
      <c r="F870" s="65"/>
    </row>
    <row r="871" spans="1:6" ht="13" hidden="1" outlineLevel="1">
      <c r="A871" s="76" t="s">
        <v>3559</v>
      </c>
      <c r="B871" s="82"/>
      <c r="C871" s="81">
        <v>3</v>
      </c>
      <c r="D871" s="83"/>
      <c r="E871" s="81">
        <f t="shared" si="6"/>
        <v>3</v>
      </c>
      <c r="F871" s="65"/>
    </row>
    <row r="872" spans="1:6" ht="13" hidden="1" outlineLevel="1">
      <c r="A872" s="76" t="s">
        <v>4106</v>
      </c>
      <c r="B872" s="82"/>
      <c r="C872" s="83"/>
      <c r="D872" s="81">
        <v>3</v>
      </c>
      <c r="E872" s="81">
        <f t="shared" si="6"/>
        <v>3</v>
      </c>
      <c r="F872" s="65"/>
    </row>
    <row r="873" spans="1:6" ht="13" hidden="1" outlineLevel="1">
      <c r="A873" s="76" t="s">
        <v>3793</v>
      </c>
      <c r="B873" s="82"/>
      <c r="C873" s="83"/>
      <c r="D873" s="81">
        <v>3</v>
      </c>
      <c r="E873" s="81">
        <f t="shared" si="6"/>
        <v>3</v>
      </c>
      <c r="F873" s="65"/>
    </row>
    <row r="874" spans="1:6" ht="13" hidden="1" outlineLevel="1">
      <c r="A874" s="76" t="s">
        <v>3910</v>
      </c>
      <c r="B874" s="82"/>
      <c r="C874" s="83"/>
      <c r="D874" s="81">
        <v>3</v>
      </c>
      <c r="E874" s="81">
        <f t="shared" si="6"/>
        <v>3</v>
      </c>
      <c r="F874" s="65"/>
    </row>
    <row r="875" spans="1:6" ht="13" hidden="1" outlineLevel="1">
      <c r="A875" s="76" t="s">
        <v>3736</v>
      </c>
      <c r="B875" s="82"/>
      <c r="C875" s="83"/>
      <c r="D875" s="81">
        <v>3</v>
      </c>
      <c r="E875" s="81">
        <f t="shared" si="6"/>
        <v>3</v>
      </c>
      <c r="F875" s="65"/>
    </row>
    <row r="876" spans="1:6" ht="13" hidden="1" outlineLevel="1">
      <c r="A876" s="76" t="s">
        <v>4107</v>
      </c>
      <c r="B876" s="82"/>
      <c r="C876" s="83"/>
      <c r="D876" s="81">
        <v>3</v>
      </c>
      <c r="E876" s="81">
        <f t="shared" si="6"/>
        <v>3</v>
      </c>
      <c r="F876" s="65"/>
    </row>
    <row r="877" spans="1:6" ht="13" hidden="1" outlineLevel="1">
      <c r="A877" s="76" t="s">
        <v>4108</v>
      </c>
      <c r="B877" s="82"/>
      <c r="C877" s="83"/>
      <c r="D877" s="81">
        <v>3</v>
      </c>
      <c r="E877" s="81">
        <f t="shared" si="6"/>
        <v>3</v>
      </c>
      <c r="F877" s="65"/>
    </row>
    <row r="878" spans="1:6" ht="13" hidden="1" outlineLevel="1">
      <c r="A878" s="76" t="s">
        <v>4109</v>
      </c>
      <c r="B878" s="82"/>
      <c r="C878" s="83"/>
      <c r="D878" s="81">
        <v>3</v>
      </c>
      <c r="E878" s="81">
        <f t="shared" si="6"/>
        <v>3</v>
      </c>
      <c r="F878" s="65"/>
    </row>
    <row r="879" spans="1:6" ht="13" hidden="1" outlineLevel="1">
      <c r="A879" s="76" t="s">
        <v>4110</v>
      </c>
      <c r="B879" s="82"/>
      <c r="C879" s="83"/>
      <c r="D879" s="81">
        <v>2</v>
      </c>
      <c r="E879" s="81">
        <f t="shared" si="6"/>
        <v>2</v>
      </c>
      <c r="F879" s="65"/>
    </row>
    <row r="880" spans="1:6" ht="13" hidden="1" outlineLevel="1">
      <c r="A880" s="76" t="s">
        <v>4111</v>
      </c>
      <c r="B880" s="82"/>
      <c r="C880" s="83"/>
      <c r="D880" s="81">
        <v>2</v>
      </c>
      <c r="E880" s="81">
        <f t="shared" si="6"/>
        <v>2</v>
      </c>
      <c r="F880" s="65"/>
    </row>
    <row r="881" spans="1:6" ht="13" hidden="1" outlineLevel="1">
      <c r="A881" s="76" t="s">
        <v>3696</v>
      </c>
      <c r="B881" s="82"/>
      <c r="C881" s="83"/>
      <c r="D881" s="81">
        <v>2</v>
      </c>
      <c r="E881" s="81">
        <f t="shared" si="6"/>
        <v>2</v>
      </c>
      <c r="F881" s="65"/>
    </row>
    <row r="882" spans="1:6" ht="13" hidden="1" outlineLevel="1">
      <c r="A882" s="76" t="s">
        <v>2797</v>
      </c>
      <c r="B882" s="82"/>
      <c r="C882" s="83"/>
      <c r="D882" s="81">
        <v>2</v>
      </c>
      <c r="E882" s="81">
        <f t="shared" si="6"/>
        <v>2</v>
      </c>
      <c r="F882" s="65"/>
    </row>
    <row r="883" spans="1:6" ht="13" hidden="1" outlineLevel="1">
      <c r="A883" s="76" t="s">
        <v>3464</v>
      </c>
      <c r="B883" s="82"/>
      <c r="C883" s="83"/>
      <c r="D883" s="81">
        <v>2</v>
      </c>
      <c r="E883" s="81">
        <f t="shared" si="6"/>
        <v>2</v>
      </c>
      <c r="F883" s="65"/>
    </row>
    <row r="884" spans="1:6" ht="13" hidden="1" outlineLevel="1">
      <c r="A884" s="76" t="s">
        <v>4112</v>
      </c>
      <c r="B884" s="82"/>
      <c r="C884" s="83"/>
      <c r="D884" s="81">
        <v>2</v>
      </c>
      <c r="E884" s="81">
        <f t="shared" si="6"/>
        <v>2</v>
      </c>
      <c r="F884" s="65"/>
    </row>
    <row r="885" spans="1:6" ht="13" hidden="1" outlineLevel="1">
      <c r="A885" s="76" t="s">
        <v>4113</v>
      </c>
      <c r="B885" s="82"/>
      <c r="C885" s="83"/>
      <c r="D885" s="81">
        <v>2</v>
      </c>
      <c r="E885" s="81">
        <f t="shared" si="6"/>
        <v>2</v>
      </c>
      <c r="F885" s="65"/>
    </row>
    <row r="886" spans="1:6" ht="13" hidden="1" outlineLevel="1">
      <c r="A886" s="76" t="s">
        <v>4114</v>
      </c>
      <c r="B886" s="82"/>
      <c r="C886" s="83"/>
      <c r="D886" s="81">
        <v>2</v>
      </c>
      <c r="E886" s="81">
        <f t="shared" si="6"/>
        <v>2</v>
      </c>
      <c r="F886" s="65"/>
    </row>
    <row r="887" spans="1:6" ht="13" hidden="1" outlineLevel="1">
      <c r="A887" s="76" t="s">
        <v>4115</v>
      </c>
      <c r="B887" s="82"/>
      <c r="C887" s="83"/>
      <c r="D887" s="81">
        <v>2</v>
      </c>
      <c r="E887" s="81">
        <f t="shared" si="6"/>
        <v>2</v>
      </c>
      <c r="F887" s="65"/>
    </row>
    <row r="888" spans="1:6" ht="13" hidden="1" outlineLevel="1">
      <c r="A888" s="76" t="s">
        <v>4116</v>
      </c>
      <c r="B888" s="82"/>
      <c r="C888" s="83"/>
      <c r="D888" s="81">
        <v>2</v>
      </c>
      <c r="E888" s="81">
        <f t="shared" si="6"/>
        <v>2</v>
      </c>
      <c r="F888" s="65"/>
    </row>
    <row r="889" spans="1:6" ht="13" hidden="1" outlineLevel="1">
      <c r="A889" s="76" t="s">
        <v>4117</v>
      </c>
      <c r="B889" s="82"/>
      <c r="C889" s="83"/>
      <c r="D889" s="81">
        <v>2</v>
      </c>
      <c r="E889" s="81">
        <f t="shared" si="6"/>
        <v>2</v>
      </c>
      <c r="F889" s="65"/>
    </row>
    <row r="890" spans="1:6" ht="13" hidden="1" outlineLevel="1">
      <c r="A890" s="76" t="s">
        <v>4118</v>
      </c>
      <c r="B890" s="82"/>
      <c r="C890" s="83"/>
      <c r="D890" s="81">
        <v>2</v>
      </c>
      <c r="E890" s="81">
        <f t="shared" si="6"/>
        <v>2</v>
      </c>
      <c r="F890" s="65"/>
    </row>
    <row r="891" spans="1:6" ht="13" hidden="1" outlineLevel="1">
      <c r="A891" s="76" t="s">
        <v>3558</v>
      </c>
      <c r="B891" s="82"/>
      <c r="C891" s="83"/>
      <c r="D891" s="81">
        <v>2</v>
      </c>
      <c r="E891" s="81">
        <f t="shared" si="6"/>
        <v>2</v>
      </c>
      <c r="F891" s="65"/>
    </row>
    <row r="892" spans="1:6" ht="13" hidden="1" outlineLevel="1">
      <c r="A892" s="76" t="s">
        <v>4119</v>
      </c>
      <c r="B892" s="82"/>
      <c r="C892" s="83"/>
      <c r="D892" s="81">
        <v>2</v>
      </c>
      <c r="E892" s="81">
        <f t="shared" si="6"/>
        <v>2</v>
      </c>
      <c r="F892" s="65"/>
    </row>
    <row r="893" spans="1:6" ht="13" hidden="1" outlineLevel="1">
      <c r="A893" s="76" t="s">
        <v>3641</v>
      </c>
      <c r="B893" s="82"/>
      <c r="C893" s="83"/>
      <c r="D893" s="81">
        <v>2</v>
      </c>
      <c r="E893" s="81">
        <f t="shared" si="6"/>
        <v>2</v>
      </c>
      <c r="F893" s="65"/>
    </row>
    <row r="894" spans="1:6" ht="13" hidden="1" outlineLevel="1">
      <c r="A894" s="76" t="s">
        <v>4120</v>
      </c>
      <c r="B894" s="82"/>
      <c r="C894" s="83"/>
      <c r="D894" s="81">
        <v>2</v>
      </c>
      <c r="E894" s="81">
        <f t="shared" si="6"/>
        <v>2</v>
      </c>
      <c r="F894" s="65"/>
    </row>
    <row r="895" spans="1:6" ht="13" hidden="1" outlineLevel="1">
      <c r="A895" s="76" t="s">
        <v>4121</v>
      </c>
      <c r="B895" s="82"/>
      <c r="C895" s="83"/>
      <c r="D895" s="81">
        <v>2</v>
      </c>
      <c r="E895" s="81">
        <f t="shared" si="6"/>
        <v>2</v>
      </c>
      <c r="F895" s="65"/>
    </row>
    <row r="896" spans="1:6" ht="13" hidden="1" outlineLevel="1">
      <c r="A896" s="76" t="s">
        <v>4122</v>
      </c>
      <c r="B896" s="82"/>
      <c r="C896" s="83"/>
      <c r="D896" s="81">
        <v>2</v>
      </c>
      <c r="E896" s="81">
        <f t="shared" si="6"/>
        <v>2</v>
      </c>
      <c r="F896" s="65"/>
    </row>
    <row r="897" spans="1:6" ht="13" hidden="1" outlineLevel="1">
      <c r="A897" s="76" t="s">
        <v>4123</v>
      </c>
      <c r="B897" s="82"/>
      <c r="C897" s="83"/>
      <c r="D897" s="81">
        <v>2</v>
      </c>
      <c r="E897" s="81">
        <f t="shared" si="6"/>
        <v>2</v>
      </c>
      <c r="F897" s="65"/>
    </row>
    <row r="898" spans="1:6" ht="13">
      <c r="A898" s="96"/>
      <c r="B898" s="96"/>
      <c r="C898" s="94"/>
      <c r="D898" s="65"/>
      <c r="E898" s="65"/>
      <c r="F898" s="65"/>
    </row>
    <row r="899" spans="1:6" ht="13">
      <c r="A899" s="67" t="s">
        <v>37</v>
      </c>
      <c r="B899" s="96"/>
      <c r="C899" s="94"/>
      <c r="D899" s="65"/>
      <c r="E899" s="65"/>
      <c r="F899" s="65"/>
    </row>
    <row r="900" spans="1:6" ht="13">
      <c r="A900" s="102" t="s">
        <v>3537</v>
      </c>
      <c r="B900" s="102" t="s">
        <v>3538</v>
      </c>
      <c r="C900" s="102" t="s">
        <v>3539</v>
      </c>
      <c r="D900" s="102" t="s">
        <v>3540</v>
      </c>
      <c r="E900" s="70" t="s">
        <v>3541</v>
      </c>
      <c r="F900" s="65"/>
    </row>
    <row r="901" spans="1:6" ht="13">
      <c r="A901" s="76" t="s">
        <v>3542</v>
      </c>
      <c r="B901" s="81">
        <v>30</v>
      </c>
      <c r="C901" s="81">
        <v>219</v>
      </c>
      <c r="D901" s="81">
        <v>263</v>
      </c>
      <c r="E901" s="81">
        <f t="shared" ref="E901:E1004" si="7">SUM(B901:D901)</f>
        <v>512</v>
      </c>
      <c r="F901" s="65"/>
    </row>
    <row r="902" spans="1:6" ht="13">
      <c r="A902" s="76" t="s">
        <v>3575</v>
      </c>
      <c r="B902" s="82"/>
      <c r="C902" s="81">
        <v>116</v>
      </c>
      <c r="D902" s="81">
        <v>109</v>
      </c>
      <c r="E902" s="81">
        <f t="shared" si="7"/>
        <v>225</v>
      </c>
      <c r="F902" s="65"/>
    </row>
    <row r="903" spans="1:6" ht="13">
      <c r="A903" s="76" t="s">
        <v>3654</v>
      </c>
      <c r="B903" s="82"/>
      <c r="C903" s="81">
        <v>77</v>
      </c>
      <c r="D903" s="81">
        <v>73</v>
      </c>
      <c r="E903" s="81">
        <f t="shared" si="7"/>
        <v>150</v>
      </c>
      <c r="F903" s="65"/>
    </row>
    <row r="904" spans="1:6" ht="13">
      <c r="A904" s="76" t="s">
        <v>3603</v>
      </c>
      <c r="B904" s="82"/>
      <c r="C904" s="81">
        <v>63</v>
      </c>
      <c r="D904" s="81">
        <v>85</v>
      </c>
      <c r="E904" s="81">
        <f t="shared" si="7"/>
        <v>148</v>
      </c>
      <c r="F904" s="65"/>
    </row>
    <row r="905" spans="1:6" ht="13">
      <c r="A905" s="76" t="s">
        <v>3626</v>
      </c>
      <c r="B905" s="82"/>
      <c r="C905" s="81">
        <v>71</v>
      </c>
      <c r="D905" s="81">
        <v>61</v>
      </c>
      <c r="E905" s="81">
        <f t="shared" si="7"/>
        <v>132</v>
      </c>
      <c r="F905" s="65"/>
    </row>
    <row r="906" spans="1:6" ht="13">
      <c r="A906" s="76" t="s">
        <v>3544</v>
      </c>
      <c r="B906" s="82"/>
      <c r="C906" s="81">
        <v>61</v>
      </c>
      <c r="D906" s="81">
        <v>63</v>
      </c>
      <c r="E906" s="81">
        <f t="shared" si="7"/>
        <v>124</v>
      </c>
      <c r="F906" s="65"/>
    </row>
    <row r="907" spans="1:6" ht="13">
      <c r="A907" s="76" t="s">
        <v>3660</v>
      </c>
      <c r="B907" s="82"/>
      <c r="C907" s="81">
        <v>55</v>
      </c>
      <c r="D907" s="81">
        <v>56</v>
      </c>
      <c r="E907" s="81">
        <f t="shared" si="7"/>
        <v>111</v>
      </c>
      <c r="F907" s="65"/>
    </row>
    <row r="908" spans="1:6" ht="13">
      <c r="A908" s="76" t="s">
        <v>3645</v>
      </c>
      <c r="B908" s="82"/>
      <c r="C908" s="81">
        <v>54</v>
      </c>
      <c r="D908" s="81">
        <v>52</v>
      </c>
      <c r="E908" s="81">
        <f t="shared" si="7"/>
        <v>106</v>
      </c>
      <c r="F908" s="65"/>
    </row>
    <row r="909" spans="1:6" ht="13">
      <c r="A909" s="76" t="s">
        <v>3545</v>
      </c>
      <c r="B909" s="82"/>
      <c r="C909" s="81">
        <v>54</v>
      </c>
      <c r="D909" s="81">
        <v>51</v>
      </c>
      <c r="E909" s="81">
        <f t="shared" si="7"/>
        <v>105</v>
      </c>
      <c r="F909" s="65"/>
    </row>
    <row r="910" spans="1:6" ht="13" collapsed="1">
      <c r="A910" s="76" t="s">
        <v>3738</v>
      </c>
      <c r="B910" s="82"/>
      <c r="C910" s="81">
        <v>52</v>
      </c>
      <c r="D910" s="81">
        <v>50</v>
      </c>
      <c r="E910" s="81">
        <f t="shared" si="7"/>
        <v>102</v>
      </c>
      <c r="F910" s="65"/>
    </row>
    <row r="911" spans="1:6" ht="13" hidden="1" outlineLevel="1">
      <c r="A911" s="76" t="s">
        <v>4124</v>
      </c>
      <c r="B911" s="82"/>
      <c r="C911" s="81">
        <v>27</v>
      </c>
      <c r="D911" s="81">
        <v>74</v>
      </c>
      <c r="E911" s="81">
        <f t="shared" si="7"/>
        <v>101</v>
      </c>
      <c r="F911" s="65"/>
    </row>
    <row r="912" spans="1:6" ht="13" hidden="1" outlineLevel="1">
      <c r="A912" s="76" t="s">
        <v>3571</v>
      </c>
      <c r="B912" s="82"/>
      <c r="C912" s="81">
        <v>47</v>
      </c>
      <c r="D912" s="81">
        <v>47</v>
      </c>
      <c r="E912" s="81">
        <f t="shared" si="7"/>
        <v>94</v>
      </c>
      <c r="F912" s="65"/>
    </row>
    <row r="913" spans="1:6" ht="13" hidden="1" outlineLevel="1">
      <c r="A913" s="76" t="s">
        <v>3696</v>
      </c>
      <c r="B913" s="82"/>
      <c r="C913" s="81">
        <v>42</v>
      </c>
      <c r="D913" s="81">
        <v>47</v>
      </c>
      <c r="E913" s="81">
        <f t="shared" si="7"/>
        <v>89</v>
      </c>
      <c r="F913" s="65"/>
    </row>
    <row r="914" spans="1:6" ht="13" hidden="1" outlineLevel="1">
      <c r="A914" s="76" t="s">
        <v>3911</v>
      </c>
      <c r="B914" s="82"/>
      <c r="C914" s="81">
        <v>32</v>
      </c>
      <c r="D914" s="81">
        <v>46</v>
      </c>
      <c r="E914" s="81">
        <f t="shared" si="7"/>
        <v>78</v>
      </c>
      <c r="F914" s="65"/>
    </row>
    <row r="915" spans="1:6" ht="13" hidden="1" outlineLevel="1">
      <c r="A915" s="76" t="s">
        <v>4006</v>
      </c>
      <c r="B915" s="82"/>
      <c r="C915" s="81">
        <v>24</v>
      </c>
      <c r="D915" s="81">
        <v>53</v>
      </c>
      <c r="E915" s="81">
        <f t="shared" si="7"/>
        <v>77</v>
      </c>
      <c r="F915" s="65"/>
    </row>
    <row r="916" spans="1:6" ht="13" hidden="1" outlineLevel="1">
      <c r="A916" s="76" t="s">
        <v>3584</v>
      </c>
      <c r="B916" s="82"/>
      <c r="C916" s="81">
        <v>35</v>
      </c>
      <c r="D916" s="81">
        <v>41</v>
      </c>
      <c r="E916" s="81">
        <f t="shared" si="7"/>
        <v>76</v>
      </c>
      <c r="F916" s="65"/>
    </row>
    <row r="917" spans="1:6" ht="13" hidden="1" outlineLevel="1">
      <c r="A917" s="76" t="s">
        <v>3689</v>
      </c>
      <c r="B917" s="82"/>
      <c r="C917" s="81">
        <v>24</v>
      </c>
      <c r="D917" s="81">
        <v>51</v>
      </c>
      <c r="E917" s="81">
        <f t="shared" si="7"/>
        <v>75</v>
      </c>
      <c r="F917" s="65"/>
    </row>
    <row r="918" spans="1:6" ht="13" hidden="1" outlineLevel="1">
      <c r="A918" s="76" t="s">
        <v>3746</v>
      </c>
      <c r="B918" s="82"/>
      <c r="C918" s="81">
        <v>24</v>
      </c>
      <c r="D918" s="81">
        <v>49</v>
      </c>
      <c r="E918" s="81">
        <f t="shared" si="7"/>
        <v>73</v>
      </c>
      <c r="F918" s="65"/>
    </row>
    <row r="919" spans="1:6" ht="13" hidden="1" outlineLevel="1">
      <c r="A919" s="76" t="s">
        <v>3753</v>
      </c>
      <c r="B919" s="82"/>
      <c r="C919" s="81">
        <v>32</v>
      </c>
      <c r="D919" s="81">
        <v>39</v>
      </c>
      <c r="E919" s="81">
        <f t="shared" si="7"/>
        <v>71</v>
      </c>
      <c r="F919" s="65"/>
    </row>
    <row r="920" spans="1:6" ht="13" hidden="1" outlineLevel="1">
      <c r="A920" s="76" t="s">
        <v>3747</v>
      </c>
      <c r="B920" s="82"/>
      <c r="C920" s="81">
        <v>29</v>
      </c>
      <c r="D920" s="81">
        <v>41</v>
      </c>
      <c r="E920" s="81">
        <f t="shared" si="7"/>
        <v>70</v>
      </c>
      <c r="F920" s="65"/>
    </row>
    <row r="921" spans="1:6" ht="13" hidden="1" outlineLevel="1">
      <c r="A921" s="76" t="s">
        <v>3750</v>
      </c>
      <c r="B921" s="82"/>
      <c r="C921" s="81">
        <v>35</v>
      </c>
      <c r="D921" s="81">
        <v>34</v>
      </c>
      <c r="E921" s="81">
        <f t="shared" si="7"/>
        <v>69</v>
      </c>
      <c r="F921" s="65"/>
    </row>
    <row r="922" spans="1:6" ht="13" hidden="1" outlineLevel="1">
      <c r="A922" s="76" t="s">
        <v>2507</v>
      </c>
      <c r="B922" s="82"/>
      <c r="C922" s="81">
        <v>31</v>
      </c>
      <c r="D922" s="81">
        <v>37</v>
      </c>
      <c r="E922" s="81">
        <f t="shared" si="7"/>
        <v>68</v>
      </c>
      <c r="F922" s="65"/>
    </row>
    <row r="923" spans="1:6" ht="13" hidden="1" outlineLevel="1">
      <c r="A923" s="76" t="s">
        <v>3752</v>
      </c>
      <c r="B923" s="82"/>
      <c r="C923" s="81">
        <v>24</v>
      </c>
      <c r="D923" s="81">
        <v>43</v>
      </c>
      <c r="E923" s="81">
        <f t="shared" si="7"/>
        <v>67</v>
      </c>
      <c r="F923" s="65"/>
    </row>
    <row r="924" spans="1:6" ht="13" hidden="1" outlineLevel="1">
      <c r="A924" s="76" t="s">
        <v>3729</v>
      </c>
      <c r="B924" s="82"/>
      <c r="C924" s="81">
        <v>35</v>
      </c>
      <c r="D924" s="81">
        <v>31</v>
      </c>
      <c r="E924" s="81">
        <f t="shared" si="7"/>
        <v>66</v>
      </c>
      <c r="F924" s="65"/>
    </row>
    <row r="925" spans="1:6" ht="13" hidden="1" outlineLevel="1">
      <c r="A925" s="76" t="s">
        <v>3778</v>
      </c>
      <c r="B925" s="82"/>
      <c r="C925" s="81">
        <v>26</v>
      </c>
      <c r="D925" s="81">
        <v>39</v>
      </c>
      <c r="E925" s="81">
        <f t="shared" si="7"/>
        <v>65</v>
      </c>
      <c r="F925" s="65"/>
    </row>
    <row r="926" spans="1:6" ht="13" hidden="1" outlineLevel="1">
      <c r="A926" s="76" t="s">
        <v>3561</v>
      </c>
      <c r="B926" s="82"/>
      <c r="C926" s="81">
        <v>24</v>
      </c>
      <c r="D926" s="81">
        <v>38</v>
      </c>
      <c r="E926" s="81">
        <f t="shared" si="7"/>
        <v>62</v>
      </c>
      <c r="F926" s="65"/>
    </row>
    <row r="927" spans="1:6" ht="13" hidden="1" outlineLevel="1">
      <c r="A927" s="76" t="s">
        <v>3559</v>
      </c>
      <c r="B927" s="82"/>
      <c r="C927" s="81">
        <v>29</v>
      </c>
      <c r="D927" s="81">
        <v>33</v>
      </c>
      <c r="E927" s="81">
        <f t="shared" si="7"/>
        <v>62</v>
      </c>
      <c r="F927" s="65"/>
    </row>
    <row r="928" spans="1:6" ht="13" hidden="1" outlineLevel="1">
      <c r="A928" s="76" t="s">
        <v>2329</v>
      </c>
      <c r="B928" s="82"/>
      <c r="C928" s="81">
        <v>27</v>
      </c>
      <c r="D928" s="81">
        <v>32</v>
      </c>
      <c r="E928" s="81">
        <f t="shared" si="7"/>
        <v>59</v>
      </c>
      <c r="F928" s="65"/>
    </row>
    <row r="929" spans="1:6" ht="13" hidden="1" outlineLevel="1">
      <c r="A929" s="76" t="s">
        <v>3573</v>
      </c>
      <c r="B929" s="82"/>
      <c r="C929" s="81">
        <v>27</v>
      </c>
      <c r="D929" s="81">
        <v>28</v>
      </c>
      <c r="E929" s="81">
        <f t="shared" si="7"/>
        <v>55</v>
      </c>
      <c r="F929" s="65"/>
    </row>
    <row r="930" spans="1:6" ht="13" hidden="1" outlineLevel="1">
      <c r="A930" s="76" t="s">
        <v>3920</v>
      </c>
      <c r="B930" s="82"/>
      <c r="C930" s="81">
        <v>29</v>
      </c>
      <c r="D930" s="81">
        <v>25</v>
      </c>
      <c r="E930" s="81">
        <f t="shared" si="7"/>
        <v>54</v>
      </c>
      <c r="F930" s="65"/>
    </row>
    <row r="931" spans="1:6" ht="13" hidden="1" outlineLevel="1">
      <c r="A931" s="76" t="s">
        <v>4125</v>
      </c>
      <c r="B931" s="82"/>
      <c r="C931" s="81">
        <v>22</v>
      </c>
      <c r="D931" s="81">
        <v>32</v>
      </c>
      <c r="E931" s="81">
        <f t="shared" si="7"/>
        <v>54</v>
      </c>
      <c r="F931" s="65"/>
    </row>
    <row r="932" spans="1:6" ht="13" hidden="1" outlineLevel="1">
      <c r="A932" s="76" t="s">
        <v>4045</v>
      </c>
      <c r="B932" s="82"/>
      <c r="C932" s="81">
        <v>30</v>
      </c>
      <c r="D932" s="81">
        <v>22</v>
      </c>
      <c r="E932" s="81">
        <f t="shared" si="7"/>
        <v>52</v>
      </c>
      <c r="F932" s="65"/>
    </row>
    <row r="933" spans="1:6" ht="13" hidden="1" outlineLevel="1">
      <c r="A933" s="76" t="s">
        <v>3602</v>
      </c>
      <c r="B933" s="82"/>
      <c r="C933" s="81">
        <v>28</v>
      </c>
      <c r="D933" s="81">
        <v>23</v>
      </c>
      <c r="E933" s="81">
        <f t="shared" si="7"/>
        <v>51</v>
      </c>
      <c r="F933" s="65"/>
    </row>
    <row r="934" spans="1:6" ht="13" hidden="1" outlineLevel="1">
      <c r="A934" s="76" t="s">
        <v>3905</v>
      </c>
      <c r="B934" s="82"/>
      <c r="C934" s="81">
        <v>30</v>
      </c>
      <c r="D934" s="81">
        <v>20</v>
      </c>
      <c r="E934" s="81">
        <f t="shared" si="7"/>
        <v>50</v>
      </c>
      <c r="F934" s="65"/>
    </row>
    <row r="935" spans="1:6" ht="13" hidden="1" outlineLevel="1">
      <c r="A935" s="76" t="s">
        <v>3793</v>
      </c>
      <c r="B935" s="82"/>
      <c r="C935" s="81">
        <v>19</v>
      </c>
      <c r="D935" s="81">
        <v>30</v>
      </c>
      <c r="E935" s="81">
        <f t="shared" si="7"/>
        <v>49</v>
      </c>
      <c r="F935" s="65"/>
    </row>
    <row r="936" spans="1:6" ht="13" hidden="1" outlineLevel="1">
      <c r="A936" s="76" t="s">
        <v>3705</v>
      </c>
      <c r="B936" s="82"/>
      <c r="C936" s="81">
        <v>29</v>
      </c>
      <c r="D936" s="81">
        <v>19</v>
      </c>
      <c r="E936" s="81">
        <f t="shared" si="7"/>
        <v>48</v>
      </c>
      <c r="F936" s="65"/>
    </row>
    <row r="937" spans="1:6" ht="13" hidden="1" outlineLevel="1">
      <c r="A937" s="76" t="s">
        <v>3627</v>
      </c>
      <c r="B937" s="82"/>
      <c r="C937" s="81">
        <v>21</v>
      </c>
      <c r="D937" s="81">
        <v>26</v>
      </c>
      <c r="E937" s="81">
        <f t="shared" si="7"/>
        <v>47</v>
      </c>
      <c r="F937" s="65"/>
    </row>
    <row r="938" spans="1:6" ht="13" hidden="1" outlineLevel="1">
      <c r="A938" s="76" t="s">
        <v>3910</v>
      </c>
      <c r="B938" s="82"/>
      <c r="C938" s="81">
        <v>25</v>
      </c>
      <c r="D938" s="81">
        <v>20</v>
      </c>
      <c r="E938" s="81">
        <f t="shared" si="7"/>
        <v>45</v>
      </c>
      <c r="F938" s="65"/>
    </row>
    <row r="939" spans="1:6" ht="13" hidden="1" outlineLevel="1">
      <c r="A939" s="76" t="s">
        <v>3586</v>
      </c>
      <c r="B939" s="82"/>
      <c r="C939" s="81">
        <v>19</v>
      </c>
      <c r="D939" s="81">
        <v>25</v>
      </c>
      <c r="E939" s="81">
        <f t="shared" si="7"/>
        <v>44</v>
      </c>
      <c r="F939" s="65"/>
    </row>
    <row r="940" spans="1:6" ht="13" hidden="1" outlineLevel="1">
      <c r="A940" s="76" t="s">
        <v>3558</v>
      </c>
      <c r="B940" s="82"/>
      <c r="C940" s="81">
        <v>20</v>
      </c>
      <c r="D940" s="81">
        <v>24</v>
      </c>
      <c r="E940" s="81">
        <f t="shared" si="7"/>
        <v>44</v>
      </c>
      <c r="F940" s="65"/>
    </row>
    <row r="941" spans="1:6" ht="13" hidden="1" outlineLevel="1">
      <c r="A941" s="76" t="s">
        <v>4126</v>
      </c>
      <c r="B941" s="82"/>
      <c r="C941" s="81">
        <v>19</v>
      </c>
      <c r="D941" s="81">
        <v>25</v>
      </c>
      <c r="E941" s="81">
        <f t="shared" si="7"/>
        <v>44</v>
      </c>
      <c r="F941" s="65"/>
    </row>
    <row r="942" spans="1:6" ht="13" hidden="1" outlineLevel="1">
      <c r="A942" s="76" t="s">
        <v>4110</v>
      </c>
      <c r="B942" s="82"/>
      <c r="C942" s="81">
        <v>22</v>
      </c>
      <c r="D942" s="81">
        <v>19</v>
      </c>
      <c r="E942" s="81">
        <f t="shared" si="7"/>
        <v>41</v>
      </c>
      <c r="F942" s="65"/>
    </row>
    <row r="943" spans="1:6" ht="13" hidden="1" outlineLevel="1">
      <c r="A943" s="76" t="s">
        <v>3596</v>
      </c>
      <c r="B943" s="82"/>
      <c r="C943" s="81">
        <v>21</v>
      </c>
      <c r="D943" s="81">
        <v>20</v>
      </c>
      <c r="E943" s="81">
        <f t="shared" si="7"/>
        <v>41</v>
      </c>
      <c r="F943" s="65"/>
    </row>
    <row r="944" spans="1:6" ht="13" hidden="1" outlineLevel="1">
      <c r="A944" s="76" t="s">
        <v>3974</v>
      </c>
      <c r="B944" s="82"/>
      <c r="C944" s="81">
        <v>20</v>
      </c>
      <c r="D944" s="81">
        <v>21</v>
      </c>
      <c r="E944" s="81">
        <f t="shared" si="7"/>
        <v>41</v>
      </c>
      <c r="F944" s="65"/>
    </row>
    <row r="945" spans="1:6" ht="13" hidden="1" outlineLevel="1">
      <c r="A945" s="76" t="s">
        <v>3736</v>
      </c>
      <c r="B945" s="82"/>
      <c r="C945" s="81">
        <v>19</v>
      </c>
      <c r="D945" s="81">
        <v>19</v>
      </c>
      <c r="E945" s="81">
        <f t="shared" si="7"/>
        <v>38</v>
      </c>
      <c r="F945" s="65"/>
    </row>
    <row r="946" spans="1:6" ht="13" hidden="1" outlineLevel="1">
      <c r="A946" s="76" t="s">
        <v>3553</v>
      </c>
      <c r="B946" s="82"/>
      <c r="C946" s="83"/>
      <c r="D946" s="81">
        <v>38</v>
      </c>
      <c r="E946" s="81">
        <f t="shared" si="7"/>
        <v>38</v>
      </c>
      <c r="F946" s="65"/>
    </row>
    <row r="947" spans="1:6" ht="13" hidden="1" outlineLevel="1">
      <c r="A947" s="76" t="s">
        <v>4127</v>
      </c>
      <c r="B947" s="82"/>
      <c r="C947" s="81">
        <v>38</v>
      </c>
      <c r="D947" s="82"/>
      <c r="E947" s="81">
        <f t="shared" si="7"/>
        <v>38</v>
      </c>
      <c r="F947" s="65"/>
    </row>
    <row r="948" spans="1:6" ht="13" hidden="1" outlineLevel="1">
      <c r="A948" s="76" t="s">
        <v>2349</v>
      </c>
      <c r="B948" s="82"/>
      <c r="C948" s="83"/>
      <c r="D948" s="81">
        <v>36</v>
      </c>
      <c r="E948" s="81">
        <f t="shared" si="7"/>
        <v>36</v>
      </c>
      <c r="F948" s="65"/>
    </row>
    <row r="949" spans="1:6" ht="13" hidden="1" outlineLevel="1">
      <c r="A949" s="76" t="s">
        <v>3568</v>
      </c>
      <c r="B949" s="82"/>
      <c r="C949" s="83"/>
      <c r="D949" s="81">
        <v>35</v>
      </c>
      <c r="E949" s="81">
        <f t="shared" si="7"/>
        <v>35</v>
      </c>
      <c r="F949" s="65"/>
    </row>
    <row r="950" spans="1:6" ht="13" hidden="1" outlineLevel="1">
      <c r="A950" s="76" t="s">
        <v>3591</v>
      </c>
      <c r="B950" s="82"/>
      <c r="C950" s="83"/>
      <c r="D950" s="81">
        <v>34</v>
      </c>
      <c r="E950" s="81">
        <f t="shared" si="7"/>
        <v>34</v>
      </c>
      <c r="F950" s="65"/>
    </row>
    <row r="951" spans="1:6" ht="13" hidden="1" outlineLevel="1">
      <c r="A951" s="76" t="s">
        <v>4054</v>
      </c>
      <c r="B951" s="82"/>
      <c r="C951" s="83"/>
      <c r="D951" s="81">
        <v>33</v>
      </c>
      <c r="E951" s="81">
        <f t="shared" si="7"/>
        <v>33</v>
      </c>
      <c r="F951" s="65"/>
    </row>
    <row r="952" spans="1:6" ht="13" hidden="1" outlineLevel="1">
      <c r="A952" s="76" t="s">
        <v>3546</v>
      </c>
      <c r="B952" s="82"/>
      <c r="C952" s="81">
        <v>33</v>
      </c>
      <c r="D952" s="82"/>
      <c r="E952" s="81">
        <f t="shared" si="7"/>
        <v>33</v>
      </c>
      <c r="F952" s="65"/>
    </row>
    <row r="953" spans="1:6" ht="13" hidden="1" outlineLevel="1">
      <c r="A953" s="76" t="s">
        <v>3734</v>
      </c>
      <c r="B953" s="82"/>
      <c r="C953" s="83"/>
      <c r="D953" s="81">
        <v>33</v>
      </c>
      <c r="E953" s="81">
        <f t="shared" si="7"/>
        <v>33</v>
      </c>
      <c r="F953" s="65"/>
    </row>
    <row r="954" spans="1:6" ht="13" hidden="1" outlineLevel="1">
      <c r="A954" s="76" t="s">
        <v>3923</v>
      </c>
      <c r="B954" s="82"/>
      <c r="C954" s="83"/>
      <c r="D954" s="81">
        <v>32</v>
      </c>
      <c r="E954" s="81">
        <f t="shared" si="7"/>
        <v>32</v>
      </c>
      <c r="F954" s="65"/>
    </row>
    <row r="955" spans="1:6" ht="13" hidden="1" outlineLevel="1">
      <c r="A955" s="76" t="s">
        <v>3694</v>
      </c>
      <c r="B955" s="82"/>
      <c r="C955" s="83"/>
      <c r="D955" s="81">
        <v>31</v>
      </c>
      <c r="E955" s="81">
        <f t="shared" si="7"/>
        <v>31</v>
      </c>
      <c r="F955" s="65"/>
    </row>
    <row r="956" spans="1:6" ht="13" hidden="1" outlineLevel="1">
      <c r="A956" s="76" t="s">
        <v>4128</v>
      </c>
      <c r="B956" s="82"/>
      <c r="C956" s="83"/>
      <c r="D956" s="81">
        <v>30</v>
      </c>
      <c r="E956" s="81">
        <f t="shared" si="7"/>
        <v>30</v>
      </c>
      <c r="F956" s="65"/>
    </row>
    <row r="957" spans="1:6" ht="13" hidden="1" outlineLevel="1">
      <c r="A957" s="76" t="s">
        <v>3914</v>
      </c>
      <c r="B957" s="82"/>
      <c r="C957" s="81">
        <v>30</v>
      </c>
      <c r="D957" s="82"/>
      <c r="E957" s="81">
        <f t="shared" si="7"/>
        <v>30</v>
      </c>
      <c r="F957" s="65"/>
    </row>
    <row r="958" spans="1:6" ht="13" hidden="1" outlineLevel="1">
      <c r="A958" s="76" t="s">
        <v>3606</v>
      </c>
      <c r="B958" s="82"/>
      <c r="C958" s="83"/>
      <c r="D958" s="81">
        <v>29</v>
      </c>
      <c r="E958" s="81">
        <f t="shared" si="7"/>
        <v>29</v>
      </c>
      <c r="F958" s="65"/>
    </row>
    <row r="959" spans="1:6" ht="13" hidden="1" outlineLevel="1">
      <c r="A959" s="76" t="s">
        <v>3598</v>
      </c>
      <c r="B959" s="82"/>
      <c r="C959" s="83"/>
      <c r="D959" s="81">
        <v>29</v>
      </c>
      <c r="E959" s="81">
        <f t="shared" si="7"/>
        <v>29</v>
      </c>
      <c r="F959" s="65"/>
    </row>
    <row r="960" spans="1:6" ht="13" hidden="1" outlineLevel="1">
      <c r="A960" s="76" t="s">
        <v>3614</v>
      </c>
      <c r="B960" s="82"/>
      <c r="C960" s="83"/>
      <c r="D960" s="81">
        <v>28</v>
      </c>
      <c r="E960" s="81">
        <f t="shared" si="7"/>
        <v>28</v>
      </c>
      <c r="F960" s="65"/>
    </row>
    <row r="961" spans="1:6" ht="13" hidden="1" outlineLevel="1">
      <c r="A961" s="76" t="s">
        <v>3721</v>
      </c>
      <c r="B961" s="82"/>
      <c r="C961" s="83"/>
      <c r="D961" s="81">
        <v>28</v>
      </c>
      <c r="E961" s="81">
        <f t="shared" si="7"/>
        <v>28</v>
      </c>
      <c r="F961" s="65"/>
    </row>
    <row r="962" spans="1:6" ht="13" hidden="1" outlineLevel="1">
      <c r="A962" s="76" t="s">
        <v>4129</v>
      </c>
      <c r="B962" s="82"/>
      <c r="C962" s="83"/>
      <c r="D962" s="81">
        <v>28</v>
      </c>
      <c r="E962" s="81">
        <f t="shared" si="7"/>
        <v>28</v>
      </c>
      <c r="F962" s="65"/>
    </row>
    <row r="963" spans="1:6" ht="13" hidden="1" outlineLevel="1">
      <c r="A963" s="76" t="s">
        <v>3748</v>
      </c>
      <c r="B963" s="82"/>
      <c r="C963" s="83"/>
      <c r="D963" s="81">
        <v>28</v>
      </c>
      <c r="E963" s="81">
        <f t="shared" si="7"/>
        <v>28</v>
      </c>
      <c r="F963" s="65"/>
    </row>
    <row r="964" spans="1:6" ht="13" hidden="1" outlineLevel="1">
      <c r="A964" s="76" t="s">
        <v>3908</v>
      </c>
      <c r="B964" s="82"/>
      <c r="C964" s="83"/>
      <c r="D964" s="81">
        <v>28</v>
      </c>
      <c r="E964" s="81">
        <f t="shared" si="7"/>
        <v>28</v>
      </c>
      <c r="F964" s="65"/>
    </row>
    <row r="965" spans="1:6" ht="13" hidden="1" outlineLevel="1">
      <c r="A965" s="76" t="s">
        <v>4130</v>
      </c>
      <c r="B965" s="82"/>
      <c r="C965" s="83"/>
      <c r="D965" s="81">
        <v>27</v>
      </c>
      <c r="E965" s="81">
        <f t="shared" si="7"/>
        <v>27</v>
      </c>
      <c r="F965" s="65"/>
    </row>
    <row r="966" spans="1:6" ht="13" hidden="1" outlineLevel="1">
      <c r="A966" s="76" t="s">
        <v>3930</v>
      </c>
      <c r="B966" s="82"/>
      <c r="C966" s="81">
        <v>27</v>
      </c>
      <c r="D966" s="82"/>
      <c r="E966" s="81">
        <f t="shared" si="7"/>
        <v>27</v>
      </c>
      <c r="F966" s="65"/>
    </row>
    <row r="967" spans="1:6" ht="13" hidden="1" outlineLevel="1">
      <c r="A967" s="76" t="s">
        <v>4131</v>
      </c>
      <c r="B967" s="82"/>
      <c r="C967" s="83"/>
      <c r="D967" s="81">
        <v>26</v>
      </c>
      <c r="E967" s="81">
        <f t="shared" si="7"/>
        <v>26</v>
      </c>
      <c r="F967" s="65"/>
    </row>
    <row r="968" spans="1:6" ht="13" hidden="1" outlineLevel="1">
      <c r="A968" s="76" t="s">
        <v>3611</v>
      </c>
      <c r="B968" s="82"/>
      <c r="C968" s="81">
        <v>26</v>
      </c>
      <c r="D968" s="82"/>
      <c r="E968" s="81">
        <f t="shared" si="7"/>
        <v>26</v>
      </c>
      <c r="F968" s="65"/>
    </row>
    <row r="969" spans="1:6" ht="13" hidden="1" outlineLevel="1">
      <c r="A969" s="76" t="s">
        <v>3708</v>
      </c>
      <c r="B969" s="82"/>
      <c r="C969" s="81">
        <v>26</v>
      </c>
      <c r="D969" s="82"/>
      <c r="E969" s="81">
        <f t="shared" si="7"/>
        <v>26</v>
      </c>
      <c r="F969" s="65"/>
    </row>
    <row r="970" spans="1:6" ht="13" hidden="1" outlineLevel="1">
      <c r="A970" s="76" t="s">
        <v>3984</v>
      </c>
      <c r="B970" s="82"/>
      <c r="C970" s="83"/>
      <c r="D970" s="81">
        <v>25</v>
      </c>
      <c r="E970" s="81">
        <f t="shared" si="7"/>
        <v>25</v>
      </c>
      <c r="F970" s="65"/>
    </row>
    <row r="971" spans="1:6" ht="13" hidden="1" outlineLevel="1">
      <c r="A971" s="76" t="s">
        <v>3985</v>
      </c>
      <c r="B971" s="82"/>
      <c r="C971" s="83"/>
      <c r="D971" s="81">
        <v>25</v>
      </c>
      <c r="E971" s="81">
        <f t="shared" si="7"/>
        <v>25</v>
      </c>
      <c r="F971" s="65"/>
    </row>
    <row r="972" spans="1:6" ht="13" hidden="1" outlineLevel="1">
      <c r="A972" s="76" t="s">
        <v>4026</v>
      </c>
      <c r="B972" s="82"/>
      <c r="C972" s="81">
        <v>25</v>
      </c>
      <c r="D972" s="82"/>
      <c r="E972" s="81">
        <f t="shared" si="7"/>
        <v>25</v>
      </c>
      <c r="F972" s="65"/>
    </row>
    <row r="973" spans="1:6" ht="13" hidden="1" outlineLevel="1">
      <c r="A973" s="76" t="s">
        <v>3630</v>
      </c>
      <c r="B973" s="82"/>
      <c r="C973" s="81">
        <v>25</v>
      </c>
      <c r="D973" s="82"/>
      <c r="E973" s="81">
        <f t="shared" si="7"/>
        <v>25</v>
      </c>
      <c r="F973" s="65"/>
    </row>
    <row r="974" spans="1:6" ht="13" hidden="1" outlineLevel="1">
      <c r="A974" s="76" t="s">
        <v>3749</v>
      </c>
      <c r="B974" s="82"/>
      <c r="C974" s="83"/>
      <c r="D974" s="81">
        <v>25</v>
      </c>
      <c r="E974" s="81">
        <f t="shared" si="7"/>
        <v>25</v>
      </c>
      <c r="F974" s="65"/>
    </row>
    <row r="975" spans="1:6" ht="13" hidden="1" outlineLevel="1">
      <c r="A975" s="76" t="s">
        <v>3560</v>
      </c>
      <c r="B975" s="82"/>
      <c r="C975" s="81">
        <v>24</v>
      </c>
      <c r="D975" s="82"/>
      <c r="E975" s="81">
        <f t="shared" si="7"/>
        <v>24</v>
      </c>
      <c r="F975" s="65"/>
    </row>
    <row r="976" spans="1:6" ht="13" hidden="1" outlineLevel="1">
      <c r="A976" s="76" t="s">
        <v>4132</v>
      </c>
      <c r="B976" s="82"/>
      <c r="C976" s="83"/>
      <c r="D976" s="81">
        <v>24</v>
      </c>
      <c r="E976" s="81">
        <f t="shared" si="7"/>
        <v>24</v>
      </c>
      <c r="F976" s="65"/>
    </row>
    <row r="977" spans="1:6" ht="13" hidden="1" outlineLevel="1">
      <c r="A977" s="76" t="s">
        <v>3941</v>
      </c>
      <c r="B977" s="82"/>
      <c r="C977" s="81">
        <v>24</v>
      </c>
      <c r="D977" s="82"/>
      <c r="E977" s="81">
        <f t="shared" si="7"/>
        <v>24</v>
      </c>
      <c r="F977" s="65"/>
    </row>
    <row r="978" spans="1:6" ht="13" hidden="1" outlineLevel="1">
      <c r="A978" s="76" t="s">
        <v>3580</v>
      </c>
      <c r="B978" s="82"/>
      <c r="C978" s="83"/>
      <c r="D978" s="81">
        <v>24</v>
      </c>
      <c r="E978" s="81">
        <f t="shared" si="7"/>
        <v>24</v>
      </c>
      <c r="F978" s="65"/>
    </row>
    <row r="979" spans="1:6" ht="13" hidden="1" outlineLevel="1">
      <c r="A979" s="76" t="s">
        <v>3693</v>
      </c>
      <c r="B979" s="82"/>
      <c r="C979" s="83"/>
      <c r="D979" s="81">
        <v>23</v>
      </c>
      <c r="E979" s="81">
        <f t="shared" si="7"/>
        <v>23</v>
      </c>
      <c r="F979" s="65"/>
    </row>
    <row r="980" spans="1:6" ht="13" hidden="1" outlineLevel="1">
      <c r="A980" s="76" t="s">
        <v>2570</v>
      </c>
      <c r="B980" s="82"/>
      <c r="C980" s="83"/>
      <c r="D980" s="81">
        <v>23</v>
      </c>
      <c r="E980" s="81">
        <f t="shared" si="7"/>
        <v>23</v>
      </c>
      <c r="F980" s="65"/>
    </row>
    <row r="981" spans="1:6" ht="13" hidden="1" outlineLevel="1">
      <c r="A981" s="76" t="s">
        <v>3995</v>
      </c>
      <c r="B981" s="82"/>
      <c r="C981" s="83"/>
      <c r="D981" s="81">
        <v>23</v>
      </c>
      <c r="E981" s="81">
        <f t="shared" si="7"/>
        <v>23</v>
      </c>
      <c r="F981" s="65"/>
    </row>
    <row r="982" spans="1:6" ht="13" hidden="1" outlineLevel="1">
      <c r="A982" s="76" t="s">
        <v>3656</v>
      </c>
      <c r="B982" s="82"/>
      <c r="C982" s="83"/>
      <c r="D982" s="81">
        <v>23</v>
      </c>
      <c r="E982" s="81">
        <f t="shared" si="7"/>
        <v>23</v>
      </c>
      <c r="F982" s="65"/>
    </row>
    <row r="983" spans="1:6" ht="13" hidden="1" outlineLevel="1">
      <c r="A983" s="76" t="s">
        <v>3599</v>
      </c>
      <c r="B983" s="82"/>
      <c r="C983" s="83"/>
      <c r="D983" s="81">
        <v>23</v>
      </c>
      <c r="E983" s="81">
        <f t="shared" si="7"/>
        <v>23</v>
      </c>
      <c r="F983" s="65"/>
    </row>
    <row r="984" spans="1:6" ht="13" hidden="1" outlineLevel="1">
      <c r="A984" s="76" t="s">
        <v>3722</v>
      </c>
      <c r="B984" s="82"/>
      <c r="C984" s="81">
        <v>23</v>
      </c>
      <c r="D984" s="82"/>
      <c r="E984" s="81">
        <f t="shared" si="7"/>
        <v>23</v>
      </c>
      <c r="F984" s="65"/>
    </row>
    <row r="985" spans="1:6" ht="13" hidden="1" outlineLevel="1">
      <c r="A985" s="76" t="s">
        <v>4133</v>
      </c>
      <c r="B985" s="82"/>
      <c r="C985" s="83"/>
      <c r="D985" s="81">
        <v>23</v>
      </c>
      <c r="E985" s="81">
        <f t="shared" si="7"/>
        <v>23</v>
      </c>
      <c r="F985" s="65"/>
    </row>
    <row r="986" spans="1:6" ht="13" hidden="1" outlineLevel="1">
      <c r="A986" s="76" t="s">
        <v>4134</v>
      </c>
      <c r="B986" s="82"/>
      <c r="C986" s="83"/>
      <c r="D986" s="81">
        <v>22</v>
      </c>
      <c r="E986" s="81">
        <f t="shared" si="7"/>
        <v>22</v>
      </c>
      <c r="F986" s="65"/>
    </row>
    <row r="987" spans="1:6" ht="13" hidden="1" outlineLevel="1">
      <c r="A987" s="76" t="s">
        <v>4135</v>
      </c>
      <c r="B987" s="82"/>
      <c r="C987" s="81">
        <v>22</v>
      </c>
      <c r="D987" s="82"/>
      <c r="E987" s="81">
        <f t="shared" si="7"/>
        <v>22</v>
      </c>
      <c r="F987" s="65"/>
    </row>
    <row r="988" spans="1:6" ht="13" hidden="1" outlineLevel="1">
      <c r="A988" s="76" t="s">
        <v>4136</v>
      </c>
      <c r="B988" s="82"/>
      <c r="C988" s="83"/>
      <c r="D988" s="81">
        <v>22</v>
      </c>
      <c r="E988" s="81">
        <f t="shared" si="7"/>
        <v>22</v>
      </c>
      <c r="F988" s="65"/>
    </row>
    <row r="989" spans="1:6" ht="13" hidden="1" outlineLevel="1">
      <c r="A989" s="76" t="s">
        <v>3641</v>
      </c>
      <c r="B989" s="82"/>
      <c r="C989" s="83"/>
      <c r="D989" s="81">
        <v>22</v>
      </c>
      <c r="E989" s="81">
        <f t="shared" si="7"/>
        <v>22</v>
      </c>
      <c r="F989" s="65"/>
    </row>
    <row r="990" spans="1:6" ht="13" hidden="1" outlineLevel="1">
      <c r="A990" s="76" t="s">
        <v>4137</v>
      </c>
      <c r="B990" s="82"/>
      <c r="C990" s="83"/>
      <c r="D990" s="81">
        <v>22</v>
      </c>
      <c r="E990" s="81">
        <f t="shared" si="7"/>
        <v>22</v>
      </c>
      <c r="F990" s="65"/>
    </row>
    <row r="991" spans="1:6" ht="13" hidden="1" outlineLevel="1">
      <c r="A991" s="76" t="s">
        <v>3555</v>
      </c>
      <c r="B991" s="82"/>
      <c r="C991" s="83"/>
      <c r="D991" s="81">
        <v>22</v>
      </c>
      <c r="E991" s="81">
        <f t="shared" si="7"/>
        <v>22</v>
      </c>
      <c r="F991" s="65"/>
    </row>
    <row r="992" spans="1:6" ht="13" hidden="1" outlineLevel="1">
      <c r="A992" s="76" t="s">
        <v>3556</v>
      </c>
      <c r="B992" s="82"/>
      <c r="C992" s="83"/>
      <c r="D992" s="81">
        <v>21</v>
      </c>
      <c r="E992" s="81">
        <f t="shared" si="7"/>
        <v>21</v>
      </c>
      <c r="F992" s="65"/>
    </row>
    <row r="993" spans="1:6" ht="13" hidden="1" outlineLevel="1">
      <c r="A993" s="76" t="s">
        <v>4138</v>
      </c>
      <c r="B993" s="82"/>
      <c r="C993" s="81">
        <v>21</v>
      </c>
      <c r="D993" s="82"/>
      <c r="E993" s="81">
        <f t="shared" si="7"/>
        <v>21</v>
      </c>
      <c r="F993" s="65"/>
    </row>
    <row r="994" spans="1:6" ht="13" hidden="1" outlineLevel="1">
      <c r="A994" s="76" t="s">
        <v>3715</v>
      </c>
      <c r="B994" s="82"/>
      <c r="C994" s="83"/>
      <c r="D994" s="81">
        <v>21</v>
      </c>
      <c r="E994" s="81">
        <f t="shared" si="7"/>
        <v>21</v>
      </c>
      <c r="F994" s="65"/>
    </row>
    <row r="995" spans="1:6" ht="13" hidden="1" outlineLevel="1">
      <c r="A995" s="76" t="s">
        <v>4139</v>
      </c>
      <c r="B995" s="82"/>
      <c r="C995" s="81">
        <v>20</v>
      </c>
      <c r="D995" s="82"/>
      <c r="E995" s="81">
        <f t="shared" si="7"/>
        <v>20</v>
      </c>
      <c r="F995" s="65"/>
    </row>
    <row r="996" spans="1:6" ht="13" hidden="1" outlineLevel="1">
      <c r="A996" s="76" t="s">
        <v>3704</v>
      </c>
      <c r="B996" s="82"/>
      <c r="C996" s="83"/>
      <c r="D996" s="81">
        <v>20</v>
      </c>
      <c r="E996" s="81">
        <f t="shared" si="7"/>
        <v>20</v>
      </c>
      <c r="F996" s="65"/>
    </row>
    <row r="997" spans="1:6" ht="13" hidden="1" outlineLevel="1">
      <c r="A997" s="76" t="s">
        <v>3706</v>
      </c>
      <c r="B997" s="82"/>
      <c r="C997" s="83"/>
      <c r="D997" s="81">
        <v>20</v>
      </c>
      <c r="E997" s="81">
        <f t="shared" si="7"/>
        <v>20</v>
      </c>
      <c r="F997" s="65"/>
    </row>
    <row r="998" spans="1:6" ht="13" hidden="1" outlineLevel="1">
      <c r="A998" s="76" t="s">
        <v>3909</v>
      </c>
      <c r="B998" s="82"/>
      <c r="C998" s="83"/>
      <c r="D998" s="81">
        <v>20</v>
      </c>
      <c r="E998" s="81">
        <f t="shared" si="7"/>
        <v>20</v>
      </c>
      <c r="F998" s="65"/>
    </row>
    <row r="999" spans="1:6" ht="13" hidden="1" outlineLevel="1">
      <c r="A999" s="76" t="s">
        <v>2620</v>
      </c>
      <c r="B999" s="82"/>
      <c r="C999" s="81">
        <v>19</v>
      </c>
      <c r="D999" s="82"/>
      <c r="E999" s="81">
        <f t="shared" si="7"/>
        <v>19</v>
      </c>
      <c r="F999" s="65"/>
    </row>
    <row r="1000" spans="1:6" ht="13" hidden="1" outlineLevel="1">
      <c r="A1000" s="76" t="s">
        <v>3947</v>
      </c>
      <c r="B1000" s="82"/>
      <c r="C1000" s="81">
        <v>19</v>
      </c>
      <c r="D1000" s="82"/>
      <c r="E1000" s="81">
        <f t="shared" si="7"/>
        <v>19</v>
      </c>
      <c r="F1000" s="65"/>
    </row>
    <row r="1001" spans="1:6" ht="13" hidden="1" outlineLevel="1">
      <c r="A1001" s="76" t="s">
        <v>4140</v>
      </c>
      <c r="B1001" s="82"/>
      <c r="C1001" s="83"/>
      <c r="D1001" s="81">
        <v>19</v>
      </c>
      <c r="E1001" s="81">
        <f t="shared" si="7"/>
        <v>19</v>
      </c>
      <c r="F1001" s="65"/>
    </row>
    <row r="1002" spans="1:6" ht="13" hidden="1" outlineLevel="1">
      <c r="A1002" s="76" t="s">
        <v>3751</v>
      </c>
      <c r="B1002" s="82"/>
      <c r="C1002" s="83"/>
      <c r="D1002" s="81">
        <v>19</v>
      </c>
      <c r="E1002" s="81">
        <f t="shared" si="7"/>
        <v>19</v>
      </c>
      <c r="F1002" s="65"/>
    </row>
    <row r="1003" spans="1:6" ht="13" hidden="1" outlineLevel="1">
      <c r="A1003" s="76" t="s">
        <v>3826</v>
      </c>
      <c r="B1003" s="82"/>
      <c r="C1003" s="83"/>
      <c r="D1003" s="81">
        <v>19</v>
      </c>
      <c r="E1003" s="81">
        <f t="shared" si="7"/>
        <v>19</v>
      </c>
      <c r="F1003" s="65"/>
    </row>
    <row r="1004" spans="1:6" ht="13" hidden="1" outlineLevel="1">
      <c r="A1004" s="76" t="s">
        <v>3745</v>
      </c>
      <c r="B1004" s="82"/>
      <c r="C1004" s="83"/>
      <c r="D1004" s="81">
        <v>19</v>
      </c>
      <c r="E1004" s="81">
        <f t="shared" si="7"/>
        <v>19</v>
      </c>
      <c r="F1004" s="65"/>
    </row>
    <row r="1005" spans="1:6" ht="13">
      <c r="A1005" s="96"/>
      <c r="B1005" s="96"/>
      <c r="C1005" s="94"/>
      <c r="D1005" s="65"/>
      <c r="E1005" s="65"/>
      <c r="F1005" s="65"/>
    </row>
    <row r="1006" spans="1:6" ht="13">
      <c r="A1006" s="67" t="s">
        <v>39</v>
      </c>
      <c r="B1006" s="96"/>
      <c r="C1006" s="94"/>
      <c r="D1006" s="65"/>
      <c r="E1006" s="65"/>
      <c r="F1006" s="65"/>
    </row>
    <row r="1007" spans="1:6" ht="13">
      <c r="A1007" s="102" t="s">
        <v>3537</v>
      </c>
      <c r="B1007" s="102" t="s">
        <v>3538</v>
      </c>
      <c r="C1007" s="102" t="s">
        <v>3539</v>
      </c>
      <c r="D1007" s="102" t="s">
        <v>3540</v>
      </c>
      <c r="E1007" s="102" t="s">
        <v>3644</v>
      </c>
      <c r="F1007" s="70" t="s">
        <v>3541</v>
      </c>
    </row>
    <row r="1008" spans="1:6" ht="13">
      <c r="A1008" s="76" t="s">
        <v>3542</v>
      </c>
      <c r="B1008" s="81">
        <v>47</v>
      </c>
      <c r="C1008" s="81">
        <v>322</v>
      </c>
      <c r="D1008" s="81">
        <v>232</v>
      </c>
      <c r="E1008" s="81">
        <v>17</v>
      </c>
      <c r="F1008" s="81">
        <f t="shared" ref="F1008:F1115" si="8">SUM(C1008:E1008)</f>
        <v>571</v>
      </c>
    </row>
    <row r="1009" spans="1:6" ht="13">
      <c r="A1009" s="76" t="s">
        <v>3575</v>
      </c>
      <c r="B1009" s="82"/>
      <c r="C1009" s="81">
        <v>163</v>
      </c>
      <c r="D1009" s="81">
        <v>91</v>
      </c>
      <c r="E1009" s="82"/>
      <c r="F1009" s="81">
        <f t="shared" si="8"/>
        <v>254</v>
      </c>
    </row>
    <row r="1010" spans="1:6" ht="13">
      <c r="A1010" s="76" t="s">
        <v>3544</v>
      </c>
      <c r="B1010" s="81">
        <v>16</v>
      </c>
      <c r="C1010" s="81">
        <v>132</v>
      </c>
      <c r="D1010" s="81">
        <v>101</v>
      </c>
      <c r="E1010" s="82"/>
      <c r="F1010" s="81">
        <f t="shared" si="8"/>
        <v>233</v>
      </c>
    </row>
    <row r="1011" spans="1:6" ht="13">
      <c r="A1011" s="76" t="s">
        <v>3545</v>
      </c>
      <c r="B1011" s="82"/>
      <c r="C1011" s="81">
        <v>119</v>
      </c>
      <c r="D1011" s="81">
        <v>87</v>
      </c>
      <c r="E1011" s="82"/>
      <c r="F1011" s="81">
        <f t="shared" si="8"/>
        <v>206</v>
      </c>
    </row>
    <row r="1012" spans="1:6" ht="13">
      <c r="A1012" s="76" t="s">
        <v>3626</v>
      </c>
      <c r="B1012" s="82"/>
      <c r="C1012" s="81">
        <v>120</v>
      </c>
      <c r="D1012" s="81">
        <v>49</v>
      </c>
      <c r="E1012" s="82"/>
      <c r="F1012" s="81">
        <f t="shared" si="8"/>
        <v>169</v>
      </c>
    </row>
    <row r="1013" spans="1:6" ht="13">
      <c r="A1013" s="76" t="s">
        <v>3660</v>
      </c>
      <c r="B1013" s="82"/>
      <c r="C1013" s="81">
        <v>138</v>
      </c>
      <c r="D1013" s="81">
        <v>20</v>
      </c>
      <c r="E1013" s="82"/>
      <c r="F1013" s="81">
        <f t="shared" si="8"/>
        <v>158</v>
      </c>
    </row>
    <row r="1014" spans="1:6" ht="13">
      <c r="A1014" s="76" t="s">
        <v>3908</v>
      </c>
      <c r="B1014" s="82"/>
      <c r="C1014" s="81">
        <v>113</v>
      </c>
      <c r="D1014" s="81">
        <v>15</v>
      </c>
      <c r="E1014" s="82"/>
      <c r="F1014" s="81">
        <f t="shared" si="8"/>
        <v>128</v>
      </c>
    </row>
    <row r="1015" spans="1:6" ht="13">
      <c r="A1015" s="76" t="s">
        <v>4085</v>
      </c>
      <c r="B1015" s="82"/>
      <c r="C1015" s="81">
        <v>124</v>
      </c>
      <c r="D1015" s="82"/>
      <c r="E1015" s="82"/>
      <c r="F1015" s="81">
        <f t="shared" si="8"/>
        <v>124</v>
      </c>
    </row>
    <row r="1016" spans="1:6" ht="13" collapsed="1">
      <c r="A1016" s="76" t="s">
        <v>3548</v>
      </c>
      <c r="B1016" s="82"/>
      <c r="C1016" s="81">
        <v>82</v>
      </c>
      <c r="D1016" s="81">
        <v>39</v>
      </c>
      <c r="E1016" s="82"/>
      <c r="F1016" s="81">
        <f t="shared" si="8"/>
        <v>121</v>
      </c>
    </row>
    <row r="1017" spans="1:6" ht="13" hidden="1" outlineLevel="1">
      <c r="A1017" s="76" t="s">
        <v>3568</v>
      </c>
      <c r="B1017" s="82"/>
      <c r="C1017" s="81">
        <v>58</v>
      </c>
      <c r="D1017" s="81">
        <v>62</v>
      </c>
      <c r="E1017" s="82"/>
      <c r="F1017" s="81">
        <f t="shared" si="8"/>
        <v>120</v>
      </c>
    </row>
    <row r="1018" spans="1:6" ht="13" hidden="1" outlineLevel="1">
      <c r="A1018" s="76" t="s">
        <v>3546</v>
      </c>
      <c r="B1018" s="82"/>
      <c r="C1018" s="81">
        <v>67</v>
      </c>
      <c r="D1018" s="81">
        <v>40</v>
      </c>
      <c r="E1018" s="82"/>
      <c r="F1018" s="81">
        <f t="shared" si="8"/>
        <v>107</v>
      </c>
    </row>
    <row r="1019" spans="1:6" ht="13" hidden="1" outlineLevel="1">
      <c r="A1019" s="76" t="s">
        <v>4141</v>
      </c>
      <c r="B1019" s="82"/>
      <c r="C1019" s="81">
        <v>105</v>
      </c>
      <c r="D1019" s="82"/>
      <c r="E1019" s="82"/>
      <c r="F1019" s="81">
        <f t="shared" si="8"/>
        <v>105</v>
      </c>
    </row>
    <row r="1020" spans="1:6" ht="13" hidden="1" outlineLevel="1">
      <c r="A1020" s="76" t="s">
        <v>3559</v>
      </c>
      <c r="B1020" s="82"/>
      <c r="C1020" s="81">
        <v>52</v>
      </c>
      <c r="D1020" s="81">
        <v>48</v>
      </c>
      <c r="E1020" s="82"/>
      <c r="F1020" s="81">
        <f t="shared" si="8"/>
        <v>100</v>
      </c>
    </row>
    <row r="1021" spans="1:6" ht="13" hidden="1" outlineLevel="1">
      <c r="A1021" s="76" t="s">
        <v>3556</v>
      </c>
      <c r="B1021" s="82"/>
      <c r="C1021" s="81">
        <v>68</v>
      </c>
      <c r="D1021" s="81">
        <v>31</v>
      </c>
      <c r="E1021" s="82"/>
      <c r="F1021" s="81">
        <f t="shared" si="8"/>
        <v>99</v>
      </c>
    </row>
    <row r="1022" spans="1:6" ht="13" hidden="1" outlineLevel="1">
      <c r="A1022" s="76" t="s">
        <v>3995</v>
      </c>
      <c r="B1022" s="82"/>
      <c r="C1022" s="81">
        <v>96</v>
      </c>
      <c r="D1022" s="82"/>
      <c r="E1022" s="82"/>
      <c r="F1022" s="81">
        <f t="shared" si="8"/>
        <v>96</v>
      </c>
    </row>
    <row r="1023" spans="1:6" ht="13" hidden="1" outlineLevel="1">
      <c r="A1023" s="76" t="s">
        <v>3552</v>
      </c>
      <c r="B1023" s="82"/>
      <c r="C1023" s="81">
        <v>71</v>
      </c>
      <c r="D1023" s="81">
        <v>25</v>
      </c>
      <c r="E1023" s="82"/>
      <c r="F1023" s="81">
        <f t="shared" si="8"/>
        <v>96</v>
      </c>
    </row>
    <row r="1024" spans="1:6" ht="13" hidden="1" outlineLevel="1">
      <c r="A1024" s="76" t="s">
        <v>3584</v>
      </c>
      <c r="B1024" s="82"/>
      <c r="C1024" s="81">
        <v>44</v>
      </c>
      <c r="D1024" s="81">
        <v>52</v>
      </c>
      <c r="E1024" s="82"/>
      <c r="F1024" s="81">
        <f t="shared" si="8"/>
        <v>96</v>
      </c>
    </row>
    <row r="1025" spans="1:6" ht="13" hidden="1" outlineLevel="1">
      <c r="A1025" s="76" t="s">
        <v>3944</v>
      </c>
      <c r="B1025" s="82"/>
      <c r="C1025" s="81">
        <v>94</v>
      </c>
      <c r="D1025" s="82"/>
      <c r="E1025" s="82"/>
      <c r="F1025" s="81">
        <f t="shared" si="8"/>
        <v>94</v>
      </c>
    </row>
    <row r="1026" spans="1:6" ht="13" hidden="1" outlineLevel="1">
      <c r="A1026" s="76" t="s">
        <v>3561</v>
      </c>
      <c r="B1026" s="82"/>
      <c r="C1026" s="81">
        <v>49</v>
      </c>
      <c r="D1026" s="81">
        <v>44</v>
      </c>
      <c r="E1026" s="82"/>
      <c r="F1026" s="81">
        <f t="shared" si="8"/>
        <v>93</v>
      </c>
    </row>
    <row r="1027" spans="1:6" ht="13" hidden="1" outlineLevel="1">
      <c r="A1027" s="76" t="s">
        <v>4142</v>
      </c>
      <c r="B1027" s="82"/>
      <c r="C1027" s="81">
        <v>91</v>
      </c>
      <c r="D1027" s="82"/>
      <c r="E1027" s="82"/>
      <c r="F1027" s="81">
        <f t="shared" si="8"/>
        <v>91</v>
      </c>
    </row>
    <row r="1028" spans="1:6" ht="13" hidden="1" outlineLevel="1">
      <c r="A1028" s="76" t="s">
        <v>3921</v>
      </c>
      <c r="B1028" s="82"/>
      <c r="C1028" s="81">
        <v>90</v>
      </c>
      <c r="D1028" s="82"/>
      <c r="E1028" s="82"/>
      <c r="F1028" s="81">
        <f t="shared" si="8"/>
        <v>90</v>
      </c>
    </row>
    <row r="1029" spans="1:6" ht="13" hidden="1" outlineLevel="1">
      <c r="A1029" s="76" t="s">
        <v>4143</v>
      </c>
      <c r="B1029" s="82"/>
      <c r="C1029" s="81">
        <v>89</v>
      </c>
      <c r="D1029" s="82"/>
      <c r="E1029" s="82"/>
      <c r="F1029" s="81">
        <f t="shared" si="8"/>
        <v>89</v>
      </c>
    </row>
    <row r="1030" spans="1:6" ht="13" hidden="1" outlineLevel="1">
      <c r="A1030" s="76" t="s">
        <v>4005</v>
      </c>
      <c r="B1030" s="82"/>
      <c r="C1030" s="81">
        <v>88</v>
      </c>
      <c r="D1030" s="82"/>
      <c r="E1030" s="82"/>
      <c r="F1030" s="81">
        <f t="shared" si="8"/>
        <v>88</v>
      </c>
    </row>
    <row r="1031" spans="1:6" ht="13" hidden="1" outlineLevel="1">
      <c r="A1031" s="76" t="s">
        <v>4144</v>
      </c>
      <c r="B1031" s="82"/>
      <c r="C1031" s="81">
        <v>88</v>
      </c>
      <c r="D1031" s="82"/>
      <c r="E1031" s="82"/>
      <c r="F1031" s="81">
        <f t="shared" si="8"/>
        <v>88</v>
      </c>
    </row>
    <row r="1032" spans="1:6" ht="13" hidden="1" outlineLevel="1">
      <c r="A1032" s="76" t="s">
        <v>4145</v>
      </c>
      <c r="B1032" s="82"/>
      <c r="C1032" s="81">
        <v>87</v>
      </c>
      <c r="D1032" s="82"/>
      <c r="E1032" s="82"/>
      <c r="F1032" s="81">
        <f t="shared" si="8"/>
        <v>87</v>
      </c>
    </row>
    <row r="1033" spans="1:6" ht="13" hidden="1" outlineLevel="1">
      <c r="A1033" s="76" t="s">
        <v>4146</v>
      </c>
      <c r="B1033" s="82"/>
      <c r="C1033" s="81">
        <v>87</v>
      </c>
      <c r="D1033" s="82"/>
      <c r="E1033" s="82"/>
      <c r="F1033" s="81">
        <f t="shared" si="8"/>
        <v>87</v>
      </c>
    </row>
    <row r="1034" spans="1:6" ht="13" hidden="1" outlineLevel="1">
      <c r="A1034" s="76" t="s">
        <v>4147</v>
      </c>
      <c r="B1034" s="82"/>
      <c r="C1034" s="81">
        <v>87</v>
      </c>
      <c r="D1034" s="82"/>
      <c r="E1034" s="82"/>
      <c r="F1034" s="81">
        <f t="shared" si="8"/>
        <v>87</v>
      </c>
    </row>
    <row r="1035" spans="1:6" ht="13" hidden="1" outlineLevel="1">
      <c r="A1035" s="76" t="s">
        <v>3751</v>
      </c>
      <c r="B1035" s="82"/>
      <c r="C1035" s="81">
        <v>64</v>
      </c>
      <c r="D1035" s="81">
        <v>17</v>
      </c>
      <c r="E1035" s="82"/>
      <c r="F1035" s="81">
        <f t="shared" si="8"/>
        <v>81</v>
      </c>
    </row>
    <row r="1036" spans="1:6" ht="13" hidden="1" outlineLevel="1">
      <c r="A1036" s="76" t="s">
        <v>3573</v>
      </c>
      <c r="B1036" s="82"/>
      <c r="C1036" s="81">
        <v>43</v>
      </c>
      <c r="D1036" s="81">
        <v>35</v>
      </c>
      <c r="E1036" s="82"/>
      <c r="F1036" s="81">
        <f t="shared" si="8"/>
        <v>78</v>
      </c>
    </row>
    <row r="1037" spans="1:6" ht="13" hidden="1" outlineLevel="1">
      <c r="A1037" s="76" t="s">
        <v>3560</v>
      </c>
      <c r="B1037" s="82"/>
      <c r="C1037" s="81">
        <v>41</v>
      </c>
      <c r="D1037" s="81">
        <v>35</v>
      </c>
      <c r="E1037" s="82"/>
      <c r="F1037" s="81">
        <f t="shared" si="8"/>
        <v>76</v>
      </c>
    </row>
    <row r="1038" spans="1:6" ht="13" hidden="1" outlineLevel="1">
      <c r="A1038" s="76" t="s">
        <v>3661</v>
      </c>
      <c r="B1038" s="82"/>
      <c r="C1038" s="81">
        <v>41</v>
      </c>
      <c r="D1038" s="81">
        <v>27</v>
      </c>
      <c r="E1038" s="82"/>
      <c r="F1038" s="81">
        <f t="shared" si="8"/>
        <v>68</v>
      </c>
    </row>
    <row r="1039" spans="1:6" ht="13" hidden="1" outlineLevel="1">
      <c r="A1039" s="76" t="s">
        <v>2329</v>
      </c>
      <c r="B1039" s="82"/>
      <c r="C1039" s="81">
        <v>34</v>
      </c>
      <c r="D1039" s="81">
        <v>33</v>
      </c>
      <c r="E1039" s="82"/>
      <c r="F1039" s="81">
        <f t="shared" si="8"/>
        <v>67</v>
      </c>
    </row>
    <row r="1040" spans="1:6" ht="13" hidden="1" outlineLevel="1">
      <c r="A1040" s="76" t="s">
        <v>2225</v>
      </c>
      <c r="B1040" s="82"/>
      <c r="C1040" s="81">
        <v>46</v>
      </c>
      <c r="D1040" s="81">
        <v>21</v>
      </c>
      <c r="E1040" s="82"/>
      <c r="F1040" s="81">
        <f t="shared" si="8"/>
        <v>67</v>
      </c>
    </row>
    <row r="1041" spans="1:6" ht="13" hidden="1" outlineLevel="1">
      <c r="A1041" s="76" t="s">
        <v>3558</v>
      </c>
      <c r="B1041" s="82"/>
      <c r="C1041" s="81">
        <v>44</v>
      </c>
      <c r="D1041" s="81">
        <v>23</v>
      </c>
      <c r="E1041" s="82"/>
      <c r="F1041" s="81">
        <f t="shared" si="8"/>
        <v>67</v>
      </c>
    </row>
    <row r="1042" spans="1:6" ht="13" hidden="1" outlineLevel="1">
      <c r="A1042" s="76" t="s">
        <v>3603</v>
      </c>
      <c r="B1042" s="82"/>
      <c r="C1042" s="81">
        <v>29</v>
      </c>
      <c r="D1042" s="81">
        <v>37</v>
      </c>
      <c r="E1042" s="82"/>
      <c r="F1042" s="81">
        <f t="shared" si="8"/>
        <v>66</v>
      </c>
    </row>
    <row r="1043" spans="1:6" ht="13" hidden="1" outlineLevel="1">
      <c r="A1043" s="76" t="s">
        <v>3555</v>
      </c>
      <c r="B1043" s="82"/>
      <c r="C1043" s="81">
        <v>34</v>
      </c>
      <c r="D1043" s="81">
        <v>30</v>
      </c>
      <c r="E1043" s="82"/>
      <c r="F1043" s="81">
        <f t="shared" si="8"/>
        <v>64</v>
      </c>
    </row>
    <row r="1044" spans="1:6" ht="13" hidden="1" outlineLevel="1">
      <c r="A1044" s="76" t="s">
        <v>3905</v>
      </c>
      <c r="B1044" s="82"/>
      <c r="C1044" s="81">
        <v>31</v>
      </c>
      <c r="D1044" s="81">
        <v>32</v>
      </c>
      <c r="E1044" s="82"/>
      <c r="F1044" s="81">
        <f t="shared" si="8"/>
        <v>63</v>
      </c>
    </row>
    <row r="1045" spans="1:6" ht="13" hidden="1" outlineLevel="1">
      <c r="A1045" s="76" t="s">
        <v>3596</v>
      </c>
      <c r="B1045" s="82"/>
      <c r="C1045" s="81">
        <v>27</v>
      </c>
      <c r="D1045" s="81">
        <v>27</v>
      </c>
      <c r="E1045" s="82"/>
      <c r="F1045" s="81">
        <f t="shared" si="8"/>
        <v>54</v>
      </c>
    </row>
    <row r="1046" spans="1:6" ht="13" hidden="1" outlineLevel="1">
      <c r="A1046" s="76" t="s">
        <v>3586</v>
      </c>
      <c r="B1046" s="82"/>
      <c r="C1046" s="81">
        <v>28</v>
      </c>
      <c r="D1046" s="81">
        <v>23</v>
      </c>
      <c r="E1046" s="82"/>
      <c r="F1046" s="81">
        <f t="shared" si="8"/>
        <v>51</v>
      </c>
    </row>
    <row r="1047" spans="1:6" ht="13" hidden="1" outlineLevel="1">
      <c r="A1047" s="76" t="s">
        <v>3570</v>
      </c>
      <c r="B1047" s="82"/>
      <c r="C1047" s="81">
        <v>27</v>
      </c>
      <c r="D1047" s="81">
        <v>24</v>
      </c>
      <c r="E1047" s="82"/>
      <c r="F1047" s="81">
        <f t="shared" si="8"/>
        <v>51</v>
      </c>
    </row>
    <row r="1048" spans="1:6" ht="13" hidden="1" outlineLevel="1">
      <c r="A1048" s="76" t="s">
        <v>3547</v>
      </c>
      <c r="B1048" s="82"/>
      <c r="C1048" s="81">
        <v>50</v>
      </c>
      <c r="D1048" s="82"/>
      <c r="E1048" s="82"/>
      <c r="F1048" s="81">
        <f t="shared" si="8"/>
        <v>50</v>
      </c>
    </row>
    <row r="1049" spans="1:6" ht="13" hidden="1" outlineLevel="1">
      <c r="A1049" s="76" t="s">
        <v>3645</v>
      </c>
      <c r="B1049" s="82"/>
      <c r="C1049" s="81">
        <v>18</v>
      </c>
      <c r="D1049" s="81">
        <v>30</v>
      </c>
      <c r="E1049" s="82"/>
      <c r="F1049" s="81">
        <f t="shared" si="8"/>
        <v>48</v>
      </c>
    </row>
    <row r="1050" spans="1:6" ht="13" hidden="1" outlineLevel="1">
      <c r="A1050" s="76" t="s">
        <v>3738</v>
      </c>
      <c r="B1050" s="82"/>
      <c r="C1050" s="81">
        <v>32</v>
      </c>
      <c r="D1050" s="81">
        <v>16</v>
      </c>
      <c r="E1050" s="82"/>
      <c r="F1050" s="81">
        <f t="shared" si="8"/>
        <v>48</v>
      </c>
    </row>
    <row r="1051" spans="1:6" ht="13" hidden="1" outlineLevel="1">
      <c r="A1051" s="76" t="s">
        <v>4148</v>
      </c>
      <c r="B1051" s="82"/>
      <c r="C1051" s="81">
        <v>26</v>
      </c>
      <c r="D1051" s="81">
        <v>21</v>
      </c>
      <c r="E1051" s="82"/>
      <c r="F1051" s="81">
        <f t="shared" si="8"/>
        <v>47</v>
      </c>
    </row>
    <row r="1052" spans="1:6" ht="13" hidden="1" outlineLevel="1">
      <c r="A1052" s="76" t="s">
        <v>3630</v>
      </c>
      <c r="B1052" s="82"/>
      <c r="C1052" s="81">
        <v>22</v>
      </c>
      <c r="D1052" s="81">
        <v>24</v>
      </c>
      <c r="E1052" s="82"/>
      <c r="F1052" s="81">
        <f t="shared" si="8"/>
        <v>46</v>
      </c>
    </row>
    <row r="1053" spans="1:6" ht="13" hidden="1" outlineLevel="1">
      <c r="A1053" s="76" t="s">
        <v>4149</v>
      </c>
      <c r="B1053" s="82"/>
      <c r="C1053" s="81">
        <v>27</v>
      </c>
      <c r="D1053" s="81">
        <v>18</v>
      </c>
      <c r="E1053" s="82"/>
      <c r="F1053" s="81">
        <f t="shared" si="8"/>
        <v>45</v>
      </c>
    </row>
    <row r="1054" spans="1:6" ht="13" hidden="1" outlineLevel="1">
      <c r="A1054" s="76" t="s">
        <v>3753</v>
      </c>
      <c r="B1054" s="82"/>
      <c r="C1054" s="81">
        <v>18</v>
      </c>
      <c r="D1054" s="81">
        <v>21</v>
      </c>
      <c r="E1054" s="82"/>
      <c r="F1054" s="81">
        <f t="shared" si="8"/>
        <v>39</v>
      </c>
    </row>
    <row r="1055" spans="1:6" ht="13" hidden="1" outlineLevel="1">
      <c r="A1055" s="76" t="s">
        <v>3771</v>
      </c>
      <c r="B1055" s="82"/>
      <c r="C1055" s="81">
        <v>39</v>
      </c>
      <c r="D1055" s="82"/>
      <c r="E1055" s="82"/>
      <c r="F1055" s="81">
        <f t="shared" si="8"/>
        <v>39</v>
      </c>
    </row>
    <row r="1056" spans="1:6" ht="13" hidden="1" outlineLevel="1">
      <c r="A1056" s="76" t="s">
        <v>4150</v>
      </c>
      <c r="B1056" s="82"/>
      <c r="C1056" s="81">
        <v>38</v>
      </c>
      <c r="D1056" s="82"/>
      <c r="E1056" s="82"/>
      <c r="F1056" s="81">
        <f t="shared" si="8"/>
        <v>38</v>
      </c>
    </row>
    <row r="1057" spans="1:6" ht="13" hidden="1" outlineLevel="1">
      <c r="A1057" s="76" t="s">
        <v>3550</v>
      </c>
      <c r="B1057" s="82"/>
      <c r="C1057" s="81">
        <v>38</v>
      </c>
      <c r="D1057" s="82"/>
      <c r="E1057" s="82"/>
      <c r="F1057" s="81">
        <f t="shared" si="8"/>
        <v>38</v>
      </c>
    </row>
    <row r="1058" spans="1:6" ht="13" hidden="1" outlineLevel="1">
      <c r="A1058" s="76" t="s">
        <v>4151</v>
      </c>
      <c r="B1058" s="82"/>
      <c r="C1058" s="81">
        <v>36</v>
      </c>
      <c r="D1058" s="82"/>
      <c r="E1058" s="82"/>
      <c r="F1058" s="81">
        <f t="shared" si="8"/>
        <v>36</v>
      </c>
    </row>
    <row r="1059" spans="1:6" ht="13" hidden="1" outlineLevel="1">
      <c r="A1059" s="76" t="s">
        <v>3635</v>
      </c>
      <c r="B1059" s="82"/>
      <c r="C1059" s="81">
        <v>20</v>
      </c>
      <c r="D1059" s="81">
        <v>16</v>
      </c>
      <c r="E1059" s="82"/>
      <c r="F1059" s="81">
        <f t="shared" si="8"/>
        <v>36</v>
      </c>
    </row>
    <row r="1060" spans="1:6" ht="13" hidden="1" outlineLevel="1">
      <c r="A1060" s="76" t="s">
        <v>4152</v>
      </c>
      <c r="B1060" s="82"/>
      <c r="C1060" s="81">
        <v>35</v>
      </c>
      <c r="D1060" s="82"/>
      <c r="E1060" s="82"/>
      <c r="F1060" s="81">
        <f t="shared" si="8"/>
        <v>35</v>
      </c>
    </row>
    <row r="1061" spans="1:6" ht="13" hidden="1" outlineLevel="1">
      <c r="A1061" s="76" t="s">
        <v>4153</v>
      </c>
      <c r="B1061" s="82"/>
      <c r="C1061" s="81">
        <v>35</v>
      </c>
      <c r="D1061" s="82"/>
      <c r="E1061" s="82"/>
      <c r="F1061" s="81">
        <f t="shared" si="8"/>
        <v>35</v>
      </c>
    </row>
    <row r="1062" spans="1:6" ht="13" hidden="1" outlineLevel="1">
      <c r="A1062" s="76" t="s">
        <v>3654</v>
      </c>
      <c r="B1062" s="82"/>
      <c r="C1062" s="81">
        <v>19</v>
      </c>
      <c r="D1062" s="81">
        <v>16</v>
      </c>
      <c r="E1062" s="82"/>
      <c r="F1062" s="81">
        <f t="shared" si="8"/>
        <v>35</v>
      </c>
    </row>
    <row r="1063" spans="1:6" ht="13" hidden="1" outlineLevel="1">
      <c r="A1063" s="76" t="s">
        <v>4154</v>
      </c>
      <c r="B1063" s="82"/>
      <c r="C1063" s="81">
        <v>34</v>
      </c>
      <c r="D1063" s="82"/>
      <c r="E1063" s="82"/>
      <c r="F1063" s="81">
        <f t="shared" si="8"/>
        <v>34</v>
      </c>
    </row>
    <row r="1064" spans="1:6" ht="13" hidden="1" outlineLevel="1">
      <c r="A1064" s="76" t="s">
        <v>4155</v>
      </c>
      <c r="B1064" s="82"/>
      <c r="C1064" s="81">
        <v>34</v>
      </c>
      <c r="D1064" s="82"/>
      <c r="E1064" s="82"/>
      <c r="F1064" s="81">
        <f t="shared" si="8"/>
        <v>34</v>
      </c>
    </row>
    <row r="1065" spans="1:6" ht="13" hidden="1" outlineLevel="1">
      <c r="A1065" s="76" t="s">
        <v>3553</v>
      </c>
      <c r="B1065" s="82"/>
      <c r="C1065" s="81">
        <v>34</v>
      </c>
      <c r="D1065" s="82"/>
      <c r="E1065" s="82"/>
      <c r="F1065" s="81">
        <f t="shared" si="8"/>
        <v>34</v>
      </c>
    </row>
    <row r="1066" spans="1:6" ht="13" hidden="1" outlineLevel="1">
      <c r="A1066" s="76" t="s">
        <v>4156</v>
      </c>
      <c r="B1066" s="82"/>
      <c r="C1066" s="81">
        <v>34</v>
      </c>
      <c r="D1066" s="82"/>
      <c r="E1066" s="82"/>
      <c r="F1066" s="81">
        <f t="shared" si="8"/>
        <v>34</v>
      </c>
    </row>
    <row r="1067" spans="1:6" ht="13" hidden="1" outlineLevel="1">
      <c r="A1067" s="76" t="s">
        <v>4157</v>
      </c>
      <c r="B1067" s="82"/>
      <c r="C1067" s="81">
        <v>33</v>
      </c>
      <c r="D1067" s="82"/>
      <c r="E1067" s="82"/>
      <c r="F1067" s="81">
        <f t="shared" si="8"/>
        <v>33</v>
      </c>
    </row>
    <row r="1068" spans="1:6" ht="13" hidden="1" outlineLevel="1">
      <c r="A1068" s="76" t="s">
        <v>4158</v>
      </c>
      <c r="B1068" s="82"/>
      <c r="C1068" s="81">
        <v>33</v>
      </c>
      <c r="D1068" s="82"/>
      <c r="E1068" s="82"/>
      <c r="F1068" s="81">
        <f t="shared" si="8"/>
        <v>33</v>
      </c>
    </row>
    <row r="1069" spans="1:6" ht="13" hidden="1" outlineLevel="1">
      <c r="A1069" s="76" t="s">
        <v>4159</v>
      </c>
      <c r="B1069" s="82"/>
      <c r="C1069" s="81">
        <v>33</v>
      </c>
      <c r="D1069" s="82"/>
      <c r="E1069" s="82"/>
      <c r="F1069" s="81">
        <f t="shared" si="8"/>
        <v>33</v>
      </c>
    </row>
    <row r="1070" spans="1:6" ht="13" hidden="1" outlineLevel="1">
      <c r="A1070" s="76" t="s">
        <v>4160</v>
      </c>
      <c r="B1070" s="82"/>
      <c r="C1070" s="81">
        <v>33</v>
      </c>
      <c r="D1070" s="82"/>
      <c r="E1070" s="82"/>
      <c r="F1070" s="81">
        <f t="shared" si="8"/>
        <v>33</v>
      </c>
    </row>
    <row r="1071" spans="1:6" ht="13" hidden="1" outlineLevel="1">
      <c r="A1071" s="76" t="s">
        <v>3737</v>
      </c>
      <c r="B1071" s="82"/>
      <c r="C1071" s="81">
        <v>18</v>
      </c>
      <c r="D1071" s="81">
        <v>15</v>
      </c>
      <c r="E1071" s="82"/>
      <c r="F1071" s="81">
        <f t="shared" si="8"/>
        <v>33</v>
      </c>
    </row>
    <row r="1072" spans="1:6" ht="13" hidden="1" outlineLevel="1">
      <c r="A1072" s="76" t="s">
        <v>3640</v>
      </c>
      <c r="B1072" s="82"/>
      <c r="C1072" s="81">
        <v>30</v>
      </c>
      <c r="D1072" s="82"/>
      <c r="E1072" s="82"/>
      <c r="F1072" s="81">
        <f t="shared" si="8"/>
        <v>30</v>
      </c>
    </row>
    <row r="1073" spans="1:6" ht="13" hidden="1" outlineLevel="1">
      <c r="A1073" s="76" t="s">
        <v>4161</v>
      </c>
      <c r="B1073" s="82"/>
      <c r="C1073" s="81">
        <v>29</v>
      </c>
      <c r="D1073" s="82"/>
      <c r="E1073" s="82"/>
      <c r="F1073" s="81">
        <f t="shared" si="8"/>
        <v>29</v>
      </c>
    </row>
    <row r="1074" spans="1:6" ht="13" hidden="1" outlineLevel="1">
      <c r="A1074" s="76" t="s">
        <v>3974</v>
      </c>
      <c r="B1074" s="82"/>
      <c r="C1074" s="81">
        <v>28</v>
      </c>
      <c r="D1074" s="82"/>
      <c r="E1074" s="82"/>
      <c r="F1074" s="81">
        <f t="shared" si="8"/>
        <v>28</v>
      </c>
    </row>
    <row r="1075" spans="1:6" ht="13" hidden="1" outlineLevel="1">
      <c r="A1075" s="76" t="s">
        <v>2341</v>
      </c>
      <c r="B1075" s="82"/>
      <c r="C1075" s="81">
        <v>27</v>
      </c>
      <c r="D1075" s="82"/>
      <c r="E1075" s="82"/>
      <c r="F1075" s="81">
        <f t="shared" si="8"/>
        <v>27</v>
      </c>
    </row>
    <row r="1076" spans="1:6" ht="13" hidden="1" outlineLevel="1">
      <c r="A1076" s="76" t="s">
        <v>3618</v>
      </c>
      <c r="B1076" s="82"/>
      <c r="C1076" s="81">
        <v>26</v>
      </c>
      <c r="D1076" s="82"/>
      <c r="E1076" s="82"/>
      <c r="F1076" s="81">
        <f t="shared" si="8"/>
        <v>26</v>
      </c>
    </row>
    <row r="1077" spans="1:6" ht="13" hidden="1" outlineLevel="1">
      <c r="A1077" s="76" t="s">
        <v>3747</v>
      </c>
      <c r="B1077" s="82"/>
      <c r="C1077" s="81">
        <v>26</v>
      </c>
      <c r="D1077" s="82"/>
      <c r="E1077" s="82"/>
      <c r="F1077" s="81">
        <f t="shared" si="8"/>
        <v>26</v>
      </c>
    </row>
    <row r="1078" spans="1:6" ht="13" hidden="1" outlineLevel="1">
      <c r="A1078" s="76" t="s">
        <v>3909</v>
      </c>
      <c r="B1078" s="82"/>
      <c r="C1078" s="81">
        <v>26</v>
      </c>
      <c r="D1078" s="82"/>
      <c r="E1078" s="82"/>
      <c r="F1078" s="81">
        <f t="shared" si="8"/>
        <v>26</v>
      </c>
    </row>
    <row r="1079" spans="1:6" ht="13" hidden="1" outlineLevel="1">
      <c r="A1079" s="76" t="s">
        <v>4162</v>
      </c>
      <c r="B1079" s="82"/>
      <c r="C1079" s="81">
        <v>25</v>
      </c>
      <c r="D1079" s="82"/>
      <c r="E1079" s="82"/>
      <c r="F1079" s="81">
        <f t="shared" si="8"/>
        <v>25</v>
      </c>
    </row>
    <row r="1080" spans="1:6" ht="13" hidden="1" outlineLevel="1">
      <c r="A1080" s="76" t="s">
        <v>3750</v>
      </c>
      <c r="B1080" s="82"/>
      <c r="C1080" s="81">
        <v>23</v>
      </c>
      <c r="D1080" s="82"/>
      <c r="E1080" s="82"/>
      <c r="F1080" s="81">
        <f t="shared" si="8"/>
        <v>23</v>
      </c>
    </row>
    <row r="1081" spans="1:6" ht="13" hidden="1" outlineLevel="1">
      <c r="A1081" s="76" t="s">
        <v>3791</v>
      </c>
      <c r="B1081" s="82"/>
      <c r="C1081" s="81">
        <v>23</v>
      </c>
      <c r="D1081" s="82"/>
      <c r="E1081" s="82"/>
      <c r="F1081" s="81">
        <f t="shared" si="8"/>
        <v>23</v>
      </c>
    </row>
    <row r="1082" spans="1:6" ht="13" hidden="1" outlineLevel="1">
      <c r="A1082" s="76" t="s">
        <v>3571</v>
      </c>
      <c r="B1082" s="82"/>
      <c r="C1082" s="81">
        <v>23</v>
      </c>
      <c r="D1082" s="82"/>
      <c r="E1082" s="82"/>
      <c r="F1082" s="81">
        <f t="shared" si="8"/>
        <v>23</v>
      </c>
    </row>
    <row r="1083" spans="1:6" ht="13" hidden="1" outlineLevel="1">
      <c r="A1083" s="76" t="s">
        <v>3615</v>
      </c>
      <c r="B1083" s="82"/>
      <c r="C1083" s="81">
        <v>22</v>
      </c>
      <c r="D1083" s="82"/>
      <c r="E1083" s="82"/>
      <c r="F1083" s="81">
        <f t="shared" si="8"/>
        <v>22</v>
      </c>
    </row>
    <row r="1084" spans="1:6" ht="13" hidden="1" outlineLevel="1">
      <c r="A1084" s="76" t="s">
        <v>4163</v>
      </c>
      <c r="B1084" s="82"/>
      <c r="C1084" s="83"/>
      <c r="D1084" s="81">
        <v>22</v>
      </c>
      <c r="E1084" s="82"/>
      <c r="F1084" s="81">
        <f t="shared" si="8"/>
        <v>22</v>
      </c>
    </row>
    <row r="1085" spans="1:6" ht="13" hidden="1" outlineLevel="1">
      <c r="A1085" s="76" t="s">
        <v>3554</v>
      </c>
      <c r="B1085" s="82"/>
      <c r="C1085" s="83"/>
      <c r="D1085" s="81">
        <v>22</v>
      </c>
      <c r="E1085" s="82"/>
      <c r="F1085" s="81">
        <f t="shared" si="8"/>
        <v>22</v>
      </c>
    </row>
    <row r="1086" spans="1:6" ht="13" hidden="1" outlineLevel="1">
      <c r="A1086" s="76" t="s">
        <v>4164</v>
      </c>
      <c r="B1086" s="82"/>
      <c r="C1086" s="81">
        <v>21</v>
      </c>
      <c r="D1086" s="82"/>
      <c r="E1086" s="82"/>
      <c r="F1086" s="81">
        <f t="shared" si="8"/>
        <v>21</v>
      </c>
    </row>
    <row r="1087" spans="1:6" ht="13" hidden="1" outlineLevel="1">
      <c r="A1087" s="76" t="s">
        <v>3598</v>
      </c>
      <c r="B1087" s="82"/>
      <c r="C1087" s="83"/>
      <c r="D1087" s="81">
        <v>21</v>
      </c>
      <c r="E1087" s="82"/>
      <c r="F1087" s="81">
        <f t="shared" si="8"/>
        <v>21</v>
      </c>
    </row>
    <row r="1088" spans="1:6" ht="13" hidden="1" outlineLevel="1">
      <c r="A1088" s="76" t="s">
        <v>4124</v>
      </c>
      <c r="B1088" s="82"/>
      <c r="C1088" s="81">
        <v>21</v>
      </c>
      <c r="D1088" s="82"/>
      <c r="E1088" s="82"/>
      <c r="F1088" s="81">
        <f t="shared" si="8"/>
        <v>21</v>
      </c>
    </row>
    <row r="1089" spans="1:6" ht="13" hidden="1" outlineLevel="1">
      <c r="A1089" s="76" t="s">
        <v>3625</v>
      </c>
      <c r="B1089" s="82"/>
      <c r="C1089" s="81">
        <v>21</v>
      </c>
      <c r="D1089" s="82"/>
      <c r="E1089" s="82"/>
      <c r="F1089" s="81">
        <f t="shared" si="8"/>
        <v>21</v>
      </c>
    </row>
    <row r="1090" spans="1:6" ht="13" hidden="1" outlineLevel="1">
      <c r="A1090" s="76" t="s">
        <v>4165</v>
      </c>
      <c r="B1090" s="82"/>
      <c r="C1090" s="83"/>
      <c r="D1090" s="81">
        <v>20</v>
      </c>
      <c r="E1090" s="82"/>
      <c r="F1090" s="81">
        <f t="shared" si="8"/>
        <v>20</v>
      </c>
    </row>
    <row r="1091" spans="1:6" ht="13" hidden="1" outlineLevel="1">
      <c r="A1091" s="76" t="s">
        <v>3594</v>
      </c>
      <c r="B1091" s="82"/>
      <c r="C1091" s="83"/>
      <c r="D1091" s="81">
        <v>20</v>
      </c>
      <c r="E1091" s="82"/>
      <c r="F1091" s="81">
        <f t="shared" si="8"/>
        <v>20</v>
      </c>
    </row>
    <row r="1092" spans="1:6" ht="13" hidden="1" outlineLevel="1">
      <c r="A1092" s="76" t="s">
        <v>2258</v>
      </c>
      <c r="B1092" s="82"/>
      <c r="C1092" s="81">
        <v>19</v>
      </c>
      <c r="D1092" s="82"/>
      <c r="E1092" s="82"/>
      <c r="F1092" s="81">
        <f t="shared" si="8"/>
        <v>19</v>
      </c>
    </row>
    <row r="1093" spans="1:6" ht="13" hidden="1" outlineLevel="1">
      <c r="A1093" s="76" t="s">
        <v>4068</v>
      </c>
      <c r="B1093" s="82"/>
      <c r="C1093" s="81">
        <v>19</v>
      </c>
      <c r="D1093" s="82"/>
      <c r="E1093" s="82"/>
      <c r="F1093" s="81">
        <f t="shared" si="8"/>
        <v>19</v>
      </c>
    </row>
    <row r="1094" spans="1:6" ht="13" hidden="1" outlineLevel="1">
      <c r="A1094" s="76" t="s">
        <v>3591</v>
      </c>
      <c r="B1094" s="82"/>
      <c r="C1094" s="81">
        <v>19</v>
      </c>
      <c r="D1094" s="82"/>
      <c r="E1094" s="82"/>
      <c r="F1094" s="81">
        <f t="shared" si="8"/>
        <v>19</v>
      </c>
    </row>
    <row r="1095" spans="1:6" ht="13" hidden="1" outlineLevel="1">
      <c r="A1095" s="76" t="s">
        <v>3557</v>
      </c>
      <c r="B1095" s="82"/>
      <c r="C1095" s="81">
        <v>19</v>
      </c>
      <c r="D1095" s="82"/>
      <c r="E1095" s="82"/>
      <c r="F1095" s="81">
        <f t="shared" si="8"/>
        <v>19</v>
      </c>
    </row>
    <row r="1096" spans="1:6" ht="13" hidden="1" outlineLevel="1">
      <c r="A1096" s="76" t="s">
        <v>3752</v>
      </c>
      <c r="B1096" s="82"/>
      <c r="C1096" s="81">
        <v>19</v>
      </c>
      <c r="D1096" s="82"/>
      <c r="E1096" s="82"/>
      <c r="F1096" s="81">
        <f t="shared" si="8"/>
        <v>19</v>
      </c>
    </row>
    <row r="1097" spans="1:6" ht="13" hidden="1" outlineLevel="1">
      <c r="A1097" s="76" t="s">
        <v>3734</v>
      </c>
      <c r="B1097" s="82"/>
      <c r="C1097" s="81">
        <v>19</v>
      </c>
      <c r="D1097" s="82"/>
      <c r="E1097" s="82"/>
      <c r="F1097" s="81">
        <f t="shared" si="8"/>
        <v>19</v>
      </c>
    </row>
    <row r="1098" spans="1:6" ht="13" hidden="1" outlineLevel="1">
      <c r="A1098" s="76" t="s">
        <v>3746</v>
      </c>
      <c r="B1098" s="82"/>
      <c r="C1098" s="81">
        <v>19</v>
      </c>
      <c r="D1098" s="82"/>
      <c r="E1098" s="82"/>
      <c r="F1098" s="81">
        <f t="shared" si="8"/>
        <v>19</v>
      </c>
    </row>
    <row r="1099" spans="1:6" ht="13" hidden="1" outlineLevel="1">
      <c r="A1099" s="76" t="s">
        <v>3577</v>
      </c>
      <c r="B1099" s="82"/>
      <c r="C1099" s="83"/>
      <c r="D1099" s="81">
        <v>18</v>
      </c>
      <c r="E1099" s="82"/>
      <c r="F1099" s="81">
        <f t="shared" si="8"/>
        <v>18</v>
      </c>
    </row>
    <row r="1100" spans="1:6" ht="13" hidden="1" outlineLevel="1">
      <c r="A1100" s="76" t="s">
        <v>3706</v>
      </c>
      <c r="B1100" s="82"/>
      <c r="C1100" s="81">
        <v>18</v>
      </c>
      <c r="D1100" s="82"/>
      <c r="E1100" s="82"/>
      <c r="F1100" s="81">
        <f t="shared" si="8"/>
        <v>18</v>
      </c>
    </row>
    <row r="1101" spans="1:6" ht="13" hidden="1" outlineLevel="1">
      <c r="A1101" s="76" t="s">
        <v>4128</v>
      </c>
      <c r="B1101" s="82"/>
      <c r="C1101" s="81">
        <v>18</v>
      </c>
      <c r="D1101" s="82"/>
      <c r="E1101" s="82"/>
      <c r="F1101" s="81">
        <f t="shared" si="8"/>
        <v>18</v>
      </c>
    </row>
    <row r="1102" spans="1:6" ht="13" hidden="1" outlineLevel="1">
      <c r="A1102" s="76" t="s">
        <v>3868</v>
      </c>
      <c r="B1102" s="82"/>
      <c r="C1102" s="81">
        <v>18</v>
      </c>
      <c r="D1102" s="82"/>
      <c r="E1102" s="82"/>
      <c r="F1102" s="81">
        <f t="shared" si="8"/>
        <v>18</v>
      </c>
    </row>
    <row r="1103" spans="1:6" ht="13" hidden="1" outlineLevel="1">
      <c r="A1103" s="76" t="s">
        <v>3920</v>
      </c>
      <c r="B1103" s="82"/>
      <c r="C1103" s="83"/>
      <c r="D1103" s="81">
        <v>18</v>
      </c>
      <c r="E1103" s="82"/>
      <c r="F1103" s="81">
        <f t="shared" si="8"/>
        <v>18</v>
      </c>
    </row>
    <row r="1104" spans="1:6" ht="13" hidden="1" outlineLevel="1">
      <c r="A1104" s="76" t="s">
        <v>3726</v>
      </c>
      <c r="B1104" s="82"/>
      <c r="C1104" s="83"/>
      <c r="D1104" s="81">
        <v>18</v>
      </c>
      <c r="E1104" s="82"/>
      <c r="F1104" s="81">
        <f t="shared" si="8"/>
        <v>18</v>
      </c>
    </row>
    <row r="1105" spans="1:6" ht="13" hidden="1" outlineLevel="1">
      <c r="A1105" s="76" t="s">
        <v>3578</v>
      </c>
      <c r="B1105" s="82"/>
      <c r="C1105" s="83"/>
      <c r="D1105" s="81">
        <v>17</v>
      </c>
      <c r="E1105" s="82"/>
      <c r="F1105" s="81">
        <f t="shared" si="8"/>
        <v>17</v>
      </c>
    </row>
    <row r="1106" spans="1:6" ht="13" hidden="1" outlineLevel="1">
      <c r="A1106" s="76" t="s">
        <v>4166</v>
      </c>
      <c r="B1106" s="82"/>
      <c r="C1106" s="83"/>
      <c r="D1106" s="81">
        <v>17</v>
      </c>
      <c r="E1106" s="82"/>
      <c r="F1106" s="81">
        <f t="shared" si="8"/>
        <v>17</v>
      </c>
    </row>
    <row r="1107" spans="1:6" ht="13" hidden="1" outlineLevel="1">
      <c r="A1107" s="76" t="s">
        <v>3715</v>
      </c>
      <c r="B1107" s="82"/>
      <c r="C1107" s="83"/>
      <c r="D1107" s="81">
        <v>17</v>
      </c>
      <c r="E1107" s="82"/>
      <c r="F1107" s="81">
        <f t="shared" si="8"/>
        <v>17</v>
      </c>
    </row>
    <row r="1108" spans="1:6" ht="13" hidden="1" outlineLevel="1">
      <c r="A1108" s="76" t="s">
        <v>3723</v>
      </c>
      <c r="B1108" s="82"/>
      <c r="C1108" s="81">
        <v>17</v>
      </c>
      <c r="D1108" s="82"/>
      <c r="E1108" s="82"/>
      <c r="F1108" s="81">
        <f t="shared" si="8"/>
        <v>17</v>
      </c>
    </row>
    <row r="1109" spans="1:6" ht="13" hidden="1" outlineLevel="1">
      <c r="A1109" s="76" t="s">
        <v>3749</v>
      </c>
      <c r="B1109" s="82"/>
      <c r="C1109" s="81">
        <v>17</v>
      </c>
      <c r="D1109" s="82"/>
      <c r="E1109" s="82"/>
      <c r="F1109" s="81">
        <f t="shared" si="8"/>
        <v>17</v>
      </c>
    </row>
    <row r="1110" spans="1:6" ht="13" hidden="1" outlineLevel="1">
      <c r="A1110" s="76" t="s">
        <v>3693</v>
      </c>
      <c r="B1110" s="82"/>
      <c r="C1110" s="83"/>
      <c r="D1110" s="81">
        <v>16</v>
      </c>
      <c r="E1110" s="82"/>
      <c r="F1110" s="81">
        <f t="shared" si="8"/>
        <v>16</v>
      </c>
    </row>
    <row r="1111" spans="1:6" ht="13" hidden="1" outlineLevel="1">
      <c r="A1111" s="76" t="s">
        <v>4006</v>
      </c>
      <c r="B1111" s="82"/>
      <c r="C1111" s="83"/>
      <c r="D1111" s="81">
        <v>16</v>
      </c>
      <c r="E1111" s="82"/>
      <c r="F1111" s="81">
        <f t="shared" si="8"/>
        <v>16</v>
      </c>
    </row>
    <row r="1112" spans="1:6" ht="13" hidden="1" outlineLevel="1">
      <c r="A1112" s="76" t="s">
        <v>3580</v>
      </c>
      <c r="B1112" s="82"/>
      <c r="C1112" s="83"/>
      <c r="D1112" s="81">
        <v>16</v>
      </c>
      <c r="E1112" s="82"/>
      <c r="F1112" s="81">
        <f t="shared" si="8"/>
        <v>16</v>
      </c>
    </row>
    <row r="1113" spans="1:6" ht="13" hidden="1" outlineLevel="1">
      <c r="A1113" s="76" t="s">
        <v>3910</v>
      </c>
      <c r="B1113" s="82"/>
      <c r="C1113" s="83"/>
      <c r="D1113" s="81">
        <v>16</v>
      </c>
      <c r="E1113" s="82"/>
      <c r="F1113" s="81">
        <f t="shared" si="8"/>
        <v>16</v>
      </c>
    </row>
    <row r="1114" spans="1:6" ht="13" hidden="1" outlineLevel="1">
      <c r="A1114" s="76" t="s">
        <v>4167</v>
      </c>
      <c r="B1114" s="82"/>
      <c r="C1114" s="83"/>
      <c r="D1114" s="81">
        <v>15</v>
      </c>
      <c r="E1114" s="82"/>
      <c r="F1114" s="81">
        <f t="shared" si="8"/>
        <v>15</v>
      </c>
    </row>
    <row r="1115" spans="1:6" ht="13" hidden="1" outlineLevel="1">
      <c r="A1115" s="76" t="s">
        <v>4133</v>
      </c>
      <c r="B1115" s="82"/>
      <c r="C1115" s="83"/>
      <c r="D1115" s="81">
        <v>15</v>
      </c>
      <c r="E1115" s="82"/>
      <c r="F1115" s="81">
        <f t="shared" si="8"/>
        <v>15</v>
      </c>
    </row>
    <row r="1116" spans="1:6" ht="13">
      <c r="A1116" s="96"/>
      <c r="B1116" s="96"/>
      <c r="C1116" s="94"/>
      <c r="D1116" s="65"/>
      <c r="E1116" s="65"/>
      <c r="F1116" s="65"/>
    </row>
    <row r="1117" spans="1:6" ht="13">
      <c r="A1117" s="96"/>
      <c r="B1117" s="96"/>
      <c r="C1117" s="94"/>
      <c r="D1117" s="65"/>
      <c r="E1117" s="65"/>
      <c r="F1117" s="65"/>
    </row>
    <row r="1118" spans="1:6" ht="13">
      <c r="A1118" s="96"/>
      <c r="B1118" s="96"/>
      <c r="C1118" s="94"/>
      <c r="D1118" s="65"/>
      <c r="E1118" s="65"/>
      <c r="F1118" s="65"/>
    </row>
    <row r="1119" spans="1:6" ht="13">
      <c r="A1119" s="96"/>
      <c r="B1119" s="96"/>
      <c r="C1119" s="94"/>
      <c r="D1119" s="65"/>
      <c r="E1119" s="65"/>
      <c r="F1119" s="65"/>
    </row>
    <row r="1120" spans="1:6" ht="13">
      <c r="A1120" s="96"/>
      <c r="B1120" s="96"/>
      <c r="C1120" s="94"/>
      <c r="D1120" s="65"/>
      <c r="E1120" s="65"/>
      <c r="F1120" s="65"/>
    </row>
    <row r="1121" spans="1:6" ht="13">
      <c r="A1121" s="96"/>
      <c r="B1121" s="96"/>
      <c r="C1121" s="94"/>
      <c r="D1121" s="65"/>
      <c r="E1121" s="65"/>
      <c r="F1121" s="65"/>
    </row>
    <row r="1122" spans="1:6" ht="13">
      <c r="A1122" s="96"/>
      <c r="B1122" s="96"/>
      <c r="C1122" s="94"/>
      <c r="D1122" s="65"/>
      <c r="E1122" s="65"/>
      <c r="F1122" s="65"/>
    </row>
    <row r="1123" spans="1:6" ht="13">
      <c r="A1123" s="96"/>
      <c r="B1123" s="96"/>
      <c r="C1123" s="94"/>
      <c r="D1123" s="65"/>
      <c r="E1123" s="65"/>
      <c r="F1123" s="65"/>
    </row>
    <row r="1124" spans="1:6" ht="13">
      <c r="A1124" s="96"/>
      <c r="B1124" s="96"/>
      <c r="C1124" s="94"/>
      <c r="D1124" s="65"/>
      <c r="E1124" s="65"/>
      <c r="F1124" s="65"/>
    </row>
    <row r="1125" spans="1:6" ht="13">
      <c r="A1125" s="96"/>
      <c r="B1125" s="96"/>
      <c r="C1125" s="94"/>
      <c r="D1125" s="65"/>
      <c r="E1125" s="65"/>
      <c r="F1125" s="65"/>
    </row>
    <row r="1126" spans="1:6" ht="13">
      <c r="A1126" s="96"/>
      <c r="B1126" s="96"/>
      <c r="C1126" s="94"/>
      <c r="D1126" s="65"/>
      <c r="E1126" s="65"/>
      <c r="F1126" s="65"/>
    </row>
    <row r="1127" spans="1:6" ht="13">
      <c r="A1127" s="96"/>
      <c r="B1127" s="96"/>
      <c r="C1127" s="94"/>
      <c r="D1127" s="65"/>
      <c r="E1127" s="65"/>
      <c r="F1127" s="65"/>
    </row>
    <row r="1128" spans="1:6" ht="13">
      <c r="A1128" s="96"/>
      <c r="B1128" s="96"/>
      <c r="C1128" s="94"/>
      <c r="D1128" s="65"/>
      <c r="E1128" s="65"/>
      <c r="F1128" s="65"/>
    </row>
    <row r="1129" spans="1:6" ht="13">
      <c r="A1129" s="96"/>
      <c r="B1129" s="96"/>
      <c r="C1129" s="94"/>
      <c r="D1129" s="65"/>
      <c r="E1129" s="65"/>
      <c r="F1129" s="65"/>
    </row>
    <row r="1130" spans="1:6" ht="13">
      <c r="A1130" s="96"/>
      <c r="B1130" s="96"/>
      <c r="C1130" s="94"/>
      <c r="D1130" s="65"/>
      <c r="E1130" s="65"/>
      <c r="F1130" s="65"/>
    </row>
    <row r="1131" spans="1:6" ht="13">
      <c r="A1131" s="96"/>
      <c r="B1131" s="96"/>
      <c r="C1131" s="94"/>
      <c r="D1131" s="65"/>
      <c r="E1131" s="65"/>
      <c r="F1131" s="65"/>
    </row>
    <row r="1132" spans="1:6" ht="13">
      <c r="A1132" s="96"/>
      <c r="B1132" s="96"/>
      <c r="C1132" s="94"/>
      <c r="D1132" s="65"/>
      <c r="E1132" s="65"/>
      <c r="F1132" s="65"/>
    </row>
    <row r="1133" spans="1:6" ht="13">
      <c r="A1133" s="96"/>
      <c r="B1133" s="96"/>
      <c r="C1133" s="94"/>
      <c r="D1133" s="65"/>
      <c r="E1133" s="65"/>
      <c r="F1133" s="65"/>
    </row>
    <row r="1134" spans="1:6" ht="13">
      <c r="A1134" s="96"/>
      <c r="B1134" s="96"/>
      <c r="C1134" s="94"/>
      <c r="D1134" s="65"/>
      <c r="E1134" s="65"/>
      <c r="F1134" s="65"/>
    </row>
    <row r="1135" spans="1:6" ht="13">
      <c r="A1135" s="96"/>
      <c r="B1135" s="96"/>
      <c r="C1135" s="94"/>
      <c r="D1135" s="65"/>
      <c r="E1135" s="65"/>
      <c r="F1135" s="65"/>
    </row>
    <row r="1136" spans="1:6" ht="13">
      <c r="A1136" s="96"/>
      <c r="B1136" s="96"/>
      <c r="C1136" s="94"/>
      <c r="D1136" s="65"/>
      <c r="E1136" s="65"/>
      <c r="F1136" s="65"/>
    </row>
    <row r="1137" spans="1:6" ht="13">
      <c r="A1137" s="96"/>
      <c r="B1137" s="96"/>
      <c r="C1137" s="94"/>
      <c r="D1137" s="65"/>
      <c r="E1137" s="65"/>
      <c r="F1137" s="65"/>
    </row>
    <row r="1138" spans="1:6" ht="13">
      <c r="A1138" s="96"/>
      <c r="B1138" s="96"/>
      <c r="C1138" s="94"/>
      <c r="D1138" s="65"/>
      <c r="E1138" s="65"/>
      <c r="F1138" s="65"/>
    </row>
    <row r="1139" spans="1:6" ht="13">
      <c r="A1139" s="96"/>
      <c r="B1139" s="96"/>
      <c r="C1139" s="94"/>
      <c r="D1139" s="65"/>
      <c r="E1139" s="65"/>
      <c r="F1139" s="65"/>
    </row>
    <row r="1140" spans="1:6" ht="13">
      <c r="A1140" s="96"/>
      <c r="B1140" s="96"/>
      <c r="C1140" s="94"/>
      <c r="D1140" s="65"/>
      <c r="E1140" s="65"/>
      <c r="F1140" s="65"/>
    </row>
    <row r="1141" spans="1:6" ht="13">
      <c r="A1141" s="96"/>
      <c r="B1141" s="96"/>
      <c r="C1141" s="94"/>
      <c r="D1141" s="65"/>
      <c r="E1141" s="65"/>
      <c r="F1141" s="65"/>
    </row>
    <row r="1142" spans="1:6" ht="13">
      <c r="A1142" s="96"/>
      <c r="B1142" s="96"/>
      <c r="C1142" s="94"/>
      <c r="D1142" s="65"/>
      <c r="E1142" s="65"/>
      <c r="F1142" s="65"/>
    </row>
    <row r="1143" spans="1:6" ht="13">
      <c r="A1143" s="96"/>
      <c r="B1143" s="96"/>
      <c r="C1143" s="94"/>
      <c r="D1143" s="65"/>
      <c r="E1143" s="65"/>
      <c r="F1143" s="65"/>
    </row>
    <row r="1144" spans="1:6" ht="13">
      <c r="A1144" s="96"/>
      <c r="B1144" s="96"/>
      <c r="C1144" s="94"/>
      <c r="D1144" s="65"/>
      <c r="E1144" s="65"/>
      <c r="F1144" s="65"/>
    </row>
    <row r="1145" spans="1:6" ht="13">
      <c r="A1145" s="96"/>
      <c r="B1145" s="96"/>
      <c r="C1145" s="94"/>
      <c r="D1145" s="65"/>
      <c r="E1145" s="65"/>
      <c r="F1145" s="65"/>
    </row>
    <row r="1146" spans="1:6" ht="13">
      <c r="A1146" s="96"/>
      <c r="B1146" s="96"/>
      <c r="C1146" s="94"/>
      <c r="D1146" s="65"/>
      <c r="E1146" s="65"/>
      <c r="F1146" s="65"/>
    </row>
    <row r="1147" spans="1:6" ht="13">
      <c r="A1147" s="96"/>
      <c r="B1147" s="96"/>
      <c r="C1147" s="94"/>
      <c r="D1147" s="65"/>
      <c r="E1147" s="65"/>
      <c r="F1147" s="65"/>
    </row>
    <row r="1148" spans="1:6" ht="13">
      <c r="A1148" s="96"/>
      <c r="B1148" s="96"/>
      <c r="C1148" s="94"/>
      <c r="D1148" s="65"/>
      <c r="E1148" s="65"/>
      <c r="F1148" s="65"/>
    </row>
    <row r="1149" spans="1:6" ht="13">
      <c r="A1149" s="96"/>
      <c r="B1149" s="96"/>
      <c r="C1149" s="94"/>
      <c r="D1149" s="65"/>
      <c r="E1149" s="65"/>
      <c r="F1149" s="65"/>
    </row>
    <row r="1150" spans="1:6" ht="13">
      <c r="A1150" s="96"/>
      <c r="B1150" s="96"/>
      <c r="C1150" s="94"/>
      <c r="D1150" s="65"/>
      <c r="E1150" s="65"/>
      <c r="F1150" s="65"/>
    </row>
    <row r="1151" spans="1:6" ht="13">
      <c r="A1151" s="96"/>
      <c r="B1151" s="96"/>
      <c r="C1151" s="94"/>
      <c r="D1151" s="65"/>
      <c r="E1151" s="65"/>
      <c r="F1151" s="65"/>
    </row>
    <row r="1152" spans="1:6" ht="13">
      <c r="A1152" s="96"/>
      <c r="B1152" s="96"/>
      <c r="C1152" s="94"/>
      <c r="D1152" s="65"/>
      <c r="E1152" s="65"/>
      <c r="F1152" s="65"/>
    </row>
    <row r="1153" spans="1:6" ht="13">
      <c r="A1153" s="96"/>
      <c r="B1153" s="96"/>
      <c r="C1153" s="94"/>
      <c r="D1153" s="65"/>
      <c r="E1153" s="65"/>
      <c r="F1153" s="65"/>
    </row>
    <row r="1154" spans="1:6" ht="13">
      <c r="A1154" s="96"/>
      <c r="B1154" s="96"/>
      <c r="C1154" s="94"/>
      <c r="D1154" s="65"/>
      <c r="E1154" s="65"/>
      <c r="F1154" s="65"/>
    </row>
    <row r="1155" spans="1:6" ht="13">
      <c r="A1155" s="96"/>
      <c r="B1155" s="96"/>
      <c r="C1155" s="94"/>
      <c r="D1155" s="65"/>
      <c r="E1155" s="65"/>
      <c r="F1155" s="65"/>
    </row>
    <row r="1156" spans="1:6" ht="13">
      <c r="A1156" s="96"/>
      <c r="B1156" s="96"/>
      <c r="C1156" s="94"/>
      <c r="D1156" s="65"/>
      <c r="E1156" s="65"/>
      <c r="F1156" s="65"/>
    </row>
    <row r="1157" spans="1:6" ht="13">
      <c r="A1157" s="96"/>
      <c r="B1157" s="96"/>
      <c r="C1157" s="94"/>
      <c r="D1157" s="65"/>
      <c r="E1157" s="65"/>
      <c r="F1157" s="65"/>
    </row>
    <row r="1158" spans="1:6" ht="13">
      <c r="A1158" s="96"/>
      <c r="B1158" s="96"/>
      <c r="C1158" s="94"/>
      <c r="D1158" s="65"/>
      <c r="E1158" s="65"/>
      <c r="F1158" s="65"/>
    </row>
    <row r="1159" spans="1:6" ht="13">
      <c r="A1159" s="96"/>
      <c r="B1159" s="96"/>
      <c r="C1159" s="94"/>
      <c r="D1159" s="65"/>
      <c r="E1159" s="65"/>
      <c r="F1159" s="65"/>
    </row>
    <row r="1160" spans="1:6" ht="13">
      <c r="A1160" s="96"/>
      <c r="B1160" s="96"/>
      <c r="C1160" s="94"/>
      <c r="D1160" s="65"/>
      <c r="E1160" s="65"/>
      <c r="F1160" s="65"/>
    </row>
    <row r="1161" spans="1:6" ht="13">
      <c r="A1161" s="96"/>
      <c r="B1161" s="96"/>
      <c r="C1161" s="94"/>
      <c r="D1161" s="65"/>
      <c r="E1161" s="65"/>
      <c r="F1161" s="65"/>
    </row>
    <row r="1162" spans="1:6" ht="13">
      <c r="A1162" s="96"/>
      <c r="B1162" s="96"/>
      <c r="C1162" s="94"/>
      <c r="D1162" s="65"/>
      <c r="E1162" s="65"/>
      <c r="F1162" s="65"/>
    </row>
    <row r="1163" spans="1:6" ht="13">
      <c r="A1163" s="96"/>
      <c r="B1163" s="96"/>
      <c r="C1163" s="94"/>
      <c r="D1163" s="65"/>
      <c r="E1163" s="65"/>
      <c r="F1163" s="65"/>
    </row>
    <row r="1164" spans="1:6" ht="13">
      <c r="A1164" s="96"/>
      <c r="B1164" s="96"/>
      <c r="C1164" s="94"/>
      <c r="D1164" s="65"/>
      <c r="E1164" s="65"/>
      <c r="F1164" s="65"/>
    </row>
    <row r="1165" spans="1:6" ht="13">
      <c r="A1165" s="96"/>
      <c r="B1165" s="96"/>
      <c r="C1165" s="94"/>
      <c r="D1165" s="65"/>
      <c r="E1165" s="65"/>
      <c r="F1165" s="65"/>
    </row>
    <row r="1166" spans="1:6" ht="13">
      <c r="A1166" s="96"/>
      <c r="B1166" s="96"/>
      <c r="C1166" s="94"/>
      <c r="D1166" s="65"/>
      <c r="E1166" s="65"/>
      <c r="F1166" s="65"/>
    </row>
    <row r="1167" spans="1:6" ht="13">
      <c r="A1167" s="96"/>
      <c r="B1167" s="96"/>
      <c r="C1167" s="94"/>
      <c r="D1167" s="65"/>
      <c r="E1167" s="65"/>
      <c r="F1167" s="65"/>
    </row>
    <row r="1168" spans="1:6" ht="13">
      <c r="A1168" s="96"/>
      <c r="B1168" s="96"/>
      <c r="C1168" s="94"/>
      <c r="D1168" s="65"/>
      <c r="E1168" s="65"/>
      <c r="F1168" s="65"/>
    </row>
    <row r="1169" spans="1:6" ht="13">
      <c r="A1169" s="96"/>
      <c r="B1169" s="96"/>
      <c r="C1169" s="94"/>
      <c r="D1169" s="65"/>
      <c r="E1169" s="65"/>
      <c r="F1169" s="65"/>
    </row>
    <row r="1170" spans="1:6" ht="13">
      <c r="A1170" s="96"/>
      <c r="B1170" s="96"/>
      <c r="C1170" s="94"/>
      <c r="D1170" s="65"/>
      <c r="E1170" s="65"/>
      <c r="F1170" s="65"/>
    </row>
    <row r="1171" spans="1:6" ht="13">
      <c r="A1171" s="96"/>
      <c r="B1171" s="96"/>
      <c r="C1171" s="94"/>
      <c r="D1171" s="65"/>
      <c r="E1171" s="65"/>
      <c r="F1171" s="65"/>
    </row>
    <row r="1172" spans="1:6" ht="13">
      <c r="A1172" s="96"/>
      <c r="B1172" s="96"/>
      <c r="C1172" s="94"/>
      <c r="D1172" s="65"/>
      <c r="E1172" s="65"/>
      <c r="F1172" s="65"/>
    </row>
    <row r="1173" spans="1:6" ht="13">
      <c r="A1173" s="96"/>
      <c r="B1173" s="96"/>
      <c r="C1173" s="94"/>
      <c r="D1173" s="65"/>
      <c r="E1173" s="65"/>
      <c r="F1173" s="65"/>
    </row>
    <row r="1174" spans="1:6" ht="13">
      <c r="A1174" s="96"/>
      <c r="B1174" s="96"/>
      <c r="C1174" s="94"/>
      <c r="D1174" s="65"/>
      <c r="E1174" s="65"/>
      <c r="F1174" s="65"/>
    </row>
    <row r="1175" spans="1:6" ht="13">
      <c r="A1175" s="96"/>
      <c r="B1175" s="96"/>
      <c r="C1175" s="94"/>
      <c r="D1175" s="65"/>
      <c r="E1175" s="65"/>
      <c r="F1175" s="65"/>
    </row>
    <row r="1176" spans="1:6" ht="13">
      <c r="A1176" s="96"/>
      <c r="B1176" s="96"/>
      <c r="C1176" s="94"/>
      <c r="D1176" s="65"/>
      <c r="E1176" s="65"/>
      <c r="F1176" s="65"/>
    </row>
    <row r="1177" spans="1:6" ht="13">
      <c r="A1177" s="96"/>
      <c r="B1177" s="96"/>
      <c r="C1177" s="94"/>
      <c r="D1177" s="65"/>
      <c r="E1177" s="65"/>
      <c r="F1177" s="65"/>
    </row>
    <row r="1178" spans="1:6" ht="13">
      <c r="A1178" s="96"/>
      <c r="B1178" s="96"/>
      <c r="C1178" s="94"/>
      <c r="D1178" s="65"/>
      <c r="E1178" s="65"/>
      <c r="F1178" s="65"/>
    </row>
    <row r="1179" spans="1:6" ht="13">
      <c r="A1179" s="96"/>
      <c r="B1179" s="96"/>
      <c r="C1179" s="94"/>
      <c r="D1179" s="65"/>
      <c r="E1179" s="65"/>
      <c r="F1179" s="65"/>
    </row>
    <row r="1180" spans="1:6" ht="13">
      <c r="A1180" s="96"/>
      <c r="B1180" s="96"/>
      <c r="C1180" s="94"/>
      <c r="D1180" s="65"/>
      <c r="E1180" s="65"/>
      <c r="F1180" s="65"/>
    </row>
    <row r="1181" spans="1:6" ht="13">
      <c r="A1181" s="96"/>
      <c r="B1181" s="96"/>
      <c r="C1181" s="94"/>
      <c r="D1181" s="65"/>
      <c r="E1181" s="65"/>
      <c r="F1181" s="65"/>
    </row>
    <row r="1182" spans="1:6" ht="13">
      <c r="A1182" s="96"/>
      <c r="B1182" s="96"/>
      <c r="C1182" s="94"/>
      <c r="D1182" s="65"/>
      <c r="E1182" s="65"/>
      <c r="F1182" s="65"/>
    </row>
    <row r="1183" spans="1:6" ht="13">
      <c r="A1183" s="96"/>
      <c r="B1183" s="96"/>
      <c r="C1183" s="94"/>
      <c r="D1183" s="65"/>
      <c r="E1183" s="65"/>
      <c r="F1183" s="65"/>
    </row>
    <row r="1184" spans="1:6" ht="13">
      <c r="A1184" s="96"/>
      <c r="B1184" s="96"/>
      <c r="C1184" s="94"/>
      <c r="D1184" s="65"/>
      <c r="E1184" s="65"/>
      <c r="F1184" s="65"/>
    </row>
    <row r="1185" spans="1:6" ht="13">
      <c r="A1185" s="96"/>
      <c r="B1185" s="96"/>
      <c r="C1185" s="94"/>
      <c r="D1185" s="65"/>
      <c r="E1185" s="65"/>
      <c r="F1185" s="65"/>
    </row>
    <row r="1186" spans="1:6" ht="13">
      <c r="A1186" s="96"/>
      <c r="B1186" s="96"/>
      <c r="C1186" s="94"/>
      <c r="D1186" s="65"/>
      <c r="E1186" s="65"/>
      <c r="F1186" s="65"/>
    </row>
    <row r="1187" spans="1:6" ht="13">
      <c r="A1187" s="96"/>
      <c r="B1187" s="96"/>
      <c r="C1187" s="94"/>
      <c r="D1187" s="65"/>
      <c r="E1187" s="65"/>
      <c r="F1187" s="65"/>
    </row>
    <row r="1188" spans="1:6" ht="13">
      <c r="A1188" s="96"/>
      <c r="B1188" s="96"/>
      <c r="C1188" s="94"/>
      <c r="D1188" s="65"/>
      <c r="E1188" s="65"/>
      <c r="F1188" s="65"/>
    </row>
    <row r="1189" spans="1:6" ht="13">
      <c r="A1189" s="96"/>
      <c r="B1189" s="96"/>
      <c r="C1189" s="94"/>
      <c r="D1189" s="65"/>
      <c r="E1189" s="65"/>
      <c r="F1189" s="65"/>
    </row>
    <row r="1190" spans="1:6" ht="13">
      <c r="A1190" s="96"/>
      <c r="B1190" s="96"/>
      <c r="C1190" s="94"/>
      <c r="D1190" s="65"/>
      <c r="E1190" s="65"/>
      <c r="F1190" s="65"/>
    </row>
    <row r="1191" spans="1:6" ht="13">
      <c r="A1191" s="96"/>
      <c r="B1191" s="96"/>
      <c r="C1191" s="94"/>
      <c r="D1191" s="65"/>
      <c r="E1191" s="65"/>
      <c r="F1191" s="65"/>
    </row>
    <row r="1192" spans="1:6" ht="13">
      <c r="A1192" s="96"/>
      <c r="B1192" s="96"/>
      <c r="C1192" s="94"/>
      <c r="D1192" s="65"/>
      <c r="E1192" s="65"/>
      <c r="F1192" s="65"/>
    </row>
    <row r="1193" spans="1:6" ht="13">
      <c r="A1193" s="96"/>
      <c r="B1193" s="96"/>
      <c r="C1193" s="94"/>
      <c r="D1193" s="65"/>
      <c r="E1193" s="65"/>
      <c r="F1193" s="65"/>
    </row>
    <row r="1194" spans="1:6" ht="13">
      <c r="A1194" s="96"/>
      <c r="B1194" s="96"/>
      <c r="C1194" s="94"/>
      <c r="D1194" s="65"/>
      <c r="E1194" s="65"/>
      <c r="F1194" s="65"/>
    </row>
    <row r="1195" spans="1:6" ht="13">
      <c r="A1195" s="96"/>
      <c r="B1195" s="96"/>
      <c r="C1195" s="94"/>
      <c r="D1195" s="65"/>
      <c r="E1195" s="65"/>
      <c r="F1195" s="65"/>
    </row>
    <row r="1196" spans="1:6" ht="13">
      <c r="A1196" s="96"/>
      <c r="B1196" s="96"/>
      <c r="C1196" s="94"/>
      <c r="D1196" s="65"/>
      <c r="E1196" s="65"/>
      <c r="F1196" s="65"/>
    </row>
    <row r="1197" spans="1:6" ht="13">
      <c r="A1197" s="96"/>
      <c r="B1197" s="96"/>
      <c r="C1197" s="94"/>
      <c r="D1197" s="65"/>
      <c r="E1197" s="65"/>
      <c r="F1197" s="65"/>
    </row>
    <row r="1198" spans="1:6" ht="13">
      <c r="A1198" s="96"/>
      <c r="B1198" s="96"/>
      <c r="C1198" s="94"/>
      <c r="D1198" s="65"/>
      <c r="E1198" s="65"/>
      <c r="F1198" s="65"/>
    </row>
    <row r="1199" spans="1:6" ht="13">
      <c r="A1199" s="96"/>
      <c r="B1199" s="96"/>
      <c r="C1199" s="94"/>
      <c r="D1199" s="65"/>
      <c r="E1199" s="65"/>
      <c r="F1199" s="65"/>
    </row>
    <row r="1200" spans="1:6" ht="13">
      <c r="A1200" s="96"/>
      <c r="B1200" s="96"/>
      <c r="C1200" s="94"/>
      <c r="D1200" s="65"/>
      <c r="E1200" s="65"/>
      <c r="F1200" s="65"/>
    </row>
    <row r="1201" spans="1:6" ht="13">
      <c r="A1201" s="96"/>
      <c r="B1201" s="96"/>
      <c r="C1201" s="94"/>
      <c r="D1201" s="65"/>
      <c r="E1201" s="65"/>
      <c r="F1201" s="65"/>
    </row>
    <row r="1202" spans="1:6" ht="13">
      <c r="A1202" s="96"/>
      <c r="B1202" s="96"/>
      <c r="C1202" s="94"/>
      <c r="D1202" s="65"/>
      <c r="E1202" s="65"/>
      <c r="F1202" s="65"/>
    </row>
    <row r="1203" spans="1:6" ht="13">
      <c r="A1203" s="96"/>
      <c r="B1203" s="96"/>
      <c r="C1203" s="94"/>
      <c r="D1203" s="65"/>
      <c r="E1203" s="65"/>
      <c r="F1203" s="65"/>
    </row>
    <row r="1204" spans="1:6" ht="13">
      <c r="A1204" s="96"/>
      <c r="B1204" s="96"/>
      <c r="C1204" s="94"/>
      <c r="D1204" s="65"/>
      <c r="E1204" s="65"/>
      <c r="F1204" s="65"/>
    </row>
    <row r="1205" spans="1:6" ht="13">
      <c r="A1205" s="96"/>
      <c r="B1205" s="96"/>
      <c r="C1205" s="94"/>
      <c r="D1205" s="65"/>
      <c r="E1205" s="65"/>
      <c r="F1205" s="65"/>
    </row>
    <row r="1206" spans="1:6" ht="13">
      <c r="A1206" s="96"/>
      <c r="B1206" s="96"/>
      <c r="C1206" s="94"/>
      <c r="D1206" s="65"/>
      <c r="E1206" s="65"/>
      <c r="F1206" s="65"/>
    </row>
    <row r="1207" spans="1:6" ht="13">
      <c r="A1207" s="96"/>
      <c r="B1207" s="96"/>
      <c r="C1207" s="94"/>
      <c r="D1207" s="65"/>
      <c r="E1207" s="65"/>
      <c r="F1207" s="65"/>
    </row>
    <row r="1208" spans="1:6" ht="13">
      <c r="A1208" s="96"/>
      <c r="B1208" s="96"/>
      <c r="C1208" s="94"/>
      <c r="D1208" s="65"/>
      <c r="E1208" s="65"/>
      <c r="F1208" s="65"/>
    </row>
    <row r="1209" spans="1:6" ht="13">
      <c r="A1209" s="96"/>
      <c r="B1209" s="96"/>
      <c r="C1209" s="94"/>
      <c r="D1209" s="65"/>
      <c r="E1209" s="65"/>
      <c r="F1209" s="65"/>
    </row>
    <row r="1210" spans="1:6" ht="13">
      <c r="A1210" s="96"/>
      <c r="B1210" s="96"/>
      <c r="C1210" s="94"/>
      <c r="D1210" s="65"/>
      <c r="E1210" s="65"/>
      <c r="F1210" s="65"/>
    </row>
    <row r="1211" spans="1:6" ht="13">
      <c r="A1211" s="96"/>
      <c r="B1211" s="96"/>
      <c r="C1211" s="94"/>
      <c r="D1211" s="65"/>
      <c r="E1211" s="65"/>
      <c r="F1211" s="65"/>
    </row>
    <row r="1212" spans="1:6" ht="13">
      <c r="A1212" s="96"/>
      <c r="B1212" s="96"/>
      <c r="C1212" s="94"/>
      <c r="D1212" s="65"/>
      <c r="E1212" s="65"/>
      <c r="F1212" s="65"/>
    </row>
    <row r="1213" spans="1:6" ht="13">
      <c r="A1213" s="96"/>
      <c r="B1213" s="96"/>
      <c r="C1213" s="94"/>
      <c r="D1213" s="65"/>
      <c r="E1213" s="65"/>
      <c r="F1213" s="65"/>
    </row>
    <row r="1214" spans="1:6" ht="13">
      <c r="A1214" s="96"/>
      <c r="B1214" s="96"/>
      <c r="C1214" s="94"/>
      <c r="D1214" s="65"/>
      <c r="E1214" s="65"/>
      <c r="F1214" s="65"/>
    </row>
    <row r="1215" spans="1:6" ht="13">
      <c r="A1215" s="96"/>
      <c r="B1215" s="96"/>
      <c r="C1215" s="94"/>
      <c r="D1215" s="65"/>
      <c r="E1215" s="65"/>
      <c r="F1215" s="65"/>
    </row>
    <row r="1216" spans="1:6" ht="13">
      <c r="A1216" s="96"/>
      <c r="B1216" s="96"/>
      <c r="C1216" s="94"/>
      <c r="D1216" s="65"/>
      <c r="E1216" s="65"/>
      <c r="F1216" s="65"/>
    </row>
    <row r="1217" spans="1:6" ht="13">
      <c r="A1217" s="96"/>
      <c r="B1217" s="96"/>
      <c r="C1217" s="94"/>
      <c r="D1217" s="65"/>
      <c r="E1217" s="65"/>
      <c r="F1217" s="65"/>
    </row>
    <row r="1218" spans="1:6" ht="13">
      <c r="A1218" s="96"/>
      <c r="B1218" s="96"/>
      <c r="C1218" s="94"/>
      <c r="D1218" s="65"/>
      <c r="E1218" s="65"/>
      <c r="F1218" s="65"/>
    </row>
    <row r="1219" spans="1:6" ht="13">
      <c r="A1219" s="96"/>
      <c r="B1219" s="96"/>
      <c r="C1219" s="94"/>
      <c r="D1219" s="65"/>
      <c r="E1219" s="65"/>
      <c r="F1219" s="65"/>
    </row>
    <row r="1220" spans="1:6" ht="13">
      <c r="A1220" s="96"/>
      <c r="B1220" s="96"/>
      <c r="C1220" s="94"/>
      <c r="D1220" s="65"/>
      <c r="E1220" s="65"/>
      <c r="F1220" s="65"/>
    </row>
    <row r="1221" spans="1:6" ht="13">
      <c r="A1221" s="96"/>
      <c r="B1221" s="96"/>
      <c r="C1221" s="94"/>
      <c r="D1221" s="65"/>
      <c r="E1221" s="65"/>
      <c r="F1221" s="65"/>
    </row>
    <row r="1222" spans="1:6" ht="13">
      <c r="A1222" s="96"/>
      <c r="B1222" s="96"/>
      <c r="C1222" s="94"/>
      <c r="D1222" s="65"/>
      <c r="E1222" s="65"/>
      <c r="F1222" s="65"/>
    </row>
    <row r="1223" spans="1:6" ht="13">
      <c r="A1223" s="96"/>
      <c r="B1223" s="96"/>
      <c r="C1223" s="94"/>
      <c r="D1223" s="65"/>
      <c r="E1223" s="65"/>
      <c r="F1223" s="65"/>
    </row>
    <row r="1224" spans="1:6" ht="13">
      <c r="A1224" s="96"/>
      <c r="B1224" s="96"/>
      <c r="C1224" s="94"/>
      <c r="D1224" s="65"/>
      <c r="E1224" s="65"/>
      <c r="F1224" s="65"/>
    </row>
    <row r="1225" spans="1:6" ht="13">
      <c r="A1225" s="96"/>
      <c r="B1225" s="96"/>
      <c r="C1225" s="94"/>
      <c r="D1225" s="65"/>
      <c r="E1225" s="65"/>
      <c r="F1225" s="65"/>
    </row>
    <row r="1226" spans="1:6" ht="13">
      <c r="A1226" s="96"/>
      <c r="B1226" s="96"/>
      <c r="C1226" s="94"/>
      <c r="D1226" s="65"/>
      <c r="E1226" s="65"/>
      <c r="F1226" s="65"/>
    </row>
    <row r="1227" spans="1:6" ht="13">
      <c r="A1227" s="96"/>
      <c r="B1227" s="96"/>
      <c r="C1227" s="94"/>
      <c r="D1227" s="65"/>
      <c r="E1227" s="65"/>
      <c r="F1227" s="65"/>
    </row>
    <row r="1228" spans="1:6" ht="13">
      <c r="A1228" s="96"/>
      <c r="B1228" s="96"/>
      <c r="C1228" s="94"/>
      <c r="D1228" s="65"/>
      <c r="E1228" s="65"/>
      <c r="F1228" s="65"/>
    </row>
    <row r="1229" spans="1:6" ht="13">
      <c r="A1229" s="96"/>
      <c r="B1229" s="96"/>
      <c r="C1229" s="94"/>
      <c r="D1229" s="65"/>
      <c r="E1229" s="65"/>
      <c r="F1229" s="65"/>
    </row>
    <row r="1230" spans="1:6" ht="13">
      <c r="A1230" s="96"/>
      <c r="B1230" s="96"/>
      <c r="C1230" s="94"/>
      <c r="D1230" s="65"/>
      <c r="E1230" s="65"/>
      <c r="F1230" s="65"/>
    </row>
    <row r="1231" spans="1:6" ht="13">
      <c r="A1231" s="96"/>
      <c r="B1231" s="96"/>
      <c r="C1231" s="94"/>
      <c r="D1231" s="65"/>
      <c r="E1231" s="65"/>
      <c r="F1231" s="65"/>
    </row>
    <row r="1232" spans="1:6" ht="13">
      <c r="A1232" s="96"/>
      <c r="B1232" s="96"/>
      <c r="C1232" s="94"/>
      <c r="D1232" s="65"/>
      <c r="E1232" s="65"/>
      <c r="F1232" s="65"/>
    </row>
    <row r="1233" spans="1:6" ht="13">
      <c r="A1233" s="96"/>
      <c r="B1233" s="96"/>
      <c r="C1233" s="94"/>
      <c r="D1233" s="65"/>
      <c r="E1233" s="65"/>
      <c r="F1233" s="65"/>
    </row>
    <row r="1234" spans="1:6" ht="13">
      <c r="A1234" s="96"/>
      <c r="B1234" s="96"/>
      <c r="C1234" s="94"/>
      <c r="D1234" s="65"/>
      <c r="E1234" s="65"/>
      <c r="F1234" s="65"/>
    </row>
    <row r="1235" spans="1:6" ht="13">
      <c r="A1235" s="96"/>
      <c r="B1235" s="96"/>
      <c r="C1235" s="94"/>
      <c r="D1235" s="65"/>
      <c r="E1235" s="65"/>
      <c r="F1235" s="65"/>
    </row>
    <row r="1236" spans="1:6" ht="13">
      <c r="A1236" s="96"/>
      <c r="B1236" s="96"/>
      <c r="C1236" s="94"/>
      <c r="D1236" s="65"/>
      <c r="E1236" s="65"/>
      <c r="F1236" s="65"/>
    </row>
    <row r="1237" spans="1:6" ht="13">
      <c r="A1237" s="96"/>
      <c r="B1237" s="96"/>
      <c r="C1237" s="94"/>
      <c r="D1237" s="65"/>
      <c r="E1237" s="65"/>
      <c r="F1237" s="65"/>
    </row>
    <row r="1238" spans="1:6" ht="13">
      <c r="A1238" s="96"/>
      <c r="B1238" s="96"/>
      <c r="C1238" s="94"/>
      <c r="D1238" s="65"/>
      <c r="E1238" s="65"/>
      <c r="F1238" s="65"/>
    </row>
    <row r="1239" spans="1:6" ht="13">
      <c r="A1239" s="96"/>
      <c r="B1239" s="96"/>
      <c r="C1239" s="94"/>
      <c r="D1239" s="65"/>
      <c r="E1239" s="65"/>
      <c r="F1239" s="65"/>
    </row>
    <row r="1240" spans="1:6" ht="13">
      <c r="A1240" s="96"/>
      <c r="B1240" s="96"/>
      <c r="C1240" s="94"/>
      <c r="D1240" s="65"/>
      <c r="E1240" s="65"/>
      <c r="F1240" s="65"/>
    </row>
    <row r="1241" spans="1:6" ht="13">
      <c r="A1241" s="96"/>
      <c r="B1241" s="96"/>
      <c r="C1241" s="94"/>
      <c r="D1241" s="65"/>
      <c r="E1241" s="65"/>
      <c r="F1241" s="65"/>
    </row>
    <row r="1242" spans="1:6" ht="13">
      <c r="A1242" s="96"/>
      <c r="B1242" s="96"/>
      <c r="C1242" s="94"/>
      <c r="D1242" s="65"/>
      <c r="E1242" s="65"/>
      <c r="F1242" s="65"/>
    </row>
    <row r="1243" spans="1:6" ht="13">
      <c r="A1243" s="96"/>
      <c r="B1243" s="96"/>
      <c r="C1243" s="94"/>
      <c r="D1243" s="65"/>
      <c r="E1243" s="65"/>
      <c r="F1243" s="65"/>
    </row>
    <row r="1244" spans="1:6" ht="13">
      <c r="A1244" s="96"/>
      <c r="B1244" s="96"/>
      <c r="C1244" s="94"/>
      <c r="D1244" s="65"/>
      <c r="E1244" s="65"/>
      <c r="F1244" s="65"/>
    </row>
    <row r="1245" spans="1:6" ht="13">
      <c r="A1245" s="96"/>
      <c r="B1245" s="96"/>
      <c r="C1245" s="94"/>
      <c r="D1245" s="65"/>
      <c r="E1245" s="65"/>
      <c r="F1245" s="65"/>
    </row>
    <row r="1246" spans="1:6" ht="13">
      <c r="A1246" s="96"/>
      <c r="B1246" s="96"/>
      <c r="C1246" s="94"/>
      <c r="D1246" s="65"/>
      <c r="E1246" s="65"/>
      <c r="F1246" s="65"/>
    </row>
    <row r="1247" spans="1:6" ht="13">
      <c r="A1247" s="96"/>
      <c r="B1247" s="96"/>
      <c r="C1247" s="94"/>
      <c r="D1247" s="65"/>
      <c r="E1247" s="65"/>
      <c r="F1247" s="65"/>
    </row>
    <row r="1248" spans="1:6" ht="13">
      <c r="A1248" s="96"/>
      <c r="B1248" s="96"/>
      <c r="C1248" s="94"/>
      <c r="D1248" s="65"/>
      <c r="E1248" s="65"/>
      <c r="F1248" s="65"/>
    </row>
    <row r="1249" spans="1:6" ht="13">
      <c r="A1249" s="96"/>
      <c r="B1249" s="96"/>
      <c r="C1249" s="94"/>
      <c r="D1249" s="65"/>
      <c r="E1249" s="65"/>
      <c r="F1249" s="65"/>
    </row>
    <row r="1250" spans="1:6" ht="13">
      <c r="A1250" s="96"/>
      <c r="B1250" s="96"/>
      <c r="C1250" s="94"/>
      <c r="D1250" s="65"/>
      <c r="E1250" s="65"/>
      <c r="F1250" s="65"/>
    </row>
    <row r="1251" spans="1:6" ht="13">
      <c r="A1251" s="96"/>
      <c r="B1251" s="96"/>
      <c r="C1251" s="94"/>
      <c r="D1251" s="65"/>
      <c r="E1251" s="65"/>
      <c r="F1251" s="65"/>
    </row>
    <row r="1252" spans="1:6" ht="13">
      <c r="A1252" s="96"/>
      <c r="B1252" s="96"/>
      <c r="C1252" s="94"/>
      <c r="D1252" s="65"/>
      <c r="E1252" s="65"/>
      <c r="F1252" s="65"/>
    </row>
    <row r="1253" spans="1:6" ht="13">
      <c r="A1253" s="96"/>
      <c r="B1253" s="96"/>
      <c r="C1253" s="94"/>
      <c r="D1253" s="65"/>
      <c r="E1253" s="65"/>
      <c r="F1253" s="65"/>
    </row>
    <row r="1254" spans="1:6" ht="13">
      <c r="A1254" s="96"/>
      <c r="B1254" s="96"/>
      <c r="C1254" s="94"/>
      <c r="D1254" s="65"/>
      <c r="E1254" s="65"/>
      <c r="F1254" s="65"/>
    </row>
    <row r="1255" spans="1:6" ht="13">
      <c r="A1255" s="96"/>
      <c r="B1255" s="96"/>
      <c r="C1255" s="94"/>
      <c r="D1255" s="65"/>
      <c r="E1255" s="65"/>
      <c r="F1255" s="65"/>
    </row>
    <row r="1256" spans="1:6" ht="13">
      <c r="A1256" s="96"/>
      <c r="B1256" s="96"/>
      <c r="C1256" s="94"/>
      <c r="D1256" s="65"/>
      <c r="E1256" s="65"/>
      <c r="F1256" s="65"/>
    </row>
    <row r="1257" spans="1:6" ht="13">
      <c r="A1257" s="96"/>
      <c r="B1257" s="96"/>
      <c r="C1257" s="94"/>
      <c r="D1257" s="65"/>
      <c r="E1257" s="65"/>
      <c r="F1257" s="65"/>
    </row>
    <row r="1258" spans="1:6" ht="13">
      <c r="A1258" s="96"/>
      <c r="B1258" s="96"/>
      <c r="C1258" s="94"/>
      <c r="D1258" s="65"/>
      <c r="E1258" s="65"/>
      <c r="F1258" s="65"/>
    </row>
    <row r="1259" spans="1:6" ht="13">
      <c r="A1259" s="96"/>
      <c r="B1259" s="96"/>
      <c r="C1259" s="94"/>
      <c r="D1259" s="65"/>
      <c r="E1259" s="65"/>
      <c r="F1259" s="65"/>
    </row>
    <row r="1260" spans="1:6" ht="13">
      <c r="A1260" s="96"/>
      <c r="B1260" s="96"/>
      <c r="C1260" s="94"/>
      <c r="D1260" s="65"/>
      <c r="E1260" s="65"/>
      <c r="F1260" s="65"/>
    </row>
    <row r="1261" spans="1:6" ht="13">
      <c r="A1261" s="96"/>
      <c r="B1261" s="96"/>
      <c r="C1261" s="94"/>
      <c r="D1261" s="65"/>
      <c r="E1261" s="65"/>
      <c r="F1261" s="65"/>
    </row>
    <row r="1262" spans="1:6" ht="13">
      <c r="A1262" s="96"/>
      <c r="B1262" s="96"/>
      <c r="C1262" s="94"/>
      <c r="D1262" s="65"/>
      <c r="E1262" s="65"/>
      <c r="F1262" s="65"/>
    </row>
    <row r="1263" spans="1:6" ht="13">
      <c r="A1263" s="96"/>
      <c r="B1263" s="96"/>
      <c r="C1263" s="94"/>
      <c r="D1263" s="65"/>
      <c r="E1263" s="65"/>
      <c r="F1263" s="65"/>
    </row>
    <row r="1264" spans="1:6" ht="13">
      <c r="A1264" s="96"/>
      <c r="B1264" s="96"/>
      <c r="C1264" s="94"/>
      <c r="D1264" s="65"/>
      <c r="E1264" s="65"/>
      <c r="F1264" s="65"/>
    </row>
    <row r="1265" spans="1:6" ht="13">
      <c r="A1265" s="96"/>
      <c r="B1265" s="96"/>
      <c r="C1265" s="94"/>
      <c r="D1265" s="65"/>
      <c r="E1265" s="65"/>
      <c r="F1265" s="65"/>
    </row>
    <row r="1266" spans="1:6" ht="13">
      <c r="A1266" s="96"/>
      <c r="B1266" s="96"/>
      <c r="C1266" s="94"/>
      <c r="D1266" s="65"/>
      <c r="E1266" s="65"/>
      <c r="F1266" s="65"/>
    </row>
    <row r="1267" spans="1:6" ht="13">
      <c r="A1267" s="96"/>
      <c r="B1267" s="96"/>
      <c r="C1267" s="94"/>
      <c r="D1267" s="65"/>
      <c r="E1267" s="65"/>
      <c r="F1267" s="65"/>
    </row>
    <row r="1268" spans="1:6" ht="13">
      <c r="A1268" s="96"/>
      <c r="B1268" s="96"/>
      <c r="C1268" s="94"/>
      <c r="D1268" s="65"/>
      <c r="E1268" s="65"/>
      <c r="F1268" s="65"/>
    </row>
    <row r="1269" spans="1:6" ht="13">
      <c r="A1269" s="96"/>
      <c r="B1269" s="96"/>
      <c r="C1269" s="94"/>
      <c r="D1269" s="65"/>
      <c r="E1269" s="65"/>
      <c r="F1269" s="65"/>
    </row>
    <row r="1270" spans="1:6" ht="13">
      <c r="A1270" s="96"/>
      <c r="B1270" s="96"/>
      <c r="C1270" s="94"/>
      <c r="D1270" s="65"/>
      <c r="E1270" s="65"/>
      <c r="F1270" s="65"/>
    </row>
    <row r="1271" spans="1:6" ht="13">
      <c r="A1271" s="96"/>
      <c r="B1271" s="96"/>
      <c r="C1271" s="94"/>
      <c r="D1271" s="65"/>
      <c r="E1271" s="65"/>
      <c r="F1271" s="65"/>
    </row>
    <row r="1272" spans="1:6" ht="13">
      <c r="A1272" s="96"/>
      <c r="B1272" s="96"/>
      <c r="C1272" s="94"/>
      <c r="D1272" s="65"/>
      <c r="E1272" s="65"/>
      <c r="F1272" s="65"/>
    </row>
    <row r="1273" spans="1:6" ht="13">
      <c r="A1273" s="96"/>
      <c r="B1273" s="96"/>
      <c r="C1273" s="94"/>
      <c r="D1273" s="65"/>
      <c r="E1273" s="65"/>
      <c r="F1273" s="65"/>
    </row>
    <row r="1274" spans="1:6" ht="13">
      <c r="A1274" s="96"/>
      <c r="B1274" s="96"/>
      <c r="C1274" s="94"/>
      <c r="D1274" s="65"/>
      <c r="E1274" s="65"/>
      <c r="F1274" s="65"/>
    </row>
    <row r="1275" spans="1:6" ht="13">
      <c r="A1275" s="96"/>
      <c r="B1275" s="96"/>
      <c r="C1275" s="94"/>
      <c r="D1275" s="65"/>
      <c r="E1275" s="65"/>
      <c r="F1275" s="65"/>
    </row>
    <row r="1276" spans="1:6" ht="13">
      <c r="A1276" s="96"/>
      <c r="B1276" s="96"/>
      <c r="C1276" s="94"/>
      <c r="D1276" s="65"/>
      <c r="E1276" s="65"/>
      <c r="F1276" s="65"/>
    </row>
    <row r="1277" spans="1:6" ht="13">
      <c r="A1277" s="96"/>
      <c r="B1277" s="96"/>
      <c r="C1277" s="94"/>
      <c r="D1277" s="65"/>
      <c r="E1277" s="65"/>
      <c r="F1277" s="65"/>
    </row>
    <row r="1278" spans="1:6" ht="13">
      <c r="A1278" s="96"/>
      <c r="B1278" s="96"/>
      <c r="C1278" s="94"/>
      <c r="D1278" s="65"/>
      <c r="E1278" s="65"/>
      <c r="F1278" s="65"/>
    </row>
    <row r="1279" spans="1:6" ht="13">
      <c r="A1279" s="96"/>
      <c r="B1279" s="96"/>
      <c r="C1279" s="94"/>
      <c r="D1279" s="65"/>
      <c r="E1279" s="65"/>
      <c r="F1279" s="65"/>
    </row>
    <row r="1280" spans="1:6" ht="13">
      <c r="A1280" s="96"/>
      <c r="B1280" s="96"/>
      <c r="C1280" s="94"/>
      <c r="D1280" s="65"/>
      <c r="E1280" s="65"/>
      <c r="F1280" s="65"/>
    </row>
    <row r="1281" spans="1:6" ht="13">
      <c r="A1281" s="96"/>
      <c r="B1281" s="96"/>
      <c r="C1281" s="94"/>
      <c r="D1281" s="65"/>
      <c r="E1281" s="65"/>
      <c r="F1281" s="65"/>
    </row>
    <row r="1282" spans="1:6" ht="13">
      <c r="A1282" s="96"/>
      <c r="B1282" s="96"/>
      <c r="C1282" s="94"/>
      <c r="D1282" s="65"/>
      <c r="E1282" s="65"/>
      <c r="F1282" s="65"/>
    </row>
    <row r="1283" spans="1:6" ht="13">
      <c r="A1283" s="96"/>
      <c r="B1283" s="96"/>
      <c r="C1283" s="94"/>
      <c r="D1283" s="65"/>
      <c r="E1283" s="65"/>
      <c r="F1283" s="65"/>
    </row>
    <row r="1284" spans="1:6" ht="13">
      <c r="A1284" s="96"/>
      <c r="B1284" s="96"/>
      <c r="C1284" s="94"/>
      <c r="D1284" s="65"/>
      <c r="E1284" s="65"/>
      <c r="F1284" s="65"/>
    </row>
    <row r="1285" spans="1:6" ht="13">
      <c r="A1285" s="96"/>
      <c r="B1285" s="96"/>
      <c r="C1285" s="94"/>
      <c r="D1285" s="65"/>
      <c r="E1285" s="65"/>
      <c r="F1285" s="65"/>
    </row>
    <row r="1286" spans="1:6" ht="13">
      <c r="A1286" s="96"/>
      <c r="B1286" s="96"/>
      <c r="C1286" s="94"/>
      <c r="D1286" s="65"/>
      <c r="E1286" s="65"/>
      <c r="F1286" s="65"/>
    </row>
    <row r="1287" spans="1:6" ht="13">
      <c r="A1287" s="96"/>
      <c r="B1287" s="96"/>
      <c r="C1287" s="94"/>
      <c r="D1287" s="65"/>
      <c r="E1287" s="65"/>
      <c r="F1287" s="65"/>
    </row>
    <row r="1288" spans="1:6" ht="13">
      <c r="A1288" s="96"/>
      <c r="B1288" s="96"/>
      <c r="C1288" s="94"/>
      <c r="D1288" s="65"/>
      <c r="E1288" s="65"/>
      <c r="F1288" s="65"/>
    </row>
    <row r="1289" spans="1:6" ht="13">
      <c r="A1289" s="96"/>
      <c r="B1289" s="96"/>
      <c r="C1289" s="94"/>
      <c r="D1289" s="65"/>
      <c r="E1289" s="65"/>
      <c r="F1289" s="65"/>
    </row>
    <row r="1290" spans="1:6" ht="13">
      <c r="A1290" s="96"/>
      <c r="B1290" s="96"/>
      <c r="C1290" s="94"/>
      <c r="D1290" s="65"/>
      <c r="E1290" s="65"/>
      <c r="F1290" s="65"/>
    </row>
    <row r="1291" spans="1:6" ht="13">
      <c r="A1291" s="96"/>
      <c r="B1291" s="96"/>
      <c r="C1291" s="94"/>
      <c r="D1291" s="65"/>
      <c r="E1291" s="65"/>
      <c r="F1291" s="65"/>
    </row>
    <row r="1292" spans="1:6" ht="13">
      <c r="A1292" s="96"/>
      <c r="B1292" s="96"/>
      <c r="C1292" s="94"/>
      <c r="D1292" s="65"/>
      <c r="E1292" s="65"/>
      <c r="F1292" s="65"/>
    </row>
    <row r="1293" spans="1:6" ht="13">
      <c r="A1293" s="96"/>
      <c r="B1293" s="96"/>
      <c r="C1293" s="94"/>
      <c r="D1293" s="65"/>
      <c r="E1293" s="65"/>
      <c r="F1293" s="65"/>
    </row>
    <row r="1294" spans="1:6" ht="13">
      <c r="A1294" s="96"/>
      <c r="B1294" s="96"/>
      <c r="C1294" s="94"/>
      <c r="D1294" s="65"/>
      <c r="E1294" s="65"/>
      <c r="F1294" s="65"/>
    </row>
    <row r="1295" spans="1:6" ht="13">
      <c r="A1295" s="96"/>
      <c r="B1295" s="96"/>
      <c r="C1295" s="94"/>
      <c r="D1295" s="65"/>
      <c r="E1295" s="65"/>
      <c r="F1295" s="65"/>
    </row>
    <row r="1296" spans="1:6" ht="13">
      <c r="A1296" s="96"/>
      <c r="B1296" s="96"/>
      <c r="C1296" s="94"/>
      <c r="D1296" s="65"/>
      <c r="E1296" s="65"/>
      <c r="F1296" s="65"/>
    </row>
    <row r="1297" spans="1:6" ht="13">
      <c r="A1297" s="96"/>
      <c r="B1297" s="96"/>
      <c r="C1297" s="94"/>
      <c r="D1297" s="65"/>
      <c r="E1297" s="65"/>
      <c r="F1297" s="65"/>
    </row>
    <row r="1298" spans="1:6" ht="13">
      <c r="A1298" s="96"/>
      <c r="B1298" s="96"/>
      <c r="C1298" s="94"/>
      <c r="D1298" s="65"/>
      <c r="E1298" s="65"/>
      <c r="F1298" s="65"/>
    </row>
    <row r="1299" spans="1:6" ht="13">
      <c r="A1299" s="96"/>
      <c r="B1299" s="96"/>
      <c r="C1299" s="94"/>
      <c r="D1299" s="65"/>
      <c r="E1299" s="65"/>
      <c r="F1299" s="65"/>
    </row>
    <row r="1300" spans="1:6" ht="13">
      <c r="A1300" s="96"/>
      <c r="B1300" s="96"/>
      <c r="C1300" s="94"/>
      <c r="D1300" s="65"/>
      <c r="E1300" s="65"/>
      <c r="F1300" s="65"/>
    </row>
    <row r="1301" spans="1:6" ht="13">
      <c r="A1301" s="96"/>
      <c r="B1301" s="96"/>
      <c r="C1301" s="94"/>
      <c r="D1301" s="65"/>
      <c r="E1301" s="65"/>
      <c r="F1301" s="65"/>
    </row>
    <row r="1302" spans="1:6" ht="13">
      <c r="A1302" s="96"/>
      <c r="B1302" s="96"/>
      <c r="C1302" s="94"/>
      <c r="D1302" s="65"/>
      <c r="E1302" s="65"/>
      <c r="F1302" s="65"/>
    </row>
    <row r="1303" spans="1:6" ht="13">
      <c r="A1303" s="96"/>
      <c r="B1303" s="96"/>
      <c r="C1303" s="94"/>
      <c r="D1303" s="65"/>
      <c r="E1303" s="65"/>
      <c r="F1303" s="65"/>
    </row>
    <row r="1304" spans="1:6" ht="13">
      <c r="A1304" s="96"/>
      <c r="B1304" s="96"/>
      <c r="C1304" s="94"/>
      <c r="D1304" s="65"/>
      <c r="E1304" s="65"/>
      <c r="F1304" s="65"/>
    </row>
    <row r="1305" spans="1:6" ht="13">
      <c r="A1305" s="96"/>
      <c r="B1305" s="96"/>
      <c r="C1305" s="94"/>
      <c r="D1305" s="65"/>
      <c r="E1305" s="65"/>
      <c r="F1305" s="65"/>
    </row>
    <row r="1306" spans="1:6" ht="13">
      <c r="A1306" s="96"/>
      <c r="B1306" s="96"/>
      <c r="C1306" s="94"/>
      <c r="D1306" s="65"/>
      <c r="E1306" s="65"/>
      <c r="F1306" s="65"/>
    </row>
    <row r="1307" spans="1:6" ht="13">
      <c r="A1307" s="96"/>
      <c r="B1307" s="96"/>
      <c r="C1307" s="94"/>
      <c r="D1307" s="65"/>
      <c r="E1307" s="65"/>
      <c r="F1307" s="65"/>
    </row>
    <row r="1308" spans="1:6" ht="13">
      <c r="A1308" s="96"/>
      <c r="B1308" s="96"/>
      <c r="C1308" s="94"/>
      <c r="D1308" s="65"/>
      <c r="E1308" s="65"/>
      <c r="F1308" s="65"/>
    </row>
    <row r="1309" spans="1:6" ht="13">
      <c r="A1309" s="96"/>
      <c r="B1309" s="96"/>
      <c r="C1309" s="94"/>
      <c r="D1309" s="65"/>
      <c r="E1309" s="65"/>
      <c r="F1309" s="65"/>
    </row>
    <row r="1310" spans="1:6" ht="13">
      <c r="A1310" s="96"/>
      <c r="B1310" s="96"/>
      <c r="C1310" s="94"/>
      <c r="D1310" s="65"/>
      <c r="E1310" s="65"/>
      <c r="F1310" s="65"/>
    </row>
    <row r="1311" spans="1:6" ht="13">
      <c r="A1311" s="96"/>
      <c r="B1311" s="96"/>
      <c r="C1311" s="94"/>
      <c r="D1311" s="65"/>
      <c r="E1311" s="65"/>
      <c r="F1311" s="65"/>
    </row>
    <row r="1312" spans="1:6" ht="13">
      <c r="A1312" s="96"/>
      <c r="B1312" s="96"/>
      <c r="C1312" s="94"/>
      <c r="D1312" s="65"/>
      <c r="E1312" s="65"/>
      <c r="F1312" s="65"/>
    </row>
    <row r="1313" spans="1:6" ht="13">
      <c r="A1313" s="96"/>
      <c r="B1313" s="96"/>
      <c r="C1313" s="94"/>
      <c r="D1313" s="65"/>
      <c r="E1313" s="65"/>
      <c r="F1313" s="65"/>
    </row>
    <row r="1314" spans="1:6" ht="13">
      <c r="A1314" s="96"/>
      <c r="B1314" s="96"/>
      <c r="C1314" s="94"/>
      <c r="D1314" s="65"/>
      <c r="E1314" s="65"/>
      <c r="F1314" s="65"/>
    </row>
    <row r="1315" spans="1:6" ht="13">
      <c r="A1315" s="96"/>
      <c r="B1315" s="96"/>
      <c r="C1315" s="94"/>
      <c r="D1315" s="65"/>
      <c r="E1315" s="65"/>
      <c r="F1315" s="65"/>
    </row>
    <row r="1316" spans="1:6" ht="13">
      <c r="A1316" s="96"/>
      <c r="B1316" s="96"/>
      <c r="C1316" s="94"/>
      <c r="D1316" s="65"/>
      <c r="E1316" s="65"/>
      <c r="F1316" s="65"/>
    </row>
    <row r="1317" spans="1:6" ht="13">
      <c r="A1317" s="96"/>
      <c r="B1317" s="96"/>
      <c r="C1317" s="94"/>
      <c r="D1317" s="65"/>
      <c r="E1317" s="65"/>
      <c r="F1317" s="65"/>
    </row>
    <row r="1318" spans="1:6" ht="13">
      <c r="A1318" s="96"/>
      <c r="B1318" s="96"/>
      <c r="C1318" s="94"/>
      <c r="D1318" s="65"/>
      <c r="E1318" s="65"/>
      <c r="F1318" s="65"/>
    </row>
    <row r="1319" spans="1:6" ht="13">
      <c r="A1319" s="96"/>
      <c r="B1319" s="96"/>
      <c r="C1319" s="94"/>
      <c r="D1319" s="65"/>
      <c r="E1319" s="65"/>
      <c r="F1319" s="65"/>
    </row>
    <row r="1320" spans="1:6" ht="13">
      <c r="A1320" s="96"/>
      <c r="B1320" s="96"/>
      <c r="C1320" s="94"/>
      <c r="D1320" s="65"/>
      <c r="E1320" s="65"/>
      <c r="F1320" s="65"/>
    </row>
    <row r="1321" spans="1:6" ht="13">
      <c r="A1321" s="96"/>
      <c r="B1321" s="96"/>
      <c r="C1321" s="94"/>
      <c r="D1321" s="65"/>
      <c r="E1321" s="65"/>
      <c r="F1321" s="65"/>
    </row>
    <row r="1322" spans="1:6" ht="13">
      <c r="A1322" s="96"/>
      <c r="B1322" s="96"/>
      <c r="C1322" s="94"/>
      <c r="D1322" s="65"/>
      <c r="E1322" s="65"/>
      <c r="F1322" s="65"/>
    </row>
    <row r="1323" spans="1:6" ht="13">
      <c r="A1323" s="96"/>
      <c r="B1323" s="96"/>
      <c r="C1323" s="94"/>
      <c r="D1323" s="65"/>
      <c r="E1323" s="65"/>
      <c r="F1323" s="65"/>
    </row>
    <row r="1324" spans="1:6" ht="13">
      <c r="A1324" s="96"/>
      <c r="B1324" s="96"/>
      <c r="C1324" s="94"/>
      <c r="D1324" s="65"/>
      <c r="E1324" s="65"/>
      <c r="F1324" s="65"/>
    </row>
    <row r="1325" spans="1:6" ht="13">
      <c r="A1325" s="96"/>
      <c r="B1325" s="96"/>
      <c r="C1325" s="94"/>
      <c r="D1325" s="65"/>
      <c r="E1325" s="65"/>
      <c r="F1325" s="65"/>
    </row>
    <row r="1326" spans="1:6" ht="13">
      <c r="A1326" s="96"/>
      <c r="B1326" s="96"/>
      <c r="C1326" s="94"/>
      <c r="D1326" s="65"/>
      <c r="E1326" s="65"/>
      <c r="F1326" s="65"/>
    </row>
    <row r="1327" spans="1:6" ht="13">
      <c r="A1327" s="96"/>
      <c r="B1327" s="96"/>
      <c r="C1327" s="94"/>
      <c r="D1327" s="65"/>
      <c r="E1327" s="65"/>
      <c r="F1327" s="65"/>
    </row>
    <row r="1328" spans="1:6" ht="13">
      <c r="A1328" s="96"/>
      <c r="B1328" s="96"/>
      <c r="C1328" s="94"/>
      <c r="D1328" s="65"/>
      <c r="E1328" s="65"/>
      <c r="F1328" s="65"/>
    </row>
    <row r="1329" spans="1:6" ht="13">
      <c r="A1329" s="96"/>
      <c r="B1329" s="96"/>
      <c r="C1329" s="94"/>
      <c r="D1329" s="65"/>
      <c r="E1329" s="65"/>
      <c r="F1329" s="65"/>
    </row>
    <row r="1330" spans="1:6" ht="13">
      <c r="A1330" s="96"/>
      <c r="B1330" s="96"/>
      <c r="C1330" s="94"/>
      <c r="D1330" s="65"/>
      <c r="E1330" s="65"/>
      <c r="F1330" s="65"/>
    </row>
    <row r="1331" spans="1:6" ht="13">
      <c r="A1331" s="96"/>
      <c r="B1331" s="96"/>
      <c r="C1331" s="94"/>
      <c r="D1331" s="65"/>
      <c r="E1331" s="65"/>
      <c r="F1331" s="65"/>
    </row>
    <row r="1332" spans="1:6" ht="13">
      <c r="A1332" s="96"/>
      <c r="B1332" s="96"/>
      <c r="C1332" s="94"/>
      <c r="D1332" s="65"/>
      <c r="E1332" s="65"/>
      <c r="F1332" s="65"/>
    </row>
    <row r="1333" spans="1:6" ht="13">
      <c r="A1333" s="96"/>
      <c r="B1333" s="96"/>
      <c r="C1333" s="94"/>
      <c r="D1333" s="65"/>
      <c r="E1333" s="65"/>
      <c r="F1333" s="65"/>
    </row>
    <row r="1334" spans="1:6" ht="13">
      <c r="A1334" s="96"/>
      <c r="B1334" s="96"/>
      <c r="C1334" s="94"/>
      <c r="D1334" s="65"/>
      <c r="E1334" s="65"/>
      <c r="F1334" s="65"/>
    </row>
    <row r="1335" spans="1:6" ht="13">
      <c r="A1335" s="96"/>
      <c r="B1335" s="96"/>
      <c r="C1335" s="94"/>
      <c r="D1335" s="65"/>
      <c r="E1335" s="65"/>
      <c r="F1335" s="65"/>
    </row>
    <row r="1336" spans="1:6" ht="13">
      <c r="A1336" s="96"/>
      <c r="B1336" s="96"/>
      <c r="C1336" s="94"/>
      <c r="D1336" s="65"/>
      <c r="E1336" s="65"/>
      <c r="F1336" s="65"/>
    </row>
    <row r="1337" spans="1:6" ht="13">
      <c r="A1337" s="96"/>
      <c r="B1337" s="96"/>
      <c r="C1337" s="94"/>
      <c r="D1337" s="65"/>
      <c r="E1337" s="65"/>
      <c r="F1337" s="65"/>
    </row>
    <row r="1338" spans="1:6" ht="13">
      <c r="A1338" s="96"/>
      <c r="B1338" s="96"/>
      <c r="C1338" s="94"/>
      <c r="D1338" s="65"/>
      <c r="E1338" s="65"/>
      <c r="F1338" s="65"/>
    </row>
    <row r="1339" spans="1:6" ht="13">
      <c r="A1339" s="96"/>
      <c r="B1339" s="96"/>
      <c r="C1339" s="94"/>
      <c r="D1339" s="65"/>
      <c r="E1339" s="65"/>
      <c r="F1339" s="65"/>
    </row>
    <row r="1340" spans="1:6" ht="13">
      <c r="A1340" s="96"/>
      <c r="B1340" s="96"/>
      <c r="C1340" s="94"/>
      <c r="D1340" s="65"/>
      <c r="E1340" s="65"/>
      <c r="F1340" s="65"/>
    </row>
    <row r="1341" spans="1:6" ht="13">
      <c r="A1341" s="96"/>
      <c r="B1341" s="96"/>
      <c r="C1341" s="94"/>
      <c r="D1341" s="65"/>
      <c r="E1341" s="65"/>
      <c r="F1341" s="65"/>
    </row>
    <row r="1342" spans="1:6" ht="13">
      <c r="A1342" s="96"/>
      <c r="B1342" s="96"/>
      <c r="C1342" s="94"/>
      <c r="D1342" s="65"/>
      <c r="E1342" s="65"/>
      <c r="F1342" s="65"/>
    </row>
    <row r="1343" spans="1:6" ht="13">
      <c r="A1343" s="96"/>
      <c r="B1343" s="96"/>
      <c r="C1343" s="94"/>
      <c r="D1343" s="65"/>
      <c r="E1343" s="65"/>
      <c r="F1343" s="65"/>
    </row>
    <row r="1344" spans="1:6" ht="13">
      <c r="A1344" s="96"/>
      <c r="B1344" s="96"/>
      <c r="C1344" s="94"/>
      <c r="D1344" s="65"/>
      <c r="E1344" s="65"/>
      <c r="F1344" s="65"/>
    </row>
    <row r="1345" spans="1:6" ht="13">
      <c r="A1345" s="96"/>
      <c r="B1345" s="96"/>
      <c r="C1345" s="94"/>
      <c r="D1345" s="65"/>
      <c r="E1345" s="65"/>
      <c r="F1345" s="65"/>
    </row>
    <row r="1346" spans="1:6" ht="13">
      <c r="A1346" s="96"/>
      <c r="B1346" s="96"/>
      <c r="C1346" s="94"/>
      <c r="D1346" s="65"/>
      <c r="E1346" s="65"/>
      <c r="F1346" s="65"/>
    </row>
    <row r="1347" spans="1:6" ht="13">
      <c r="A1347" s="96"/>
      <c r="B1347" s="96"/>
      <c r="C1347" s="94"/>
      <c r="D1347" s="65"/>
      <c r="E1347" s="65"/>
      <c r="F1347" s="65"/>
    </row>
    <row r="1348" spans="1:6" ht="13">
      <c r="A1348" s="96"/>
      <c r="B1348" s="96"/>
      <c r="C1348" s="94"/>
      <c r="D1348" s="65"/>
      <c r="E1348" s="65"/>
      <c r="F1348" s="65"/>
    </row>
    <row r="1349" spans="1:6" ht="13">
      <c r="A1349" s="96"/>
      <c r="B1349" s="96"/>
      <c r="C1349" s="94"/>
      <c r="D1349" s="65"/>
      <c r="E1349" s="65"/>
      <c r="F1349" s="65"/>
    </row>
    <row r="1350" spans="1:6" ht="13">
      <c r="A1350" s="96"/>
      <c r="B1350" s="96"/>
      <c r="C1350" s="94"/>
      <c r="D1350" s="65"/>
      <c r="E1350" s="65"/>
      <c r="F1350" s="65"/>
    </row>
    <row r="1351" spans="1:6" ht="13">
      <c r="A1351" s="96"/>
      <c r="B1351" s="96"/>
      <c r="C1351" s="94"/>
      <c r="D1351" s="65"/>
      <c r="E1351" s="65"/>
      <c r="F1351" s="65"/>
    </row>
    <row r="1352" spans="1:6" ht="13">
      <c r="A1352" s="96"/>
      <c r="B1352" s="96"/>
      <c r="C1352" s="94"/>
      <c r="D1352" s="65"/>
      <c r="E1352" s="65"/>
      <c r="F1352" s="65"/>
    </row>
    <row r="1353" spans="1:6" ht="13">
      <c r="A1353" s="96"/>
      <c r="B1353" s="96"/>
      <c r="C1353" s="94"/>
      <c r="D1353" s="65"/>
      <c r="E1353" s="65"/>
      <c r="F1353" s="65"/>
    </row>
    <row r="1354" spans="1:6" ht="13">
      <c r="A1354" s="96"/>
      <c r="B1354" s="96"/>
      <c r="C1354" s="94"/>
      <c r="D1354" s="65"/>
      <c r="E1354" s="65"/>
      <c r="F1354" s="65"/>
    </row>
    <row r="1355" spans="1:6" ht="13">
      <c r="A1355" s="96"/>
      <c r="B1355" s="96"/>
      <c r="C1355" s="94"/>
      <c r="D1355" s="65"/>
      <c r="E1355" s="65"/>
      <c r="F1355" s="65"/>
    </row>
    <row r="1356" spans="1:6" ht="13">
      <c r="A1356" s="96"/>
      <c r="B1356" s="96"/>
      <c r="C1356" s="94"/>
      <c r="D1356" s="65"/>
      <c r="E1356" s="65"/>
      <c r="F1356" s="65"/>
    </row>
    <row r="1357" spans="1:6" ht="13">
      <c r="A1357" s="96"/>
      <c r="B1357" s="96"/>
      <c r="C1357" s="94"/>
      <c r="D1357" s="65"/>
      <c r="E1357" s="65"/>
      <c r="F1357" s="65"/>
    </row>
    <row r="1358" spans="1:6" ht="13">
      <c r="A1358" s="96"/>
      <c r="B1358" s="96"/>
      <c r="C1358" s="94"/>
      <c r="D1358" s="65"/>
      <c r="E1358" s="65"/>
      <c r="F1358" s="65"/>
    </row>
    <row r="1359" spans="1:6" ht="13">
      <c r="A1359" s="96"/>
      <c r="B1359" s="96"/>
      <c r="C1359" s="94"/>
      <c r="D1359" s="65"/>
      <c r="E1359" s="65"/>
      <c r="F1359" s="65"/>
    </row>
    <row r="1360" spans="1:6" ht="13">
      <c r="A1360" s="96"/>
      <c r="B1360" s="96"/>
      <c r="C1360" s="94"/>
      <c r="D1360" s="65"/>
      <c r="E1360" s="65"/>
      <c r="F1360" s="65"/>
    </row>
    <row r="1361" spans="1:6" ht="13">
      <c r="A1361" s="96"/>
      <c r="B1361" s="96"/>
      <c r="C1361" s="94"/>
      <c r="D1361" s="65"/>
      <c r="E1361" s="65"/>
      <c r="F1361" s="65"/>
    </row>
    <row r="1362" spans="1:6" ht="13">
      <c r="A1362" s="96"/>
      <c r="B1362" s="96"/>
      <c r="C1362" s="94"/>
      <c r="D1362" s="65"/>
      <c r="E1362" s="65"/>
      <c r="F1362" s="65"/>
    </row>
    <row r="1363" spans="1:6" ht="13">
      <c r="A1363" s="96"/>
      <c r="B1363" s="96"/>
      <c r="C1363" s="94"/>
      <c r="D1363" s="65"/>
      <c r="E1363" s="65"/>
      <c r="F1363" s="65"/>
    </row>
    <row r="1364" spans="1:6" ht="13">
      <c r="A1364" s="96"/>
      <c r="B1364" s="96"/>
      <c r="C1364" s="94"/>
      <c r="D1364" s="65"/>
      <c r="E1364" s="65"/>
      <c r="F1364" s="65"/>
    </row>
    <row r="1365" spans="1:6" ht="13">
      <c r="A1365" s="96"/>
      <c r="B1365" s="96"/>
      <c r="C1365" s="94"/>
      <c r="D1365" s="65"/>
      <c r="E1365" s="65"/>
      <c r="F1365" s="65"/>
    </row>
    <row r="1366" spans="1:6" ht="13">
      <c r="A1366" s="96"/>
      <c r="B1366" s="96"/>
      <c r="C1366" s="94"/>
      <c r="D1366" s="65"/>
      <c r="E1366" s="65"/>
      <c r="F1366" s="65"/>
    </row>
    <row r="1367" spans="1:6" ht="13">
      <c r="A1367" s="96"/>
      <c r="B1367" s="96"/>
      <c r="C1367" s="94"/>
      <c r="D1367" s="65"/>
      <c r="E1367" s="65"/>
      <c r="F1367" s="65"/>
    </row>
    <row r="1368" spans="1:6" ht="13">
      <c r="A1368" s="96"/>
      <c r="B1368" s="96"/>
      <c r="C1368" s="94"/>
      <c r="D1368" s="65"/>
      <c r="E1368" s="65"/>
      <c r="F1368" s="65"/>
    </row>
    <row r="1369" spans="1:6" ht="13">
      <c r="A1369" s="96"/>
      <c r="B1369" s="96"/>
      <c r="C1369" s="94"/>
      <c r="D1369" s="65"/>
      <c r="E1369" s="65"/>
      <c r="F1369" s="65"/>
    </row>
    <row r="1370" spans="1:6" ht="13">
      <c r="A1370" s="96"/>
      <c r="B1370" s="96"/>
      <c r="C1370" s="94"/>
      <c r="D1370" s="65"/>
      <c r="E1370" s="65"/>
      <c r="F1370" s="65"/>
    </row>
    <row r="1371" spans="1:6" ht="13">
      <c r="A1371" s="96"/>
      <c r="B1371" s="96"/>
      <c r="C1371" s="94"/>
      <c r="D1371" s="65"/>
      <c r="E1371" s="65"/>
      <c r="F1371" s="65"/>
    </row>
    <row r="1372" spans="1:6" ht="13">
      <c r="A1372" s="96"/>
      <c r="B1372" s="96"/>
      <c r="C1372" s="94"/>
      <c r="D1372" s="65"/>
      <c r="E1372" s="65"/>
      <c r="F1372" s="65"/>
    </row>
    <row r="1373" spans="1:6" ht="13">
      <c r="A1373" s="96"/>
      <c r="B1373" s="96"/>
      <c r="C1373" s="94"/>
      <c r="D1373" s="65"/>
      <c r="E1373" s="65"/>
      <c r="F1373" s="65"/>
    </row>
    <row r="1374" spans="1:6" ht="13">
      <c r="A1374" s="96"/>
      <c r="B1374" s="96"/>
      <c r="C1374" s="94"/>
      <c r="D1374" s="65"/>
      <c r="E1374" s="65"/>
      <c r="F1374" s="65"/>
    </row>
    <row r="1375" spans="1:6" ht="13">
      <c r="A1375" s="96"/>
      <c r="B1375" s="96"/>
      <c r="C1375" s="94"/>
      <c r="D1375" s="65"/>
      <c r="E1375" s="65"/>
      <c r="F1375" s="65"/>
    </row>
    <row r="1376" spans="1:6" ht="13">
      <c r="A1376" s="96"/>
      <c r="B1376" s="96"/>
      <c r="C1376" s="94"/>
      <c r="D1376" s="65"/>
      <c r="E1376" s="65"/>
      <c r="F1376" s="65"/>
    </row>
    <row r="1377" spans="1:6" ht="13">
      <c r="A1377" s="96"/>
      <c r="B1377" s="96"/>
      <c r="C1377" s="94"/>
      <c r="D1377" s="65"/>
      <c r="E1377" s="65"/>
      <c r="F1377" s="65"/>
    </row>
    <row r="1378" spans="1:6" ht="13">
      <c r="A1378" s="96"/>
      <c r="B1378" s="96"/>
      <c r="C1378" s="94"/>
      <c r="D1378" s="65"/>
      <c r="E1378" s="65"/>
      <c r="F1378" s="65"/>
    </row>
    <row r="1379" spans="1:6" ht="13">
      <c r="A1379" s="96"/>
      <c r="B1379" s="96"/>
      <c r="C1379" s="94"/>
      <c r="D1379" s="65"/>
      <c r="E1379" s="65"/>
      <c r="F1379" s="65"/>
    </row>
    <row r="1380" spans="1:6" ht="13">
      <c r="A1380" s="96"/>
      <c r="B1380" s="96"/>
      <c r="C1380" s="94"/>
      <c r="D1380" s="65"/>
      <c r="E1380" s="65"/>
      <c r="F1380" s="65"/>
    </row>
    <row r="1381" spans="1:6" ht="13">
      <c r="A1381" s="96"/>
      <c r="B1381" s="96"/>
      <c r="C1381" s="94"/>
      <c r="D1381" s="65"/>
      <c r="E1381" s="65"/>
      <c r="F1381" s="65"/>
    </row>
    <row r="1382" spans="1:6" ht="13">
      <c r="A1382" s="96"/>
      <c r="B1382" s="96"/>
      <c r="C1382" s="94"/>
      <c r="D1382" s="65"/>
      <c r="E1382" s="65"/>
      <c r="F1382" s="65"/>
    </row>
    <row r="1383" spans="1:6" ht="13">
      <c r="A1383" s="96"/>
      <c r="B1383" s="96"/>
      <c r="C1383" s="94"/>
      <c r="D1383" s="65"/>
      <c r="E1383" s="65"/>
      <c r="F1383" s="65"/>
    </row>
    <row r="1384" spans="1:6" ht="13">
      <c r="A1384" s="96"/>
      <c r="B1384" s="96"/>
      <c r="C1384" s="94"/>
      <c r="D1384" s="65"/>
      <c r="E1384" s="65"/>
      <c r="F1384" s="65"/>
    </row>
    <row r="1385" spans="1:6" ht="13">
      <c r="A1385" s="96"/>
      <c r="B1385" s="96"/>
      <c r="C1385" s="94"/>
      <c r="D1385" s="65"/>
      <c r="E1385" s="65"/>
      <c r="F1385" s="65"/>
    </row>
    <row r="1386" spans="1:6" ht="13">
      <c r="A1386" s="96"/>
      <c r="B1386" s="96"/>
      <c r="C1386" s="94"/>
      <c r="D1386" s="65"/>
      <c r="E1386" s="65"/>
      <c r="F1386" s="65"/>
    </row>
    <row r="1387" spans="1:6" ht="13">
      <c r="A1387" s="96"/>
      <c r="B1387" s="96"/>
      <c r="C1387" s="94"/>
      <c r="D1387" s="65"/>
      <c r="E1387" s="65"/>
      <c r="F1387" s="65"/>
    </row>
    <row r="1388" spans="1:6" ht="13">
      <c r="A1388" s="96"/>
      <c r="B1388" s="96"/>
      <c r="C1388" s="94"/>
      <c r="D1388" s="65"/>
      <c r="E1388" s="65"/>
      <c r="F1388" s="65"/>
    </row>
    <row r="1389" spans="1:6" ht="13">
      <c r="A1389" s="96"/>
      <c r="B1389" s="96"/>
      <c r="C1389" s="94"/>
      <c r="D1389" s="65"/>
      <c r="E1389" s="65"/>
      <c r="F1389" s="65"/>
    </row>
    <row r="1390" spans="1:6" ht="13">
      <c r="A1390" s="96"/>
      <c r="B1390" s="96"/>
      <c r="C1390" s="94"/>
      <c r="D1390" s="65"/>
      <c r="E1390" s="65"/>
      <c r="F1390" s="65"/>
    </row>
    <row r="1391" spans="1:6" ht="13">
      <c r="A1391" s="96"/>
      <c r="B1391" s="96"/>
      <c r="C1391" s="94"/>
      <c r="D1391" s="65"/>
      <c r="E1391" s="65"/>
      <c r="F1391" s="65"/>
    </row>
    <row r="1392" spans="1:6" ht="13">
      <c r="A1392" s="96"/>
      <c r="B1392" s="96"/>
      <c r="C1392" s="94"/>
      <c r="D1392" s="65"/>
      <c r="E1392" s="65"/>
      <c r="F1392" s="65"/>
    </row>
    <row r="1393" spans="1:6" ht="13">
      <c r="A1393" s="96"/>
      <c r="B1393" s="96"/>
      <c r="C1393" s="94"/>
      <c r="D1393" s="65"/>
      <c r="E1393" s="65"/>
      <c r="F1393" s="65"/>
    </row>
    <row r="1394" spans="1:6" ht="13">
      <c r="A1394" s="96"/>
      <c r="B1394" s="96"/>
      <c r="C1394" s="94"/>
      <c r="D1394" s="65"/>
      <c r="E1394" s="65"/>
      <c r="F1394" s="65"/>
    </row>
    <row r="1395" spans="1:6" ht="13">
      <c r="A1395" s="96"/>
      <c r="B1395" s="96"/>
      <c r="C1395" s="94"/>
      <c r="D1395" s="65"/>
      <c r="E1395" s="65"/>
      <c r="F1395" s="65"/>
    </row>
    <row r="1396" spans="1:6" ht="13">
      <c r="A1396" s="96"/>
      <c r="B1396" s="96"/>
      <c r="C1396" s="94"/>
      <c r="D1396" s="65"/>
      <c r="E1396" s="65"/>
      <c r="F1396" s="65"/>
    </row>
    <row r="1397" spans="1:6" ht="13">
      <c r="A1397" s="96"/>
      <c r="B1397" s="96"/>
      <c r="C1397" s="94"/>
      <c r="D1397" s="65"/>
      <c r="E1397" s="65"/>
      <c r="F1397" s="65"/>
    </row>
    <row r="1398" spans="1:6" ht="13">
      <c r="A1398" s="96"/>
      <c r="B1398" s="96"/>
      <c r="C1398" s="94"/>
      <c r="D1398" s="65"/>
      <c r="E1398" s="65"/>
      <c r="F1398" s="65"/>
    </row>
    <row r="1399" spans="1:6" ht="13">
      <c r="A1399" s="96"/>
      <c r="B1399" s="96"/>
      <c r="C1399" s="94"/>
      <c r="D1399" s="65"/>
      <c r="E1399" s="65"/>
      <c r="F1399" s="65"/>
    </row>
    <row r="1400" spans="1:6" ht="13">
      <c r="A1400" s="96"/>
      <c r="B1400" s="96"/>
      <c r="C1400" s="94"/>
      <c r="D1400" s="65"/>
      <c r="E1400" s="65"/>
      <c r="F1400" s="65"/>
    </row>
    <row r="1401" spans="1:6" ht="13">
      <c r="A1401" s="96"/>
      <c r="B1401" s="96"/>
      <c r="C1401" s="94"/>
      <c r="D1401" s="65"/>
      <c r="E1401" s="65"/>
      <c r="F1401" s="65"/>
    </row>
    <row r="1402" spans="1:6" ht="13">
      <c r="A1402" s="96"/>
      <c r="B1402" s="96"/>
      <c r="C1402" s="94"/>
      <c r="D1402" s="65"/>
      <c r="E1402" s="65"/>
      <c r="F1402" s="65"/>
    </row>
    <row r="1403" spans="1:6" ht="13">
      <c r="A1403" s="96"/>
      <c r="B1403" s="96"/>
      <c r="C1403" s="94"/>
      <c r="D1403" s="65"/>
      <c r="E1403" s="65"/>
      <c r="F1403" s="65"/>
    </row>
    <row r="1404" spans="1:6" ht="13">
      <c r="A1404" s="96"/>
      <c r="B1404" s="96"/>
      <c r="C1404" s="94"/>
      <c r="D1404" s="65"/>
      <c r="E1404" s="65"/>
      <c r="F1404" s="65"/>
    </row>
    <row r="1405" spans="1:6" ht="13">
      <c r="A1405" s="96"/>
      <c r="B1405" s="96"/>
      <c r="C1405" s="94"/>
      <c r="D1405" s="65"/>
      <c r="E1405" s="65"/>
      <c r="F1405" s="65"/>
    </row>
    <row r="1406" spans="1:6" ht="13">
      <c r="A1406" s="96"/>
      <c r="B1406" s="96"/>
      <c r="C1406" s="94"/>
      <c r="D1406" s="65"/>
      <c r="E1406" s="65"/>
      <c r="F1406" s="65"/>
    </row>
    <row r="1407" spans="1:6" ht="13">
      <c r="A1407" s="96"/>
      <c r="B1407" s="96"/>
      <c r="C1407" s="94"/>
      <c r="D1407" s="65"/>
      <c r="E1407" s="65"/>
      <c r="F1407" s="65"/>
    </row>
    <row r="1408" spans="1:6" ht="13">
      <c r="A1408" s="96"/>
      <c r="B1408" s="96"/>
      <c r="C1408" s="94"/>
      <c r="D1408" s="65"/>
      <c r="E1408" s="65"/>
      <c r="F1408" s="65"/>
    </row>
    <row r="1409" spans="1:6" ht="13">
      <c r="A1409" s="96"/>
      <c r="B1409" s="96"/>
      <c r="C1409" s="94"/>
      <c r="D1409" s="65"/>
      <c r="E1409" s="65"/>
      <c r="F1409" s="65"/>
    </row>
    <row r="1410" spans="1:6" ht="13">
      <c r="A1410" s="96"/>
      <c r="B1410" s="96"/>
      <c r="C1410" s="94"/>
      <c r="D1410" s="65"/>
      <c r="E1410" s="65"/>
      <c r="F1410" s="65"/>
    </row>
    <row r="1411" spans="1:6" ht="13">
      <c r="A1411" s="96"/>
      <c r="B1411" s="96"/>
      <c r="C1411" s="94"/>
      <c r="D1411" s="65"/>
      <c r="E1411" s="65"/>
      <c r="F1411" s="65"/>
    </row>
    <row r="1412" spans="1:6" ht="13">
      <c r="A1412" s="96"/>
      <c r="B1412" s="96"/>
      <c r="C1412" s="94"/>
      <c r="D1412" s="65"/>
      <c r="E1412" s="65"/>
      <c r="F1412" s="65"/>
    </row>
    <row r="1413" spans="1:6" ht="13">
      <c r="A1413" s="96"/>
      <c r="B1413" s="96"/>
      <c r="C1413" s="94"/>
      <c r="D1413" s="65"/>
      <c r="E1413" s="65"/>
      <c r="F1413" s="65"/>
    </row>
    <row r="1414" spans="1:6" ht="13">
      <c r="A1414" s="96"/>
      <c r="B1414" s="96"/>
      <c r="C1414" s="94"/>
      <c r="D1414" s="65"/>
      <c r="E1414" s="65"/>
      <c r="F1414" s="65"/>
    </row>
    <row r="1415" spans="1:6" ht="13">
      <c r="A1415" s="96"/>
      <c r="B1415" s="96"/>
      <c r="C1415" s="94"/>
      <c r="D1415" s="65"/>
      <c r="E1415" s="65"/>
      <c r="F1415" s="65"/>
    </row>
    <row r="1416" spans="1:6" ht="13">
      <c r="A1416" s="96"/>
      <c r="B1416" s="96"/>
      <c r="C1416" s="94"/>
      <c r="D1416" s="65"/>
      <c r="E1416" s="65"/>
      <c r="F1416" s="65"/>
    </row>
    <row r="1417" spans="1:6" ht="13">
      <c r="A1417" s="96"/>
      <c r="B1417" s="96"/>
      <c r="C1417" s="94"/>
      <c r="D1417" s="65"/>
      <c r="E1417" s="65"/>
      <c r="F1417" s="65"/>
    </row>
    <row r="1418" spans="1:6" ht="13">
      <c r="A1418" s="96"/>
      <c r="B1418" s="96"/>
      <c r="C1418" s="94"/>
      <c r="D1418" s="65"/>
      <c r="E1418" s="65"/>
      <c r="F1418" s="65"/>
    </row>
    <row r="1419" spans="1:6" ht="13">
      <c r="A1419" s="96"/>
      <c r="B1419" s="96"/>
      <c r="C1419" s="94"/>
      <c r="D1419" s="65"/>
      <c r="E1419" s="65"/>
      <c r="F1419" s="65"/>
    </row>
    <row r="1420" spans="1:6" ht="13">
      <c r="A1420" s="96"/>
      <c r="B1420" s="96"/>
      <c r="C1420" s="94"/>
      <c r="D1420" s="65"/>
      <c r="E1420" s="65"/>
      <c r="F1420" s="65"/>
    </row>
    <row r="1421" spans="1:6" ht="13">
      <c r="A1421" s="96"/>
      <c r="B1421" s="96"/>
      <c r="C1421" s="94"/>
      <c r="D1421" s="65"/>
      <c r="E1421" s="65"/>
      <c r="F1421" s="65"/>
    </row>
    <row r="1422" spans="1:6" ht="13">
      <c r="A1422" s="96"/>
      <c r="B1422" s="96"/>
      <c r="C1422" s="94"/>
      <c r="D1422" s="65"/>
      <c r="E1422" s="65"/>
      <c r="F1422" s="65"/>
    </row>
    <row r="1423" spans="1:6" ht="13">
      <c r="A1423" s="96"/>
      <c r="B1423" s="96"/>
      <c r="C1423" s="94"/>
      <c r="D1423" s="65"/>
      <c r="E1423" s="65"/>
      <c r="F1423" s="65"/>
    </row>
    <row r="1424" spans="1:6" ht="13">
      <c r="A1424" s="96"/>
      <c r="B1424" s="96"/>
      <c r="C1424" s="94"/>
      <c r="D1424" s="65"/>
      <c r="E1424" s="65"/>
      <c r="F1424" s="65"/>
    </row>
    <row r="1425" spans="1:6" ht="13">
      <c r="A1425" s="96"/>
      <c r="B1425" s="96"/>
      <c r="C1425" s="94"/>
      <c r="D1425" s="65"/>
      <c r="E1425" s="65"/>
      <c r="F1425" s="65"/>
    </row>
    <row r="1426" spans="1:6" ht="13">
      <c r="A1426" s="96"/>
      <c r="B1426" s="96"/>
      <c r="C1426" s="94"/>
      <c r="D1426" s="65"/>
      <c r="E1426" s="65"/>
      <c r="F1426" s="65"/>
    </row>
    <row r="1427" spans="1:6" ht="13">
      <c r="A1427" s="96"/>
      <c r="B1427" s="96"/>
      <c r="C1427" s="94"/>
      <c r="D1427" s="65"/>
      <c r="E1427" s="65"/>
      <c r="F1427" s="65"/>
    </row>
    <row r="1428" spans="1:6" ht="13">
      <c r="A1428" s="96"/>
      <c r="B1428" s="96"/>
      <c r="C1428" s="94"/>
      <c r="D1428" s="65"/>
      <c r="E1428" s="65"/>
      <c r="F1428" s="65"/>
    </row>
    <row r="1429" spans="1:6" ht="13">
      <c r="A1429" s="96"/>
      <c r="B1429" s="96"/>
      <c r="C1429" s="94"/>
      <c r="D1429" s="65"/>
      <c r="E1429" s="65"/>
      <c r="F1429" s="65"/>
    </row>
    <row r="1430" spans="1:6" ht="13">
      <c r="A1430" s="96"/>
      <c r="B1430" s="96"/>
      <c r="C1430" s="94"/>
      <c r="D1430" s="65"/>
      <c r="E1430" s="65"/>
      <c r="F1430" s="65"/>
    </row>
    <row r="1431" spans="1:6" ht="13">
      <c r="A1431" s="96"/>
      <c r="B1431" s="96"/>
      <c r="C1431" s="94"/>
      <c r="D1431" s="65"/>
      <c r="E1431" s="65"/>
      <c r="F1431" s="65"/>
    </row>
    <row r="1432" spans="1:6" ht="13">
      <c r="A1432" s="96"/>
      <c r="B1432" s="96"/>
      <c r="C1432" s="94"/>
      <c r="D1432" s="65"/>
      <c r="E1432" s="65"/>
      <c r="F1432" s="65"/>
    </row>
    <row r="1433" spans="1:6" ht="13">
      <c r="A1433" s="96"/>
      <c r="B1433" s="96"/>
      <c r="C1433" s="94"/>
      <c r="D1433" s="65"/>
      <c r="E1433" s="65"/>
      <c r="F1433" s="65"/>
    </row>
    <row r="1434" spans="1:6" ht="13">
      <c r="A1434" s="96"/>
      <c r="B1434" s="96"/>
      <c r="C1434" s="94"/>
      <c r="D1434" s="65"/>
      <c r="E1434" s="65"/>
      <c r="F1434" s="65"/>
    </row>
    <row r="1435" spans="1:6" ht="13">
      <c r="A1435" s="96"/>
      <c r="B1435" s="96"/>
      <c r="C1435" s="94"/>
      <c r="D1435" s="65"/>
      <c r="E1435" s="65"/>
      <c r="F1435" s="65"/>
    </row>
    <row r="1436" spans="1:6" ht="13">
      <c r="A1436" s="96"/>
      <c r="B1436" s="96"/>
      <c r="C1436" s="94"/>
      <c r="D1436" s="65"/>
      <c r="E1436" s="65"/>
      <c r="F1436" s="65"/>
    </row>
    <row r="1437" spans="1:6" ht="13">
      <c r="A1437" s="96"/>
      <c r="B1437" s="96"/>
      <c r="C1437" s="94"/>
      <c r="D1437" s="65"/>
      <c r="E1437" s="65"/>
      <c r="F1437" s="65"/>
    </row>
    <row r="1438" spans="1:6" ht="13">
      <c r="A1438" s="96"/>
      <c r="B1438" s="96"/>
      <c r="C1438" s="94"/>
      <c r="D1438" s="65"/>
      <c r="E1438" s="65"/>
      <c r="F1438" s="65"/>
    </row>
    <row r="1439" spans="1:6" ht="13">
      <c r="A1439" s="96"/>
      <c r="B1439" s="96"/>
      <c r="C1439" s="94"/>
      <c r="D1439" s="65"/>
      <c r="E1439" s="65"/>
      <c r="F1439" s="65"/>
    </row>
    <row r="1440" spans="1:6" ht="13">
      <c r="A1440" s="96"/>
      <c r="B1440" s="96"/>
      <c r="C1440" s="94"/>
      <c r="D1440" s="65"/>
      <c r="E1440" s="65"/>
      <c r="F1440" s="65"/>
    </row>
    <row r="1441" spans="1:6" ht="13">
      <c r="A1441" s="96"/>
      <c r="B1441" s="96"/>
      <c r="C1441" s="94"/>
      <c r="D1441" s="65"/>
      <c r="E1441" s="65"/>
      <c r="F1441" s="65"/>
    </row>
    <row r="1442" spans="1:6" ht="13">
      <c r="A1442" s="96"/>
      <c r="B1442" s="96"/>
      <c r="C1442" s="94"/>
      <c r="D1442" s="65"/>
      <c r="E1442" s="65"/>
      <c r="F1442" s="65"/>
    </row>
    <row r="1443" spans="1:6" ht="13">
      <c r="A1443" s="96"/>
      <c r="B1443" s="96"/>
      <c r="C1443" s="94"/>
      <c r="D1443" s="65"/>
      <c r="E1443" s="65"/>
      <c r="F1443" s="65"/>
    </row>
    <row r="1444" spans="1:6" ht="13">
      <c r="A1444" s="96"/>
      <c r="B1444" s="96"/>
      <c r="C1444" s="94"/>
      <c r="D1444" s="65"/>
      <c r="E1444" s="65"/>
      <c r="F1444" s="65"/>
    </row>
    <row r="1445" spans="1:6" ht="13">
      <c r="A1445" s="96"/>
      <c r="B1445" s="96"/>
      <c r="C1445" s="94"/>
      <c r="D1445" s="65"/>
      <c r="E1445" s="65"/>
      <c r="F1445" s="65"/>
    </row>
    <row r="1446" spans="1:6" ht="13">
      <c r="A1446" s="96"/>
      <c r="B1446" s="96"/>
      <c r="C1446" s="94"/>
      <c r="D1446" s="65"/>
      <c r="E1446" s="65"/>
      <c r="F1446" s="65"/>
    </row>
    <row r="1447" spans="1:6" ht="13">
      <c r="A1447" s="96"/>
      <c r="B1447" s="96"/>
      <c r="C1447" s="94"/>
      <c r="D1447" s="65"/>
      <c r="E1447" s="65"/>
      <c r="F1447" s="65"/>
    </row>
    <row r="1448" spans="1:6" ht="13">
      <c r="A1448" s="96"/>
      <c r="B1448" s="96"/>
      <c r="C1448" s="94"/>
      <c r="D1448" s="65"/>
      <c r="E1448" s="65"/>
      <c r="F1448" s="65"/>
    </row>
    <row r="1449" spans="1:6" ht="13">
      <c r="A1449" s="96"/>
      <c r="B1449" s="96"/>
      <c r="C1449" s="94"/>
      <c r="D1449" s="65"/>
      <c r="E1449" s="65"/>
      <c r="F1449" s="65"/>
    </row>
    <row r="1450" spans="1:6" ht="13">
      <c r="A1450" s="96"/>
      <c r="B1450" s="96"/>
      <c r="C1450" s="94"/>
      <c r="D1450" s="65"/>
      <c r="E1450" s="65"/>
      <c r="F1450" s="65"/>
    </row>
    <row r="1451" spans="1:6" ht="13">
      <c r="A1451" s="96"/>
      <c r="B1451" s="96"/>
      <c r="C1451" s="94"/>
      <c r="D1451" s="65"/>
      <c r="E1451" s="65"/>
      <c r="F1451" s="65"/>
    </row>
    <row r="1452" spans="1:6" ht="13">
      <c r="A1452" s="96"/>
      <c r="B1452" s="96"/>
      <c r="C1452" s="94"/>
      <c r="D1452" s="65"/>
      <c r="E1452" s="65"/>
      <c r="F1452" s="65"/>
    </row>
    <row r="1453" spans="1:6" ht="13">
      <c r="A1453" s="96"/>
      <c r="B1453" s="96"/>
      <c r="C1453" s="94"/>
      <c r="D1453" s="65"/>
      <c r="E1453" s="65"/>
      <c r="F1453" s="65"/>
    </row>
    <row r="1454" spans="1:6" ht="13">
      <c r="A1454" s="96"/>
      <c r="B1454" s="96"/>
      <c r="C1454" s="94"/>
      <c r="D1454" s="65"/>
      <c r="E1454" s="65"/>
      <c r="F1454" s="65"/>
    </row>
    <row r="1455" spans="1:6" ht="13">
      <c r="A1455" s="96"/>
      <c r="B1455" s="96"/>
      <c r="C1455" s="94"/>
      <c r="D1455" s="65"/>
      <c r="E1455" s="65"/>
      <c r="F1455" s="65"/>
    </row>
    <row r="1456" spans="1:6" ht="13">
      <c r="A1456" s="96"/>
      <c r="B1456" s="96"/>
      <c r="C1456" s="94"/>
      <c r="D1456" s="65"/>
      <c r="E1456" s="65"/>
      <c r="F1456" s="65"/>
    </row>
    <row r="1457" spans="1:6" ht="13">
      <c r="A1457" s="96"/>
      <c r="B1457" s="96"/>
      <c r="C1457" s="94"/>
      <c r="D1457" s="65"/>
      <c r="E1457" s="65"/>
      <c r="F1457" s="65"/>
    </row>
    <row r="1458" spans="1:6" ht="13">
      <c r="A1458" s="96"/>
      <c r="B1458" s="96"/>
      <c r="C1458" s="94"/>
      <c r="D1458" s="65"/>
      <c r="E1458" s="65"/>
      <c r="F1458" s="65"/>
    </row>
    <row r="1459" spans="1:6" ht="13">
      <c r="A1459" s="96"/>
      <c r="B1459" s="96"/>
      <c r="C1459" s="94"/>
      <c r="D1459" s="65"/>
      <c r="E1459" s="65"/>
      <c r="F1459" s="65"/>
    </row>
    <row r="1460" spans="1:6" ht="13">
      <c r="A1460" s="96"/>
      <c r="B1460" s="96"/>
      <c r="C1460" s="94"/>
      <c r="D1460" s="65"/>
      <c r="E1460" s="65"/>
      <c r="F1460" s="65"/>
    </row>
    <row r="1461" spans="1:6" ht="13">
      <c r="A1461" s="96"/>
      <c r="B1461" s="96"/>
      <c r="C1461" s="94"/>
      <c r="D1461" s="65"/>
      <c r="E1461" s="65"/>
      <c r="F1461" s="65"/>
    </row>
    <row r="1462" spans="1:6" ht="13">
      <c r="A1462" s="96"/>
      <c r="B1462" s="96"/>
      <c r="C1462" s="94"/>
      <c r="D1462" s="65"/>
      <c r="E1462" s="65"/>
      <c r="F1462" s="65"/>
    </row>
    <row r="1463" spans="1:6" ht="13">
      <c r="A1463" s="96"/>
      <c r="B1463" s="96"/>
      <c r="C1463" s="94"/>
      <c r="D1463" s="65"/>
      <c r="E1463" s="65"/>
      <c r="F1463" s="65"/>
    </row>
    <row r="1464" spans="1:6" ht="13">
      <c r="A1464" s="96"/>
      <c r="B1464" s="96"/>
      <c r="C1464" s="94"/>
      <c r="D1464" s="65"/>
      <c r="E1464" s="65"/>
      <c r="F1464" s="65"/>
    </row>
    <row r="1465" spans="1:6" ht="13">
      <c r="A1465" s="96"/>
      <c r="B1465" s="96"/>
      <c r="C1465" s="94"/>
      <c r="D1465" s="65"/>
      <c r="E1465" s="65"/>
      <c r="F1465" s="65"/>
    </row>
    <row r="1466" spans="1:6" ht="13">
      <c r="A1466" s="96"/>
      <c r="B1466" s="96"/>
      <c r="C1466" s="94"/>
      <c r="D1466" s="65"/>
      <c r="E1466" s="65"/>
      <c r="F1466" s="65"/>
    </row>
    <row r="1467" spans="1:6" ht="13">
      <c r="A1467" s="96"/>
      <c r="B1467" s="96"/>
      <c r="C1467" s="94"/>
      <c r="D1467" s="65"/>
      <c r="E1467" s="65"/>
      <c r="F1467" s="65"/>
    </row>
    <row r="1468" spans="1:6" ht="13">
      <c r="A1468" s="96"/>
      <c r="B1468" s="96"/>
      <c r="C1468" s="94"/>
      <c r="D1468" s="65"/>
      <c r="E1468" s="65"/>
      <c r="F1468" s="65"/>
    </row>
    <row r="1469" spans="1:6" ht="13">
      <c r="A1469" s="96"/>
      <c r="B1469" s="96"/>
      <c r="C1469" s="94"/>
      <c r="D1469" s="65"/>
      <c r="E1469" s="65"/>
      <c r="F1469" s="65"/>
    </row>
    <row r="1470" spans="1:6" ht="13">
      <c r="A1470" s="96"/>
      <c r="B1470" s="96"/>
      <c r="C1470" s="94"/>
      <c r="D1470" s="65"/>
      <c r="E1470" s="65"/>
      <c r="F1470" s="65"/>
    </row>
    <row r="1471" spans="1:6" ht="13">
      <c r="A1471" s="96"/>
      <c r="B1471" s="96"/>
      <c r="C1471" s="94"/>
      <c r="D1471" s="65"/>
      <c r="E1471" s="65"/>
      <c r="F1471" s="65"/>
    </row>
    <row r="1472" spans="1:6" ht="13">
      <c r="A1472" s="96"/>
      <c r="B1472" s="96"/>
      <c r="C1472" s="94"/>
      <c r="D1472" s="65"/>
      <c r="E1472" s="65"/>
      <c r="F1472" s="65"/>
    </row>
    <row r="1473" spans="1:6" ht="13">
      <c r="A1473" s="96"/>
      <c r="B1473" s="96"/>
      <c r="C1473" s="94"/>
      <c r="D1473" s="65"/>
      <c r="E1473" s="65"/>
      <c r="F1473" s="65"/>
    </row>
    <row r="1474" spans="1:6" ht="13">
      <c r="A1474" s="96"/>
      <c r="B1474" s="96"/>
      <c r="C1474" s="94"/>
      <c r="D1474" s="65"/>
      <c r="E1474" s="65"/>
      <c r="F1474" s="65"/>
    </row>
    <row r="1475" spans="1:6" ht="13">
      <c r="A1475" s="96"/>
      <c r="B1475" s="96"/>
      <c r="C1475" s="94"/>
      <c r="D1475" s="65"/>
      <c r="E1475" s="65"/>
      <c r="F1475" s="65"/>
    </row>
    <row r="1476" spans="1:6" ht="13">
      <c r="A1476" s="96"/>
      <c r="B1476" s="96"/>
      <c r="C1476" s="94"/>
      <c r="D1476" s="65"/>
      <c r="E1476" s="65"/>
      <c r="F1476" s="65"/>
    </row>
    <row r="1477" spans="1:6" ht="13">
      <c r="A1477" s="96"/>
      <c r="B1477" s="96"/>
      <c r="C1477" s="94"/>
      <c r="D1477" s="65"/>
      <c r="E1477" s="65"/>
      <c r="F1477" s="65"/>
    </row>
    <row r="1478" spans="1:6" ht="13">
      <c r="A1478" s="96"/>
      <c r="B1478" s="96"/>
      <c r="C1478" s="94"/>
      <c r="D1478" s="65"/>
      <c r="E1478" s="65"/>
      <c r="F1478" s="65"/>
    </row>
    <row r="1479" spans="1:6" ht="13">
      <c r="A1479" s="96"/>
      <c r="B1479" s="96"/>
      <c r="C1479" s="94"/>
      <c r="D1479" s="65"/>
      <c r="E1479" s="65"/>
      <c r="F1479" s="65"/>
    </row>
    <row r="1480" spans="1:6" ht="13">
      <c r="A1480" s="96"/>
      <c r="B1480" s="96"/>
      <c r="C1480" s="94"/>
      <c r="D1480" s="65"/>
      <c r="E1480" s="65"/>
      <c r="F1480" s="65"/>
    </row>
    <row r="1481" spans="1:6" ht="13">
      <c r="A1481" s="96"/>
      <c r="B1481" s="96"/>
      <c r="C1481" s="94"/>
      <c r="D1481" s="65"/>
      <c r="E1481" s="65"/>
      <c r="F1481" s="65"/>
    </row>
    <row r="1482" spans="1:6" ht="13">
      <c r="A1482" s="96"/>
      <c r="B1482" s="96"/>
      <c r="C1482" s="94"/>
      <c r="D1482" s="65"/>
      <c r="E1482" s="65"/>
      <c r="F1482" s="65"/>
    </row>
    <row r="1483" spans="1:6" ht="13">
      <c r="A1483" s="96"/>
      <c r="B1483" s="96"/>
      <c r="C1483" s="94"/>
      <c r="D1483" s="65"/>
      <c r="E1483" s="65"/>
      <c r="F1483" s="65"/>
    </row>
    <row r="1484" spans="1:6" ht="13">
      <c r="A1484" s="96"/>
      <c r="B1484" s="96"/>
      <c r="C1484" s="94"/>
      <c r="D1484" s="65"/>
      <c r="E1484" s="65"/>
      <c r="F1484" s="65"/>
    </row>
    <row r="1485" spans="1:6" ht="13">
      <c r="A1485" s="96"/>
      <c r="B1485" s="96"/>
      <c r="C1485" s="94"/>
      <c r="D1485" s="65"/>
      <c r="E1485" s="65"/>
      <c r="F1485" s="65"/>
    </row>
    <row r="1486" spans="1:6" ht="13">
      <c r="A1486" s="96"/>
      <c r="B1486" s="96"/>
      <c r="C1486" s="94"/>
      <c r="D1486" s="65"/>
      <c r="E1486" s="65"/>
      <c r="F1486" s="65"/>
    </row>
    <row r="1487" spans="1:6" ht="13">
      <c r="A1487" s="96"/>
      <c r="B1487" s="96"/>
      <c r="C1487" s="94"/>
      <c r="D1487" s="65"/>
      <c r="E1487" s="65"/>
      <c r="F1487" s="65"/>
    </row>
    <row r="1488" spans="1:6" ht="13">
      <c r="A1488" s="96"/>
      <c r="B1488" s="96"/>
      <c r="C1488" s="94"/>
      <c r="D1488" s="65"/>
      <c r="E1488" s="65"/>
      <c r="F1488" s="65"/>
    </row>
    <row r="1489" spans="1:6" ht="13">
      <c r="A1489" s="96"/>
      <c r="B1489" s="96"/>
      <c r="C1489" s="94"/>
      <c r="D1489" s="65"/>
      <c r="E1489" s="65"/>
      <c r="F1489" s="65"/>
    </row>
    <row r="1490" spans="1:6" ht="13">
      <c r="A1490" s="96"/>
      <c r="B1490" s="96"/>
      <c r="C1490" s="94"/>
      <c r="D1490" s="65"/>
      <c r="E1490" s="65"/>
      <c r="F1490" s="65"/>
    </row>
    <row r="1491" spans="1:6" ht="13">
      <c r="A1491" s="96"/>
      <c r="B1491" s="96"/>
      <c r="C1491" s="94"/>
      <c r="D1491" s="65"/>
      <c r="E1491" s="65"/>
      <c r="F1491" s="65"/>
    </row>
    <row r="1492" spans="1:6" ht="13">
      <c r="A1492" s="96"/>
      <c r="B1492" s="96"/>
      <c r="C1492" s="94"/>
      <c r="D1492" s="65"/>
      <c r="E1492" s="65"/>
      <c r="F1492" s="65"/>
    </row>
    <row r="1493" spans="1:6" ht="13">
      <c r="A1493" s="96"/>
      <c r="B1493" s="96"/>
      <c r="C1493" s="94"/>
      <c r="D1493" s="65"/>
      <c r="E1493" s="65"/>
      <c r="F1493" s="65"/>
    </row>
    <row r="1494" spans="1:6" ht="13">
      <c r="A1494" s="96"/>
      <c r="B1494" s="96"/>
      <c r="C1494" s="94"/>
      <c r="D1494" s="65"/>
      <c r="E1494" s="65"/>
      <c r="F1494" s="65"/>
    </row>
    <row r="1495" spans="1:6" ht="13">
      <c r="A1495" s="96"/>
      <c r="B1495" s="96"/>
      <c r="C1495" s="94"/>
      <c r="D1495" s="65"/>
      <c r="E1495" s="65"/>
      <c r="F1495" s="65"/>
    </row>
    <row r="1496" spans="1:6" ht="13">
      <c r="A1496" s="96"/>
      <c r="B1496" s="96"/>
      <c r="C1496" s="94"/>
      <c r="D1496" s="65"/>
      <c r="E1496" s="65"/>
      <c r="F1496" s="65"/>
    </row>
    <row r="1497" spans="1:6" ht="13">
      <c r="A1497" s="96"/>
      <c r="B1497" s="96"/>
      <c r="C1497" s="94"/>
      <c r="D1497" s="65"/>
      <c r="E1497" s="65"/>
      <c r="F1497" s="65"/>
    </row>
    <row r="1498" spans="1:6" ht="13">
      <c r="A1498" s="96"/>
      <c r="B1498" s="96"/>
      <c r="C1498" s="94"/>
      <c r="D1498" s="65"/>
      <c r="E1498" s="65"/>
      <c r="F1498" s="65"/>
    </row>
    <row r="1499" spans="1:6" ht="13">
      <c r="A1499" s="96"/>
      <c r="B1499" s="96"/>
      <c r="C1499" s="94"/>
      <c r="D1499" s="65"/>
      <c r="E1499" s="65"/>
      <c r="F1499" s="65"/>
    </row>
    <row r="1500" spans="1:6" ht="13">
      <c r="A1500" s="96"/>
      <c r="B1500" s="96"/>
      <c r="C1500" s="94"/>
      <c r="D1500" s="65"/>
      <c r="E1500" s="65"/>
      <c r="F1500" s="65"/>
    </row>
    <row r="1501" spans="1:6" ht="13">
      <c r="A1501" s="96"/>
      <c r="B1501" s="96"/>
      <c r="C1501" s="94"/>
      <c r="D1501" s="65"/>
      <c r="E1501" s="65"/>
      <c r="F1501" s="65"/>
    </row>
    <row r="1502" spans="1:6" ht="13">
      <c r="A1502" s="96"/>
      <c r="B1502" s="96"/>
      <c r="C1502" s="94"/>
      <c r="D1502" s="65"/>
      <c r="E1502" s="65"/>
      <c r="F1502" s="65"/>
    </row>
    <row r="1503" spans="1:6" ht="13">
      <c r="A1503" s="96"/>
      <c r="B1503" s="96"/>
      <c r="C1503" s="94"/>
      <c r="D1503" s="65"/>
      <c r="E1503" s="65"/>
      <c r="F1503" s="65"/>
    </row>
    <row r="1504" spans="1:6" ht="13">
      <c r="A1504" s="96"/>
      <c r="B1504" s="96"/>
      <c r="C1504" s="94"/>
      <c r="D1504" s="65"/>
      <c r="E1504" s="65"/>
      <c r="F1504" s="65"/>
    </row>
    <row r="1505" spans="1:6" ht="13">
      <c r="A1505" s="96"/>
      <c r="B1505" s="96"/>
      <c r="C1505" s="94"/>
      <c r="D1505" s="65"/>
      <c r="E1505" s="65"/>
      <c r="F1505" s="65"/>
    </row>
    <row r="1506" spans="1:6" ht="13">
      <c r="A1506" s="96"/>
      <c r="B1506" s="96"/>
      <c r="C1506" s="94"/>
      <c r="D1506" s="65"/>
      <c r="E1506" s="65"/>
      <c r="F1506" s="65"/>
    </row>
    <row r="1507" spans="1:6" ht="13">
      <c r="A1507" s="96"/>
      <c r="B1507" s="96"/>
      <c r="C1507" s="94"/>
      <c r="D1507" s="65"/>
      <c r="E1507" s="65"/>
      <c r="F1507" s="65"/>
    </row>
    <row r="1508" spans="1:6" ht="13">
      <c r="A1508" s="96"/>
      <c r="B1508" s="96"/>
      <c r="C1508" s="94"/>
      <c r="D1508" s="65"/>
      <c r="E1508" s="65"/>
      <c r="F1508" s="65"/>
    </row>
    <row r="1509" spans="1:6" ht="13">
      <c r="A1509" s="96"/>
      <c r="B1509" s="96"/>
      <c r="C1509" s="94"/>
      <c r="D1509" s="65"/>
      <c r="E1509" s="65"/>
      <c r="F1509" s="65"/>
    </row>
    <row r="1510" spans="1:6" ht="13">
      <c r="A1510" s="96"/>
      <c r="B1510" s="96"/>
      <c r="C1510" s="94"/>
      <c r="D1510" s="65"/>
      <c r="E1510" s="65"/>
      <c r="F1510" s="65"/>
    </row>
    <row r="1511" spans="1:6" ht="13">
      <c r="A1511" s="96"/>
      <c r="B1511" s="96"/>
      <c r="C1511" s="94"/>
      <c r="D1511" s="65"/>
      <c r="E1511" s="65"/>
      <c r="F1511" s="65"/>
    </row>
    <row r="1512" spans="1:6" ht="13">
      <c r="A1512" s="96"/>
      <c r="B1512" s="96"/>
      <c r="C1512" s="94"/>
      <c r="D1512" s="65"/>
      <c r="E1512" s="65"/>
      <c r="F1512" s="65"/>
    </row>
    <row r="1513" spans="1:6" ht="13">
      <c r="A1513" s="96"/>
      <c r="B1513" s="96"/>
      <c r="C1513" s="94"/>
      <c r="D1513" s="65"/>
      <c r="E1513" s="65"/>
      <c r="F1513" s="65"/>
    </row>
    <row r="1514" spans="1:6" ht="13">
      <c r="A1514" s="96"/>
      <c r="B1514" s="96"/>
      <c r="C1514" s="94"/>
      <c r="D1514" s="65"/>
      <c r="E1514" s="65"/>
      <c r="F1514" s="65"/>
    </row>
    <row r="1515" spans="1:6" ht="13">
      <c r="A1515" s="96"/>
      <c r="B1515" s="96"/>
      <c r="C1515" s="94"/>
      <c r="D1515" s="65"/>
      <c r="E1515" s="65"/>
      <c r="F1515" s="65"/>
    </row>
    <row r="1516" spans="1:6" ht="13">
      <c r="A1516" s="96"/>
      <c r="B1516" s="96"/>
      <c r="C1516" s="94"/>
      <c r="D1516" s="65"/>
      <c r="E1516" s="65"/>
      <c r="F1516" s="65"/>
    </row>
    <row r="1517" spans="1:6" ht="13">
      <c r="A1517" s="96"/>
      <c r="B1517" s="96"/>
      <c r="C1517" s="94"/>
      <c r="D1517" s="65"/>
      <c r="E1517" s="65"/>
      <c r="F1517" s="65"/>
    </row>
    <row r="1518" spans="1:6" ht="13">
      <c r="A1518" s="96"/>
      <c r="B1518" s="96"/>
      <c r="C1518" s="94"/>
      <c r="D1518" s="65"/>
      <c r="E1518" s="65"/>
      <c r="F1518" s="65"/>
    </row>
    <row r="1519" spans="1:6" ht="13">
      <c r="A1519" s="96"/>
      <c r="B1519" s="96"/>
      <c r="C1519" s="94"/>
      <c r="D1519" s="65"/>
      <c r="E1519" s="65"/>
      <c r="F1519" s="65"/>
    </row>
    <row r="1520" spans="1:6" ht="13">
      <c r="A1520" s="96"/>
      <c r="B1520" s="96"/>
      <c r="C1520" s="94"/>
      <c r="D1520" s="65"/>
      <c r="E1520" s="65"/>
      <c r="F1520" s="65"/>
    </row>
    <row r="1521" spans="1:6" ht="13">
      <c r="A1521" s="96"/>
      <c r="B1521" s="96"/>
      <c r="C1521" s="94"/>
      <c r="D1521" s="65"/>
      <c r="E1521" s="65"/>
      <c r="F1521" s="65"/>
    </row>
    <row r="1522" spans="1:6" ht="13">
      <c r="A1522" s="96"/>
      <c r="B1522" s="96"/>
      <c r="C1522" s="94"/>
      <c r="D1522" s="65"/>
      <c r="E1522" s="65"/>
      <c r="F1522" s="65"/>
    </row>
    <row r="1523" spans="1:6" ht="13">
      <c r="A1523" s="96"/>
      <c r="B1523" s="96"/>
      <c r="C1523" s="94"/>
      <c r="D1523" s="65"/>
      <c r="E1523" s="65"/>
      <c r="F1523" s="65"/>
    </row>
    <row r="1524" spans="1:6" ht="13">
      <c r="A1524" s="96"/>
      <c r="B1524" s="96"/>
      <c r="C1524" s="94"/>
      <c r="D1524" s="65"/>
      <c r="E1524" s="65"/>
      <c r="F1524" s="65"/>
    </row>
    <row r="1525" spans="1:6" ht="13">
      <c r="A1525" s="96"/>
      <c r="B1525" s="96"/>
      <c r="C1525" s="94"/>
      <c r="D1525" s="65"/>
      <c r="E1525" s="65"/>
      <c r="F1525" s="65"/>
    </row>
    <row r="1526" spans="1:6" ht="13">
      <c r="A1526" s="96"/>
      <c r="B1526" s="96"/>
      <c r="C1526" s="94"/>
      <c r="D1526" s="65"/>
      <c r="E1526" s="65"/>
      <c r="F1526" s="65"/>
    </row>
    <row r="1527" spans="1:6" ht="13">
      <c r="A1527" s="96"/>
      <c r="B1527" s="96"/>
      <c r="C1527" s="94"/>
      <c r="D1527" s="65"/>
      <c r="E1527" s="65"/>
      <c r="F1527" s="65"/>
    </row>
    <row r="1528" spans="1:6" ht="13">
      <c r="A1528" s="96"/>
      <c r="B1528" s="96"/>
      <c r="C1528" s="94"/>
      <c r="D1528" s="65"/>
      <c r="E1528" s="65"/>
      <c r="F1528" s="65"/>
    </row>
    <row r="1529" spans="1:6" ht="13">
      <c r="A1529" s="96"/>
      <c r="B1529" s="96"/>
      <c r="C1529" s="94"/>
      <c r="D1529" s="65"/>
      <c r="E1529" s="65"/>
      <c r="F1529" s="65"/>
    </row>
    <row r="1530" spans="1:6" ht="13">
      <c r="A1530" s="96"/>
      <c r="B1530" s="96"/>
      <c r="C1530" s="94"/>
      <c r="D1530" s="65"/>
      <c r="E1530" s="65"/>
      <c r="F1530" s="65"/>
    </row>
    <row r="1531" spans="1:6" ht="13">
      <c r="A1531" s="96"/>
      <c r="B1531" s="96"/>
      <c r="C1531" s="94"/>
      <c r="D1531" s="65"/>
      <c r="E1531" s="65"/>
      <c r="F1531" s="65"/>
    </row>
    <row r="1532" spans="1:6" ht="13">
      <c r="A1532" s="96"/>
      <c r="B1532" s="96"/>
      <c r="C1532" s="94"/>
      <c r="D1532" s="65"/>
      <c r="E1532" s="65"/>
      <c r="F1532" s="65"/>
    </row>
    <row r="1533" spans="1:6" ht="13">
      <c r="A1533" s="96"/>
      <c r="B1533" s="96"/>
      <c r="C1533" s="94"/>
      <c r="D1533" s="65"/>
      <c r="E1533" s="65"/>
      <c r="F1533" s="65"/>
    </row>
    <row r="1534" spans="1:6" ht="13">
      <c r="A1534" s="96"/>
      <c r="B1534" s="96"/>
      <c r="C1534" s="94"/>
      <c r="D1534" s="65"/>
      <c r="E1534" s="65"/>
      <c r="F1534" s="65"/>
    </row>
    <row r="1535" spans="1:6" ht="13">
      <c r="A1535" s="96"/>
      <c r="B1535" s="96"/>
      <c r="C1535" s="94"/>
      <c r="D1535" s="65"/>
      <c r="E1535" s="65"/>
      <c r="F1535" s="65"/>
    </row>
    <row r="1536" spans="1:6" ht="13">
      <c r="A1536" s="96"/>
      <c r="B1536" s="96"/>
      <c r="C1536" s="94"/>
      <c r="D1536" s="65"/>
      <c r="E1536" s="65"/>
      <c r="F1536" s="65"/>
    </row>
    <row r="1537" spans="1:6" ht="13">
      <c r="A1537" s="96"/>
      <c r="B1537" s="96"/>
      <c r="C1537" s="94"/>
      <c r="D1537" s="65"/>
      <c r="E1537" s="65"/>
      <c r="F1537" s="65"/>
    </row>
    <row r="1538" spans="1:6" ht="13">
      <c r="A1538" s="96"/>
      <c r="B1538" s="96"/>
      <c r="C1538" s="94"/>
      <c r="D1538" s="65"/>
      <c r="E1538" s="65"/>
      <c r="F1538" s="65"/>
    </row>
    <row r="1539" spans="1:6" ht="13">
      <c r="A1539" s="96"/>
      <c r="B1539" s="96"/>
      <c r="C1539" s="94"/>
      <c r="D1539" s="65"/>
      <c r="E1539" s="65"/>
      <c r="F1539" s="65"/>
    </row>
    <row r="1540" spans="1:6" ht="13">
      <c r="A1540" s="96"/>
      <c r="B1540" s="96"/>
      <c r="C1540" s="94"/>
      <c r="D1540" s="65"/>
      <c r="E1540" s="65"/>
      <c r="F1540" s="65"/>
    </row>
    <row r="1541" spans="1:6" ht="13">
      <c r="A1541" s="96"/>
      <c r="B1541" s="96"/>
      <c r="C1541" s="94"/>
      <c r="D1541" s="65"/>
      <c r="E1541" s="65"/>
      <c r="F1541" s="65"/>
    </row>
    <row r="1542" spans="1:6" ht="13">
      <c r="A1542" s="96"/>
      <c r="B1542" s="96"/>
      <c r="C1542" s="94"/>
      <c r="D1542" s="65"/>
      <c r="E1542" s="65"/>
      <c r="F1542" s="65"/>
    </row>
    <row r="1543" spans="1:6" ht="13">
      <c r="A1543" s="96"/>
      <c r="B1543" s="96"/>
      <c r="C1543" s="94"/>
      <c r="D1543" s="65"/>
      <c r="E1543" s="65"/>
      <c r="F1543" s="65"/>
    </row>
    <row r="1544" spans="1:6" ht="13">
      <c r="A1544" s="96"/>
      <c r="B1544" s="96"/>
      <c r="C1544" s="94"/>
      <c r="D1544" s="65"/>
      <c r="E1544" s="65"/>
      <c r="F1544" s="65"/>
    </row>
    <row r="1545" spans="1:6" ht="13">
      <c r="A1545" s="96"/>
      <c r="B1545" s="96"/>
      <c r="C1545" s="94"/>
      <c r="D1545" s="65"/>
      <c r="E1545" s="65"/>
      <c r="F1545" s="65"/>
    </row>
    <row r="1546" spans="1:6" ht="13">
      <c r="A1546" s="96"/>
      <c r="B1546" s="96"/>
      <c r="C1546" s="94"/>
      <c r="D1546" s="65"/>
      <c r="E1546" s="65"/>
      <c r="F1546" s="65"/>
    </row>
    <row r="1547" spans="1:6" ht="13">
      <c r="A1547" s="96"/>
      <c r="B1547" s="96"/>
      <c r="C1547" s="94"/>
      <c r="D1547" s="65"/>
      <c r="E1547" s="65"/>
      <c r="F1547" s="65"/>
    </row>
    <row r="1548" spans="1:6" ht="13">
      <c r="A1548" s="96"/>
      <c r="B1548" s="96"/>
      <c r="C1548" s="94"/>
      <c r="D1548" s="65"/>
      <c r="E1548" s="65"/>
      <c r="F1548" s="65"/>
    </row>
    <row r="1549" spans="1:6" ht="13">
      <c r="A1549" s="96"/>
      <c r="B1549" s="96"/>
      <c r="C1549" s="94"/>
      <c r="D1549" s="65"/>
      <c r="E1549" s="65"/>
      <c r="F1549" s="65"/>
    </row>
    <row r="1550" spans="1:6" ht="13">
      <c r="A1550" s="96"/>
      <c r="B1550" s="96"/>
      <c r="C1550" s="94"/>
      <c r="D1550" s="65"/>
      <c r="E1550" s="65"/>
      <c r="F1550" s="65"/>
    </row>
    <row r="1551" spans="1:6" ht="13">
      <c r="A1551" s="96"/>
      <c r="B1551" s="96"/>
      <c r="C1551" s="94"/>
      <c r="D1551" s="65"/>
      <c r="E1551" s="65"/>
      <c r="F1551" s="65"/>
    </row>
    <row r="1552" spans="1:6" ht="13">
      <c r="A1552" s="96"/>
      <c r="B1552" s="96"/>
      <c r="C1552" s="94"/>
      <c r="D1552" s="65"/>
      <c r="E1552" s="65"/>
      <c r="F1552" s="65"/>
    </row>
    <row r="1553" spans="1:6" ht="13">
      <c r="A1553" s="96"/>
      <c r="B1553" s="96"/>
      <c r="C1553" s="94"/>
      <c r="D1553" s="65"/>
      <c r="E1553" s="65"/>
      <c r="F1553" s="65"/>
    </row>
    <row r="1554" spans="1:6" ht="13">
      <c r="A1554" s="96"/>
      <c r="B1554" s="96"/>
      <c r="C1554" s="94"/>
      <c r="D1554" s="65"/>
      <c r="E1554" s="65"/>
      <c r="F1554" s="65"/>
    </row>
    <row r="1555" spans="1:6" ht="13">
      <c r="A1555" s="96"/>
      <c r="B1555" s="96"/>
      <c r="C1555" s="94"/>
      <c r="D1555" s="65"/>
      <c r="E1555" s="65"/>
      <c r="F1555" s="65"/>
    </row>
    <row r="1556" spans="1:6" ht="13">
      <c r="A1556" s="96"/>
      <c r="B1556" s="96"/>
      <c r="C1556" s="94"/>
      <c r="D1556" s="65"/>
      <c r="E1556" s="65"/>
      <c r="F1556" s="65"/>
    </row>
    <row r="1557" spans="1:6" ht="13">
      <c r="A1557" s="96"/>
      <c r="B1557" s="96"/>
      <c r="C1557" s="94"/>
      <c r="D1557" s="65"/>
      <c r="E1557" s="65"/>
      <c r="F1557" s="65"/>
    </row>
    <row r="1558" spans="1:6" ht="13">
      <c r="A1558" s="96"/>
      <c r="B1558" s="96"/>
      <c r="C1558" s="94"/>
      <c r="D1558" s="65"/>
      <c r="E1558" s="65"/>
      <c r="F1558" s="65"/>
    </row>
    <row r="1559" spans="1:6" ht="13">
      <c r="A1559" s="96"/>
      <c r="B1559" s="96"/>
      <c r="C1559" s="94"/>
      <c r="D1559" s="65"/>
      <c r="E1559" s="65"/>
      <c r="F1559" s="65"/>
    </row>
    <row r="1560" spans="1:6" ht="13">
      <c r="A1560" s="96"/>
      <c r="B1560" s="96"/>
      <c r="C1560" s="94"/>
      <c r="D1560" s="65"/>
      <c r="E1560" s="65"/>
      <c r="F1560" s="65"/>
    </row>
    <row r="1561" spans="1:6" ht="13">
      <c r="A1561" s="96"/>
      <c r="B1561" s="96"/>
      <c r="C1561" s="94"/>
      <c r="D1561" s="65"/>
      <c r="E1561" s="65"/>
      <c r="F1561" s="65"/>
    </row>
    <row r="1562" spans="1:6" ht="13">
      <c r="A1562" s="96"/>
      <c r="B1562" s="96"/>
      <c r="C1562" s="94"/>
      <c r="D1562" s="65"/>
      <c r="E1562" s="65"/>
      <c r="F1562" s="65"/>
    </row>
    <row r="1563" spans="1:6" ht="13">
      <c r="A1563" s="96"/>
      <c r="B1563" s="96"/>
      <c r="C1563" s="94"/>
      <c r="D1563" s="65"/>
      <c r="E1563" s="65"/>
      <c r="F1563" s="65"/>
    </row>
    <row r="1564" spans="1:6" ht="13">
      <c r="A1564" s="96"/>
      <c r="B1564" s="96"/>
      <c r="C1564" s="94"/>
      <c r="D1564" s="65"/>
      <c r="E1564" s="65"/>
      <c r="F1564" s="65"/>
    </row>
    <row r="1565" spans="1:6" ht="13">
      <c r="A1565" s="96"/>
      <c r="B1565" s="96"/>
      <c r="C1565" s="94"/>
      <c r="D1565" s="65"/>
      <c r="E1565" s="65"/>
      <c r="F1565" s="65"/>
    </row>
    <row r="1566" spans="1:6" ht="13">
      <c r="A1566" s="96"/>
      <c r="B1566" s="96"/>
      <c r="C1566" s="94"/>
      <c r="D1566" s="65"/>
      <c r="E1566" s="65"/>
      <c r="F1566" s="65"/>
    </row>
    <row r="1567" spans="1:6" ht="13">
      <c r="A1567" s="96"/>
      <c r="B1567" s="96"/>
      <c r="C1567" s="94"/>
      <c r="D1567" s="65"/>
      <c r="E1567" s="65"/>
      <c r="F1567" s="65"/>
    </row>
    <row r="1568" spans="1:6" ht="13">
      <c r="A1568" s="96"/>
      <c r="B1568" s="96"/>
      <c r="C1568" s="94"/>
      <c r="D1568" s="65"/>
      <c r="E1568" s="65"/>
      <c r="F1568" s="65"/>
    </row>
    <row r="1569" spans="1:6" ht="13">
      <c r="A1569" s="96"/>
      <c r="B1569" s="96"/>
      <c r="C1569" s="94"/>
      <c r="D1569" s="65"/>
      <c r="E1569" s="65"/>
      <c r="F1569" s="65"/>
    </row>
    <row r="1570" spans="1:6" ht="13">
      <c r="A1570" s="96"/>
      <c r="B1570" s="96"/>
      <c r="C1570" s="94"/>
      <c r="D1570" s="65"/>
      <c r="E1570" s="65"/>
      <c r="F1570" s="65"/>
    </row>
    <row r="1571" spans="1:6" ht="13">
      <c r="A1571" s="96"/>
      <c r="B1571" s="96"/>
      <c r="C1571" s="94"/>
      <c r="D1571" s="65"/>
      <c r="E1571" s="65"/>
      <c r="F1571" s="65"/>
    </row>
    <row r="1572" spans="1:6" ht="13">
      <c r="A1572" s="96"/>
      <c r="B1572" s="96"/>
      <c r="C1572" s="94"/>
      <c r="D1572" s="65"/>
      <c r="E1572" s="65"/>
      <c r="F1572" s="65"/>
    </row>
    <row r="1573" spans="1:6" ht="13">
      <c r="A1573" s="96"/>
      <c r="B1573" s="96"/>
      <c r="C1573" s="94"/>
      <c r="D1573" s="65"/>
      <c r="E1573" s="65"/>
      <c r="F1573" s="65"/>
    </row>
    <row r="1574" spans="1:6" ht="13">
      <c r="A1574" s="96"/>
      <c r="B1574" s="96"/>
      <c r="C1574" s="94"/>
      <c r="D1574" s="65"/>
      <c r="E1574" s="65"/>
      <c r="F1574" s="65"/>
    </row>
    <row r="1575" spans="1:6" ht="13">
      <c r="A1575" s="96"/>
      <c r="B1575" s="96"/>
      <c r="C1575" s="94"/>
      <c r="D1575" s="65"/>
      <c r="E1575" s="65"/>
      <c r="F1575" s="65"/>
    </row>
    <row r="1576" spans="1:6" ht="13">
      <c r="A1576" s="96"/>
      <c r="B1576" s="96"/>
      <c r="C1576" s="94"/>
      <c r="D1576" s="65"/>
      <c r="E1576" s="65"/>
      <c r="F1576" s="65"/>
    </row>
    <row r="1577" spans="1:6" ht="13">
      <c r="A1577" s="96"/>
      <c r="B1577" s="96"/>
      <c r="C1577" s="94"/>
      <c r="D1577" s="65"/>
      <c r="E1577" s="65"/>
      <c r="F1577" s="65"/>
    </row>
    <row r="1578" spans="1:6" ht="13">
      <c r="A1578" s="96"/>
      <c r="B1578" s="96"/>
      <c r="C1578" s="94"/>
      <c r="D1578" s="65"/>
      <c r="E1578" s="65"/>
      <c r="F1578" s="65"/>
    </row>
    <row r="1579" spans="1:6" ht="13">
      <c r="A1579" s="96"/>
      <c r="B1579" s="96"/>
      <c r="C1579" s="94"/>
      <c r="D1579" s="65"/>
      <c r="E1579" s="65"/>
      <c r="F1579" s="65"/>
    </row>
    <row r="1580" spans="1:6" ht="13">
      <c r="A1580" s="96"/>
      <c r="B1580" s="96"/>
      <c r="C1580" s="94"/>
      <c r="D1580" s="65"/>
      <c r="E1580" s="65"/>
      <c r="F1580" s="65"/>
    </row>
    <row r="1581" spans="1:6" ht="13">
      <c r="A1581" s="96"/>
      <c r="B1581" s="96"/>
      <c r="C1581" s="94"/>
      <c r="D1581" s="65"/>
      <c r="E1581" s="65"/>
      <c r="F1581" s="65"/>
    </row>
    <row r="1582" spans="1:6" ht="13">
      <c r="A1582" s="96"/>
      <c r="B1582" s="96"/>
      <c r="C1582" s="94"/>
      <c r="D1582" s="65"/>
      <c r="E1582" s="65"/>
      <c r="F1582" s="65"/>
    </row>
    <row r="1583" spans="1:6" ht="13">
      <c r="A1583" s="96"/>
      <c r="B1583" s="96"/>
      <c r="C1583" s="94"/>
      <c r="D1583" s="65"/>
      <c r="E1583" s="65"/>
      <c r="F1583" s="65"/>
    </row>
    <row r="1584" spans="1:6" ht="13">
      <c r="A1584" s="96"/>
      <c r="B1584" s="96"/>
      <c r="C1584" s="94"/>
      <c r="D1584" s="65"/>
      <c r="E1584" s="65"/>
      <c r="F1584" s="65"/>
    </row>
    <row r="1585" spans="1:6" ht="13">
      <c r="A1585" s="96"/>
      <c r="B1585" s="96"/>
      <c r="C1585" s="94"/>
      <c r="D1585" s="65"/>
      <c r="E1585" s="65"/>
      <c r="F1585" s="65"/>
    </row>
    <row r="1586" spans="1:6" ht="13">
      <c r="A1586" s="96"/>
      <c r="B1586" s="96"/>
      <c r="C1586" s="94"/>
      <c r="D1586" s="65"/>
      <c r="E1586" s="65"/>
      <c r="F1586" s="65"/>
    </row>
    <row r="1587" spans="1:6" ht="13">
      <c r="A1587" s="96"/>
      <c r="B1587" s="96"/>
      <c r="C1587" s="94"/>
      <c r="D1587" s="65"/>
      <c r="E1587" s="65"/>
      <c r="F1587" s="65"/>
    </row>
    <row r="1588" spans="1:6" ht="13">
      <c r="A1588" s="96"/>
      <c r="B1588" s="96"/>
      <c r="C1588" s="94"/>
      <c r="D1588" s="65"/>
      <c r="E1588" s="65"/>
      <c r="F1588" s="65"/>
    </row>
    <row r="1589" spans="1:6" ht="13">
      <c r="A1589" s="96"/>
      <c r="B1589" s="96"/>
      <c r="C1589" s="94"/>
      <c r="D1589" s="65"/>
      <c r="E1589" s="65"/>
      <c r="F1589" s="65"/>
    </row>
    <row r="1590" spans="1:6" ht="13">
      <c r="A1590" s="96"/>
      <c r="B1590" s="96"/>
      <c r="C1590" s="94"/>
      <c r="D1590" s="65"/>
      <c r="E1590" s="65"/>
      <c r="F1590" s="65"/>
    </row>
    <row r="1591" spans="1:6" ht="13">
      <c r="A1591" s="96"/>
      <c r="B1591" s="96"/>
      <c r="C1591" s="94"/>
      <c r="D1591" s="65"/>
      <c r="E1591" s="65"/>
      <c r="F1591" s="65"/>
    </row>
    <row r="1592" spans="1:6" ht="13">
      <c r="A1592" s="96"/>
      <c r="B1592" s="96"/>
      <c r="C1592" s="94"/>
      <c r="D1592" s="65"/>
      <c r="E1592" s="65"/>
      <c r="F1592" s="65"/>
    </row>
    <row r="1593" spans="1:6" ht="13">
      <c r="A1593" s="96"/>
      <c r="B1593" s="96"/>
      <c r="C1593" s="94"/>
      <c r="D1593" s="65"/>
      <c r="E1593" s="65"/>
      <c r="F1593" s="65"/>
    </row>
    <row r="1594" spans="1:6" ht="13">
      <c r="A1594" s="96"/>
      <c r="B1594" s="96"/>
      <c r="C1594" s="94"/>
      <c r="D1594" s="65"/>
      <c r="E1594" s="65"/>
      <c r="F1594" s="65"/>
    </row>
    <row r="1595" spans="1:6" ht="13">
      <c r="A1595" s="96"/>
      <c r="B1595" s="96"/>
      <c r="C1595" s="94"/>
      <c r="D1595" s="65"/>
      <c r="E1595" s="65"/>
      <c r="F1595" s="65"/>
    </row>
    <row r="1596" spans="1:6" ht="13">
      <c r="A1596" s="96"/>
      <c r="B1596" s="96"/>
      <c r="C1596" s="94"/>
      <c r="D1596" s="65"/>
      <c r="E1596" s="65"/>
      <c r="F1596" s="65"/>
    </row>
    <row r="1597" spans="1:6" ht="13">
      <c r="A1597" s="96"/>
      <c r="B1597" s="96"/>
      <c r="C1597" s="94"/>
      <c r="D1597" s="65"/>
      <c r="E1597" s="65"/>
      <c r="F1597" s="65"/>
    </row>
    <row r="1598" spans="1:6" ht="13">
      <c r="A1598" s="96"/>
      <c r="B1598" s="96"/>
      <c r="C1598" s="94"/>
      <c r="D1598" s="65"/>
      <c r="E1598" s="65"/>
      <c r="F1598" s="65"/>
    </row>
    <row r="1599" spans="1:6" ht="13">
      <c r="A1599" s="96"/>
      <c r="B1599" s="96"/>
      <c r="C1599" s="94"/>
      <c r="D1599" s="65"/>
      <c r="E1599" s="65"/>
      <c r="F1599" s="65"/>
    </row>
    <row r="1600" spans="1:6" ht="13">
      <c r="A1600" s="96"/>
      <c r="B1600" s="96"/>
      <c r="C1600" s="94"/>
      <c r="D1600" s="65"/>
      <c r="E1600" s="65"/>
      <c r="F1600" s="65"/>
    </row>
    <row r="1601" spans="1:6" ht="13">
      <c r="A1601" s="96"/>
      <c r="B1601" s="96"/>
      <c r="C1601" s="94"/>
      <c r="D1601" s="65"/>
      <c r="E1601" s="65"/>
      <c r="F1601" s="65"/>
    </row>
    <row r="1602" spans="1:6" ht="13">
      <c r="A1602" s="96"/>
      <c r="B1602" s="96"/>
      <c r="C1602" s="94"/>
      <c r="D1602" s="65"/>
      <c r="E1602" s="65"/>
      <c r="F1602" s="65"/>
    </row>
    <row r="1603" spans="1:6" ht="13">
      <c r="A1603" s="96"/>
      <c r="B1603" s="96"/>
      <c r="C1603" s="94"/>
      <c r="D1603" s="65"/>
      <c r="E1603" s="65"/>
      <c r="F1603" s="65"/>
    </row>
    <row r="1604" spans="1:6" ht="13">
      <c r="A1604" s="96"/>
      <c r="B1604" s="96"/>
      <c r="C1604" s="94"/>
      <c r="D1604" s="65"/>
      <c r="E1604" s="65"/>
      <c r="F1604" s="65"/>
    </row>
    <row r="1605" spans="1:6" ht="13">
      <c r="A1605" s="96"/>
      <c r="B1605" s="96"/>
      <c r="C1605" s="94"/>
      <c r="D1605" s="65"/>
      <c r="E1605" s="65"/>
      <c r="F1605" s="65"/>
    </row>
    <row r="1606" spans="1:6" ht="13">
      <c r="A1606" s="96"/>
      <c r="B1606" s="96"/>
      <c r="C1606" s="94"/>
      <c r="D1606" s="65"/>
      <c r="E1606" s="65"/>
      <c r="F1606" s="65"/>
    </row>
    <row r="1607" spans="1:6" ht="13">
      <c r="A1607" s="96"/>
      <c r="B1607" s="96"/>
      <c r="C1607" s="94"/>
      <c r="D1607" s="65"/>
      <c r="E1607" s="65"/>
      <c r="F1607" s="65"/>
    </row>
    <row r="1608" spans="1:6" ht="13">
      <c r="A1608" s="96"/>
      <c r="B1608" s="96"/>
      <c r="C1608" s="94"/>
      <c r="D1608" s="65"/>
      <c r="E1608" s="65"/>
      <c r="F1608" s="65"/>
    </row>
    <row r="1609" spans="1:6" ht="13">
      <c r="A1609" s="96"/>
      <c r="B1609" s="96"/>
      <c r="C1609" s="94"/>
      <c r="D1609" s="65"/>
      <c r="E1609" s="65"/>
      <c r="F1609" s="65"/>
    </row>
    <row r="1610" spans="1:6" ht="13">
      <c r="A1610" s="96"/>
      <c r="B1610" s="96"/>
      <c r="C1610" s="94"/>
      <c r="D1610" s="65"/>
      <c r="E1610" s="65"/>
      <c r="F1610" s="65"/>
    </row>
    <row r="1611" spans="1:6" ht="13">
      <c r="A1611" s="96"/>
      <c r="B1611" s="96"/>
      <c r="C1611" s="94"/>
      <c r="D1611" s="65"/>
      <c r="E1611" s="65"/>
      <c r="F1611" s="65"/>
    </row>
    <row r="1612" spans="1:6" ht="13">
      <c r="A1612" s="96"/>
      <c r="B1612" s="96"/>
      <c r="C1612" s="94"/>
      <c r="D1612" s="65"/>
      <c r="E1612" s="65"/>
      <c r="F1612" s="65"/>
    </row>
    <row r="1613" spans="1:6" ht="13">
      <c r="A1613" s="96"/>
      <c r="B1613" s="96"/>
      <c r="C1613" s="94"/>
      <c r="D1613" s="65"/>
      <c r="E1613" s="65"/>
      <c r="F1613" s="65"/>
    </row>
    <row r="1614" spans="1:6" ht="13">
      <c r="A1614" s="96"/>
      <c r="B1614" s="96"/>
      <c r="C1614" s="94"/>
      <c r="D1614" s="65"/>
      <c r="E1614" s="65"/>
      <c r="F1614" s="65"/>
    </row>
    <row r="1615" spans="1:6" ht="13">
      <c r="A1615" s="96"/>
      <c r="B1615" s="96"/>
      <c r="C1615" s="94"/>
      <c r="D1615" s="65"/>
      <c r="E1615" s="65"/>
      <c r="F1615" s="65"/>
    </row>
    <row r="1616" spans="1:6" ht="13">
      <c r="A1616" s="96"/>
      <c r="B1616" s="96"/>
      <c r="C1616" s="94"/>
      <c r="D1616" s="65"/>
      <c r="E1616" s="65"/>
      <c r="F1616" s="65"/>
    </row>
    <row r="1617" spans="1:6" ht="13">
      <c r="A1617" s="96"/>
      <c r="B1617" s="96"/>
      <c r="C1617" s="94"/>
      <c r="D1617" s="65"/>
      <c r="E1617" s="65"/>
      <c r="F1617" s="65"/>
    </row>
    <row r="1618" spans="1:6" ht="13">
      <c r="A1618" s="96"/>
      <c r="B1618" s="96"/>
      <c r="C1618" s="94"/>
      <c r="D1618" s="65"/>
      <c r="E1618" s="65"/>
      <c r="F1618" s="65"/>
    </row>
    <row r="1619" spans="1:6" ht="13">
      <c r="A1619" s="96"/>
      <c r="B1619" s="96"/>
      <c r="C1619" s="94"/>
      <c r="D1619" s="65"/>
      <c r="E1619" s="65"/>
      <c r="F1619" s="65"/>
    </row>
    <row r="1620" spans="1:6" ht="13">
      <c r="A1620" s="96"/>
      <c r="B1620" s="96"/>
      <c r="C1620" s="94"/>
      <c r="D1620" s="65"/>
      <c r="E1620" s="65"/>
      <c r="F1620" s="65"/>
    </row>
    <row r="1621" spans="1:6" ht="13">
      <c r="A1621" s="96"/>
      <c r="B1621" s="96"/>
      <c r="C1621" s="94"/>
      <c r="D1621" s="65"/>
      <c r="E1621" s="65"/>
      <c r="F1621" s="65"/>
    </row>
    <row r="1622" spans="1:6" ht="13">
      <c r="A1622" s="96"/>
      <c r="B1622" s="96"/>
      <c r="C1622" s="94"/>
      <c r="D1622" s="65"/>
      <c r="E1622" s="65"/>
      <c r="F1622" s="65"/>
    </row>
    <row r="1623" spans="1:6" ht="13">
      <c r="A1623" s="96"/>
      <c r="B1623" s="96"/>
      <c r="C1623" s="94"/>
      <c r="D1623" s="65"/>
      <c r="E1623" s="65"/>
      <c r="F1623" s="65"/>
    </row>
    <row r="1624" spans="1:6" ht="13">
      <c r="A1624" s="96"/>
      <c r="B1624" s="96"/>
      <c r="C1624" s="94"/>
      <c r="D1624" s="65"/>
      <c r="E1624" s="65"/>
      <c r="F1624" s="65"/>
    </row>
    <row r="1625" spans="1:6" ht="13">
      <c r="A1625" s="96"/>
      <c r="B1625" s="96"/>
      <c r="C1625" s="94"/>
      <c r="D1625" s="65"/>
      <c r="E1625" s="65"/>
      <c r="F1625" s="65"/>
    </row>
    <row r="1626" spans="1:6" ht="13">
      <c r="A1626" s="96"/>
      <c r="B1626" s="96"/>
      <c r="C1626" s="94"/>
      <c r="D1626" s="65"/>
      <c r="E1626" s="65"/>
      <c r="F1626" s="65"/>
    </row>
    <row r="1627" spans="1:6" ht="13">
      <c r="A1627" s="96"/>
      <c r="B1627" s="96"/>
      <c r="C1627" s="94"/>
      <c r="D1627" s="65"/>
      <c r="E1627" s="65"/>
      <c r="F1627" s="65"/>
    </row>
    <row r="1628" spans="1:6" ht="13">
      <c r="A1628" s="96"/>
      <c r="B1628" s="96"/>
      <c r="C1628" s="94"/>
      <c r="D1628" s="65"/>
      <c r="E1628" s="65"/>
      <c r="F1628" s="65"/>
    </row>
    <row r="1629" spans="1:6" ht="13">
      <c r="A1629" s="96"/>
      <c r="B1629" s="96"/>
      <c r="C1629" s="94"/>
      <c r="D1629" s="65"/>
      <c r="E1629" s="65"/>
      <c r="F1629" s="65"/>
    </row>
    <row r="1630" spans="1:6" ht="13">
      <c r="A1630" s="96"/>
      <c r="B1630" s="96"/>
      <c r="C1630" s="94"/>
      <c r="D1630" s="65"/>
      <c r="E1630" s="65"/>
      <c r="F1630" s="65"/>
    </row>
    <row r="1631" spans="1:6" ht="13">
      <c r="A1631" s="96"/>
      <c r="B1631" s="96"/>
      <c r="C1631" s="94"/>
      <c r="D1631" s="65"/>
      <c r="E1631" s="65"/>
      <c r="F1631" s="65"/>
    </row>
    <row r="1632" spans="1:6" ht="13">
      <c r="A1632" s="96"/>
      <c r="B1632" s="96"/>
      <c r="C1632" s="94"/>
      <c r="D1632" s="65"/>
      <c r="E1632" s="65"/>
      <c r="F1632" s="65"/>
    </row>
    <row r="1633" spans="1:6" ht="13">
      <c r="A1633" s="96"/>
      <c r="B1633" s="96"/>
      <c r="C1633" s="94"/>
      <c r="D1633" s="65"/>
      <c r="E1633" s="65"/>
      <c r="F1633" s="65"/>
    </row>
    <row r="1634" spans="1:6" ht="13">
      <c r="A1634" s="96"/>
      <c r="B1634" s="96"/>
      <c r="C1634" s="94"/>
      <c r="D1634" s="65"/>
      <c r="E1634" s="65"/>
      <c r="F1634" s="65"/>
    </row>
    <row r="1635" spans="1:6" ht="13">
      <c r="A1635" s="96"/>
      <c r="B1635" s="96"/>
      <c r="C1635" s="94"/>
      <c r="D1635" s="65"/>
      <c r="E1635" s="65"/>
      <c r="F1635" s="65"/>
    </row>
    <row r="1636" spans="1:6" ht="13">
      <c r="A1636" s="96"/>
      <c r="B1636" s="96"/>
      <c r="C1636" s="94"/>
      <c r="D1636" s="65"/>
      <c r="E1636" s="65"/>
      <c r="F1636" s="65"/>
    </row>
    <row r="1637" spans="1:6" ht="13">
      <c r="A1637" s="96"/>
      <c r="B1637" s="96"/>
      <c r="C1637" s="94"/>
      <c r="D1637" s="65"/>
      <c r="E1637" s="65"/>
      <c r="F1637" s="65"/>
    </row>
    <row r="1638" spans="1:6" ht="13">
      <c r="A1638" s="96"/>
      <c r="B1638" s="96"/>
      <c r="C1638" s="94"/>
      <c r="D1638" s="65"/>
      <c r="E1638" s="65"/>
      <c r="F1638" s="65"/>
    </row>
    <row r="1639" spans="1:6" ht="13">
      <c r="A1639" s="96"/>
      <c r="B1639" s="96"/>
      <c r="C1639" s="94"/>
      <c r="D1639" s="65"/>
      <c r="E1639" s="65"/>
      <c r="F1639" s="65"/>
    </row>
    <row r="1640" spans="1:6" ht="13">
      <c r="A1640" s="96"/>
      <c r="B1640" s="96"/>
      <c r="C1640" s="94"/>
      <c r="D1640" s="65"/>
      <c r="E1640" s="65"/>
      <c r="F1640" s="65"/>
    </row>
    <row r="1641" spans="1:6" ht="13">
      <c r="A1641" s="96"/>
      <c r="B1641" s="96"/>
      <c r="C1641" s="94"/>
      <c r="D1641" s="65"/>
      <c r="E1641" s="65"/>
      <c r="F1641" s="65"/>
    </row>
    <row r="1642" spans="1:6" ht="13">
      <c r="A1642" s="96"/>
      <c r="B1642" s="96"/>
      <c r="C1642" s="94"/>
      <c r="D1642" s="65"/>
      <c r="E1642" s="65"/>
      <c r="F1642" s="65"/>
    </row>
    <row r="1643" spans="1:6" ht="13">
      <c r="A1643" s="96"/>
      <c r="B1643" s="96"/>
      <c r="C1643" s="94"/>
      <c r="D1643" s="65"/>
      <c r="E1643" s="65"/>
      <c r="F1643" s="65"/>
    </row>
    <row r="1644" spans="1:6" ht="13">
      <c r="A1644" s="96"/>
      <c r="B1644" s="96"/>
      <c r="C1644" s="94"/>
      <c r="D1644" s="65"/>
      <c r="E1644" s="65"/>
      <c r="F1644" s="65"/>
    </row>
    <row r="1645" spans="1:6" ht="13">
      <c r="A1645" s="96"/>
      <c r="B1645" s="96"/>
      <c r="C1645" s="94"/>
      <c r="D1645" s="65"/>
      <c r="E1645" s="65"/>
      <c r="F1645" s="65"/>
    </row>
    <row r="1646" spans="1:6" ht="13">
      <c r="A1646" s="96"/>
      <c r="B1646" s="96"/>
      <c r="C1646" s="94"/>
      <c r="D1646" s="65"/>
      <c r="E1646" s="65"/>
      <c r="F1646" s="65"/>
    </row>
    <row r="1647" spans="1:6" ht="13">
      <c r="A1647" s="96"/>
      <c r="B1647" s="96"/>
      <c r="C1647" s="94"/>
      <c r="D1647" s="65"/>
      <c r="E1647" s="65"/>
      <c r="F1647" s="65"/>
    </row>
    <row r="1648" spans="1:6" ht="13">
      <c r="A1648" s="96"/>
      <c r="B1648" s="96"/>
      <c r="C1648" s="94"/>
      <c r="D1648" s="65"/>
      <c r="E1648" s="65"/>
      <c r="F1648" s="65"/>
    </row>
    <row r="1649" spans="1:6" ht="13">
      <c r="A1649" s="96"/>
      <c r="B1649" s="96"/>
      <c r="C1649" s="94"/>
      <c r="D1649" s="65"/>
      <c r="E1649" s="65"/>
      <c r="F1649" s="65"/>
    </row>
    <row r="1650" spans="1:6" ht="13">
      <c r="A1650" s="96"/>
      <c r="B1650" s="96"/>
      <c r="C1650" s="94"/>
      <c r="D1650" s="65"/>
      <c r="E1650" s="65"/>
      <c r="F1650" s="65"/>
    </row>
    <row r="1651" spans="1:6" ht="13">
      <c r="A1651" s="96"/>
      <c r="B1651" s="96"/>
      <c r="C1651" s="94"/>
      <c r="D1651" s="65"/>
      <c r="E1651" s="65"/>
      <c r="F1651" s="65"/>
    </row>
    <row r="1652" spans="1:6" ht="13">
      <c r="A1652" s="96"/>
      <c r="B1652" s="96"/>
      <c r="C1652" s="94"/>
      <c r="D1652" s="65"/>
      <c r="E1652" s="65"/>
      <c r="F1652" s="65"/>
    </row>
    <row r="1653" spans="1:6" ht="13">
      <c r="A1653" s="96"/>
      <c r="B1653" s="96"/>
      <c r="C1653" s="94"/>
      <c r="D1653" s="65"/>
      <c r="E1653" s="65"/>
      <c r="F1653" s="65"/>
    </row>
    <row r="1654" spans="1:6" ht="13">
      <c r="A1654" s="96"/>
      <c r="B1654" s="96"/>
      <c r="C1654" s="94"/>
      <c r="D1654" s="65"/>
      <c r="E1654" s="65"/>
      <c r="F1654" s="65"/>
    </row>
    <row r="1655" spans="1:6" ht="13">
      <c r="A1655" s="96"/>
      <c r="B1655" s="96"/>
      <c r="C1655" s="94"/>
      <c r="D1655" s="65"/>
      <c r="E1655" s="65"/>
      <c r="F1655" s="65"/>
    </row>
    <row r="1656" spans="1:6" ht="13">
      <c r="A1656" s="96"/>
      <c r="B1656" s="96"/>
      <c r="C1656" s="94"/>
      <c r="D1656" s="65"/>
      <c r="E1656" s="65"/>
      <c r="F1656" s="65"/>
    </row>
    <row r="1657" spans="1:6" ht="13">
      <c r="A1657" s="96"/>
      <c r="B1657" s="96"/>
      <c r="C1657" s="94"/>
      <c r="D1657" s="65"/>
      <c r="E1657" s="65"/>
      <c r="F1657" s="65"/>
    </row>
    <row r="1658" spans="1:6" ht="13">
      <c r="A1658" s="96"/>
      <c r="B1658" s="96"/>
      <c r="C1658" s="94"/>
      <c r="D1658" s="65"/>
      <c r="E1658" s="65"/>
      <c r="F1658" s="65"/>
    </row>
    <row r="1659" spans="1:6" ht="13">
      <c r="A1659" s="96"/>
      <c r="B1659" s="96"/>
      <c r="C1659" s="94"/>
      <c r="D1659" s="65"/>
      <c r="E1659" s="65"/>
      <c r="F1659" s="65"/>
    </row>
    <row r="1660" spans="1:6" ht="13">
      <c r="A1660" s="96"/>
      <c r="B1660" s="96"/>
      <c r="C1660" s="94"/>
      <c r="D1660" s="65"/>
      <c r="E1660" s="65"/>
      <c r="F1660" s="65"/>
    </row>
    <row r="1661" spans="1:6" ht="13">
      <c r="A1661" s="96"/>
      <c r="B1661" s="96"/>
      <c r="C1661" s="94"/>
      <c r="D1661" s="65"/>
      <c r="E1661" s="65"/>
      <c r="F1661" s="65"/>
    </row>
    <row r="1662" spans="1:6" ht="13">
      <c r="A1662" s="96"/>
      <c r="B1662" s="96"/>
      <c r="C1662" s="94"/>
      <c r="D1662" s="65"/>
      <c r="E1662" s="65"/>
      <c r="F1662" s="65"/>
    </row>
    <row r="1663" spans="1:6" ht="13">
      <c r="A1663" s="96"/>
      <c r="B1663" s="96"/>
      <c r="C1663" s="94"/>
      <c r="D1663" s="65"/>
      <c r="E1663" s="65"/>
      <c r="F1663" s="65"/>
    </row>
    <row r="1664" spans="1:6" ht="13">
      <c r="A1664" s="96"/>
      <c r="B1664" s="96"/>
      <c r="C1664" s="94"/>
      <c r="D1664" s="65"/>
      <c r="E1664" s="65"/>
      <c r="F1664" s="65"/>
    </row>
    <row r="1665" spans="1:6" ht="13">
      <c r="A1665" s="96"/>
      <c r="B1665" s="96"/>
      <c r="C1665" s="94"/>
      <c r="D1665" s="65"/>
      <c r="E1665" s="65"/>
      <c r="F1665" s="65"/>
    </row>
    <row r="1666" spans="1:6" ht="13">
      <c r="A1666" s="96"/>
      <c r="B1666" s="96"/>
      <c r="C1666" s="94"/>
      <c r="D1666" s="65"/>
      <c r="E1666" s="65"/>
      <c r="F1666" s="65"/>
    </row>
    <row r="1667" spans="1:6" ht="13">
      <c r="A1667" s="96"/>
      <c r="B1667" s="96"/>
      <c r="C1667" s="94"/>
      <c r="D1667" s="65"/>
      <c r="E1667" s="65"/>
      <c r="F1667" s="65"/>
    </row>
    <row r="1668" spans="1:6" ht="13">
      <c r="A1668" s="96"/>
      <c r="B1668" s="96"/>
      <c r="C1668" s="94"/>
      <c r="D1668" s="65"/>
      <c r="E1668" s="65"/>
      <c r="F1668" s="65"/>
    </row>
    <row r="1669" spans="1:6" ht="13">
      <c r="A1669" s="96"/>
      <c r="B1669" s="96"/>
      <c r="C1669" s="94"/>
      <c r="D1669" s="65"/>
      <c r="E1669" s="65"/>
      <c r="F1669" s="65"/>
    </row>
    <row r="1670" spans="1:6" ht="13">
      <c r="A1670" s="96"/>
      <c r="B1670" s="96"/>
      <c r="C1670" s="94"/>
      <c r="D1670" s="65"/>
      <c r="E1670" s="65"/>
      <c r="F1670" s="65"/>
    </row>
    <row r="1671" spans="1:6" ht="13">
      <c r="A1671" s="96"/>
      <c r="B1671" s="96"/>
      <c r="C1671" s="94"/>
      <c r="D1671" s="65"/>
      <c r="E1671" s="65"/>
      <c r="F1671" s="65"/>
    </row>
    <row r="1672" spans="1:6" ht="13">
      <c r="A1672" s="96"/>
      <c r="B1672" s="96"/>
      <c r="C1672" s="94"/>
      <c r="D1672" s="65"/>
      <c r="E1672" s="65"/>
      <c r="F1672" s="65"/>
    </row>
    <row r="1673" spans="1:6" ht="13">
      <c r="A1673" s="96"/>
      <c r="B1673" s="96"/>
      <c r="C1673" s="94"/>
      <c r="D1673" s="65"/>
      <c r="E1673" s="65"/>
      <c r="F1673" s="65"/>
    </row>
    <row r="1674" spans="1:6" ht="13">
      <c r="A1674" s="96"/>
      <c r="B1674" s="96"/>
      <c r="C1674" s="94"/>
      <c r="D1674" s="65"/>
      <c r="E1674" s="65"/>
      <c r="F1674" s="65"/>
    </row>
    <row r="1675" spans="1:6" ht="13">
      <c r="A1675" s="96"/>
      <c r="B1675" s="96"/>
      <c r="C1675" s="94"/>
      <c r="D1675" s="65"/>
      <c r="E1675" s="65"/>
      <c r="F1675" s="65"/>
    </row>
    <row r="1676" spans="1:6" ht="13">
      <c r="A1676" s="96"/>
      <c r="B1676" s="96"/>
      <c r="C1676" s="94"/>
      <c r="D1676" s="65"/>
      <c r="E1676" s="65"/>
      <c r="F1676" s="65"/>
    </row>
    <row r="1677" spans="1:6" ht="13">
      <c r="A1677" s="96"/>
      <c r="B1677" s="96"/>
      <c r="C1677" s="94"/>
      <c r="D1677" s="65"/>
      <c r="E1677" s="65"/>
      <c r="F1677" s="65"/>
    </row>
    <row r="1678" spans="1:6" ht="13">
      <c r="A1678" s="96"/>
      <c r="B1678" s="96"/>
      <c r="C1678" s="94"/>
      <c r="D1678" s="65"/>
      <c r="E1678" s="65"/>
      <c r="F1678" s="65"/>
    </row>
    <row r="1679" spans="1:6" ht="13">
      <c r="A1679" s="96"/>
      <c r="B1679" s="96"/>
      <c r="C1679" s="94"/>
      <c r="D1679" s="65"/>
      <c r="E1679" s="65"/>
      <c r="F1679" s="65"/>
    </row>
    <row r="1680" spans="1:6" ht="13">
      <c r="A1680" s="96"/>
      <c r="B1680" s="96"/>
      <c r="C1680" s="94"/>
      <c r="D1680" s="65"/>
      <c r="E1680" s="65"/>
      <c r="F1680" s="65"/>
    </row>
    <row r="1681" spans="1:6" ht="13">
      <c r="A1681" s="96"/>
      <c r="B1681" s="96"/>
      <c r="C1681" s="94"/>
      <c r="D1681" s="65"/>
      <c r="E1681" s="65"/>
      <c r="F1681" s="65"/>
    </row>
    <row r="1682" spans="1:6" ht="13">
      <c r="A1682" s="96"/>
      <c r="B1682" s="96"/>
      <c r="C1682" s="94"/>
      <c r="D1682" s="65"/>
      <c r="E1682" s="65"/>
      <c r="F1682" s="65"/>
    </row>
    <row r="1683" spans="1:6" ht="13">
      <c r="A1683" s="96"/>
      <c r="B1683" s="96"/>
      <c r="C1683" s="94"/>
      <c r="D1683" s="65"/>
      <c r="E1683" s="65"/>
      <c r="F1683" s="65"/>
    </row>
    <row r="1684" spans="1:6" ht="13">
      <c r="A1684" s="96"/>
      <c r="B1684" s="96"/>
      <c r="C1684" s="94"/>
      <c r="D1684" s="65"/>
      <c r="E1684" s="65"/>
      <c r="F1684" s="65"/>
    </row>
    <row r="1685" spans="1:6" ht="13">
      <c r="A1685" s="96"/>
      <c r="B1685" s="96"/>
      <c r="C1685" s="94"/>
      <c r="D1685" s="65"/>
      <c r="E1685" s="65"/>
      <c r="F1685" s="65"/>
    </row>
    <row r="1686" spans="1:6" ht="13">
      <c r="A1686" s="96"/>
      <c r="B1686" s="96"/>
      <c r="C1686" s="94"/>
      <c r="D1686" s="65"/>
      <c r="E1686" s="65"/>
      <c r="F1686" s="65"/>
    </row>
    <row r="1687" spans="1:6" ht="13">
      <c r="A1687" s="96"/>
      <c r="B1687" s="96"/>
      <c r="C1687" s="94"/>
      <c r="D1687" s="65"/>
      <c r="E1687" s="65"/>
      <c r="F1687" s="65"/>
    </row>
    <row r="1688" spans="1:6" ht="13">
      <c r="A1688" s="96"/>
      <c r="B1688" s="96"/>
      <c r="C1688" s="94"/>
      <c r="D1688" s="65"/>
      <c r="E1688" s="65"/>
      <c r="F1688" s="65"/>
    </row>
    <row r="1689" spans="1:6" ht="13">
      <c r="A1689" s="96"/>
      <c r="B1689" s="96"/>
      <c r="C1689" s="94"/>
      <c r="D1689" s="65"/>
      <c r="E1689" s="65"/>
      <c r="F1689" s="65"/>
    </row>
    <row r="1690" spans="1:6" ht="13">
      <c r="A1690" s="96"/>
      <c r="B1690" s="96"/>
      <c r="C1690" s="94"/>
      <c r="D1690" s="65"/>
      <c r="E1690" s="65"/>
      <c r="F1690" s="65"/>
    </row>
    <row r="1691" spans="1:6" ht="13">
      <c r="A1691" s="96"/>
      <c r="B1691" s="96"/>
      <c r="C1691" s="94"/>
      <c r="D1691" s="65"/>
      <c r="E1691" s="65"/>
      <c r="F1691" s="65"/>
    </row>
    <row r="1692" spans="1:6" ht="13">
      <c r="A1692" s="96"/>
      <c r="B1692" s="96"/>
      <c r="C1692" s="94"/>
      <c r="D1692" s="65"/>
      <c r="E1692" s="65"/>
      <c r="F1692" s="65"/>
    </row>
    <row r="1693" spans="1:6" ht="13">
      <c r="A1693" s="96"/>
      <c r="B1693" s="96"/>
      <c r="C1693" s="94"/>
      <c r="D1693" s="65"/>
      <c r="E1693" s="65"/>
      <c r="F1693" s="65"/>
    </row>
    <row r="1694" spans="1:6" ht="13">
      <c r="A1694" s="96"/>
      <c r="B1694" s="96"/>
      <c r="C1694" s="94"/>
      <c r="D1694" s="65"/>
      <c r="E1694" s="65"/>
      <c r="F1694" s="65"/>
    </row>
    <row r="1695" spans="1:6" ht="13">
      <c r="A1695" s="96"/>
      <c r="B1695" s="96"/>
      <c r="C1695" s="94"/>
      <c r="D1695" s="65"/>
      <c r="E1695" s="65"/>
      <c r="F1695" s="65"/>
    </row>
    <row r="1696" spans="1:6" ht="13">
      <c r="A1696" s="96"/>
      <c r="B1696" s="96"/>
      <c r="C1696" s="94"/>
      <c r="D1696" s="65"/>
      <c r="E1696" s="65"/>
      <c r="F1696" s="65"/>
    </row>
    <row r="1697" spans="1:6" ht="13">
      <c r="A1697" s="96"/>
      <c r="B1697" s="96"/>
      <c r="C1697" s="94"/>
      <c r="D1697" s="65"/>
      <c r="E1697" s="65"/>
      <c r="F1697" s="65"/>
    </row>
    <row r="1698" spans="1:6" ht="13">
      <c r="A1698" s="96"/>
      <c r="B1698" s="96"/>
      <c r="C1698" s="94"/>
      <c r="D1698" s="65"/>
      <c r="E1698" s="65"/>
      <c r="F1698" s="65"/>
    </row>
    <row r="1699" spans="1:6" ht="13">
      <c r="A1699" s="96"/>
      <c r="B1699" s="96"/>
      <c r="C1699" s="94"/>
      <c r="D1699" s="65"/>
      <c r="E1699" s="65"/>
      <c r="F1699" s="65"/>
    </row>
    <row r="1700" spans="1:6" ht="13">
      <c r="A1700" s="96"/>
      <c r="B1700" s="96"/>
      <c r="C1700" s="94"/>
      <c r="D1700" s="65"/>
      <c r="E1700" s="65"/>
      <c r="F1700" s="65"/>
    </row>
    <row r="1701" spans="1:6" ht="13">
      <c r="A1701" s="96"/>
      <c r="B1701" s="96"/>
      <c r="C1701" s="94"/>
      <c r="D1701" s="65"/>
      <c r="E1701" s="65"/>
      <c r="F1701" s="65"/>
    </row>
    <row r="1702" spans="1:6" ht="13">
      <c r="A1702" s="96"/>
      <c r="B1702" s="96"/>
      <c r="C1702" s="94"/>
      <c r="D1702" s="65"/>
      <c r="E1702" s="65"/>
      <c r="F1702" s="65"/>
    </row>
    <row r="1703" spans="1:6" ht="13">
      <c r="A1703" s="96"/>
      <c r="B1703" s="96"/>
      <c r="C1703" s="94"/>
      <c r="D1703" s="65"/>
      <c r="E1703" s="65"/>
      <c r="F1703" s="65"/>
    </row>
    <row r="1704" spans="1:6" ht="13">
      <c r="A1704" s="96"/>
      <c r="B1704" s="96"/>
      <c r="C1704" s="94"/>
      <c r="D1704" s="65"/>
      <c r="E1704" s="65"/>
      <c r="F1704" s="65"/>
    </row>
    <row r="1705" spans="1:6" ht="13">
      <c r="A1705" s="96"/>
      <c r="B1705" s="96"/>
      <c r="C1705" s="94"/>
      <c r="D1705" s="65"/>
      <c r="E1705" s="65"/>
      <c r="F1705" s="65"/>
    </row>
    <row r="1706" spans="1:6" ht="13">
      <c r="A1706" s="96"/>
      <c r="B1706" s="96"/>
      <c r="C1706" s="94"/>
      <c r="D1706" s="65"/>
      <c r="E1706" s="65"/>
      <c r="F1706" s="65"/>
    </row>
    <row r="1707" spans="1:6" ht="13">
      <c r="A1707" s="96"/>
      <c r="B1707" s="96"/>
      <c r="C1707" s="94"/>
      <c r="D1707" s="65"/>
      <c r="E1707" s="65"/>
      <c r="F1707" s="65"/>
    </row>
    <row r="1708" spans="1:6" ht="13">
      <c r="A1708" s="96"/>
      <c r="B1708" s="96"/>
      <c r="C1708" s="94"/>
      <c r="D1708" s="65"/>
      <c r="E1708" s="65"/>
      <c r="F1708" s="65"/>
    </row>
    <row r="1709" spans="1:6" ht="13">
      <c r="A1709" s="96"/>
      <c r="B1709" s="96"/>
      <c r="C1709" s="94"/>
      <c r="D1709" s="65"/>
      <c r="E1709" s="65"/>
      <c r="F1709" s="65"/>
    </row>
    <row r="1710" spans="1:6" ht="13">
      <c r="A1710" s="96"/>
      <c r="B1710" s="96"/>
      <c r="C1710" s="94"/>
      <c r="D1710" s="65"/>
      <c r="E1710" s="65"/>
      <c r="F1710" s="65"/>
    </row>
    <row r="1711" spans="1:6" ht="13">
      <c r="A1711" s="96"/>
      <c r="B1711" s="96"/>
      <c r="C1711" s="94"/>
      <c r="D1711" s="65"/>
      <c r="E1711" s="65"/>
      <c r="F1711" s="65"/>
    </row>
    <row r="1712" spans="1:6" ht="13">
      <c r="A1712" s="96"/>
      <c r="B1712" s="96"/>
      <c r="C1712" s="94"/>
      <c r="D1712" s="65"/>
      <c r="E1712" s="65"/>
      <c r="F1712" s="65"/>
    </row>
    <row r="1713" spans="1:6" ht="13">
      <c r="A1713" s="96"/>
      <c r="B1713" s="96"/>
      <c r="C1713" s="94"/>
      <c r="D1713" s="65"/>
      <c r="E1713" s="65"/>
      <c r="F1713" s="65"/>
    </row>
    <row r="1714" spans="1:6" ht="13">
      <c r="A1714" s="96"/>
      <c r="B1714" s="96"/>
      <c r="C1714" s="94"/>
      <c r="D1714" s="65"/>
      <c r="E1714" s="65"/>
      <c r="F1714" s="65"/>
    </row>
    <row r="1715" spans="1:6" ht="13">
      <c r="A1715" s="96"/>
      <c r="B1715" s="96"/>
      <c r="C1715" s="94"/>
      <c r="D1715" s="65"/>
      <c r="E1715" s="65"/>
      <c r="F1715" s="65"/>
    </row>
    <row r="1716" spans="1:6" ht="13">
      <c r="A1716" s="96"/>
      <c r="B1716" s="96"/>
      <c r="C1716" s="94"/>
      <c r="D1716" s="65"/>
      <c r="E1716" s="65"/>
      <c r="F1716" s="65"/>
    </row>
    <row r="1717" spans="1:6" ht="13">
      <c r="A1717" s="96"/>
      <c r="B1717" s="96"/>
      <c r="C1717" s="94"/>
      <c r="D1717" s="65"/>
      <c r="E1717" s="65"/>
      <c r="F1717" s="65"/>
    </row>
    <row r="1718" spans="1:6" ht="13">
      <c r="A1718" s="96"/>
      <c r="B1718" s="96"/>
      <c r="C1718" s="94"/>
      <c r="D1718" s="65"/>
      <c r="E1718" s="65"/>
      <c r="F1718" s="65"/>
    </row>
    <row r="1719" spans="1:6" ht="13">
      <c r="A1719" s="96"/>
      <c r="B1719" s="96"/>
      <c r="C1719" s="94"/>
      <c r="D1719" s="65"/>
      <c r="E1719" s="65"/>
      <c r="F1719" s="65"/>
    </row>
    <row r="1720" spans="1:6" ht="13">
      <c r="A1720" s="96"/>
      <c r="B1720" s="96"/>
      <c r="C1720" s="94"/>
      <c r="D1720" s="65"/>
      <c r="E1720" s="65"/>
      <c r="F1720" s="65"/>
    </row>
    <row r="1721" spans="1:6" ht="13">
      <c r="A1721" s="96"/>
      <c r="B1721" s="96"/>
      <c r="C1721" s="94"/>
      <c r="D1721" s="65"/>
      <c r="E1721" s="65"/>
      <c r="F1721" s="65"/>
    </row>
    <row r="1722" spans="1:6" ht="13">
      <c r="A1722" s="96"/>
      <c r="B1722" s="96"/>
      <c r="C1722" s="94"/>
      <c r="D1722" s="65"/>
      <c r="E1722" s="65"/>
      <c r="F1722" s="65"/>
    </row>
    <row r="1723" spans="1:6" ht="13">
      <c r="A1723" s="96"/>
      <c r="B1723" s="96"/>
      <c r="C1723" s="94"/>
      <c r="D1723" s="65"/>
      <c r="E1723" s="65"/>
      <c r="F1723" s="65"/>
    </row>
    <row r="1724" spans="1:6" ht="13">
      <c r="A1724" s="96"/>
      <c r="B1724" s="96"/>
      <c r="C1724" s="94"/>
      <c r="D1724" s="65"/>
      <c r="E1724" s="65"/>
      <c r="F1724" s="65"/>
    </row>
    <row r="1725" spans="1:6" ht="13">
      <c r="A1725" s="96"/>
      <c r="B1725" s="96"/>
      <c r="C1725" s="94"/>
      <c r="D1725" s="65"/>
      <c r="E1725" s="65"/>
      <c r="F1725" s="65"/>
    </row>
    <row r="1726" spans="1:6" ht="13">
      <c r="A1726" s="96"/>
      <c r="B1726" s="96"/>
      <c r="C1726" s="94"/>
      <c r="D1726" s="65"/>
      <c r="E1726" s="65"/>
      <c r="F1726" s="65"/>
    </row>
    <row r="1727" spans="1:6" ht="13">
      <c r="A1727" s="96"/>
      <c r="B1727" s="96"/>
      <c r="C1727" s="94"/>
      <c r="D1727" s="65"/>
      <c r="E1727" s="65"/>
      <c r="F1727" s="65"/>
    </row>
    <row r="1728" spans="1:6" ht="13">
      <c r="A1728" s="96"/>
      <c r="B1728" s="96"/>
      <c r="C1728" s="94"/>
      <c r="D1728" s="65"/>
      <c r="E1728" s="65"/>
      <c r="F1728" s="65"/>
    </row>
    <row r="1729" spans="1:6" ht="13">
      <c r="A1729" s="96"/>
      <c r="B1729" s="96"/>
      <c r="C1729" s="94"/>
      <c r="D1729" s="65"/>
      <c r="E1729" s="65"/>
      <c r="F1729" s="65"/>
    </row>
    <row r="1730" spans="1:6" ht="13">
      <c r="A1730" s="96"/>
      <c r="B1730" s="96"/>
      <c r="C1730" s="94"/>
      <c r="D1730" s="65"/>
      <c r="E1730" s="65"/>
      <c r="F1730" s="65"/>
    </row>
    <row r="1731" spans="1:6" ht="13">
      <c r="A1731" s="96"/>
      <c r="B1731" s="96"/>
      <c r="C1731" s="94"/>
      <c r="D1731" s="65"/>
      <c r="E1731" s="65"/>
      <c r="F1731" s="65"/>
    </row>
    <row r="1732" spans="1:6" ht="13">
      <c r="A1732" s="96"/>
      <c r="B1732" s="96"/>
      <c r="C1732" s="94"/>
      <c r="D1732" s="65"/>
      <c r="E1732" s="65"/>
      <c r="F1732" s="65"/>
    </row>
    <row r="1733" spans="1:6" ht="13">
      <c r="A1733" s="96"/>
      <c r="B1733" s="96"/>
      <c r="C1733" s="94"/>
      <c r="D1733" s="65"/>
      <c r="E1733" s="65"/>
      <c r="F1733" s="65"/>
    </row>
    <row r="1734" spans="1:6" ht="13">
      <c r="A1734" s="96"/>
      <c r="B1734" s="96"/>
      <c r="C1734" s="94"/>
      <c r="D1734" s="65"/>
      <c r="E1734" s="65"/>
      <c r="F1734" s="65"/>
    </row>
    <row r="1735" spans="1:6" ht="13">
      <c r="A1735" s="96"/>
      <c r="B1735" s="96"/>
      <c r="C1735" s="94"/>
      <c r="D1735" s="65"/>
      <c r="E1735" s="65"/>
      <c r="F1735" s="65"/>
    </row>
    <row r="1736" spans="1:6" ht="13">
      <c r="A1736" s="96"/>
      <c r="B1736" s="96"/>
      <c r="C1736" s="94"/>
      <c r="D1736" s="65"/>
      <c r="E1736" s="65"/>
      <c r="F1736" s="65"/>
    </row>
    <row r="1737" spans="1:6" ht="13">
      <c r="A1737" s="96"/>
      <c r="B1737" s="96"/>
      <c r="C1737" s="94"/>
      <c r="D1737" s="65"/>
      <c r="E1737" s="65"/>
      <c r="F1737" s="65"/>
    </row>
    <row r="1738" spans="1:6" ht="13">
      <c r="A1738" s="96"/>
      <c r="B1738" s="96"/>
      <c r="C1738" s="94"/>
      <c r="D1738" s="65"/>
      <c r="E1738" s="65"/>
      <c r="F1738" s="65"/>
    </row>
    <row r="1739" spans="1:6" ht="13">
      <c r="A1739" s="96"/>
      <c r="B1739" s="96"/>
      <c r="C1739" s="94"/>
      <c r="D1739" s="65"/>
      <c r="E1739" s="65"/>
      <c r="F1739" s="65"/>
    </row>
    <row r="1740" spans="1:6" ht="13">
      <c r="A1740" s="96"/>
      <c r="B1740" s="96"/>
      <c r="C1740" s="94"/>
      <c r="D1740" s="65"/>
      <c r="E1740" s="65"/>
      <c r="F1740" s="65"/>
    </row>
    <row r="1741" spans="1:6" ht="13">
      <c r="A1741" s="96"/>
      <c r="B1741" s="96"/>
      <c r="C1741" s="94"/>
      <c r="D1741" s="65"/>
      <c r="E1741" s="65"/>
      <c r="F1741" s="65"/>
    </row>
    <row r="1742" spans="1:6" ht="13">
      <c r="A1742" s="96"/>
      <c r="B1742" s="96"/>
      <c r="C1742" s="94"/>
      <c r="D1742" s="65"/>
      <c r="E1742" s="65"/>
      <c r="F1742" s="65"/>
    </row>
    <row r="1743" spans="1:6" ht="13">
      <c r="A1743" s="96"/>
      <c r="B1743" s="96"/>
      <c r="C1743" s="94"/>
      <c r="D1743" s="65"/>
      <c r="E1743" s="65"/>
      <c r="F1743" s="65"/>
    </row>
    <row r="1744" spans="1:6" ht="13">
      <c r="A1744" s="96"/>
      <c r="B1744" s="96"/>
      <c r="C1744" s="94"/>
      <c r="D1744" s="65"/>
      <c r="E1744" s="65"/>
      <c r="F1744" s="65"/>
    </row>
    <row r="1745" spans="1:6" ht="13">
      <c r="A1745" s="96"/>
      <c r="B1745" s="96"/>
      <c r="C1745" s="94"/>
      <c r="D1745" s="65"/>
      <c r="E1745" s="65"/>
      <c r="F1745" s="65"/>
    </row>
    <row r="1746" spans="1:6" ht="13">
      <c r="A1746" s="96"/>
      <c r="B1746" s="96"/>
      <c r="C1746" s="94"/>
      <c r="D1746" s="65"/>
      <c r="E1746" s="65"/>
      <c r="F1746" s="65"/>
    </row>
    <row r="1747" spans="1:6" ht="13">
      <c r="A1747" s="96"/>
      <c r="B1747" s="96"/>
      <c r="C1747" s="94"/>
      <c r="D1747" s="65"/>
      <c r="E1747" s="65"/>
      <c r="F1747" s="65"/>
    </row>
    <row r="1748" spans="1:6" ht="13">
      <c r="A1748" s="96"/>
      <c r="B1748" s="96"/>
      <c r="C1748" s="94"/>
      <c r="D1748" s="65"/>
      <c r="E1748" s="65"/>
      <c r="F1748" s="65"/>
    </row>
    <row r="1749" spans="1:6" ht="13">
      <c r="A1749" s="96"/>
      <c r="B1749" s="96"/>
      <c r="C1749" s="94"/>
      <c r="D1749" s="65"/>
      <c r="E1749" s="65"/>
      <c r="F1749" s="65"/>
    </row>
    <row r="1750" spans="1:6" ht="13">
      <c r="A1750" s="96"/>
      <c r="B1750" s="96"/>
      <c r="C1750" s="94"/>
      <c r="D1750" s="65"/>
      <c r="E1750" s="65"/>
      <c r="F1750" s="65"/>
    </row>
    <row r="1751" spans="1:6" ht="13">
      <c r="A1751" s="96"/>
      <c r="B1751" s="96"/>
      <c r="C1751" s="94"/>
      <c r="D1751" s="65"/>
      <c r="E1751" s="65"/>
      <c r="F1751" s="65"/>
    </row>
    <row r="1752" spans="1:6" ht="13">
      <c r="A1752" s="96"/>
      <c r="B1752" s="96"/>
      <c r="C1752" s="94"/>
      <c r="D1752" s="65"/>
      <c r="E1752" s="65"/>
      <c r="F1752" s="65"/>
    </row>
    <row r="1753" spans="1:6" ht="13">
      <c r="A1753" s="96"/>
      <c r="B1753" s="96"/>
      <c r="C1753" s="94"/>
      <c r="D1753" s="65"/>
      <c r="E1753" s="65"/>
      <c r="F1753" s="65"/>
    </row>
    <row r="1754" spans="1:6" ht="13">
      <c r="A1754" s="96"/>
      <c r="B1754" s="96"/>
      <c r="C1754" s="94"/>
      <c r="D1754" s="65"/>
      <c r="E1754" s="65"/>
      <c r="F1754" s="65"/>
    </row>
    <row r="1755" spans="1:6" ht="13">
      <c r="A1755" s="96"/>
      <c r="B1755" s="96"/>
      <c r="C1755" s="94"/>
      <c r="D1755" s="65"/>
      <c r="E1755" s="65"/>
      <c r="F1755" s="65"/>
    </row>
    <row r="1756" spans="1:6" ht="13">
      <c r="A1756" s="96"/>
      <c r="B1756" s="96"/>
      <c r="C1756" s="94"/>
      <c r="D1756" s="65"/>
      <c r="E1756" s="65"/>
      <c r="F1756" s="65"/>
    </row>
    <row r="1757" spans="1:6" ht="13">
      <c r="A1757" s="96"/>
      <c r="B1757" s="96"/>
      <c r="C1757" s="94"/>
      <c r="D1757" s="65"/>
      <c r="E1757" s="65"/>
      <c r="F1757" s="65"/>
    </row>
    <row r="1758" spans="1:6" ht="13">
      <c r="A1758" s="96"/>
      <c r="B1758" s="96"/>
      <c r="C1758" s="94"/>
      <c r="D1758" s="65"/>
      <c r="E1758" s="65"/>
      <c r="F1758" s="65"/>
    </row>
    <row r="1759" spans="1:6" ht="13">
      <c r="A1759" s="96"/>
      <c r="B1759" s="96"/>
      <c r="C1759" s="94"/>
      <c r="D1759" s="65"/>
      <c r="E1759" s="65"/>
      <c r="F1759" s="65"/>
    </row>
    <row r="1760" spans="1:6" ht="13">
      <c r="A1760" s="96"/>
      <c r="B1760" s="96"/>
      <c r="C1760" s="94"/>
      <c r="D1760" s="65"/>
      <c r="E1760" s="65"/>
      <c r="F1760" s="65"/>
    </row>
    <row r="1761" spans="1:6" ht="13">
      <c r="A1761" s="96"/>
      <c r="B1761" s="96"/>
      <c r="C1761" s="94"/>
      <c r="D1761" s="65"/>
      <c r="E1761" s="65"/>
      <c r="F1761" s="65"/>
    </row>
    <row r="1762" spans="1:6" ht="13">
      <c r="A1762" s="96"/>
      <c r="B1762" s="96"/>
      <c r="C1762" s="94"/>
      <c r="D1762" s="65"/>
      <c r="E1762" s="65"/>
      <c r="F1762" s="65"/>
    </row>
    <row r="1763" spans="1:6" ht="13">
      <c r="A1763" s="96"/>
      <c r="B1763" s="96"/>
      <c r="C1763" s="94"/>
      <c r="D1763" s="65"/>
      <c r="E1763" s="65"/>
      <c r="F1763" s="65"/>
    </row>
    <row r="1764" spans="1:6" ht="13">
      <c r="A1764" s="96"/>
      <c r="B1764" s="96"/>
      <c r="C1764" s="94"/>
      <c r="D1764" s="65"/>
      <c r="E1764" s="65"/>
      <c r="F1764" s="65"/>
    </row>
    <row r="1765" spans="1:6" ht="13">
      <c r="A1765" s="96"/>
      <c r="B1765" s="96"/>
      <c r="C1765" s="94"/>
      <c r="D1765" s="65"/>
      <c r="E1765" s="65"/>
      <c r="F1765" s="65"/>
    </row>
    <row r="1766" spans="1:6" ht="13">
      <c r="A1766" s="96"/>
      <c r="B1766" s="96"/>
      <c r="C1766" s="94"/>
      <c r="D1766" s="65"/>
      <c r="E1766" s="65"/>
      <c r="F1766" s="65"/>
    </row>
    <row r="1767" spans="1:6" ht="13">
      <c r="A1767" s="96"/>
      <c r="B1767" s="96"/>
      <c r="C1767" s="94"/>
      <c r="D1767" s="65"/>
      <c r="E1767" s="65"/>
      <c r="F1767" s="65"/>
    </row>
    <row r="1768" spans="1:6" ht="13">
      <c r="A1768" s="96"/>
      <c r="B1768" s="96"/>
      <c r="C1768" s="94"/>
      <c r="D1768" s="65"/>
      <c r="E1768" s="65"/>
      <c r="F1768" s="65"/>
    </row>
    <row r="1769" spans="1:6" ht="13">
      <c r="A1769" s="96"/>
      <c r="B1769" s="96"/>
      <c r="C1769" s="94"/>
      <c r="D1769" s="65"/>
      <c r="E1769" s="65"/>
      <c r="F1769" s="65"/>
    </row>
    <row r="1770" spans="1:6" ht="13">
      <c r="A1770" s="96"/>
      <c r="B1770" s="96"/>
      <c r="C1770" s="94"/>
      <c r="D1770" s="65"/>
      <c r="E1770" s="65"/>
      <c r="F1770" s="65"/>
    </row>
    <row r="1771" spans="1:6" ht="13">
      <c r="A1771" s="96"/>
      <c r="B1771" s="96"/>
      <c r="C1771" s="94"/>
      <c r="D1771" s="65"/>
      <c r="E1771" s="65"/>
      <c r="F1771" s="65"/>
    </row>
    <row r="1772" spans="1:6" ht="13">
      <c r="A1772" s="96"/>
      <c r="B1772" s="96"/>
      <c r="C1772" s="94"/>
      <c r="D1772" s="65"/>
      <c r="E1772" s="65"/>
      <c r="F1772" s="65"/>
    </row>
    <row r="1773" spans="1:6" ht="13">
      <c r="A1773" s="96"/>
      <c r="B1773" s="96"/>
      <c r="C1773" s="94"/>
      <c r="D1773" s="65"/>
      <c r="E1773" s="65"/>
      <c r="F1773" s="65"/>
    </row>
    <row r="1774" spans="1:6" ht="13">
      <c r="A1774" s="96"/>
      <c r="B1774" s="96"/>
      <c r="C1774" s="94"/>
      <c r="D1774" s="65"/>
      <c r="E1774" s="65"/>
      <c r="F1774" s="65"/>
    </row>
    <row r="1775" spans="1:6" ht="13">
      <c r="A1775" s="96"/>
      <c r="B1775" s="96"/>
      <c r="C1775" s="94"/>
      <c r="D1775" s="65"/>
      <c r="E1775" s="65"/>
      <c r="F1775" s="65"/>
    </row>
    <row r="1776" spans="1:6" ht="13">
      <c r="A1776" s="96"/>
      <c r="B1776" s="96"/>
      <c r="C1776" s="94"/>
      <c r="D1776" s="65"/>
      <c r="E1776" s="65"/>
      <c r="F1776" s="65"/>
    </row>
    <row r="1777" spans="1:6" ht="13">
      <c r="A1777" s="96"/>
      <c r="B1777" s="96"/>
      <c r="C1777" s="94"/>
      <c r="D1777" s="65"/>
      <c r="E1777" s="65"/>
      <c r="F1777" s="65"/>
    </row>
    <row r="1778" spans="1:6" ht="13">
      <c r="A1778" s="96"/>
      <c r="B1778" s="96"/>
      <c r="C1778" s="94"/>
      <c r="D1778" s="65"/>
      <c r="E1778" s="65"/>
      <c r="F1778" s="65"/>
    </row>
    <row r="1779" spans="1:6" ht="13">
      <c r="A1779" s="96"/>
      <c r="B1779" s="96"/>
      <c r="C1779" s="94"/>
      <c r="D1779" s="65"/>
      <c r="E1779" s="65"/>
      <c r="F1779" s="65"/>
    </row>
    <row r="1780" spans="1:6" ht="13">
      <c r="A1780" s="96"/>
      <c r="B1780" s="96"/>
      <c r="C1780" s="94"/>
      <c r="D1780" s="65"/>
      <c r="E1780" s="65"/>
      <c r="F1780" s="65"/>
    </row>
    <row r="1781" spans="1:6" ht="13">
      <c r="A1781" s="96"/>
      <c r="B1781" s="96"/>
      <c r="C1781" s="94"/>
      <c r="D1781" s="65"/>
      <c r="E1781" s="65"/>
      <c r="F1781" s="65"/>
    </row>
    <row r="1782" spans="1:6" ht="13">
      <c r="A1782" s="96"/>
      <c r="B1782" s="96"/>
      <c r="C1782" s="94"/>
      <c r="D1782" s="65"/>
      <c r="E1782" s="65"/>
      <c r="F1782" s="65"/>
    </row>
    <row r="1783" spans="1:6" ht="13">
      <c r="A1783" s="96"/>
      <c r="B1783" s="96"/>
      <c r="C1783" s="94"/>
      <c r="D1783" s="65"/>
      <c r="E1783" s="65"/>
      <c r="F1783" s="65"/>
    </row>
    <row r="1784" spans="1:6" ht="13">
      <c r="A1784" s="96"/>
      <c r="B1784" s="96"/>
      <c r="C1784" s="94"/>
      <c r="D1784" s="65"/>
      <c r="E1784" s="65"/>
      <c r="F1784" s="65"/>
    </row>
    <row r="1785" spans="1:6" ht="13">
      <c r="A1785" s="96"/>
      <c r="B1785" s="96"/>
      <c r="C1785" s="94"/>
      <c r="D1785" s="65"/>
      <c r="E1785" s="65"/>
      <c r="F1785" s="65"/>
    </row>
    <row r="1786" spans="1:6" ht="13">
      <c r="A1786" s="96"/>
      <c r="B1786" s="96"/>
      <c r="C1786" s="94"/>
      <c r="D1786" s="65"/>
      <c r="E1786" s="65"/>
      <c r="F1786" s="65"/>
    </row>
    <row r="1787" spans="1:6" ht="13">
      <c r="A1787" s="96"/>
      <c r="B1787" s="96"/>
      <c r="C1787" s="94"/>
      <c r="D1787" s="65"/>
      <c r="E1787" s="65"/>
      <c r="F1787" s="65"/>
    </row>
    <row r="1788" spans="1:6" ht="13">
      <c r="A1788" s="96"/>
      <c r="B1788" s="96"/>
      <c r="C1788" s="94"/>
      <c r="D1788" s="65"/>
      <c r="E1788" s="65"/>
      <c r="F1788" s="65"/>
    </row>
    <row r="1789" spans="1:6" ht="13">
      <c r="A1789" s="96"/>
      <c r="B1789" s="96"/>
      <c r="C1789" s="94"/>
      <c r="D1789" s="65"/>
      <c r="E1789" s="65"/>
      <c r="F1789" s="65"/>
    </row>
    <row r="1790" spans="1:6" ht="13">
      <c r="A1790" s="96"/>
      <c r="B1790" s="96"/>
      <c r="C1790" s="94"/>
      <c r="D1790" s="65"/>
      <c r="E1790" s="65"/>
      <c r="F1790" s="65"/>
    </row>
    <row r="1791" spans="1:6" ht="13">
      <c r="A1791" s="96"/>
      <c r="B1791" s="96"/>
      <c r="C1791" s="94"/>
      <c r="D1791" s="65"/>
      <c r="E1791" s="65"/>
      <c r="F1791" s="65"/>
    </row>
    <row r="1792" spans="1:6" ht="13">
      <c r="A1792" s="96"/>
      <c r="B1792" s="96"/>
      <c r="C1792" s="94"/>
      <c r="D1792" s="65"/>
      <c r="E1792" s="65"/>
      <c r="F1792" s="65"/>
    </row>
    <row r="1793" spans="1:6" ht="13">
      <c r="A1793" s="96"/>
      <c r="B1793" s="96"/>
      <c r="C1793" s="94"/>
      <c r="D1793" s="65"/>
      <c r="E1793" s="65"/>
      <c r="F1793" s="65"/>
    </row>
    <row r="1794" spans="1:6" ht="13">
      <c r="A1794" s="96"/>
      <c r="B1794" s="96"/>
      <c r="C1794" s="94"/>
      <c r="D1794" s="65"/>
      <c r="E1794" s="65"/>
      <c r="F1794" s="65"/>
    </row>
    <row r="1795" spans="1:6" ht="13">
      <c r="A1795" s="96"/>
      <c r="B1795" s="96"/>
      <c r="C1795" s="94"/>
      <c r="D1795" s="65"/>
      <c r="E1795" s="65"/>
      <c r="F1795" s="65"/>
    </row>
    <row r="1796" spans="1:6" ht="13">
      <c r="A1796" s="96"/>
      <c r="B1796" s="96"/>
      <c r="C1796" s="94"/>
      <c r="D1796" s="65"/>
      <c r="E1796" s="65"/>
      <c r="F1796" s="65"/>
    </row>
    <row r="1797" spans="1:6" ht="13">
      <c r="A1797" s="96"/>
      <c r="B1797" s="96"/>
      <c r="C1797" s="94"/>
      <c r="D1797" s="65"/>
      <c r="E1797" s="65"/>
      <c r="F1797" s="65"/>
    </row>
    <row r="1798" spans="1:6" ht="13">
      <c r="A1798" s="96"/>
      <c r="B1798" s="96"/>
      <c r="C1798" s="94"/>
      <c r="D1798" s="65"/>
      <c r="E1798" s="65"/>
      <c r="F1798" s="65"/>
    </row>
    <row r="1799" spans="1:6" ht="13">
      <c r="A1799" s="96"/>
      <c r="B1799" s="96"/>
      <c r="C1799" s="94"/>
      <c r="D1799" s="65"/>
      <c r="E1799" s="65"/>
      <c r="F1799" s="65"/>
    </row>
    <row r="1800" spans="1:6" ht="13">
      <c r="A1800" s="96"/>
      <c r="B1800" s="96"/>
      <c r="C1800" s="94"/>
      <c r="D1800" s="65"/>
      <c r="E1800" s="65"/>
      <c r="F1800" s="65"/>
    </row>
    <row r="1801" spans="1:6" ht="13">
      <c r="A1801" s="96"/>
      <c r="B1801" s="96"/>
      <c r="C1801" s="94"/>
      <c r="D1801" s="65"/>
      <c r="E1801" s="65"/>
      <c r="F1801" s="65"/>
    </row>
    <row r="1802" spans="1:6" ht="13">
      <c r="A1802" s="96"/>
      <c r="B1802" s="96"/>
      <c r="C1802" s="94"/>
      <c r="D1802" s="65"/>
      <c r="E1802" s="65"/>
      <c r="F1802" s="65"/>
    </row>
    <row r="1803" spans="1:6" ht="13">
      <c r="A1803" s="96"/>
      <c r="B1803" s="96"/>
      <c r="C1803" s="94"/>
      <c r="D1803" s="65"/>
      <c r="E1803" s="65"/>
      <c r="F1803" s="65"/>
    </row>
    <row r="1804" spans="1:6" ht="13">
      <c r="A1804" s="96"/>
      <c r="B1804" s="96"/>
      <c r="C1804" s="94"/>
      <c r="D1804" s="65"/>
      <c r="E1804" s="65"/>
      <c r="F1804" s="65"/>
    </row>
    <row r="1805" spans="1:6" ht="13">
      <c r="A1805" s="96"/>
      <c r="B1805" s="96"/>
      <c r="C1805" s="94"/>
      <c r="D1805" s="65"/>
      <c r="E1805" s="65"/>
      <c r="F1805" s="65"/>
    </row>
    <row r="1806" spans="1:6" ht="13">
      <c r="A1806" s="96"/>
      <c r="B1806" s="96"/>
      <c r="C1806" s="94"/>
      <c r="D1806" s="65"/>
      <c r="E1806" s="65"/>
      <c r="F1806" s="65"/>
    </row>
    <row r="1807" spans="1:6" ht="13">
      <c r="A1807" s="96"/>
      <c r="B1807" s="96"/>
      <c r="C1807" s="94"/>
      <c r="D1807" s="65"/>
      <c r="E1807" s="65"/>
      <c r="F1807" s="65"/>
    </row>
    <row r="1808" spans="1:6" ht="13">
      <c r="A1808" s="96"/>
      <c r="B1808" s="96"/>
      <c r="C1808" s="94"/>
      <c r="D1808" s="65"/>
      <c r="E1808" s="65"/>
      <c r="F1808" s="65"/>
    </row>
    <row r="1809" spans="1:6" ht="13">
      <c r="A1809" s="96"/>
      <c r="B1809" s="96"/>
      <c r="C1809" s="94"/>
      <c r="D1809" s="65"/>
      <c r="E1809" s="65"/>
      <c r="F1809" s="65"/>
    </row>
    <row r="1810" spans="1:6" ht="13">
      <c r="A1810" s="96"/>
      <c r="B1810" s="96"/>
      <c r="C1810" s="94"/>
      <c r="D1810" s="65"/>
      <c r="E1810" s="65"/>
      <c r="F1810" s="65"/>
    </row>
    <row r="1811" spans="1:6" ht="13">
      <c r="A1811" s="96"/>
      <c r="B1811" s="96"/>
      <c r="C1811" s="94"/>
      <c r="D1811" s="65"/>
      <c r="E1811" s="65"/>
      <c r="F1811" s="65"/>
    </row>
    <row r="1812" spans="1:6" ht="13">
      <c r="A1812" s="96"/>
      <c r="B1812" s="96"/>
      <c r="C1812" s="94"/>
      <c r="D1812" s="65"/>
      <c r="E1812" s="65"/>
      <c r="F1812" s="65"/>
    </row>
    <row r="1813" spans="1:6" ht="13">
      <c r="A1813" s="96"/>
      <c r="B1813" s="96"/>
      <c r="C1813" s="94"/>
      <c r="D1813" s="65"/>
      <c r="E1813" s="65"/>
      <c r="F1813" s="65"/>
    </row>
    <row r="1814" spans="1:6" ht="13">
      <c r="A1814" s="96"/>
      <c r="B1814" s="96"/>
      <c r="C1814" s="94"/>
      <c r="D1814" s="65"/>
      <c r="E1814" s="65"/>
      <c r="F1814" s="65"/>
    </row>
    <row r="1815" spans="1:6" ht="13">
      <c r="A1815" s="96"/>
      <c r="B1815" s="96"/>
      <c r="C1815" s="94"/>
      <c r="D1815" s="65"/>
      <c r="E1815" s="65"/>
      <c r="F1815" s="65"/>
    </row>
    <row r="1816" spans="1:6" ht="13">
      <c r="A1816" s="96"/>
      <c r="B1816" s="96"/>
      <c r="C1816" s="94"/>
      <c r="D1816" s="65"/>
      <c r="E1816" s="65"/>
      <c r="F1816" s="65"/>
    </row>
    <row r="1817" spans="1:6" ht="13">
      <c r="A1817" s="96"/>
      <c r="B1817" s="96"/>
      <c r="C1817" s="94"/>
      <c r="D1817" s="65"/>
      <c r="E1817" s="65"/>
      <c r="F1817" s="65"/>
    </row>
    <row r="1818" spans="1:6" ht="13">
      <c r="A1818" s="96"/>
      <c r="B1818" s="96"/>
      <c r="C1818" s="94"/>
      <c r="D1818" s="65"/>
      <c r="E1818" s="65"/>
      <c r="F1818" s="65"/>
    </row>
    <row r="1819" spans="1:6" ht="13">
      <c r="A1819" s="96"/>
      <c r="B1819" s="96"/>
      <c r="C1819" s="94"/>
      <c r="D1819" s="65"/>
      <c r="E1819" s="65"/>
      <c r="F1819" s="65"/>
    </row>
    <row r="1820" spans="1:6" ht="13">
      <c r="A1820" s="96"/>
      <c r="B1820" s="96"/>
      <c r="C1820" s="94"/>
      <c r="D1820" s="65"/>
      <c r="E1820" s="65"/>
      <c r="F1820" s="65"/>
    </row>
    <row r="1821" spans="1:6" ht="13">
      <c r="A1821" s="96"/>
      <c r="B1821" s="96"/>
      <c r="C1821" s="94"/>
      <c r="D1821" s="65"/>
      <c r="E1821" s="65"/>
      <c r="F1821" s="65"/>
    </row>
    <row r="1822" spans="1:6" ht="13">
      <c r="A1822" s="96"/>
      <c r="B1822" s="96"/>
      <c r="C1822" s="94"/>
      <c r="D1822" s="65"/>
      <c r="E1822" s="65"/>
      <c r="F1822" s="65"/>
    </row>
    <row r="1823" spans="1:6" ht="13">
      <c r="A1823" s="96"/>
      <c r="B1823" s="96"/>
      <c r="C1823" s="94"/>
      <c r="D1823" s="65"/>
      <c r="E1823" s="65"/>
      <c r="F1823" s="65"/>
    </row>
    <row r="1824" spans="1:6" ht="13">
      <c r="A1824" s="96"/>
      <c r="B1824" s="96"/>
      <c r="C1824" s="94"/>
      <c r="D1824" s="65"/>
      <c r="E1824" s="65"/>
      <c r="F1824" s="65"/>
    </row>
    <row r="1825" spans="1:6" ht="13">
      <c r="A1825" s="96"/>
      <c r="B1825" s="96"/>
      <c r="C1825" s="94"/>
      <c r="D1825" s="65"/>
      <c r="E1825" s="65"/>
      <c r="F1825" s="65"/>
    </row>
    <row r="1826" spans="1:6" ht="13">
      <c r="A1826" s="96"/>
      <c r="B1826" s="96"/>
      <c r="C1826" s="94"/>
      <c r="D1826" s="65"/>
      <c r="E1826" s="65"/>
      <c r="F1826" s="65"/>
    </row>
    <row r="1827" spans="1:6" ht="13">
      <c r="A1827" s="96"/>
      <c r="B1827" s="96"/>
      <c r="C1827" s="94"/>
      <c r="D1827" s="65"/>
      <c r="E1827" s="65"/>
      <c r="F1827" s="65"/>
    </row>
    <row r="1828" spans="1:6" ht="13">
      <c r="A1828" s="96"/>
      <c r="B1828" s="96"/>
      <c r="C1828" s="94"/>
      <c r="D1828" s="65"/>
      <c r="E1828" s="65"/>
      <c r="F1828" s="65"/>
    </row>
    <row r="1829" spans="1:6" ht="13">
      <c r="A1829" s="96"/>
      <c r="B1829" s="96"/>
      <c r="C1829" s="94"/>
      <c r="D1829" s="65"/>
      <c r="E1829" s="65"/>
      <c r="F1829" s="65"/>
    </row>
    <row r="1830" spans="1:6" ht="13">
      <c r="A1830" s="96"/>
      <c r="B1830" s="96"/>
      <c r="C1830" s="94"/>
      <c r="D1830" s="65"/>
      <c r="E1830" s="65"/>
      <c r="F1830" s="65"/>
    </row>
    <row r="1831" spans="1:6" ht="13">
      <c r="A1831" s="96"/>
      <c r="B1831" s="96"/>
      <c r="C1831" s="94"/>
      <c r="D1831" s="65"/>
      <c r="E1831" s="65"/>
      <c r="F1831" s="65"/>
    </row>
    <row r="1832" spans="1:6" ht="13">
      <c r="A1832" s="96"/>
      <c r="B1832" s="96"/>
      <c r="C1832" s="94"/>
      <c r="D1832" s="65"/>
      <c r="E1832" s="65"/>
      <c r="F1832" s="65"/>
    </row>
    <row r="1833" spans="1:6" ht="13">
      <c r="A1833" s="96"/>
      <c r="B1833" s="96"/>
      <c r="C1833" s="94"/>
      <c r="D1833" s="65"/>
      <c r="E1833" s="65"/>
      <c r="F1833" s="65"/>
    </row>
    <row r="1834" spans="1:6" ht="13">
      <c r="A1834" s="96"/>
      <c r="B1834" s="96"/>
      <c r="C1834" s="94"/>
      <c r="D1834" s="65"/>
      <c r="E1834" s="65"/>
      <c r="F1834" s="65"/>
    </row>
    <row r="1835" spans="1:6" ht="13">
      <c r="A1835" s="96"/>
      <c r="B1835" s="96"/>
      <c r="C1835" s="94"/>
      <c r="D1835" s="65"/>
      <c r="E1835" s="65"/>
      <c r="F1835" s="65"/>
    </row>
    <row r="1836" spans="1:6" ht="13">
      <c r="A1836" s="96"/>
      <c r="B1836" s="96"/>
      <c r="C1836" s="94"/>
      <c r="D1836" s="65"/>
      <c r="E1836" s="65"/>
      <c r="F1836" s="65"/>
    </row>
    <row r="1837" spans="1:6" ht="13">
      <c r="A1837" s="96"/>
      <c r="B1837" s="96"/>
      <c r="C1837" s="94"/>
      <c r="D1837" s="65"/>
      <c r="E1837" s="65"/>
      <c r="F1837" s="65"/>
    </row>
    <row r="1838" spans="1:6" ht="13">
      <c r="A1838" s="96"/>
      <c r="B1838" s="96"/>
      <c r="C1838" s="94"/>
      <c r="D1838" s="65"/>
      <c r="E1838" s="65"/>
      <c r="F1838" s="65"/>
    </row>
    <row r="1839" spans="1:6" ht="13">
      <c r="A1839" s="96"/>
      <c r="B1839" s="96"/>
      <c r="C1839" s="94"/>
      <c r="D1839" s="65"/>
      <c r="E1839" s="65"/>
      <c r="F1839" s="65"/>
    </row>
    <row r="1840" spans="1:6" ht="13">
      <c r="A1840" s="96"/>
      <c r="B1840" s="96"/>
      <c r="C1840" s="94"/>
      <c r="D1840" s="65"/>
      <c r="E1840" s="65"/>
      <c r="F1840" s="65"/>
    </row>
    <row r="1841" spans="1:6" ht="13">
      <c r="A1841" s="96"/>
      <c r="B1841" s="96"/>
      <c r="C1841" s="94"/>
      <c r="D1841" s="65"/>
      <c r="E1841" s="65"/>
      <c r="F1841" s="65"/>
    </row>
    <row r="1842" spans="1:6" ht="13">
      <c r="A1842" s="96"/>
      <c r="B1842" s="96"/>
      <c r="C1842" s="94"/>
      <c r="D1842" s="65"/>
      <c r="E1842" s="65"/>
      <c r="F1842" s="65"/>
    </row>
    <row r="1843" spans="1:6" ht="13">
      <c r="A1843" s="96"/>
      <c r="B1843" s="96"/>
      <c r="C1843" s="94"/>
      <c r="D1843" s="65"/>
      <c r="E1843" s="65"/>
      <c r="F1843" s="65"/>
    </row>
    <row r="1844" spans="1:6" ht="13">
      <c r="A1844" s="96"/>
      <c r="B1844" s="96"/>
      <c r="C1844" s="94"/>
      <c r="D1844" s="65"/>
      <c r="E1844" s="65"/>
      <c r="F1844" s="65"/>
    </row>
    <row r="1845" spans="1:6" ht="13">
      <c r="A1845" s="96"/>
      <c r="B1845" s="96"/>
      <c r="C1845" s="94"/>
      <c r="D1845" s="65"/>
      <c r="E1845" s="65"/>
      <c r="F1845" s="65"/>
    </row>
    <row r="1846" spans="1:6" ht="13">
      <c r="A1846" s="96"/>
      <c r="B1846" s="96"/>
      <c r="C1846" s="94"/>
      <c r="D1846" s="65"/>
      <c r="E1846" s="65"/>
      <c r="F1846" s="65"/>
    </row>
    <row r="1847" spans="1:6" ht="13">
      <c r="A1847" s="96"/>
      <c r="B1847" s="96"/>
      <c r="C1847" s="94"/>
      <c r="D1847" s="65"/>
      <c r="E1847" s="65"/>
      <c r="F1847" s="65"/>
    </row>
    <row r="1848" spans="1:6" ht="13">
      <c r="A1848" s="96"/>
      <c r="B1848" s="96"/>
      <c r="C1848" s="94"/>
      <c r="D1848" s="65"/>
      <c r="E1848" s="65"/>
      <c r="F1848" s="65"/>
    </row>
    <row r="1849" spans="1:6" ht="13">
      <c r="A1849" s="96"/>
      <c r="B1849" s="96"/>
      <c r="C1849" s="94"/>
      <c r="D1849" s="65"/>
      <c r="E1849" s="65"/>
      <c r="F1849" s="65"/>
    </row>
    <row r="1850" spans="1:6" ht="13">
      <c r="A1850" s="96"/>
      <c r="B1850" s="96"/>
      <c r="C1850" s="94"/>
      <c r="D1850" s="65"/>
      <c r="E1850" s="65"/>
      <c r="F1850" s="65"/>
    </row>
    <row r="1851" spans="1:6" ht="13">
      <c r="A1851" s="96"/>
      <c r="B1851" s="96"/>
      <c r="C1851" s="94"/>
      <c r="D1851" s="65"/>
      <c r="E1851" s="65"/>
      <c r="F1851" s="65"/>
    </row>
    <row r="1852" spans="1:6" ht="13">
      <c r="A1852" s="96"/>
      <c r="B1852" s="96"/>
      <c r="C1852" s="94"/>
      <c r="D1852" s="65"/>
      <c r="E1852" s="65"/>
      <c r="F1852" s="65"/>
    </row>
    <row r="1853" spans="1:6" ht="13">
      <c r="A1853" s="96"/>
      <c r="B1853" s="96"/>
      <c r="C1853" s="94"/>
      <c r="D1853" s="65"/>
      <c r="E1853" s="65"/>
      <c r="F1853" s="65"/>
    </row>
    <row r="1854" spans="1:6" ht="13">
      <c r="A1854" s="96"/>
      <c r="B1854" s="96"/>
      <c r="C1854" s="94"/>
      <c r="D1854" s="65"/>
      <c r="E1854" s="65"/>
      <c r="F1854" s="65"/>
    </row>
    <row r="1855" spans="1:6" ht="13">
      <c r="A1855" s="96"/>
      <c r="B1855" s="96"/>
      <c r="C1855" s="94"/>
      <c r="D1855" s="65"/>
      <c r="E1855" s="65"/>
      <c r="F1855" s="65"/>
    </row>
    <row r="1856" spans="1:6" ht="13">
      <c r="A1856" s="96"/>
      <c r="B1856" s="96"/>
      <c r="C1856" s="94"/>
      <c r="D1856" s="65"/>
      <c r="E1856" s="65"/>
      <c r="F1856" s="65"/>
    </row>
    <row r="1857" spans="1:6" ht="13">
      <c r="A1857" s="96"/>
      <c r="B1857" s="96"/>
      <c r="C1857" s="94"/>
      <c r="D1857" s="65"/>
      <c r="E1857" s="65"/>
      <c r="F1857" s="65"/>
    </row>
    <row r="1858" spans="1:6" ht="13">
      <c r="A1858" s="96"/>
      <c r="B1858" s="96"/>
      <c r="C1858" s="94"/>
      <c r="D1858" s="65"/>
      <c r="E1858" s="65"/>
      <c r="F1858" s="65"/>
    </row>
    <row r="1859" spans="1:6" ht="13">
      <c r="A1859" s="96"/>
      <c r="B1859" s="96"/>
      <c r="C1859" s="94"/>
      <c r="D1859" s="65"/>
      <c r="E1859" s="65"/>
      <c r="F1859" s="65"/>
    </row>
    <row r="1860" spans="1:6" ht="13">
      <c r="A1860" s="96"/>
      <c r="B1860" s="96"/>
      <c r="C1860" s="94"/>
      <c r="D1860" s="65"/>
      <c r="E1860" s="65"/>
      <c r="F1860" s="65"/>
    </row>
    <row r="1861" spans="1:6" ht="13">
      <c r="A1861" s="96"/>
      <c r="B1861" s="96"/>
      <c r="C1861" s="94"/>
      <c r="D1861" s="65"/>
      <c r="E1861" s="65"/>
      <c r="F1861" s="65"/>
    </row>
    <row r="1862" spans="1:6" ht="13">
      <c r="A1862" s="96"/>
      <c r="B1862" s="96"/>
      <c r="C1862" s="94"/>
      <c r="D1862" s="65"/>
      <c r="E1862" s="65"/>
      <c r="F1862" s="65"/>
    </row>
    <row r="1863" spans="1:6" ht="13">
      <c r="A1863" s="96"/>
      <c r="B1863" s="96"/>
      <c r="C1863" s="94"/>
      <c r="D1863" s="65"/>
      <c r="E1863" s="65"/>
      <c r="F1863" s="65"/>
    </row>
    <row r="1864" spans="1:6" ht="13">
      <c r="A1864" s="96"/>
      <c r="B1864" s="96"/>
      <c r="C1864" s="94"/>
      <c r="D1864" s="65"/>
      <c r="E1864" s="65"/>
      <c r="F1864" s="65"/>
    </row>
    <row r="1865" spans="1:6" ht="13">
      <c r="A1865" s="96"/>
      <c r="B1865" s="96"/>
      <c r="C1865" s="94"/>
      <c r="D1865" s="65"/>
      <c r="E1865" s="65"/>
      <c r="F1865" s="65"/>
    </row>
    <row r="1866" spans="1:6" ht="13">
      <c r="A1866" s="96"/>
      <c r="B1866" s="96"/>
      <c r="C1866" s="94"/>
      <c r="D1866" s="65"/>
      <c r="E1866" s="65"/>
      <c r="F1866" s="65"/>
    </row>
    <row r="1867" spans="1:6" ht="13">
      <c r="A1867" s="96"/>
      <c r="B1867" s="96"/>
      <c r="C1867" s="94"/>
      <c r="D1867" s="65"/>
      <c r="E1867" s="65"/>
      <c r="F1867" s="65"/>
    </row>
    <row r="1868" spans="1:6" ht="13">
      <c r="A1868" s="96"/>
      <c r="B1868" s="96"/>
      <c r="C1868" s="94"/>
      <c r="D1868" s="65"/>
      <c r="E1868" s="65"/>
      <c r="F1868" s="65"/>
    </row>
    <row r="1869" spans="1:6" ht="13">
      <c r="A1869" s="96"/>
      <c r="B1869" s="96"/>
      <c r="C1869" s="94"/>
      <c r="D1869" s="65"/>
      <c r="E1869" s="65"/>
      <c r="F1869" s="65"/>
    </row>
    <row r="1870" spans="1:6" ht="13">
      <c r="A1870" s="96"/>
      <c r="B1870" s="96"/>
      <c r="C1870" s="94"/>
      <c r="D1870" s="65"/>
      <c r="E1870" s="65"/>
      <c r="F1870" s="65"/>
    </row>
    <row r="1871" spans="1:6" ht="13">
      <c r="A1871" s="96"/>
      <c r="B1871" s="96"/>
      <c r="C1871" s="94"/>
      <c r="D1871" s="65"/>
      <c r="E1871" s="65"/>
      <c r="F1871" s="65"/>
    </row>
    <row r="1872" spans="1:6" ht="13">
      <c r="A1872" s="96"/>
      <c r="B1872" s="96"/>
      <c r="C1872" s="94"/>
      <c r="D1872" s="65"/>
      <c r="E1872" s="65"/>
      <c r="F1872" s="65"/>
    </row>
    <row r="1873" spans="1:6" ht="13">
      <c r="A1873" s="96"/>
      <c r="B1873" s="96"/>
      <c r="C1873" s="94"/>
      <c r="D1873" s="65"/>
      <c r="E1873" s="65"/>
      <c r="F1873" s="65"/>
    </row>
    <row r="1874" spans="1:6" ht="13">
      <c r="A1874" s="96"/>
      <c r="B1874" s="96"/>
      <c r="C1874" s="94"/>
      <c r="D1874" s="65"/>
      <c r="E1874" s="65"/>
      <c r="F1874" s="65"/>
    </row>
    <row r="1875" spans="1:6" ht="13">
      <c r="A1875" s="96"/>
      <c r="B1875" s="96"/>
      <c r="C1875" s="94"/>
      <c r="D1875" s="65"/>
      <c r="E1875" s="65"/>
      <c r="F1875" s="65"/>
    </row>
    <row r="1876" spans="1:6" ht="13">
      <c r="A1876" s="96"/>
      <c r="B1876" s="96"/>
      <c r="C1876" s="94"/>
      <c r="D1876" s="65"/>
      <c r="E1876" s="65"/>
      <c r="F1876" s="65"/>
    </row>
    <row r="1877" spans="1:6" ht="13">
      <c r="A1877" s="96"/>
      <c r="B1877" s="96"/>
      <c r="C1877" s="94"/>
      <c r="D1877" s="65"/>
      <c r="E1877" s="65"/>
      <c r="F1877" s="65"/>
    </row>
    <row r="1878" spans="1:6" ht="13">
      <c r="A1878" s="96"/>
      <c r="B1878" s="96"/>
      <c r="C1878" s="94"/>
      <c r="D1878" s="65"/>
      <c r="E1878" s="65"/>
      <c r="F1878" s="65"/>
    </row>
    <row r="1879" spans="1:6" ht="13">
      <c r="A1879" s="96"/>
      <c r="B1879" s="96"/>
      <c r="C1879" s="94"/>
      <c r="D1879" s="65"/>
      <c r="E1879" s="65"/>
      <c r="F1879" s="65"/>
    </row>
    <row r="1880" spans="1:6" ht="13">
      <c r="A1880" s="96"/>
      <c r="B1880" s="96"/>
      <c r="C1880" s="94"/>
      <c r="D1880" s="65"/>
      <c r="E1880" s="65"/>
      <c r="F1880" s="65"/>
    </row>
    <row r="1881" spans="1:6" ht="13">
      <c r="A1881" s="96"/>
      <c r="B1881" s="96"/>
      <c r="C1881" s="94"/>
      <c r="D1881" s="65"/>
      <c r="E1881" s="65"/>
      <c r="F1881" s="65"/>
    </row>
    <row r="1882" spans="1:6" ht="13">
      <c r="A1882" s="96"/>
      <c r="B1882" s="96"/>
      <c r="C1882" s="94"/>
      <c r="D1882" s="65"/>
      <c r="E1882" s="65"/>
      <c r="F1882" s="65"/>
    </row>
    <row r="1883" spans="1:6" ht="13">
      <c r="A1883" s="96"/>
      <c r="B1883" s="96"/>
      <c r="C1883" s="94"/>
      <c r="D1883" s="65"/>
      <c r="E1883" s="65"/>
      <c r="F1883" s="65"/>
    </row>
    <row r="1884" spans="1:6" ht="13">
      <c r="A1884" s="96"/>
      <c r="B1884" s="96"/>
      <c r="C1884" s="94"/>
      <c r="D1884" s="65"/>
      <c r="E1884" s="65"/>
      <c r="F1884" s="65"/>
    </row>
    <row r="1885" spans="1:6" ht="13">
      <c r="A1885" s="96"/>
      <c r="B1885" s="96"/>
      <c r="C1885" s="94"/>
      <c r="D1885" s="65"/>
      <c r="E1885" s="65"/>
      <c r="F1885" s="65"/>
    </row>
    <row r="1886" spans="1:6" ht="13">
      <c r="A1886" s="96"/>
      <c r="B1886" s="96"/>
      <c r="C1886" s="94"/>
      <c r="D1886" s="65"/>
      <c r="E1886" s="65"/>
      <c r="F1886" s="65"/>
    </row>
    <row r="1887" spans="1:6" ht="13">
      <c r="A1887" s="96"/>
      <c r="B1887" s="96"/>
      <c r="C1887" s="94"/>
      <c r="D1887" s="65"/>
      <c r="E1887" s="65"/>
      <c r="F1887" s="65"/>
    </row>
    <row r="1888" spans="1:6" ht="13">
      <c r="A1888" s="96"/>
      <c r="B1888" s="96"/>
      <c r="C1888" s="94"/>
      <c r="D1888" s="65"/>
      <c r="E1888" s="65"/>
      <c r="F1888" s="65"/>
    </row>
    <row r="1889" spans="1:6" ht="13">
      <c r="A1889" s="96"/>
      <c r="B1889" s="96"/>
      <c r="C1889" s="94"/>
      <c r="D1889" s="65"/>
      <c r="E1889" s="65"/>
      <c r="F1889" s="65"/>
    </row>
    <row r="1890" spans="1:6" ht="13">
      <c r="A1890" s="96"/>
      <c r="B1890" s="96"/>
      <c r="C1890" s="94"/>
      <c r="D1890" s="65"/>
      <c r="E1890" s="65"/>
      <c r="F1890" s="65"/>
    </row>
    <row r="1891" spans="1:6" ht="13">
      <c r="A1891" s="96"/>
      <c r="B1891" s="96"/>
      <c r="C1891" s="94"/>
      <c r="D1891" s="65"/>
      <c r="E1891" s="65"/>
      <c r="F1891" s="65"/>
    </row>
    <row r="1892" spans="1:6" ht="13">
      <c r="A1892" s="96"/>
      <c r="B1892" s="96"/>
      <c r="C1892" s="94"/>
      <c r="D1892" s="65"/>
      <c r="E1892" s="65"/>
      <c r="F1892" s="65"/>
    </row>
    <row r="1893" spans="1:6" ht="13">
      <c r="A1893" s="96"/>
      <c r="B1893" s="96"/>
      <c r="C1893" s="94"/>
      <c r="D1893" s="65"/>
      <c r="E1893" s="65"/>
      <c r="F1893" s="65"/>
    </row>
    <row r="1894" spans="1:6" ht="13">
      <c r="A1894" s="96"/>
      <c r="B1894" s="96"/>
      <c r="C1894" s="94"/>
      <c r="D1894" s="65"/>
      <c r="E1894" s="65"/>
      <c r="F1894" s="65"/>
    </row>
    <row r="1895" spans="1:6" ht="13">
      <c r="A1895" s="96"/>
      <c r="B1895" s="96"/>
      <c r="C1895" s="94"/>
      <c r="D1895" s="65"/>
      <c r="E1895" s="65"/>
      <c r="F1895" s="65"/>
    </row>
    <row r="1896" spans="1:6" ht="13">
      <c r="A1896" s="96"/>
      <c r="B1896" s="96"/>
      <c r="C1896" s="94"/>
      <c r="D1896" s="65"/>
      <c r="E1896" s="65"/>
      <c r="F1896" s="65"/>
    </row>
    <row r="1897" spans="1:6" ht="13">
      <c r="A1897" s="96"/>
      <c r="B1897" s="96"/>
      <c r="C1897" s="94"/>
      <c r="D1897" s="65"/>
      <c r="E1897" s="65"/>
      <c r="F1897" s="65"/>
    </row>
    <row r="1898" spans="1:6" ht="13">
      <c r="A1898" s="96"/>
      <c r="B1898" s="96"/>
      <c r="C1898" s="94"/>
      <c r="D1898" s="65"/>
      <c r="E1898" s="65"/>
      <c r="F1898" s="65"/>
    </row>
    <row r="1899" spans="1:6" ht="13">
      <c r="A1899" s="96"/>
      <c r="B1899" s="96"/>
      <c r="C1899" s="94"/>
      <c r="D1899" s="65"/>
      <c r="E1899" s="65"/>
      <c r="F1899" s="65"/>
    </row>
    <row r="1900" spans="1:6" ht="13">
      <c r="A1900" s="96"/>
      <c r="B1900" s="96"/>
      <c r="C1900" s="94"/>
      <c r="D1900" s="65"/>
      <c r="E1900" s="65"/>
      <c r="F1900" s="65"/>
    </row>
    <row r="1901" spans="1:6" ht="13">
      <c r="A1901" s="96"/>
      <c r="B1901" s="96"/>
      <c r="C1901" s="94"/>
      <c r="D1901" s="65"/>
      <c r="E1901" s="65"/>
      <c r="F1901" s="65"/>
    </row>
    <row r="1902" spans="1:6" ht="13">
      <c r="A1902" s="96"/>
      <c r="B1902" s="96"/>
      <c r="C1902" s="94"/>
      <c r="D1902" s="65"/>
      <c r="E1902" s="65"/>
      <c r="F1902" s="65"/>
    </row>
    <row r="1903" spans="1:6" ht="13">
      <c r="A1903" s="96"/>
      <c r="B1903" s="96"/>
      <c r="C1903" s="94"/>
      <c r="D1903" s="65"/>
      <c r="E1903" s="65"/>
      <c r="F1903" s="65"/>
    </row>
    <row r="1904" spans="1:6" ht="13">
      <c r="A1904" s="96"/>
      <c r="B1904" s="96"/>
      <c r="C1904" s="94"/>
      <c r="D1904" s="65"/>
      <c r="E1904" s="65"/>
      <c r="F1904" s="65"/>
    </row>
    <row r="1905" spans="1:6" ht="13">
      <c r="A1905" s="96"/>
      <c r="B1905" s="96"/>
      <c r="C1905" s="94"/>
      <c r="D1905" s="65"/>
      <c r="E1905" s="65"/>
      <c r="F1905" s="65"/>
    </row>
    <row r="1906" spans="1:6" ht="13">
      <c r="A1906" s="96"/>
      <c r="B1906" s="96"/>
      <c r="C1906" s="94"/>
      <c r="D1906" s="65"/>
      <c r="E1906" s="65"/>
      <c r="F1906" s="65"/>
    </row>
    <row r="1907" spans="1:6" ht="13">
      <c r="A1907" s="96"/>
      <c r="B1907" s="96"/>
      <c r="C1907" s="94"/>
      <c r="D1907" s="65"/>
      <c r="E1907" s="65"/>
      <c r="F1907" s="65"/>
    </row>
    <row r="1908" spans="1:6" ht="13">
      <c r="A1908" s="96"/>
      <c r="B1908" s="96"/>
      <c r="C1908" s="94"/>
      <c r="D1908" s="65"/>
      <c r="E1908" s="65"/>
      <c r="F1908" s="65"/>
    </row>
    <row r="1909" spans="1:6" ht="13">
      <c r="A1909" s="96"/>
      <c r="B1909" s="96"/>
      <c r="C1909" s="94"/>
      <c r="D1909" s="65"/>
      <c r="E1909" s="65"/>
      <c r="F1909" s="65"/>
    </row>
    <row r="1910" spans="1:6" ht="13">
      <c r="A1910" s="96"/>
      <c r="B1910" s="96"/>
      <c r="C1910" s="94"/>
      <c r="D1910" s="65"/>
      <c r="E1910" s="65"/>
      <c r="F1910" s="65"/>
    </row>
    <row r="1911" spans="1:6" ht="13">
      <c r="A1911" s="96"/>
      <c r="B1911" s="96"/>
      <c r="C1911" s="94"/>
      <c r="D1911" s="65"/>
      <c r="E1911" s="65"/>
      <c r="F1911" s="65"/>
    </row>
    <row r="1912" spans="1:6" ht="13">
      <c r="A1912" s="96"/>
      <c r="B1912" s="96"/>
      <c r="C1912" s="94"/>
      <c r="D1912" s="65"/>
      <c r="E1912" s="65"/>
      <c r="F1912" s="65"/>
    </row>
    <row r="1913" spans="1:6" ht="13">
      <c r="A1913" s="96"/>
      <c r="B1913" s="96"/>
      <c r="C1913" s="94"/>
      <c r="D1913" s="65"/>
      <c r="E1913" s="65"/>
      <c r="F1913" s="65"/>
    </row>
    <row r="1914" spans="1:6" ht="13">
      <c r="A1914" s="96"/>
      <c r="B1914" s="96"/>
      <c r="C1914" s="94"/>
      <c r="D1914" s="65"/>
      <c r="E1914" s="65"/>
      <c r="F1914" s="65"/>
    </row>
    <row r="1915" spans="1:6" ht="13">
      <c r="A1915" s="96"/>
      <c r="B1915" s="96"/>
      <c r="C1915" s="94"/>
      <c r="D1915" s="65"/>
      <c r="E1915" s="65"/>
      <c r="F1915" s="65"/>
    </row>
    <row r="1916" spans="1:6" ht="13">
      <c r="A1916" s="96"/>
      <c r="B1916" s="96"/>
      <c r="C1916" s="94"/>
      <c r="D1916" s="65"/>
      <c r="E1916" s="65"/>
      <c r="F1916" s="65"/>
    </row>
    <row r="1917" spans="1:6" ht="13">
      <c r="A1917" s="96"/>
      <c r="B1917" s="96"/>
      <c r="C1917" s="94"/>
      <c r="D1917" s="65"/>
      <c r="E1917" s="65"/>
      <c r="F1917" s="65"/>
    </row>
    <row r="1918" spans="1:6" ht="13">
      <c r="A1918" s="96"/>
      <c r="B1918" s="96"/>
      <c r="C1918" s="94"/>
      <c r="D1918" s="65"/>
      <c r="E1918" s="65"/>
      <c r="F1918" s="65"/>
    </row>
    <row r="1919" spans="1:6" ht="13">
      <c r="A1919" s="96"/>
      <c r="B1919" s="96"/>
      <c r="C1919" s="94"/>
      <c r="D1919" s="65"/>
      <c r="E1919" s="65"/>
      <c r="F1919" s="65"/>
    </row>
    <row r="1920" spans="1:6" ht="13">
      <c r="A1920" s="96"/>
      <c r="B1920" s="96"/>
      <c r="C1920" s="94"/>
      <c r="D1920" s="65"/>
      <c r="E1920" s="65"/>
      <c r="F1920" s="65"/>
    </row>
    <row r="1921" spans="1:6" ht="13">
      <c r="A1921" s="96"/>
      <c r="B1921" s="96"/>
      <c r="C1921" s="94"/>
      <c r="D1921" s="65"/>
      <c r="E1921" s="65"/>
      <c r="F1921" s="65"/>
    </row>
    <row r="1922" spans="1:6" ht="13">
      <c r="A1922" s="96"/>
      <c r="B1922" s="96"/>
      <c r="C1922" s="94"/>
      <c r="D1922" s="65"/>
      <c r="E1922" s="65"/>
      <c r="F1922" s="65"/>
    </row>
    <row r="1923" spans="1:6" ht="13">
      <c r="A1923" s="96"/>
      <c r="B1923" s="96"/>
      <c r="C1923" s="94"/>
      <c r="D1923" s="65"/>
      <c r="E1923" s="65"/>
      <c r="F1923" s="65"/>
    </row>
    <row r="1924" spans="1:6" ht="13">
      <c r="A1924" s="96"/>
      <c r="B1924" s="96"/>
      <c r="C1924" s="94"/>
      <c r="D1924" s="65"/>
      <c r="E1924" s="65"/>
      <c r="F1924" s="65"/>
    </row>
    <row r="1925" spans="1:6" ht="13">
      <c r="A1925" s="96"/>
      <c r="B1925" s="96"/>
      <c r="C1925" s="94"/>
      <c r="D1925" s="65"/>
      <c r="E1925" s="65"/>
      <c r="F1925" s="65"/>
    </row>
    <row r="1926" spans="1:6" ht="13">
      <c r="A1926" s="96"/>
      <c r="B1926" s="96"/>
      <c r="C1926" s="94"/>
      <c r="D1926" s="65"/>
      <c r="E1926" s="65"/>
      <c r="F1926" s="65"/>
    </row>
    <row r="1927" spans="1:6" ht="13">
      <c r="A1927" s="96"/>
      <c r="B1927" s="96"/>
      <c r="C1927" s="94"/>
      <c r="D1927" s="65"/>
      <c r="E1927" s="65"/>
      <c r="F1927" s="65"/>
    </row>
    <row r="1928" spans="1:6" ht="13">
      <c r="A1928" s="96"/>
      <c r="B1928" s="96"/>
      <c r="C1928" s="94"/>
      <c r="D1928" s="65"/>
      <c r="E1928" s="65"/>
      <c r="F1928" s="65"/>
    </row>
    <row r="1929" spans="1:6" ht="13">
      <c r="A1929" s="96"/>
      <c r="B1929" s="96"/>
      <c r="C1929" s="94"/>
      <c r="D1929" s="65"/>
      <c r="E1929" s="65"/>
      <c r="F1929" s="65"/>
    </row>
    <row r="1930" spans="1:6" ht="13">
      <c r="A1930" s="96"/>
      <c r="B1930" s="96"/>
      <c r="C1930" s="94"/>
      <c r="D1930" s="65"/>
      <c r="E1930" s="65"/>
      <c r="F1930" s="65"/>
    </row>
    <row r="1931" spans="1:6" ht="13">
      <c r="A1931" s="96"/>
      <c r="B1931" s="96"/>
      <c r="C1931" s="94"/>
      <c r="D1931" s="65"/>
      <c r="E1931" s="65"/>
      <c r="F1931" s="65"/>
    </row>
    <row r="1932" spans="1:6" ht="13">
      <c r="A1932" s="96"/>
      <c r="B1932" s="96"/>
      <c r="C1932" s="94"/>
      <c r="D1932" s="65"/>
      <c r="E1932" s="65"/>
      <c r="F1932" s="65"/>
    </row>
    <row r="1933" spans="1:6" ht="13">
      <c r="A1933" s="96"/>
      <c r="B1933" s="96"/>
      <c r="C1933" s="94"/>
      <c r="D1933" s="65"/>
      <c r="E1933" s="65"/>
      <c r="F1933" s="65"/>
    </row>
    <row r="1934" spans="1:6" ht="13">
      <c r="A1934" s="96"/>
      <c r="B1934" s="96"/>
      <c r="C1934" s="94"/>
      <c r="D1934" s="65"/>
      <c r="E1934" s="65"/>
      <c r="F1934" s="65"/>
    </row>
    <row r="1935" spans="1:6" ht="13">
      <c r="A1935" s="96"/>
      <c r="B1935" s="96"/>
      <c r="C1935" s="94"/>
      <c r="D1935" s="65"/>
      <c r="E1935" s="65"/>
      <c r="F1935" s="65"/>
    </row>
    <row r="1936" spans="1:6" ht="13">
      <c r="A1936" s="96"/>
      <c r="B1936" s="96"/>
      <c r="C1936" s="94"/>
      <c r="D1936" s="65"/>
      <c r="E1936" s="65"/>
      <c r="F1936" s="65"/>
    </row>
    <row r="1937" spans="1:6" ht="13">
      <c r="A1937" s="96"/>
      <c r="B1937" s="96"/>
      <c r="C1937" s="94"/>
      <c r="D1937" s="65"/>
      <c r="E1937" s="65"/>
      <c r="F1937" s="65"/>
    </row>
    <row r="1938" spans="1:6" ht="13">
      <c r="A1938" s="96"/>
      <c r="B1938" s="96"/>
      <c r="C1938" s="94"/>
      <c r="D1938" s="65"/>
      <c r="E1938" s="65"/>
      <c r="F1938" s="65"/>
    </row>
    <row r="1939" spans="1:6" ht="13">
      <c r="A1939" s="96"/>
      <c r="B1939" s="96"/>
      <c r="C1939" s="94"/>
      <c r="D1939" s="65"/>
      <c r="E1939" s="65"/>
      <c r="F1939" s="65"/>
    </row>
    <row r="1940" spans="1:6" ht="13">
      <c r="A1940" s="96"/>
      <c r="B1940" s="96"/>
      <c r="C1940" s="94"/>
      <c r="D1940" s="65"/>
      <c r="E1940" s="65"/>
      <c r="F1940" s="65"/>
    </row>
    <row r="1941" spans="1:6" ht="13">
      <c r="A1941" s="96"/>
      <c r="B1941" s="96"/>
      <c r="C1941" s="94"/>
      <c r="D1941" s="65"/>
      <c r="E1941" s="65"/>
      <c r="F1941" s="65"/>
    </row>
    <row r="1942" spans="1:6" ht="13">
      <c r="A1942" s="96"/>
      <c r="B1942" s="96"/>
      <c r="C1942" s="94"/>
      <c r="D1942" s="65"/>
      <c r="E1942" s="65"/>
      <c r="F1942" s="65"/>
    </row>
    <row r="1943" spans="1:6" ht="13">
      <c r="A1943" s="96"/>
      <c r="B1943" s="96"/>
      <c r="C1943" s="94"/>
      <c r="D1943" s="65"/>
      <c r="E1943" s="65"/>
      <c r="F1943" s="65"/>
    </row>
    <row r="1944" spans="1:6" ht="13">
      <c r="A1944" s="96"/>
      <c r="B1944" s="96"/>
      <c r="C1944" s="94"/>
      <c r="D1944" s="65"/>
      <c r="E1944" s="65"/>
      <c r="F1944" s="65"/>
    </row>
    <row r="1945" spans="1:6" ht="13">
      <c r="A1945" s="96"/>
      <c r="B1945" s="96"/>
      <c r="C1945" s="94"/>
      <c r="D1945" s="65"/>
      <c r="E1945" s="65"/>
      <c r="F1945" s="65"/>
    </row>
    <row r="1946" spans="1:6" ht="13">
      <c r="A1946" s="96"/>
      <c r="B1946" s="96"/>
      <c r="C1946" s="94"/>
      <c r="D1946" s="65"/>
      <c r="E1946" s="65"/>
      <c r="F1946" s="65"/>
    </row>
    <row r="1947" spans="1:6" ht="13">
      <c r="A1947" s="96"/>
      <c r="B1947" s="96"/>
      <c r="C1947" s="94"/>
      <c r="D1947" s="65"/>
      <c r="E1947" s="65"/>
      <c r="F1947" s="65"/>
    </row>
    <row r="1948" spans="1:6" ht="13">
      <c r="A1948" s="96"/>
      <c r="B1948" s="96"/>
      <c r="C1948" s="94"/>
      <c r="D1948" s="65"/>
      <c r="E1948" s="65"/>
      <c r="F1948" s="65"/>
    </row>
    <row r="1949" spans="1:6" ht="13">
      <c r="A1949" s="96"/>
      <c r="B1949" s="96"/>
      <c r="C1949" s="94"/>
      <c r="D1949" s="65"/>
      <c r="E1949" s="65"/>
      <c r="F1949" s="65"/>
    </row>
    <row r="1950" spans="1:6" ht="13">
      <c r="A1950" s="96"/>
      <c r="B1950" s="96"/>
      <c r="C1950" s="94"/>
      <c r="D1950" s="65"/>
      <c r="E1950" s="65"/>
      <c r="F1950" s="65"/>
    </row>
    <row r="1951" spans="1:6" ht="13">
      <c r="A1951" s="96"/>
      <c r="B1951" s="96"/>
      <c r="C1951" s="94"/>
      <c r="D1951" s="65"/>
      <c r="E1951" s="65"/>
      <c r="F1951" s="65"/>
    </row>
    <row r="1952" spans="1:6" ht="13">
      <c r="A1952" s="96"/>
      <c r="B1952" s="96"/>
      <c r="C1952" s="94"/>
      <c r="D1952" s="65"/>
      <c r="E1952" s="65"/>
      <c r="F1952" s="65"/>
    </row>
    <row r="1953" spans="1:6" ht="13">
      <c r="A1953" s="96"/>
      <c r="B1953" s="96"/>
      <c r="C1953" s="94"/>
      <c r="D1953" s="65"/>
      <c r="E1953" s="65"/>
      <c r="F1953" s="65"/>
    </row>
    <row r="1954" spans="1:6" ht="13">
      <c r="A1954" s="96"/>
      <c r="B1954" s="96"/>
      <c r="C1954" s="94"/>
      <c r="D1954" s="65"/>
      <c r="E1954" s="65"/>
      <c r="F1954" s="65"/>
    </row>
    <row r="1955" spans="1:6" ht="13">
      <c r="A1955" s="96"/>
      <c r="B1955" s="96"/>
      <c r="C1955" s="94"/>
      <c r="D1955" s="65"/>
      <c r="E1955" s="65"/>
      <c r="F1955" s="65"/>
    </row>
    <row r="1956" spans="1:6" ht="13">
      <c r="A1956" s="96"/>
      <c r="B1956" s="96"/>
      <c r="C1956" s="94"/>
      <c r="D1956" s="65"/>
      <c r="E1956" s="65"/>
      <c r="F1956" s="65"/>
    </row>
    <row r="1957" spans="1:6" ht="13">
      <c r="A1957" s="96"/>
      <c r="B1957" s="96"/>
      <c r="C1957" s="94"/>
      <c r="D1957" s="65"/>
      <c r="E1957" s="65"/>
      <c r="F1957" s="65"/>
    </row>
    <row r="1958" spans="1:6" ht="13">
      <c r="A1958" s="96"/>
      <c r="B1958" s="96"/>
      <c r="C1958" s="94"/>
      <c r="D1958" s="65"/>
      <c r="E1958" s="65"/>
      <c r="F1958" s="65"/>
    </row>
    <row r="1959" spans="1:6" ht="13">
      <c r="A1959" s="96"/>
      <c r="B1959" s="96"/>
      <c r="C1959" s="94"/>
      <c r="D1959" s="65"/>
      <c r="E1959" s="65"/>
      <c r="F1959" s="65"/>
    </row>
    <row r="1960" spans="1:6" ht="13">
      <c r="A1960" s="96"/>
      <c r="B1960" s="96"/>
      <c r="C1960" s="94"/>
      <c r="D1960" s="65"/>
      <c r="E1960" s="65"/>
      <c r="F1960" s="65"/>
    </row>
    <row r="1961" spans="1:6" ht="13">
      <c r="A1961" s="96"/>
      <c r="B1961" s="96"/>
      <c r="C1961" s="94"/>
      <c r="D1961" s="65"/>
      <c r="E1961" s="65"/>
      <c r="F1961" s="65"/>
    </row>
    <row r="1962" spans="1:6" ht="13">
      <c r="A1962" s="96"/>
      <c r="B1962" s="96"/>
      <c r="C1962" s="94"/>
      <c r="D1962" s="65"/>
      <c r="E1962" s="65"/>
      <c r="F1962" s="65"/>
    </row>
    <row r="1963" spans="1:6" ht="13">
      <c r="A1963" s="96"/>
      <c r="B1963" s="96"/>
      <c r="C1963" s="94"/>
      <c r="D1963" s="65"/>
      <c r="E1963" s="65"/>
      <c r="F1963" s="65"/>
    </row>
    <row r="1964" spans="1:6" ht="13">
      <c r="A1964" s="96"/>
      <c r="B1964" s="96"/>
      <c r="C1964" s="94"/>
      <c r="D1964" s="65"/>
      <c r="E1964" s="65"/>
      <c r="F1964" s="65"/>
    </row>
    <row r="1965" spans="1:6" ht="13">
      <c r="A1965" s="96"/>
      <c r="B1965" s="96"/>
      <c r="C1965" s="94"/>
      <c r="D1965" s="65"/>
      <c r="E1965" s="65"/>
      <c r="F1965" s="65"/>
    </row>
    <row r="1966" spans="1:6" ht="13">
      <c r="A1966" s="96"/>
      <c r="B1966" s="96"/>
      <c r="C1966" s="94"/>
      <c r="D1966" s="65"/>
      <c r="E1966" s="65"/>
      <c r="F1966" s="65"/>
    </row>
    <row r="1967" spans="1:6" ht="13">
      <c r="A1967" s="96"/>
      <c r="B1967" s="96"/>
      <c r="C1967" s="94"/>
      <c r="D1967" s="65"/>
      <c r="E1967" s="65"/>
      <c r="F1967" s="65"/>
    </row>
    <row r="1968" spans="1:6" ht="13">
      <c r="A1968" s="96"/>
      <c r="B1968" s="96"/>
      <c r="C1968" s="94"/>
      <c r="D1968" s="65"/>
      <c r="E1968" s="65"/>
      <c r="F1968" s="65"/>
    </row>
    <row r="1969" spans="1:6" ht="13">
      <c r="A1969" s="96"/>
      <c r="B1969" s="96"/>
      <c r="C1969" s="94"/>
      <c r="D1969" s="65"/>
      <c r="E1969" s="65"/>
      <c r="F1969" s="65"/>
    </row>
    <row r="1970" spans="1:6" ht="13">
      <c r="A1970" s="96"/>
      <c r="B1970" s="96"/>
      <c r="C1970" s="94"/>
      <c r="D1970" s="65"/>
      <c r="E1970" s="65"/>
      <c r="F1970" s="65"/>
    </row>
    <row r="1971" spans="1:6" ht="13">
      <c r="A1971" s="96"/>
      <c r="B1971" s="96"/>
      <c r="C1971" s="94"/>
      <c r="D1971" s="65"/>
      <c r="E1971" s="65"/>
      <c r="F1971" s="65"/>
    </row>
    <row r="1972" spans="1:6" ht="13">
      <c r="A1972" s="96"/>
      <c r="B1972" s="96"/>
      <c r="C1972" s="94"/>
      <c r="D1972" s="65"/>
      <c r="E1972" s="65"/>
      <c r="F1972" s="65"/>
    </row>
    <row r="1973" spans="1:6" ht="13">
      <c r="A1973" s="96"/>
      <c r="B1973" s="96"/>
      <c r="C1973" s="94"/>
      <c r="D1973" s="65"/>
      <c r="E1973" s="65"/>
      <c r="F1973" s="65"/>
    </row>
    <row r="1974" spans="1:6" ht="13">
      <c r="A1974" s="96"/>
      <c r="B1974" s="96"/>
      <c r="C1974" s="94"/>
      <c r="D1974" s="65"/>
      <c r="E1974" s="65"/>
      <c r="F1974" s="65"/>
    </row>
    <row r="1975" spans="1:6" ht="13">
      <c r="A1975" s="96"/>
      <c r="B1975" s="96"/>
      <c r="C1975" s="94"/>
      <c r="D1975" s="65"/>
      <c r="E1975" s="65"/>
      <c r="F1975" s="65"/>
    </row>
    <row r="1976" spans="1:6" ht="13">
      <c r="A1976" s="96"/>
      <c r="B1976" s="96"/>
      <c r="C1976" s="94"/>
      <c r="D1976" s="65"/>
      <c r="E1976" s="65"/>
      <c r="F1976" s="65"/>
    </row>
    <row r="1977" spans="1:6" ht="13">
      <c r="A1977" s="96"/>
      <c r="B1977" s="96"/>
      <c r="C1977" s="94"/>
      <c r="D1977" s="65"/>
      <c r="E1977" s="65"/>
      <c r="F1977" s="65"/>
    </row>
    <row r="1978" spans="1:6" ht="13">
      <c r="A1978" s="96"/>
      <c r="B1978" s="96"/>
      <c r="C1978" s="94"/>
      <c r="D1978" s="65"/>
      <c r="E1978" s="65"/>
      <c r="F1978" s="65"/>
    </row>
    <row r="1979" spans="1:6" ht="13">
      <c r="A1979" s="96"/>
      <c r="B1979" s="96"/>
      <c r="C1979" s="94"/>
      <c r="D1979" s="65"/>
      <c r="E1979" s="65"/>
      <c r="F1979" s="65"/>
    </row>
    <row r="1980" spans="1:6" ht="13">
      <c r="A1980" s="96"/>
      <c r="B1980" s="96"/>
      <c r="C1980" s="94"/>
      <c r="D1980" s="65"/>
      <c r="E1980" s="65"/>
      <c r="F1980" s="65"/>
    </row>
    <row r="1981" spans="1:6" ht="13">
      <c r="A1981" s="96"/>
      <c r="B1981" s="96"/>
      <c r="C1981" s="94"/>
      <c r="D1981" s="65"/>
      <c r="E1981" s="65"/>
      <c r="F1981" s="65"/>
    </row>
    <row r="1982" spans="1:6" ht="13">
      <c r="A1982" s="96"/>
      <c r="B1982" s="96"/>
      <c r="C1982" s="94"/>
      <c r="D1982" s="65"/>
      <c r="E1982" s="65"/>
      <c r="F1982" s="65"/>
    </row>
    <row r="1983" spans="1:6" ht="13">
      <c r="A1983" s="96"/>
      <c r="B1983" s="96"/>
      <c r="C1983" s="94"/>
      <c r="D1983" s="65"/>
      <c r="E1983" s="65"/>
      <c r="F1983" s="65"/>
    </row>
    <row r="1984" spans="1:6" ht="13">
      <c r="A1984" s="96"/>
      <c r="B1984" s="96"/>
      <c r="C1984" s="94"/>
      <c r="D1984" s="65"/>
      <c r="E1984" s="65"/>
      <c r="F1984" s="65"/>
    </row>
    <row r="1985" spans="1:6" ht="13">
      <c r="A1985" s="96"/>
      <c r="B1985" s="96"/>
      <c r="C1985" s="94"/>
      <c r="D1985" s="65"/>
      <c r="E1985" s="65"/>
      <c r="F1985" s="65"/>
    </row>
    <row r="1986" spans="1:6" ht="13">
      <c r="A1986" s="96"/>
      <c r="B1986" s="96"/>
      <c r="C1986" s="94"/>
      <c r="D1986" s="65"/>
      <c r="E1986" s="65"/>
      <c r="F1986" s="65"/>
    </row>
    <row r="1987" spans="1:6" ht="13">
      <c r="A1987" s="96"/>
      <c r="B1987" s="96"/>
      <c r="C1987" s="94"/>
      <c r="D1987" s="65"/>
      <c r="E1987" s="65"/>
      <c r="F1987" s="65"/>
    </row>
    <row r="1988" spans="1:6" ht="13">
      <c r="A1988" s="96"/>
      <c r="B1988" s="96"/>
      <c r="C1988" s="94"/>
      <c r="D1988" s="65"/>
      <c r="E1988" s="65"/>
      <c r="F1988" s="65"/>
    </row>
    <row r="1989" spans="1:6" ht="13">
      <c r="A1989" s="96"/>
      <c r="B1989" s="96"/>
      <c r="C1989" s="94"/>
      <c r="D1989" s="65"/>
      <c r="E1989" s="65"/>
      <c r="F1989" s="65"/>
    </row>
    <row r="1990" spans="1:6" ht="13">
      <c r="A1990" s="96"/>
      <c r="B1990" s="96"/>
      <c r="C1990" s="94"/>
      <c r="D1990" s="65"/>
      <c r="E1990" s="65"/>
      <c r="F1990" s="65"/>
    </row>
    <row r="1991" spans="1:6" ht="13">
      <c r="A1991" s="96"/>
      <c r="B1991" s="96"/>
      <c r="C1991" s="94"/>
      <c r="D1991" s="65"/>
      <c r="E1991" s="65"/>
      <c r="F1991" s="65"/>
    </row>
    <row r="1992" spans="1:6" ht="13">
      <c r="A1992" s="96"/>
      <c r="B1992" s="96"/>
      <c r="C1992" s="94"/>
      <c r="D1992" s="65"/>
      <c r="E1992" s="65"/>
      <c r="F1992" s="65"/>
    </row>
    <row r="1993" spans="1:6" ht="13">
      <c r="A1993" s="96"/>
      <c r="B1993" s="96"/>
      <c r="C1993" s="94"/>
      <c r="D1993" s="65"/>
      <c r="E1993" s="65"/>
      <c r="F1993" s="65"/>
    </row>
    <row r="1994" spans="1:6" ht="13">
      <c r="A1994" s="96"/>
      <c r="B1994" s="96"/>
      <c r="C1994" s="94"/>
      <c r="D1994" s="65"/>
      <c r="E1994" s="65"/>
      <c r="F1994" s="65"/>
    </row>
    <row r="1995" spans="1:6" ht="13">
      <c r="A1995" s="96"/>
      <c r="B1995" s="96"/>
      <c r="C1995" s="94"/>
      <c r="D1995" s="65"/>
      <c r="E1995" s="65"/>
      <c r="F1995" s="65"/>
    </row>
    <row r="1996" spans="1:6" ht="13">
      <c r="A1996" s="96"/>
      <c r="B1996" s="96"/>
      <c r="C1996" s="94"/>
      <c r="D1996" s="65"/>
      <c r="E1996" s="65"/>
      <c r="F1996" s="65"/>
    </row>
    <row r="1997" spans="1:6" ht="13">
      <c r="A1997" s="96"/>
      <c r="B1997" s="96"/>
      <c r="C1997" s="94"/>
      <c r="D1997" s="65"/>
      <c r="E1997" s="65"/>
      <c r="F1997" s="65"/>
    </row>
    <row r="1998" spans="1:6" ht="13">
      <c r="A1998" s="96"/>
      <c r="B1998" s="96"/>
      <c r="C1998" s="94"/>
      <c r="D1998" s="65"/>
      <c r="E1998" s="65"/>
      <c r="F1998" s="65"/>
    </row>
    <row r="1999" spans="1:6" ht="13">
      <c r="A1999" s="96"/>
      <c r="B1999" s="96"/>
      <c r="C1999" s="94"/>
      <c r="D1999" s="65"/>
      <c r="E1999" s="65"/>
      <c r="F1999" s="65"/>
    </row>
    <row r="2000" spans="1:6" ht="13">
      <c r="A2000" s="96"/>
      <c r="B2000" s="96"/>
      <c r="C2000" s="94"/>
      <c r="D2000" s="65"/>
      <c r="E2000" s="65"/>
      <c r="F2000" s="65"/>
    </row>
    <row r="2001" spans="1:6" ht="13">
      <c r="A2001" s="96"/>
      <c r="B2001" s="96"/>
      <c r="C2001" s="94"/>
      <c r="D2001" s="65"/>
      <c r="E2001" s="65"/>
      <c r="F2001" s="65"/>
    </row>
    <row r="2002" spans="1:6" ht="13">
      <c r="A2002" s="96"/>
      <c r="B2002" s="96"/>
      <c r="C2002" s="94"/>
      <c r="D2002" s="65"/>
      <c r="E2002" s="65"/>
      <c r="F2002" s="65"/>
    </row>
    <row r="2003" spans="1:6" ht="13">
      <c r="A2003" s="96"/>
      <c r="B2003" s="96"/>
      <c r="C2003" s="94"/>
      <c r="D2003" s="65"/>
      <c r="E2003" s="65"/>
      <c r="F2003" s="65"/>
    </row>
    <row r="2004" spans="1:6" ht="13">
      <c r="A2004" s="96"/>
      <c r="B2004" s="96"/>
      <c r="C2004" s="94"/>
      <c r="D2004" s="65"/>
      <c r="E2004" s="65"/>
      <c r="F2004" s="65"/>
    </row>
    <row r="2005" spans="1:6" ht="13">
      <c r="A2005" s="96"/>
      <c r="B2005" s="96"/>
      <c r="C2005" s="94"/>
      <c r="D2005" s="65"/>
      <c r="E2005" s="65"/>
      <c r="F2005" s="65"/>
    </row>
    <row r="2006" spans="1:6" ht="13">
      <c r="A2006" s="96"/>
      <c r="B2006" s="96"/>
      <c r="C2006" s="94"/>
      <c r="D2006" s="65"/>
      <c r="E2006" s="65"/>
      <c r="F2006" s="65"/>
    </row>
    <row r="2007" spans="1:6" ht="13">
      <c r="A2007" s="96"/>
      <c r="B2007" s="96"/>
      <c r="C2007" s="94"/>
      <c r="D2007" s="65"/>
      <c r="E2007" s="65"/>
      <c r="F2007" s="65"/>
    </row>
    <row r="2008" spans="1:6" ht="13">
      <c r="A2008" s="96"/>
      <c r="B2008" s="96"/>
      <c r="C2008" s="94"/>
      <c r="D2008" s="65"/>
      <c r="E2008" s="65"/>
      <c r="F2008" s="65"/>
    </row>
    <row r="2009" spans="1:6" ht="13">
      <c r="A2009" s="96"/>
      <c r="B2009" s="96"/>
      <c r="C2009" s="94"/>
      <c r="D2009" s="65"/>
      <c r="E2009" s="65"/>
      <c r="F2009" s="65"/>
    </row>
    <row r="2010" spans="1:6" ht="13">
      <c r="A2010" s="96"/>
      <c r="B2010" s="96"/>
      <c r="C2010" s="94"/>
      <c r="D2010" s="65"/>
      <c r="E2010" s="65"/>
      <c r="F2010" s="65"/>
    </row>
    <row r="2011" spans="1:6" ht="13">
      <c r="A2011" s="96"/>
      <c r="B2011" s="96"/>
      <c r="C2011" s="94"/>
      <c r="D2011" s="65"/>
      <c r="E2011" s="65"/>
      <c r="F2011" s="65"/>
    </row>
    <row r="2012" spans="1:6" ht="13">
      <c r="A2012" s="96"/>
      <c r="B2012" s="96"/>
      <c r="C2012" s="94"/>
      <c r="D2012" s="65"/>
      <c r="E2012" s="65"/>
      <c r="F2012" s="65"/>
    </row>
    <row r="2013" spans="1:6" ht="13">
      <c r="A2013" s="96"/>
      <c r="B2013" s="96"/>
      <c r="C2013" s="94"/>
      <c r="D2013" s="65"/>
      <c r="E2013" s="65"/>
      <c r="F2013" s="65"/>
    </row>
    <row r="2014" spans="1:6" ht="13">
      <c r="A2014" s="96"/>
      <c r="B2014" s="96"/>
      <c r="C2014" s="94"/>
      <c r="D2014" s="65"/>
      <c r="E2014" s="65"/>
      <c r="F2014" s="65"/>
    </row>
    <row r="2015" spans="1:6" ht="13">
      <c r="A2015" s="96"/>
      <c r="B2015" s="96"/>
      <c r="C2015" s="94"/>
      <c r="D2015" s="65"/>
      <c r="E2015" s="65"/>
      <c r="F2015" s="65"/>
    </row>
    <row r="2016" spans="1:6" ht="13">
      <c r="A2016" s="96"/>
      <c r="B2016" s="96"/>
      <c r="C2016" s="94"/>
      <c r="D2016" s="65"/>
      <c r="E2016" s="65"/>
      <c r="F2016" s="65"/>
    </row>
    <row r="2017" spans="1:6" ht="13">
      <c r="A2017" s="96"/>
      <c r="B2017" s="96"/>
      <c r="C2017" s="94"/>
      <c r="D2017" s="65"/>
      <c r="E2017" s="65"/>
      <c r="F2017" s="65"/>
    </row>
    <row r="2018" spans="1:6" ht="13">
      <c r="A2018" s="96"/>
      <c r="B2018" s="96"/>
      <c r="C2018" s="94"/>
      <c r="D2018" s="65"/>
      <c r="E2018" s="65"/>
      <c r="F2018" s="65"/>
    </row>
    <row r="2019" spans="1:6" ht="13">
      <c r="A2019" s="96"/>
      <c r="B2019" s="96"/>
      <c r="C2019" s="94"/>
      <c r="D2019" s="65"/>
      <c r="E2019" s="65"/>
      <c r="F2019" s="65"/>
    </row>
    <row r="2020" spans="1:6" ht="13">
      <c r="A2020" s="96"/>
      <c r="B2020" s="96"/>
      <c r="C2020" s="94"/>
      <c r="D2020" s="65"/>
      <c r="E2020" s="65"/>
      <c r="F2020" s="65"/>
    </row>
    <row r="2021" spans="1:6" ht="13">
      <c r="A2021" s="96"/>
      <c r="B2021" s="96"/>
      <c r="C2021" s="94"/>
      <c r="D2021" s="65"/>
      <c r="E2021" s="65"/>
      <c r="F2021" s="65"/>
    </row>
    <row r="2022" spans="1:6" ht="13">
      <c r="A2022" s="96"/>
      <c r="B2022" s="96"/>
      <c r="C2022" s="94"/>
      <c r="D2022" s="65"/>
      <c r="E2022" s="65"/>
      <c r="F2022" s="65"/>
    </row>
    <row r="2023" spans="1:6" ht="13">
      <c r="A2023" s="96"/>
      <c r="B2023" s="96"/>
      <c r="C2023" s="94"/>
      <c r="D2023" s="65"/>
      <c r="E2023" s="65"/>
      <c r="F2023" s="65"/>
    </row>
    <row r="2024" spans="1:6" ht="13">
      <c r="A2024" s="96"/>
      <c r="B2024" s="96"/>
      <c r="C2024" s="94"/>
      <c r="D2024" s="65"/>
      <c r="E2024" s="65"/>
      <c r="F2024" s="65"/>
    </row>
    <row r="2025" spans="1:6" ht="13">
      <c r="A2025" s="96"/>
      <c r="B2025" s="96"/>
      <c r="C2025" s="94"/>
      <c r="D2025" s="65"/>
      <c r="E2025" s="65"/>
      <c r="F2025" s="65"/>
    </row>
    <row r="2026" spans="1:6" ht="13">
      <c r="A2026" s="96"/>
      <c r="B2026" s="96"/>
      <c r="C2026" s="94"/>
      <c r="D2026" s="65"/>
      <c r="E2026" s="65"/>
      <c r="F2026" s="65"/>
    </row>
    <row r="2027" spans="1:6" ht="13">
      <c r="A2027" s="96"/>
      <c r="B2027" s="96"/>
      <c r="C2027" s="94"/>
      <c r="D2027" s="65"/>
      <c r="E2027" s="65"/>
      <c r="F2027" s="65"/>
    </row>
    <row r="2028" spans="1:6" ht="13">
      <c r="A2028" s="96"/>
      <c r="B2028" s="96"/>
      <c r="C2028" s="94"/>
      <c r="D2028" s="65"/>
      <c r="E2028" s="65"/>
      <c r="F2028" s="65"/>
    </row>
    <row r="2029" spans="1:6" ht="13">
      <c r="A2029" s="96"/>
      <c r="B2029" s="96"/>
      <c r="C2029" s="94"/>
      <c r="D2029" s="65"/>
      <c r="E2029" s="65"/>
      <c r="F2029" s="65"/>
    </row>
    <row r="2030" spans="1:6" ht="13">
      <c r="A2030" s="96"/>
      <c r="B2030" s="96"/>
      <c r="C2030" s="94"/>
      <c r="D2030" s="65"/>
      <c r="E2030" s="65"/>
      <c r="F2030" s="65"/>
    </row>
    <row r="2031" spans="1:6" ht="13">
      <c r="A2031" s="96"/>
      <c r="B2031" s="96"/>
      <c r="C2031" s="94"/>
      <c r="D2031" s="65"/>
      <c r="E2031" s="65"/>
      <c r="F2031" s="65"/>
    </row>
    <row r="2032" spans="1:6" ht="13">
      <c r="A2032" s="96"/>
      <c r="B2032" s="96"/>
      <c r="C2032" s="94"/>
      <c r="D2032" s="65"/>
      <c r="E2032" s="65"/>
      <c r="F2032" s="65"/>
    </row>
    <row r="2033" spans="1:6" ht="13">
      <c r="A2033" s="96"/>
      <c r="B2033" s="96"/>
      <c r="C2033" s="94"/>
      <c r="D2033" s="65"/>
      <c r="E2033" s="65"/>
      <c r="F2033" s="65"/>
    </row>
    <row r="2034" spans="1:6" ht="13">
      <c r="A2034" s="96"/>
      <c r="B2034" s="96"/>
      <c r="C2034" s="94"/>
      <c r="D2034" s="65"/>
      <c r="E2034" s="65"/>
      <c r="F2034" s="65"/>
    </row>
    <row r="2035" spans="1:6" ht="13">
      <c r="A2035" s="96"/>
      <c r="B2035" s="96"/>
      <c r="C2035" s="94"/>
      <c r="D2035" s="65"/>
      <c r="E2035" s="65"/>
      <c r="F2035" s="65"/>
    </row>
    <row r="2036" spans="1:6" ht="13">
      <c r="A2036" s="96"/>
      <c r="B2036" s="96"/>
      <c r="C2036" s="94"/>
      <c r="D2036" s="65"/>
      <c r="E2036" s="65"/>
      <c r="F2036" s="65"/>
    </row>
    <row r="2037" spans="1:6" ht="13">
      <c r="A2037" s="96"/>
      <c r="B2037" s="96"/>
      <c r="C2037" s="94"/>
      <c r="D2037" s="65"/>
      <c r="E2037" s="65"/>
      <c r="F2037" s="65"/>
    </row>
    <row r="2038" spans="1:6" ht="13">
      <c r="A2038" s="96"/>
      <c r="B2038" s="96"/>
      <c r="C2038" s="94"/>
      <c r="D2038" s="65"/>
      <c r="E2038" s="65"/>
      <c r="F2038" s="65"/>
    </row>
    <row r="2039" spans="1:6" ht="13">
      <c r="A2039" s="96"/>
      <c r="B2039" s="96"/>
      <c r="C2039" s="94"/>
      <c r="D2039" s="65"/>
      <c r="E2039" s="65"/>
      <c r="F2039" s="65"/>
    </row>
    <row r="2040" spans="1:6" ht="13">
      <c r="A2040" s="96"/>
      <c r="B2040" s="96"/>
      <c r="C2040" s="94"/>
      <c r="D2040" s="65"/>
      <c r="E2040" s="65"/>
      <c r="F2040" s="65"/>
    </row>
    <row r="2041" spans="1:6" ht="13">
      <c r="A2041" s="96"/>
      <c r="B2041" s="96"/>
      <c r="C2041" s="94"/>
      <c r="D2041" s="65"/>
      <c r="E2041" s="65"/>
      <c r="F2041" s="65"/>
    </row>
    <row r="2042" spans="1:6" ht="13">
      <c r="A2042" s="96"/>
      <c r="B2042" s="96"/>
      <c r="C2042" s="94"/>
      <c r="D2042" s="65"/>
      <c r="E2042" s="65"/>
      <c r="F2042" s="65"/>
    </row>
    <row r="2043" spans="1:6" ht="13">
      <c r="A2043" s="96"/>
      <c r="B2043" s="96"/>
      <c r="C2043" s="94"/>
      <c r="D2043" s="65"/>
      <c r="E2043" s="65"/>
      <c r="F2043" s="65"/>
    </row>
    <row r="2044" spans="1:6" ht="13">
      <c r="A2044" s="96"/>
      <c r="B2044" s="96"/>
      <c r="C2044" s="94"/>
      <c r="D2044" s="65"/>
      <c r="E2044" s="65"/>
      <c r="F2044" s="65"/>
    </row>
    <row r="2045" spans="1:6" ht="13">
      <c r="A2045" s="96"/>
      <c r="B2045" s="96"/>
      <c r="C2045" s="94"/>
      <c r="D2045" s="65"/>
      <c r="E2045" s="65"/>
      <c r="F2045" s="65"/>
    </row>
    <row r="2046" spans="1:6" ht="13">
      <c r="A2046" s="96"/>
      <c r="B2046" s="96"/>
      <c r="C2046" s="94"/>
      <c r="D2046" s="65"/>
      <c r="E2046" s="65"/>
      <c r="F2046" s="65"/>
    </row>
    <row r="2047" spans="1:6" ht="13">
      <c r="A2047" s="96"/>
      <c r="B2047" s="96"/>
      <c r="C2047" s="94"/>
      <c r="D2047" s="65"/>
      <c r="E2047" s="65"/>
      <c r="F2047" s="65"/>
    </row>
    <row r="2048" spans="1:6" ht="13">
      <c r="A2048" s="96"/>
      <c r="B2048" s="96"/>
      <c r="C2048" s="94"/>
      <c r="D2048" s="65"/>
      <c r="E2048" s="65"/>
      <c r="F2048" s="65"/>
    </row>
    <row r="2049" spans="1:6" ht="13">
      <c r="A2049" s="96"/>
      <c r="B2049" s="96"/>
      <c r="C2049" s="94"/>
      <c r="D2049" s="65"/>
      <c r="E2049" s="65"/>
      <c r="F2049" s="65"/>
    </row>
    <row r="2050" spans="1:6" ht="13">
      <c r="A2050" s="96"/>
      <c r="B2050" s="96"/>
      <c r="C2050" s="94"/>
      <c r="D2050" s="65"/>
      <c r="E2050" s="65"/>
      <c r="F2050" s="65"/>
    </row>
    <row r="2051" spans="1:6" ht="13">
      <c r="A2051" s="96"/>
      <c r="B2051" s="96"/>
      <c r="C2051" s="94"/>
      <c r="D2051" s="65"/>
      <c r="E2051" s="65"/>
      <c r="F2051" s="65"/>
    </row>
    <row r="2052" spans="1:6" ht="13">
      <c r="A2052" s="96"/>
      <c r="B2052" s="96"/>
      <c r="C2052" s="94"/>
      <c r="D2052" s="65"/>
      <c r="E2052" s="65"/>
      <c r="F2052" s="65"/>
    </row>
    <row r="2053" spans="1:6" ht="13">
      <c r="A2053" s="96"/>
      <c r="B2053" s="96"/>
      <c r="C2053" s="94"/>
      <c r="D2053" s="65"/>
      <c r="E2053" s="65"/>
      <c r="F2053" s="65"/>
    </row>
    <row r="2054" spans="1:6" ht="13">
      <c r="A2054" s="96"/>
      <c r="B2054" s="96"/>
      <c r="C2054" s="94"/>
      <c r="D2054" s="65"/>
      <c r="E2054" s="65"/>
      <c r="F2054" s="65"/>
    </row>
    <row r="2055" spans="1:6" ht="13">
      <c r="A2055" s="96"/>
      <c r="B2055" s="96"/>
      <c r="C2055" s="94"/>
      <c r="D2055" s="65"/>
      <c r="E2055" s="65"/>
      <c r="F2055" s="65"/>
    </row>
    <row r="2056" spans="1:6" ht="13">
      <c r="A2056" s="96"/>
      <c r="B2056" s="96"/>
      <c r="C2056" s="94"/>
      <c r="D2056" s="65"/>
      <c r="E2056" s="65"/>
      <c r="F2056" s="65"/>
    </row>
    <row r="2057" spans="1:6" ht="13">
      <c r="A2057" s="96"/>
      <c r="B2057" s="96"/>
      <c r="C2057" s="94"/>
      <c r="D2057" s="65"/>
      <c r="E2057" s="65"/>
      <c r="F2057" s="65"/>
    </row>
    <row r="2058" spans="1:6" ht="13">
      <c r="A2058" s="96"/>
      <c r="B2058" s="96"/>
      <c r="C2058" s="94"/>
      <c r="D2058" s="65"/>
      <c r="E2058" s="65"/>
      <c r="F2058" s="65"/>
    </row>
    <row r="2059" spans="1:6" ht="13">
      <c r="A2059" s="96"/>
      <c r="B2059" s="96"/>
      <c r="C2059" s="94"/>
      <c r="D2059" s="65"/>
      <c r="E2059" s="65"/>
      <c r="F2059" s="65"/>
    </row>
    <row r="2060" spans="1:6" ht="13">
      <c r="A2060" s="96"/>
      <c r="B2060" s="96"/>
      <c r="C2060" s="94"/>
      <c r="D2060" s="65"/>
      <c r="E2060" s="65"/>
      <c r="F2060" s="65"/>
    </row>
    <row r="2061" spans="1:6" ht="13">
      <c r="A2061" s="96"/>
      <c r="B2061" s="96"/>
      <c r="C2061" s="94"/>
      <c r="D2061" s="65"/>
      <c r="E2061" s="65"/>
      <c r="F2061" s="65"/>
    </row>
    <row r="2062" spans="1:6" ht="13">
      <c r="A2062" s="96"/>
      <c r="B2062" s="96"/>
      <c r="C2062" s="94"/>
      <c r="D2062" s="65"/>
      <c r="E2062" s="65"/>
      <c r="F2062" s="65"/>
    </row>
    <row r="2063" spans="1:6" ht="13">
      <c r="A2063" s="96"/>
      <c r="B2063" s="96"/>
      <c r="C2063" s="94"/>
      <c r="D2063" s="65"/>
      <c r="E2063" s="65"/>
      <c r="F2063" s="65"/>
    </row>
    <row r="2064" spans="1:6" ht="13">
      <c r="A2064" s="96"/>
      <c r="B2064" s="96"/>
      <c r="C2064" s="94"/>
      <c r="D2064" s="65"/>
      <c r="E2064" s="65"/>
      <c r="F2064" s="65"/>
    </row>
    <row r="2065" spans="1:6" ht="13">
      <c r="A2065" s="96"/>
      <c r="B2065" s="96"/>
      <c r="C2065" s="94"/>
      <c r="D2065" s="65"/>
      <c r="E2065" s="65"/>
      <c r="F2065" s="65"/>
    </row>
    <row r="2066" spans="1:6" ht="13">
      <c r="A2066" s="96"/>
      <c r="B2066" s="96"/>
      <c r="C2066" s="94"/>
      <c r="D2066" s="65"/>
      <c r="E2066" s="65"/>
      <c r="F2066" s="65"/>
    </row>
    <row r="2067" spans="1:6" ht="13">
      <c r="A2067" s="96"/>
      <c r="B2067" s="96"/>
      <c r="C2067" s="94"/>
      <c r="D2067" s="65"/>
      <c r="E2067" s="65"/>
      <c r="F2067" s="65"/>
    </row>
    <row r="2068" spans="1:6" ht="13">
      <c r="A2068" s="96"/>
      <c r="B2068" s="96"/>
      <c r="C2068" s="94"/>
      <c r="D2068" s="65"/>
      <c r="E2068" s="65"/>
      <c r="F2068" s="65"/>
    </row>
    <row r="2069" spans="1:6" ht="13">
      <c r="A2069" s="96"/>
      <c r="B2069" s="96"/>
      <c r="C2069" s="94"/>
      <c r="D2069" s="65"/>
      <c r="E2069" s="65"/>
      <c r="F2069" s="65"/>
    </row>
    <row r="2070" spans="1:6" ht="13">
      <c r="A2070" s="96"/>
      <c r="B2070" s="96"/>
      <c r="C2070" s="94"/>
      <c r="D2070" s="65"/>
      <c r="E2070" s="65"/>
      <c r="F2070" s="65"/>
    </row>
    <row r="2071" spans="1:6" ht="13">
      <c r="A2071" s="96"/>
      <c r="B2071" s="96"/>
      <c r="C2071" s="94"/>
      <c r="D2071" s="65"/>
      <c r="E2071" s="65"/>
      <c r="F2071" s="65"/>
    </row>
    <row r="2072" spans="1:6" ht="13">
      <c r="A2072" s="96"/>
      <c r="B2072" s="96"/>
      <c r="C2072" s="94"/>
      <c r="D2072" s="65"/>
      <c r="E2072" s="65"/>
      <c r="F2072" s="65"/>
    </row>
    <row r="2073" spans="1:6" ht="13">
      <c r="A2073" s="96"/>
      <c r="B2073" s="96"/>
      <c r="C2073" s="94"/>
      <c r="D2073" s="65"/>
      <c r="E2073" s="65"/>
      <c r="F2073" s="65"/>
    </row>
    <row r="2074" spans="1:6" ht="13">
      <c r="A2074" s="96"/>
      <c r="B2074" s="96"/>
      <c r="C2074" s="94"/>
      <c r="D2074" s="65"/>
      <c r="E2074" s="65"/>
      <c r="F2074" s="65"/>
    </row>
    <row r="2075" spans="1:6" ht="13">
      <c r="A2075" s="96"/>
      <c r="B2075" s="96"/>
      <c r="C2075" s="94"/>
      <c r="D2075" s="65"/>
      <c r="E2075" s="65"/>
      <c r="F2075" s="65"/>
    </row>
    <row r="2076" spans="1:6" ht="13">
      <c r="A2076" s="96"/>
      <c r="B2076" s="96"/>
      <c r="C2076" s="94"/>
      <c r="D2076" s="65"/>
      <c r="E2076" s="65"/>
      <c r="F2076" s="65"/>
    </row>
    <row r="2077" spans="1:6" ht="13">
      <c r="A2077" s="96"/>
      <c r="B2077" s="96"/>
      <c r="C2077" s="94"/>
      <c r="D2077" s="65"/>
      <c r="E2077" s="65"/>
      <c r="F2077" s="65"/>
    </row>
    <row r="2078" spans="1:6" ht="13">
      <c r="A2078" s="96"/>
      <c r="B2078" s="96"/>
      <c r="C2078" s="94"/>
      <c r="D2078" s="65"/>
      <c r="E2078" s="65"/>
      <c r="F2078" s="65"/>
    </row>
    <row r="2079" spans="1:6" ht="13">
      <c r="A2079" s="96"/>
      <c r="B2079" s="96"/>
      <c r="C2079" s="94"/>
      <c r="D2079" s="65"/>
      <c r="E2079" s="65"/>
      <c r="F2079" s="65"/>
    </row>
    <row r="2080" spans="1:6" ht="13">
      <c r="A2080" s="96"/>
      <c r="B2080" s="96"/>
      <c r="C2080" s="94"/>
      <c r="D2080" s="65"/>
      <c r="E2080" s="65"/>
      <c r="F2080" s="65"/>
    </row>
    <row r="2081" spans="1:6" ht="13">
      <c r="A2081" s="96"/>
      <c r="B2081" s="96"/>
      <c r="C2081" s="94"/>
      <c r="D2081" s="65"/>
      <c r="E2081" s="65"/>
      <c r="F2081" s="65"/>
    </row>
    <row r="2082" spans="1:6" ht="13">
      <c r="A2082" s="96"/>
      <c r="B2082" s="96"/>
      <c r="C2082" s="94"/>
      <c r="D2082" s="65"/>
      <c r="E2082" s="65"/>
      <c r="F2082" s="65"/>
    </row>
    <row r="2083" spans="1:6" ht="13">
      <c r="A2083" s="96"/>
      <c r="B2083" s="96"/>
      <c r="C2083" s="94"/>
      <c r="D2083" s="65"/>
      <c r="E2083" s="65"/>
      <c r="F2083" s="65"/>
    </row>
    <row r="2084" spans="1:6" ht="13">
      <c r="A2084" s="96"/>
      <c r="B2084" s="96"/>
      <c r="C2084" s="94"/>
      <c r="D2084" s="65"/>
      <c r="E2084" s="65"/>
      <c r="F2084" s="65"/>
    </row>
    <row r="2085" spans="1:6" ht="13">
      <c r="A2085" s="96"/>
      <c r="B2085" s="96"/>
      <c r="C2085" s="94"/>
      <c r="D2085" s="65"/>
      <c r="E2085" s="65"/>
      <c r="F2085" s="65"/>
    </row>
    <row r="2086" spans="1:6" ht="13">
      <c r="A2086" s="96"/>
      <c r="B2086" s="96"/>
      <c r="C2086" s="94"/>
      <c r="D2086" s="65"/>
      <c r="E2086" s="65"/>
      <c r="F2086" s="65"/>
    </row>
    <row r="2087" spans="1:6" ht="13">
      <c r="A2087" s="96"/>
      <c r="B2087" s="96"/>
      <c r="C2087" s="94"/>
      <c r="D2087" s="65"/>
      <c r="E2087" s="65"/>
      <c r="F2087" s="65"/>
    </row>
    <row r="2088" spans="1:6" ht="13">
      <c r="A2088" s="96"/>
      <c r="B2088" s="96"/>
      <c r="C2088" s="94"/>
      <c r="D2088" s="65"/>
      <c r="E2088" s="65"/>
      <c r="F2088" s="65"/>
    </row>
    <row r="2089" spans="1:6" ht="13">
      <c r="A2089" s="96"/>
      <c r="B2089" s="96"/>
      <c r="C2089" s="94"/>
      <c r="D2089" s="65"/>
      <c r="E2089" s="65"/>
      <c r="F2089" s="65"/>
    </row>
    <row r="2090" spans="1:6" ht="13">
      <c r="A2090" s="96"/>
      <c r="B2090" s="96"/>
      <c r="C2090" s="94"/>
      <c r="D2090" s="65"/>
      <c r="E2090" s="65"/>
      <c r="F2090" s="65"/>
    </row>
    <row r="2091" spans="1:6" ht="13">
      <c r="A2091" s="96"/>
      <c r="B2091" s="96"/>
      <c r="C2091" s="94"/>
      <c r="D2091" s="65"/>
      <c r="E2091" s="65"/>
      <c r="F2091" s="65"/>
    </row>
    <row r="2092" spans="1:6" ht="13">
      <c r="A2092" s="96"/>
      <c r="B2092" s="96"/>
      <c r="C2092" s="94"/>
      <c r="D2092" s="65"/>
      <c r="E2092" s="65"/>
      <c r="F2092" s="65"/>
    </row>
    <row r="2093" spans="1:6" ht="13">
      <c r="A2093" s="96"/>
      <c r="B2093" s="96"/>
      <c r="C2093" s="94"/>
      <c r="D2093" s="65"/>
      <c r="E2093" s="65"/>
      <c r="F2093" s="65"/>
    </row>
    <row r="2094" spans="1:6" ht="13">
      <c r="A2094" s="96"/>
      <c r="B2094" s="96"/>
      <c r="C2094" s="94"/>
      <c r="D2094" s="65"/>
      <c r="E2094" s="65"/>
      <c r="F2094" s="65"/>
    </row>
    <row r="2095" spans="1:6" ht="13">
      <c r="A2095" s="96"/>
      <c r="B2095" s="96"/>
      <c r="C2095" s="94"/>
      <c r="D2095" s="65"/>
      <c r="E2095" s="65"/>
      <c r="F2095" s="65"/>
    </row>
    <row r="2096" spans="1:6" ht="13">
      <c r="A2096" s="96"/>
      <c r="B2096" s="96"/>
      <c r="C2096" s="94"/>
      <c r="D2096" s="65"/>
      <c r="E2096" s="65"/>
      <c r="F2096" s="65"/>
    </row>
    <row r="2097" spans="1:6" ht="13">
      <c r="A2097" s="96"/>
      <c r="B2097" s="96"/>
      <c r="C2097" s="94"/>
      <c r="D2097" s="65"/>
      <c r="E2097" s="65"/>
      <c r="F2097" s="65"/>
    </row>
    <row r="2098" spans="1:6" ht="13">
      <c r="A2098" s="96"/>
      <c r="B2098" s="96"/>
      <c r="C2098" s="94"/>
      <c r="D2098" s="65"/>
      <c r="E2098" s="65"/>
      <c r="F2098" s="65"/>
    </row>
    <row r="2099" spans="1:6" ht="13">
      <c r="A2099" s="96"/>
      <c r="B2099" s="96"/>
      <c r="C2099" s="94"/>
      <c r="D2099" s="65"/>
      <c r="E2099" s="65"/>
      <c r="F2099" s="65"/>
    </row>
    <row r="2100" spans="1:6" ht="13">
      <c r="A2100" s="96"/>
      <c r="B2100" s="96"/>
      <c r="C2100" s="94"/>
      <c r="D2100" s="65"/>
      <c r="E2100" s="65"/>
      <c r="F2100" s="65"/>
    </row>
    <row r="2101" spans="1:6" ht="13">
      <c r="A2101" s="96"/>
      <c r="B2101" s="96"/>
      <c r="C2101" s="94"/>
      <c r="D2101" s="65"/>
      <c r="E2101" s="65"/>
      <c r="F2101" s="65"/>
    </row>
    <row r="2102" spans="1:6" ht="13">
      <c r="A2102" s="96"/>
      <c r="B2102" s="96"/>
      <c r="C2102" s="94"/>
      <c r="D2102" s="65"/>
      <c r="E2102" s="65"/>
      <c r="F2102" s="65"/>
    </row>
    <row r="2103" spans="1:6" ht="13">
      <c r="A2103" s="96"/>
      <c r="B2103" s="96"/>
      <c r="C2103" s="94"/>
      <c r="D2103" s="65"/>
      <c r="E2103" s="65"/>
      <c r="F2103" s="65"/>
    </row>
    <row r="2104" spans="1:6" ht="13">
      <c r="A2104" s="96"/>
      <c r="B2104" s="96"/>
      <c r="C2104" s="94"/>
      <c r="D2104" s="65"/>
      <c r="E2104" s="65"/>
      <c r="F2104" s="65"/>
    </row>
    <row r="2105" spans="1:6" ht="13">
      <c r="A2105" s="96"/>
      <c r="B2105" s="96"/>
      <c r="C2105" s="94"/>
      <c r="D2105" s="65"/>
      <c r="E2105" s="65"/>
      <c r="F2105" s="65"/>
    </row>
    <row r="2106" spans="1:6" ht="13">
      <c r="A2106" s="96"/>
      <c r="B2106" s="96"/>
      <c r="C2106" s="94"/>
      <c r="D2106" s="65"/>
      <c r="E2106" s="65"/>
      <c r="F2106" s="65"/>
    </row>
    <row r="2107" spans="1:6" ht="13">
      <c r="A2107" s="96"/>
      <c r="B2107" s="96"/>
      <c r="C2107" s="94"/>
      <c r="D2107" s="65"/>
      <c r="E2107" s="65"/>
      <c r="F2107" s="65"/>
    </row>
    <row r="2108" spans="1:6" ht="13">
      <c r="A2108" s="96"/>
      <c r="B2108" s="96"/>
      <c r="C2108" s="94"/>
      <c r="D2108" s="65"/>
      <c r="E2108" s="65"/>
      <c r="F2108" s="65"/>
    </row>
    <row r="2109" spans="1:6" ht="13">
      <c r="A2109" s="96"/>
      <c r="B2109" s="96"/>
      <c r="C2109" s="94"/>
      <c r="D2109" s="65"/>
      <c r="E2109" s="65"/>
      <c r="F2109" s="65"/>
    </row>
    <row r="2110" spans="1:6" ht="13">
      <c r="A2110" s="96"/>
      <c r="B2110" s="96"/>
      <c r="C2110" s="94"/>
      <c r="D2110" s="65"/>
      <c r="E2110" s="65"/>
      <c r="F2110" s="65"/>
    </row>
    <row r="2111" spans="1:6" ht="13">
      <c r="A2111" s="96"/>
      <c r="B2111" s="96"/>
      <c r="C2111" s="94"/>
      <c r="D2111" s="65"/>
      <c r="E2111" s="65"/>
      <c r="F2111" s="65"/>
    </row>
    <row r="2112" spans="1:6" ht="13">
      <c r="A2112" s="96"/>
      <c r="B2112" s="96"/>
      <c r="C2112" s="94"/>
      <c r="D2112" s="65"/>
      <c r="E2112" s="65"/>
      <c r="F2112" s="65"/>
    </row>
    <row r="2113" spans="1:6" ht="13">
      <c r="A2113" s="96"/>
      <c r="B2113" s="96"/>
      <c r="C2113" s="94"/>
      <c r="D2113" s="65"/>
      <c r="E2113" s="65"/>
      <c r="F2113" s="65"/>
    </row>
    <row r="2114" spans="1:6" ht="13">
      <c r="A2114" s="96"/>
      <c r="B2114" s="96"/>
      <c r="C2114" s="94"/>
      <c r="D2114" s="65"/>
      <c r="E2114" s="65"/>
      <c r="F2114" s="65"/>
    </row>
    <row r="2115" spans="1:6" ht="13">
      <c r="A2115" s="96"/>
      <c r="B2115" s="96"/>
      <c r="C2115" s="94"/>
      <c r="D2115" s="65"/>
      <c r="E2115" s="65"/>
      <c r="F2115" s="65"/>
    </row>
    <row r="2116" spans="1:6" ht="13">
      <c r="A2116" s="96"/>
      <c r="B2116" s="96"/>
      <c r="C2116" s="94"/>
      <c r="D2116" s="65"/>
      <c r="E2116" s="65"/>
      <c r="F2116" s="65"/>
    </row>
    <row r="2117" spans="1:6" ht="13">
      <c r="A2117" s="96"/>
      <c r="B2117" s="96"/>
      <c r="C2117" s="94"/>
      <c r="D2117" s="65"/>
      <c r="E2117" s="65"/>
      <c r="F2117" s="65"/>
    </row>
    <row r="2118" spans="1:6" ht="13">
      <c r="A2118" s="96"/>
      <c r="B2118" s="96"/>
      <c r="C2118" s="94"/>
      <c r="D2118" s="65"/>
      <c r="E2118" s="65"/>
      <c r="F2118" s="65"/>
    </row>
    <row r="2119" spans="1:6" ht="13">
      <c r="A2119" s="96"/>
      <c r="B2119" s="96"/>
      <c r="C2119" s="94"/>
      <c r="D2119" s="65"/>
      <c r="E2119" s="65"/>
      <c r="F2119" s="65"/>
    </row>
    <row r="2120" spans="1:6" ht="13">
      <c r="A2120" s="96"/>
      <c r="B2120" s="96"/>
      <c r="C2120" s="94"/>
      <c r="D2120" s="65"/>
      <c r="E2120" s="65"/>
      <c r="F2120" s="65"/>
    </row>
    <row r="2121" spans="1:6" ht="13">
      <c r="A2121" s="96"/>
      <c r="B2121" s="96"/>
      <c r="C2121" s="94"/>
      <c r="D2121" s="65"/>
      <c r="E2121" s="65"/>
      <c r="F2121" s="65"/>
    </row>
    <row r="2122" spans="1:6" ht="13">
      <c r="A2122" s="96"/>
      <c r="B2122" s="96"/>
      <c r="C2122" s="94"/>
      <c r="D2122" s="65"/>
      <c r="E2122" s="65"/>
      <c r="F2122" s="65"/>
    </row>
    <row r="2123" spans="1:6" ht="13">
      <c r="A2123" s="96"/>
      <c r="B2123" s="96"/>
      <c r="C2123" s="94"/>
      <c r="D2123" s="65"/>
      <c r="E2123" s="65"/>
      <c r="F2123" s="65"/>
    </row>
    <row r="2124" spans="1:6" ht="13">
      <c r="A2124" s="96"/>
      <c r="B2124" s="96"/>
      <c r="C2124" s="94"/>
      <c r="D2124" s="65"/>
      <c r="E2124" s="65"/>
      <c r="F2124" s="65"/>
    </row>
    <row r="2125" spans="1:6" ht="13">
      <c r="A2125" s="96"/>
      <c r="B2125" s="96"/>
      <c r="C2125" s="94"/>
      <c r="D2125" s="65"/>
      <c r="E2125" s="65"/>
      <c r="F2125" s="65"/>
    </row>
    <row r="2126" spans="1:6" ht="13">
      <c r="A2126" s="96"/>
      <c r="B2126" s="96"/>
      <c r="C2126" s="94"/>
      <c r="D2126" s="65"/>
      <c r="E2126" s="65"/>
      <c r="F2126" s="65"/>
    </row>
    <row r="2127" spans="1:6" ht="13">
      <c r="A2127" s="96"/>
      <c r="B2127" s="96"/>
      <c r="C2127" s="94"/>
      <c r="D2127" s="65"/>
      <c r="E2127" s="65"/>
      <c r="F2127" s="65"/>
    </row>
    <row r="2128" spans="1:6" ht="13">
      <c r="A2128" s="96"/>
      <c r="B2128" s="96"/>
      <c r="C2128" s="94"/>
      <c r="D2128" s="65"/>
      <c r="E2128" s="65"/>
      <c r="F2128" s="65"/>
    </row>
    <row r="2129" spans="1:6" ht="13">
      <c r="A2129" s="96"/>
      <c r="B2129" s="96"/>
      <c r="C2129" s="94"/>
      <c r="D2129" s="65"/>
      <c r="E2129" s="65"/>
      <c r="F2129" s="65"/>
    </row>
    <row r="2130" spans="1:6" ht="13">
      <c r="A2130" s="96"/>
      <c r="B2130" s="96"/>
      <c r="C2130" s="94"/>
      <c r="D2130" s="65"/>
      <c r="E2130" s="65"/>
      <c r="F2130" s="65"/>
    </row>
    <row r="2131" spans="1:6" ht="13">
      <c r="A2131" s="96"/>
      <c r="B2131" s="96"/>
      <c r="C2131" s="94"/>
      <c r="D2131" s="65"/>
      <c r="E2131" s="65"/>
      <c r="F2131" s="65"/>
    </row>
    <row r="2132" spans="1:6" ht="13">
      <c r="A2132" s="96"/>
      <c r="B2132" s="96"/>
      <c r="C2132" s="94"/>
      <c r="D2132" s="65"/>
      <c r="E2132" s="65"/>
      <c r="F2132" s="65"/>
    </row>
    <row r="2133" spans="1:6" ht="13">
      <c r="A2133" s="96"/>
      <c r="B2133" s="96"/>
      <c r="C2133" s="94"/>
      <c r="D2133" s="65"/>
      <c r="E2133" s="65"/>
      <c r="F2133" s="65"/>
    </row>
    <row r="2134" spans="1:6" ht="13">
      <c r="A2134" s="96"/>
      <c r="B2134" s="96"/>
      <c r="C2134" s="94"/>
      <c r="D2134" s="65"/>
      <c r="E2134" s="65"/>
      <c r="F2134" s="65"/>
    </row>
    <row r="2135" spans="1:6" ht="13">
      <c r="A2135" s="96"/>
      <c r="B2135" s="96"/>
      <c r="C2135" s="94"/>
      <c r="D2135" s="65"/>
      <c r="E2135" s="65"/>
      <c r="F2135" s="65"/>
    </row>
    <row r="2136" spans="1:6" ht="13">
      <c r="A2136" s="96"/>
      <c r="B2136" s="96"/>
      <c r="C2136" s="94"/>
      <c r="D2136" s="65"/>
      <c r="E2136" s="65"/>
      <c r="F2136" s="65"/>
    </row>
    <row r="2137" spans="1:6" ht="13">
      <c r="A2137" s="96"/>
      <c r="B2137" s="96"/>
      <c r="C2137" s="94"/>
      <c r="D2137" s="65"/>
      <c r="E2137" s="65"/>
      <c r="F2137" s="65"/>
    </row>
    <row r="2138" spans="1:6" ht="13">
      <c r="A2138" s="96"/>
      <c r="B2138" s="96"/>
      <c r="C2138" s="94"/>
      <c r="D2138" s="65"/>
      <c r="E2138" s="65"/>
      <c r="F2138" s="65"/>
    </row>
    <row r="2139" spans="1:6" ht="13">
      <c r="A2139" s="96"/>
      <c r="B2139" s="96"/>
      <c r="C2139" s="94"/>
      <c r="D2139" s="65"/>
      <c r="E2139" s="65"/>
      <c r="F2139" s="65"/>
    </row>
    <row r="2140" spans="1:6" ht="13">
      <c r="A2140" s="96"/>
      <c r="B2140" s="96"/>
      <c r="C2140" s="94"/>
      <c r="D2140" s="65"/>
      <c r="E2140" s="65"/>
      <c r="F2140" s="65"/>
    </row>
    <row r="2141" spans="1:6" ht="13">
      <c r="A2141" s="96"/>
      <c r="B2141" s="96"/>
      <c r="C2141" s="94"/>
      <c r="D2141" s="65"/>
      <c r="E2141" s="65"/>
      <c r="F2141" s="65"/>
    </row>
    <row r="2142" spans="1:6" ht="13">
      <c r="A2142" s="96"/>
      <c r="B2142" s="96"/>
      <c r="C2142" s="94"/>
      <c r="D2142" s="65"/>
      <c r="E2142" s="65"/>
      <c r="F2142" s="65"/>
    </row>
    <row r="2143" spans="1:6" ht="13">
      <c r="A2143" s="96"/>
      <c r="B2143" s="96"/>
      <c r="C2143" s="94"/>
      <c r="D2143" s="65"/>
      <c r="E2143" s="65"/>
      <c r="F2143" s="65"/>
    </row>
    <row r="2144" spans="1:6" ht="13">
      <c r="A2144" s="96"/>
      <c r="B2144" s="96"/>
      <c r="C2144" s="94"/>
      <c r="D2144" s="65"/>
      <c r="E2144" s="65"/>
      <c r="F2144" s="65"/>
    </row>
    <row r="2145" spans="1:6" ht="13">
      <c r="A2145" s="96"/>
      <c r="B2145" s="96"/>
      <c r="C2145" s="94"/>
      <c r="D2145" s="65"/>
      <c r="E2145" s="65"/>
      <c r="F2145" s="65"/>
    </row>
    <row r="2146" spans="1:6" ht="13">
      <c r="A2146" s="96"/>
      <c r="B2146" s="96"/>
      <c r="C2146" s="94"/>
      <c r="D2146" s="65"/>
      <c r="E2146" s="65"/>
      <c r="F2146" s="65"/>
    </row>
    <row r="2147" spans="1:6" ht="13">
      <c r="A2147" s="96"/>
      <c r="B2147" s="96"/>
      <c r="C2147" s="94"/>
      <c r="D2147" s="65"/>
      <c r="E2147" s="65"/>
      <c r="F2147" s="65"/>
    </row>
    <row r="2148" spans="1:6" ht="13">
      <c r="A2148" s="96"/>
      <c r="B2148" s="96"/>
      <c r="C2148" s="94"/>
      <c r="D2148" s="65"/>
      <c r="E2148" s="65"/>
      <c r="F2148" s="65"/>
    </row>
    <row r="2149" spans="1:6" ht="13">
      <c r="A2149" s="96"/>
      <c r="B2149" s="96"/>
      <c r="C2149" s="94"/>
      <c r="D2149" s="65"/>
      <c r="E2149" s="65"/>
      <c r="F2149" s="65"/>
    </row>
    <row r="2150" spans="1:6" ht="13">
      <c r="A2150" s="96"/>
      <c r="B2150" s="96"/>
      <c r="C2150" s="94"/>
      <c r="D2150" s="65"/>
      <c r="E2150" s="65"/>
      <c r="F2150" s="65"/>
    </row>
    <row r="2151" spans="1:6" ht="13">
      <c r="A2151" s="96"/>
      <c r="B2151" s="96"/>
      <c r="C2151" s="94"/>
      <c r="D2151" s="65"/>
      <c r="E2151" s="65"/>
      <c r="F2151" s="65"/>
    </row>
    <row r="2152" spans="1:6" ht="13">
      <c r="A2152" s="96"/>
      <c r="B2152" s="96"/>
      <c r="C2152" s="94"/>
      <c r="D2152" s="65"/>
      <c r="E2152" s="65"/>
      <c r="F2152" s="65"/>
    </row>
    <row r="2153" spans="1:6" ht="13">
      <c r="A2153" s="96"/>
      <c r="B2153" s="96"/>
      <c r="C2153" s="94"/>
      <c r="D2153" s="65"/>
      <c r="E2153" s="65"/>
      <c r="F2153" s="65"/>
    </row>
    <row r="2154" spans="1:6" ht="13">
      <c r="A2154" s="96"/>
      <c r="B2154" s="96"/>
      <c r="C2154" s="94"/>
      <c r="D2154" s="65"/>
      <c r="E2154" s="65"/>
      <c r="F2154" s="65"/>
    </row>
    <row r="2155" spans="1:6" ht="13">
      <c r="A2155" s="96"/>
      <c r="B2155" s="96"/>
      <c r="C2155" s="94"/>
      <c r="D2155" s="65"/>
      <c r="E2155" s="65"/>
      <c r="F2155" s="65"/>
    </row>
    <row r="2156" spans="1:6" ht="13">
      <c r="A2156" s="96"/>
      <c r="B2156" s="96"/>
      <c r="C2156" s="94"/>
      <c r="D2156" s="65"/>
      <c r="E2156" s="65"/>
      <c r="F2156" s="65"/>
    </row>
    <row r="2157" spans="1:6" ht="13">
      <c r="A2157" s="96"/>
      <c r="B2157" s="96"/>
      <c r="C2157" s="94"/>
      <c r="D2157" s="65"/>
      <c r="E2157" s="65"/>
      <c r="F2157" s="65"/>
    </row>
    <row r="2158" spans="1:6" ht="13">
      <c r="A2158" s="96"/>
      <c r="B2158" s="96"/>
      <c r="C2158" s="94"/>
      <c r="D2158" s="65"/>
      <c r="E2158" s="65"/>
      <c r="F2158" s="65"/>
    </row>
    <row r="2159" spans="1:6" ht="13">
      <c r="A2159" s="96"/>
      <c r="B2159" s="96"/>
      <c r="C2159" s="94"/>
      <c r="D2159" s="65"/>
      <c r="E2159" s="65"/>
      <c r="F2159" s="65"/>
    </row>
    <row r="2160" spans="1:6" ht="13">
      <c r="A2160" s="96"/>
      <c r="B2160" s="96"/>
      <c r="C2160" s="94"/>
      <c r="D2160" s="65"/>
      <c r="E2160" s="65"/>
      <c r="F2160" s="65"/>
    </row>
    <row r="2161" spans="1:6" ht="13">
      <c r="A2161" s="96"/>
      <c r="B2161" s="96"/>
      <c r="C2161" s="94"/>
      <c r="D2161" s="65"/>
      <c r="E2161" s="65"/>
      <c r="F2161" s="65"/>
    </row>
    <row r="2162" spans="1:6" ht="13">
      <c r="A2162" s="96"/>
      <c r="B2162" s="96"/>
      <c r="C2162" s="94"/>
      <c r="D2162" s="65"/>
      <c r="E2162" s="65"/>
      <c r="F2162" s="65"/>
    </row>
    <row r="2163" spans="1:6" ht="13">
      <c r="A2163" s="96"/>
      <c r="B2163" s="96"/>
      <c r="C2163" s="94"/>
      <c r="D2163" s="65"/>
      <c r="E2163" s="65"/>
      <c r="F2163" s="65"/>
    </row>
    <row r="2164" spans="1:6" ht="13">
      <c r="A2164" s="96"/>
      <c r="B2164" s="96"/>
      <c r="C2164" s="94"/>
      <c r="D2164" s="65"/>
      <c r="E2164" s="65"/>
      <c r="F2164" s="65"/>
    </row>
    <row r="2165" spans="1:6" ht="13">
      <c r="A2165" s="96"/>
      <c r="B2165" s="96"/>
      <c r="C2165" s="94"/>
      <c r="D2165" s="65"/>
      <c r="E2165" s="65"/>
      <c r="F2165" s="65"/>
    </row>
    <row r="2166" spans="1:6" ht="13">
      <c r="A2166" s="96"/>
      <c r="B2166" s="96"/>
      <c r="C2166" s="94"/>
      <c r="D2166" s="65"/>
      <c r="E2166" s="65"/>
      <c r="F2166" s="65"/>
    </row>
    <row r="2167" spans="1:6" ht="13">
      <c r="A2167" s="96"/>
      <c r="B2167" s="96"/>
      <c r="C2167" s="94"/>
      <c r="D2167" s="65"/>
      <c r="E2167" s="65"/>
      <c r="F2167" s="65"/>
    </row>
    <row r="2168" spans="1:6" ht="13">
      <c r="A2168" s="96"/>
      <c r="B2168" s="96"/>
      <c r="C2168" s="94"/>
      <c r="D2168" s="65"/>
      <c r="E2168" s="65"/>
      <c r="F2168" s="65"/>
    </row>
    <row r="2169" spans="1:6" ht="13">
      <c r="A2169" s="96"/>
      <c r="B2169" s="96"/>
      <c r="C2169" s="94"/>
      <c r="D2169" s="65"/>
      <c r="E2169" s="65"/>
      <c r="F2169" s="65"/>
    </row>
    <row r="2170" spans="1:6" ht="13">
      <c r="A2170" s="96"/>
      <c r="B2170" s="96"/>
      <c r="C2170" s="94"/>
      <c r="D2170" s="65"/>
      <c r="E2170" s="65"/>
      <c r="F2170" s="65"/>
    </row>
    <row r="2171" spans="1:6" ht="13">
      <c r="A2171" s="96"/>
      <c r="B2171" s="96"/>
      <c r="C2171" s="94"/>
      <c r="D2171" s="65"/>
      <c r="E2171" s="65"/>
      <c r="F2171" s="65"/>
    </row>
    <row r="2172" spans="1:6" ht="13">
      <c r="A2172" s="96"/>
      <c r="B2172" s="96"/>
      <c r="C2172" s="94"/>
      <c r="D2172" s="65"/>
      <c r="E2172" s="65"/>
      <c r="F2172" s="65"/>
    </row>
    <row r="2173" spans="1:6" ht="13">
      <c r="A2173" s="96"/>
      <c r="B2173" s="96"/>
      <c r="C2173" s="94"/>
      <c r="D2173" s="65"/>
      <c r="E2173" s="65"/>
      <c r="F2173" s="65"/>
    </row>
    <row r="2174" spans="1:6" ht="13">
      <c r="A2174" s="96"/>
      <c r="B2174" s="96"/>
      <c r="C2174" s="94"/>
      <c r="D2174" s="65"/>
      <c r="E2174" s="65"/>
      <c r="F2174" s="65"/>
    </row>
    <row r="2175" spans="1:6" ht="13">
      <c r="A2175" s="96"/>
      <c r="B2175" s="96"/>
      <c r="C2175" s="94"/>
      <c r="D2175" s="65"/>
      <c r="E2175" s="65"/>
      <c r="F2175" s="65"/>
    </row>
    <row r="2176" spans="1:6" ht="13">
      <c r="A2176" s="96"/>
      <c r="B2176" s="96"/>
      <c r="C2176" s="94"/>
      <c r="D2176" s="65"/>
      <c r="E2176" s="65"/>
      <c r="F2176" s="65"/>
    </row>
    <row r="2177" spans="1:6" ht="13">
      <c r="A2177" s="96"/>
      <c r="B2177" s="96"/>
      <c r="C2177" s="94"/>
      <c r="D2177" s="65"/>
      <c r="E2177" s="65"/>
      <c r="F2177" s="65"/>
    </row>
    <row r="2178" spans="1:6" ht="13">
      <c r="A2178" s="96"/>
      <c r="B2178" s="96"/>
      <c r="C2178" s="94"/>
      <c r="D2178" s="65"/>
      <c r="E2178" s="65"/>
      <c r="F2178" s="65"/>
    </row>
    <row r="2179" spans="1:6" ht="13">
      <c r="A2179" s="96"/>
      <c r="B2179" s="96"/>
      <c r="C2179" s="94"/>
      <c r="D2179" s="65"/>
      <c r="E2179" s="65"/>
      <c r="F2179" s="65"/>
    </row>
    <row r="2180" spans="1:6" ht="13">
      <c r="A2180" s="96"/>
      <c r="B2180" s="96"/>
      <c r="C2180" s="94"/>
      <c r="D2180" s="65"/>
      <c r="E2180" s="65"/>
      <c r="F2180" s="65"/>
    </row>
    <row r="2181" spans="1:6" ht="13">
      <c r="A2181" s="96"/>
      <c r="B2181" s="96"/>
      <c r="C2181" s="94"/>
      <c r="D2181" s="65"/>
      <c r="E2181" s="65"/>
      <c r="F2181" s="65"/>
    </row>
    <row r="2182" spans="1:6" ht="13">
      <c r="A2182" s="96"/>
      <c r="B2182" s="96"/>
      <c r="C2182" s="94"/>
      <c r="D2182" s="65"/>
      <c r="E2182" s="65"/>
      <c r="F2182" s="65"/>
    </row>
    <row r="2183" spans="1:6" ht="13">
      <c r="A2183" s="96"/>
      <c r="B2183" s="96"/>
      <c r="C2183" s="94"/>
      <c r="D2183" s="65"/>
      <c r="E2183" s="65"/>
      <c r="F2183" s="65"/>
    </row>
    <row r="2184" spans="1:6" ht="13">
      <c r="A2184" s="96"/>
      <c r="B2184" s="96"/>
      <c r="C2184" s="94"/>
      <c r="D2184" s="65"/>
      <c r="E2184" s="65"/>
      <c r="F2184" s="65"/>
    </row>
    <row r="2185" spans="1:6" ht="13">
      <c r="A2185" s="96"/>
      <c r="B2185" s="96"/>
      <c r="C2185" s="94"/>
      <c r="D2185" s="65"/>
      <c r="E2185" s="65"/>
      <c r="F2185" s="65"/>
    </row>
    <row r="2186" spans="1:6" ht="13">
      <c r="A2186" s="96"/>
      <c r="B2186" s="96"/>
      <c r="C2186" s="94"/>
      <c r="D2186" s="65"/>
      <c r="E2186" s="65"/>
      <c r="F2186" s="65"/>
    </row>
    <row r="2187" spans="1:6" ht="13">
      <c r="A2187" s="96"/>
      <c r="B2187" s="96"/>
      <c r="C2187" s="94"/>
      <c r="D2187" s="65"/>
      <c r="E2187" s="65"/>
      <c r="F2187" s="65"/>
    </row>
    <row r="2188" spans="1:6" ht="13">
      <c r="A2188" s="96"/>
      <c r="B2188" s="96"/>
      <c r="C2188" s="94"/>
      <c r="D2188" s="65"/>
      <c r="E2188" s="65"/>
      <c r="F2188" s="65"/>
    </row>
    <row r="2189" spans="1:6" ht="13">
      <c r="A2189" s="96"/>
      <c r="B2189" s="96"/>
      <c r="C2189" s="94"/>
      <c r="D2189" s="65"/>
      <c r="E2189" s="65"/>
      <c r="F2189" s="65"/>
    </row>
    <row r="2190" spans="1:6" ht="13">
      <c r="A2190" s="96"/>
      <c r="B2190" s="96"/>
      <c r="C2190" s="94"/>
      <c r="D2190" s="65"/>
      <c r="E2190" s="65"/>
      <c r="F2190" s="65"/>
    </row>
    <row r="2191" spans="1:6" ht="13">
      <c r="A2191" s="96"/>
      <c r="B2191" s="96"/>
      <c r="C2191" s="94"/>
      <c r="D2191" s="65"/>
      <c r="E2191" s="65"/>
      <c r="F2191" s="65"/>
    </row>
    <row r="2192" spans="1:6" ht="13">
      <c r="A2192" s="96"/>
      <c r="B2192" s="96"/>
      <c r="C2192" s="94"/>
      <c r="D2192" s="65"/>
      <c r="E2192" s="65"/>
      <c r="F2192" s="65"/>
    </row>
    <row r="2193" spans="1:6" ht="13">
      <c r="A2193" s="96"/>
      <c r="B2193" s="96"/>
      <c r="C2193" s="94"/>
      <c r="D2193" s="65"/>
      <c r="E2193" s="65"/>
      <c r="F2193" s="65"/>
    </row>
    <row r="2194" spans="1:6" ht="13">
      <c r="A2194" s="96"/>
      <c r="B2194" s="96"/>
      <c r="C2194" s="94"/>
      <c r="D2194" s="65"/>
      <c r="E2194" s="65"/>
      <c r="F2194" s="65"/>
    </row>
    <row r="2195" spans="1:6" ht="13">
      <c r="A2195" s="96"/>
      <c r="B2195" s="96"/>
      <c r="C2195" s="94"/>
      <c r="D2195" s="65"/>
      <c r="E2195" s="65"/>
      <c r="F2195" s="65"/>
    </row>
    <row r="2196" spans="1:6" ht="13">
      <c r="A2196" s="96"/>
      <c r="B2196" s="96"/>
      <c r="C2196" s="94"/>
      <c r="D2196" s="65"/>
      <c r="E2196" s="65"/>
      <c r="F2196" s="65"/>
    </row>
    <row r="2197" spans="1:6" ht="13">
      <c r="A2197" s="96"/>
      <c r="B2197" s="96"/>
      <c r="C2197" s="94"/>
      <c r="D2197" s="65"/>
      <c r="E2197" s="65"/>
      <c r="F2197" s="65"/>
    </row>
    <row r="2198" spans="1:6" ht="13">
      <c r="A2198" s="96"/>
      <c r="B2198" s="96"/>
      <c r="C2198" s="94"/>
      <c r="D2198" s="65"/>
      <c r="E2198" s="65"/>
      <c r="F2198" s="65"/>
    </row>
    <row r="2199" spans="1:6" ht="13">
      <c r="A2199" s="96"/>
      <c r="B2199" s="96"/>
      <c r="C2199" s="94"/>
      <c r="D2199" s="65"/>
      <c r="E2199" s="65"/>
      <c r="F2199" s="65"/>
    </row>
    <row r="2200" spans="1:6" ht="13">
      <c r="A2200" s="96"/>
      <c r="B2200" s="96"/>
      <c r="C2200" s="94"/>
      <c r="D2200" s="65"/>
      <c r="E2200" s="65"/>
      <c r="F2200" s="65"/>
    </row>
    <row r="2201" spans="1:6" ht="13">
      <c r="A2201" s="96"/>
      <c r="B2201" s="96"/>
      <c r="C2201" s="94"/>
      <c r="D2201" s="65"/>
      <c r="E2201" s="65"/>
      <c r="F2201" s="65"/>
    </row>
    <row r="2202" spans="1:6" ht="13">
      <c r="A2202" s="96"/>
      <c r="B2202" s="96"/>
      <c r="C2202" s="94"/>
      <c r="D2202" s="65"/>
      <c r="E2202" s="65"/>
      <c r="F2202" s="65"/>
    </row>
    <row r="2203" spans="1:6" ht="13">
      <c r="A2203" s="96"/>
      <c r="B2203" s="96"/>
      <c r="C2203" s="94"/>
      <c r="D2203" s="65"/>
      <c r="E2203" s="65"/>
      <c r="F2203" s="65"/>
    </row>
    <row r="2204" spans="1:6" ht="13">
      <c r="A2204" s="96"/>
      <c r="B2204" s="96"/>
      <c r="C2204" s="94"/>
      <c r="D2204" s="65"/>
      <c r="E2204" s="65"/>
      <c r="F2204" s="65"/>
    </row>
    <row r="2205" spans="1:6" ht="13">
      <c r="A2205" s="96"/>
      <c r="B2205" s="96"/>
      <c r="C2205" s="94"/>
      <c r="D2205" s="65"/>
      <c r="E2205" s="65"/>
      <c r="F2205" s="65"/>
    </row>
    <row r="2206" spans="1:6" ht="13">
      <c r="A2206" s="96"/>
      <c r="B2206" s="96"/>
      <c r="C2206" s="94"/>
      <c r="D2206" s="65"/>
      <c r="E2206" s="65"/>
      <c r="F2206" s="65"/>
    </row>
    <row r="2207" spans="1:6" ht="13">
      <c r="A2207" s="96"/>
      <c r="B2207" s="96"/>
      <c r="C2207" s="94"/>
      <c r="D2207" s="65"/>
      <c r="E2207" s="65"/>
      <c r="F2207" s="65"/>
    </row>
    <row r="2208" spans="1:6" ht="13">
      <c r="A2208" s="96"/>
      <c r="B2208" s="96"/>
      <c r="C2208" s="94"/>
      <c r="D2208" s="65"/>
      <c r="E2208" s="65"/>
      <c r="F2208" s="65"/>
    </row>
    <row r="2209" spans="1:6" ht="13">
      <c r="A2209" s="96"/>
      <c r="B2209" s="96"/>
      <c r="C2209" s="94"/>
      <c r="D2209" s="65"/>
      <c r="E2209" s="65"/>
      <c r="F2209" s="65"/>
    </row>
    <row r="2210" spans="1:6" ht="13">
      <c r="A2210" s="96"/>
      <c r="B2210" s="96"/>
      <c r="C2210" s="94"/>
      <c r="D2210" s="65"/>
      <c r="E2210" s="65"/>
      <c r="F2210" s="65"/>
    </row>
    <row r="2211" spans="1:6" ht="13">
      <c r="A2211" s="96"/>
      <c r="B2211" s="96"/>
      <c r="C2211" s="94"/>
      <c r="D2211" s="65"/>
      <c r="E2211" s="65"/>
      <c r="F2211" s="65"/>
    </row>
    <row r="2212" spans="1:6" ht="13">
      <c r="A2212" s="96"/>
      <c r="B2212" s="96"/>
      <c r="C2212" s="94"/>
      <c r="D2212" s="65"/>
      <c r="E2212" s="65"/>
      <c r="F2212" s="65"/>
    </row>
    <row r="2213" spans="1:6" ht="13">
      <c r="A2213" s="96"/>
      <c r="B2213" s="96"/>
      <c r="C2213" s="94"/>
      <c r="D2213" s="65"/>
      <c r="E2213" s="65"/>
      <c r="F2213" s="65"/>
    </row>
    <row r="2214" spans="1:6" ht="13">
      <c r="A2214" s="96"/>
      <c r="B2214" s="96"/>
      <c r="C2214" s="94"/>
      <c r="D2214" s="65"/>
      <c r="E2214" s="65"/>
      <c r="F2214" s="65"/>
    </row>
    <row r="2215" spans="1:6" ht="13">
      <c r="A2215" s="96"/>
      <c r="B2215" s="96"/>
      <c r="C2215" s="94"/>
      <c r="D2215" s="65"/>
      <c r="E2215" s="65"/>
      <c r="F2215" s="65"/>
    </row>
    <row r="2216" spans="1:6" ht="13">
      <c r="A2216" s="96"/>
      <c r="B2216" s="96"/>
      <c r="C2216" s="94"/>
      <c r="D2216" s="65"/>
      <c r="E2216" s="65"/>
      <c r="F2216" s="65"/>
    </row>
    <row r="2217" spans="1:6" ht="13">
      <c r="A2217" s="96"/>
      <c r="B2217" s="96"/>
      <c r="C2217" s="94"/>
      <c r="D2217" s="65"/>
      <c r="E2217" s="65"/>
      <c r="F2217" s="65"/>
    </row>
    <row r="2218" spans="1:6" ht="13">
      <c r="A2218" s="96"/>
      <c r="B2218" s="96"/>
      <c r="C2218" s="94"/>
      <c r="D2218" s="65"/>
      <c r="E2218" s="65"/>
      <c r="F2218" s="65"/>
    </row>
    <row r="2219" spans="1:6" ht="13">
      <c r="A2219" s="96"/>
      <c r="B2219" s="96"/>
      <c r="C2219" s="94"/>
      <c r="D2219" s="65"/>
      <c r="E2219" s="65"/>
      <c r="F2219" s="65"/>
    </row>
    <row r="2220" spans="1:6" ht="13">
      <c r="A2220" s="96"/>
      <c r="B2220" s="96"/>
      <c r="C2220" s="94"/>
      <c r="D2220" s="65"/>
      <c r="E2220" s="65"/>
      <c r="F2220" s="65"/>
    </row>
    <row r="2221" spans="1:6" ht="13">
      <c r="A2221" s="96"/>
      <c r="B2221" s="96"/>
      <c r="C2221" s="94"/>
      <c r="D2221" s="65"/>
      <c r="E2221" s="65"/>
      <c r="F2221" s="65"/>
    </row>
    <row r="2222" spans="1:6" ht="13">
      <c r="A2222" s="96"/>
      <c r="B2222" s="96"/>
      <c r="C2222" s="94"/>
      <c r="D2222" s="65"/>
      <c r="E2222" s="65"/>
      <c r="F2222" s="65"/>
    </row>
    <row r="2223" spans="1:6" ht="13">
      <c r="A2223" s="96"/>
      <c r="B2223" s="96"/>
      <c r="C2223" s="94"/>
      <c r="D2223" s="65"/>
      <c r="E2223" s="65"/>
      <c r="F2223" s="65"/>
    </row>
    <row r="2224" spans="1:6" ht="13">
      <c r="A2224" s="96"/>
      <c r="B2224" s="96"/>
      <c r="C2224" s="94"/>
      <c r="D2224" s="65"/>
      <c r="E2224" s="65"/>
      <c r="F2224" s="65"/>
    </row>
    <row r="2225" spans="1:6" ht="13">
      <c r="A2225" s="96"/>
      <c r="B2225" s="96"/>
      <c r="C2225" s="94"/>
      <c r="D2225" s="65"/>
      <c r="E2225" s="65"/>
      <c r="F2225" s="65"/>
    </row>
    <row r="2226" spans="1:6" ht="13">
      <c r="A2226" s="96"/>
      <c r="B2226" s="96"/>
      <c r="C2226" s="94"/>
      <c r="D2226" s="65"/>
      <c r="E2226" s="65"/>
      <c r="F2226" s="65"/>
    </row>
    <row r="2227" spans="1:6" ht="13">
      <c r="A2227" s="96"/>
      <c r="B2227" s="96"/>
      <c r="C2227" s="94"/>
      <c r="D2227" s="65"/>
      <c r="E2227" s="65"/>
      <c r="F2227" s="65"/>
    </row>
    <row r="2228" spans="1:6" ht="13">
      <c r="A2228" s="96"/>
      <c r="B2228" s="96"/>
      <c r="C2228" s="94"/>
      <c r="D2228" s="65"/>
      <c r="E2228" s="65"/>
      <c r="F2228" s="65"/>
    </row>
    <row r="2229" spans="1:6" ht="13">
      <c r="A2229" s="96"/>
      <c r="B2229" s="96"/>
      <c r="C2229" s="94"/>
      <c r="D2229" s="65"/>
      <c r="E2229" s="65"/>
      <c r="F2229" s="65"/>
    </row>
    <row r="2230" spans="1:6" ht="13">
      <c r="A2230" s="96"/>
      <c r="B2230" s="96"/>
      <c r="C2230" s="94"/>
      <c r="D2230" s="65"/>
      <c r="E2230" s="65"/>
      <c r="F2230" s="65"/>
    </row>
    <row r="2231" spans="1:6" ht="13">
      <c r="A2231" s="96"/>
      <c r="B2231" s="96"/>
      <c r="C2231" s="94"/>
      <c r="D2231" s="65"/>
      <c r="E2231" s="65"/>
      <c r="F2231" s="65"/>
    </row>
    <row r="2232" spans="1:6" ht="13">
      <c r="A2232" s="96"/>
      <c r="B2232" s="96"/>
      <c r="C2232" s="94"/>
      <c r="D2232" s="65"/>
      <c r="E2232" s="65"/>
      <c r="F2232" s="65"/>
    </row>
    <row r="2233" spans="1:6" ht="13">
      <c r="A2233" s="96"/>
      <c r="B2233" s="96"/>
      <c r="C2233" s="94"/>
      <c r="D2233" s="65"/>
      <c r="E2233" s="65"/>
      <c r="F2233" s="65"/>
    </row>
    <row r="2234" spans="1:6" ht="13">
      <c r="A2234" s="96"/>
      <c r="B2234" s="96"/>
      <c r="C2234" s="94"/>
      <c r="D2234" s="65"/>
      <c r="E2234" s="65"/>
      <c r="F2234" s="65"/>
    </row>
    <row r="2235" spans="1:6" ht="13">
      <c r="A2235" s="96"/>
      <c r="B2235" s="96"/>
      <c r="C2235" s="94"/>
      <c r="D2235" s="65"/>
      <c r="E2235" s="65"/>
      <c r="F2235" s="65"/>
    </row>
    <row r="2236" spans="1:6" ht="13">
      <c r="A2236" s="96"/>
      <c r="B2236" s="96"/>
      <c r="C2236" s="94"/>
      <c r="D2236" s="65"/>
      <c r="E2236" s="65"/>
      <c r="F2236" s="65"/>
    </row>
    <row r="2237" spans="1:6" ht="13">
      <c r="A2237" s="96"/>
      <c r="B2237" s="96"/>
      <c r="C2237" s="94"/>
      <c r="D2237" s="65"/>
      <c r="E2237" s="65"/>
      <c r="F2237" s="65"/>
    </row>
    <row r="2238" spans="1:6" ht="13">
      <c r="A2238" s="96"/>
      <c r="B2238" s="96"/>
      <c r="C2238" s="94"/>
      <c r="D2238" s="65"/>
      <c r="E2238" s="65"/>
      <c r="F2238" s="65"/>
    </row>
    <row r="2239" spans="1:6" ht="13">
      <c r="A2239" s="96"/>
      <c r="B2239" s="96"/>
      <c r="C2239" s="94"/>
      <c r="D2239" s="65"/>
      <c r="E2239" s="65"/>
      <c r="F2239" s="65"/>
    </row>
    <row r="2240" spans="1:6" ht="13">
      <c r="A2240" s="96"/>
      <c r="B2240" s="96"/>
      <c r="C2240" s="94"/>
      <c r="D2240" s="65"/>
      <c r="E2240" s="65"/>
      <c r="F2240" s="65"/>
    </row>
    <row r="2241" spans="1:6" ht="13">
      <c r="A2241" s="96"/>
      <c r="B2241" s="96"/>
      <c r="C2241" s="94"/>
      <c r="D2241" s="65"/>
      <c r="E2241" s="65"/>
      <c r="F2241" s="65"/>
    </row>
    <row r="2242" spans="1:6" ht="13">
      <c r="A2242" s="96"/>
      <c r="B2242" s="96"/>
      <c r="C2242" s="94"/>
      <c r="D2242" s="65"/>
      <c r="E2242" s="65"/>
      <c r="F2242" s="65"/>
    </row>
    <row r="2243" spans="1:6" ht="13">
      <c r="A2243" s="96"/>
      <c r="B2243" s="96"/>
      <c r="C2243" s="94"/>
      <c r="D2243" s="65"/>
      <c r="E2243" s="65"/>
      <c r="F2243" s="65"/>
    </row>
    <row r="2244" spans="1:6" ht="13">
      <c r="A2244" s="96"/>
      <c r="B2244" s="96"/>
      <c r="C2244" s="94"/>
      <c r="D2244" s="65"/>
      <c r="E2244" s="65"/>
      <c r="F2244" s="65"/>
    </row>
    <row r="2245" spans="1:6" ht="13">
      <c r="A2245" s="96"/>
      <c r="B2245" s="96"/>
      <c r="C2245" s="94"/>
      <c r="D2245" s="65"/>
      <c r="E2245" s="65"/>
      <c r="F2245" s="65"/>
    </row>
    <row r="2246" spans="1:6" ht="13">
      <c r="A2246" s="96"/>
      <c r="B2246" s="96"/>
      <c r="C2246" s="94"/>
      <c r="D2246" s="65"/>
      <c r="E2246" s="65"/>
      <c r="F2246" s="65"/>
    </row>
    <row r="2247" spans="1:6" ht="13">
      <c r="A2247" s="96"/>
      <c r="B2247" s="96"/>
      <c r="C2247" s="94"/>
      <c r="D2247" s="65"/>
      <c r="E2247" s="65"/>
      <c r="F2247" s="65"/>
    </row>
    <row r="2248" spans="1:6" ht="13">
      <c r="A2248" s="96"/>
      <c r="B2248" s="96"/>
      <c r="C2248" s="94"/>
      <c r="D2248" s="65"/>
      <c r="E2248" s="65"/>
      <c r="F2248" s="65"/>
    </row>
    <row r="2249" spans="1:6" ht="13">
      <c r="A2249" s="96"/>
      <c r="B2249" s="96"/>
      <c r="C2249" s="94"/>
      <c r="D2249" s="65"/>
      <c r="E2249" s="65"/>
      <c r="F2249" s="65"/>
    </row>
    <row r="2250" spans="1:6" ht="13">
      <c r="A2250" s="96"/>
      <c r="B2250" s="96"/>
      <c r="C2250" s="94"/>
      <c r="D2250" s="65"/>
      <c r="E2250" s="65"/>
      <c r="F2250" s="65"/>
    </row>
    <row r="2251" spans="1:6" ht="13">
      <c r="A2251" s="96"/>
      <c r="B2251" s="96"/>
      <c r="C2251" s="94"/>
      <c r="D2251" s="65"/>
      <c r="E2251" s="65"/>
      <c r="F2251" s="65"/>
    </row>
    <row r="2252" spans="1:6" ht="13">
      <c r="A2252" s="96"/>
      <c r="B2252" s="96"/>
      <c r="C2252" s="94"/>
      <c r="D2252" s="65"/>
      <c r="E2252" s="65"/>
      <c r="F2252" s="65"/>
    </row>
    <row r="2253" spans="1:6" ht="13">
      <c r="A2253" s="96"/>
      <c r="B2253" s="96"/>
      <c r="C2253" s="94"/>
      <c r="D2253" s="65"/>
      <c r="E2253" s="65"/>
      <c r="F2253" s="65"/>
    </row>
    <row r="2254" spans="1:6" ht="13">
      <c r="A2254" s="96"/>
      <c r="B2254" s="96"/>
      <c r="C2254" s="94"/>
      <c r="D2254" s="65"/>
      <c r="E2254" s="65"/>
      <c r="F2254" s="65"/>
    </row>
    <row r="2255" spans="1:6" ht="13">
      <c r="A2255" s="96"/>
      <c r="B2255" s="96"/>
      <c r="C2255" s="94"/>
      <c r="D2255" s="65"/>
      <c r="E2255" s="65"/>
      <c r="F2255" s="65"/>
    </row>
    <row r="2256" spans="1:6" ht="13">
      <c r="A2256" s="96"/>
      <c r="B2256" s="96"/>
      <c r="C2256" s="94"/>
      <c r="D2256" s="65"/>
      <c r="E2256" s="65"/>
      <c r="F2256" s="65"/>
    </row>
    <row r="2257" spans="1:6" ht="13">
      <c r="A2257" s="96"/>
      <c r="B2257" s="96"/>
      <c r="C2257" s="94"/>
      <c r="D2257" s="65"/>
      <c r="E2257" s="65"/>
      <c r="F2257" s="65"/>
    </row>
    <row r="2258" spans="1:6" ht="13">
      <c r="A2258" s="96"/>
      <c r="B2258" s="96"/>
      <c r="C2258" s="94"/>
      <c r="D2258" s="65"/>
      <c r="E2258" s="65"/>
      <c r="F2258" s="65"/>
    </row>
    <row r="2259" spans="1:6" ht="13">
      <c r="A2259" s="96"/>
      <c r="B2259" s="96"/>
      <c r="C2259" s="94"/>
      <c r="D2259" s="65"/>
      <c r="E2259" s="65"/>
      <c r="F2259" s="65"/>
    </row>
    <row r="2260" spans="1:6" ht="13">
      <c r="A2260" s="96"/>
      <c r="B2260" s="96"/>
      <c r="C2260" s="94"/>
      <c r="D2260" s="65"/>
      <c r="E2260" s="65"/>
      <c r="F2260" s="65"/>
    </row>
    <row r="2261" spans="1:6" ht="13">
      <c r="A2261" s="96"/>
      <c r="B2261" s="96"/>
      <c r="C2261" s="94"/>
      <c r="D2261" s="65"/>
      <c r="E2261" s="65"/>
      <c r="F2261" s="65"/>
    </row>
    <row r="2262" spans="1:6" ht="13">
      <c r="A2262" s="96"/>
      <c r="B2262" s="96"/>
      <c r="C2262" s="94"/>
      <c r="D2262" s="65"/>
      <c r="E2262" s="65"/>
      <c r="F2262" s="65"/>
    </row>
    <row r="2263" spans="1:6" ht="13">
      <c r="A2263" s="96"/>
      <c r="B2263" s="96"/>
      <c r="C2263" s="94"/>
      <c r="D2263" s="65"/>
      <c r="E2263" s="65"/>
      <c r="F2263" s="65"/>
    </row>
    <row r="2264" spans="1:6" ht="13">
      <c r="A2264" s="96"/>
      <c r="B2264" s="96"/>
      <c r="C2264" s="94"/>
      <c r="D2264" s="65"/>
      <c r="E2264" s="65"/>
      <c r="F2264" s="65"/>
    </row>
    <row r="2265" spans="1:6" ht="13">
      <c r="A2265" s="96"/>
      <c r="B2265" s="96"/>
      <c r="C2265" s="94"/>
      <c r="D2265" s="65"/>
      <c r="E2265" s="65"/>
      <c r="F2265" s="65"/>
    </row>
    <row r="2266" spans="1:6" ht="13">
      <c r="A2266" s="96"/>
      <c r="B2266" s="96"/>
      <c r="C2266" s="94"/>
      <c r="D2266" s="65"/>
      <c r="E2266" s="65"/>
      <c r="F2266" s="65"/>
    </row>
    <row r="2267" spans="1:6" ht="13">
      <c r="A2267" s="96"/>
      <c r="B2267" s="96"/>
      <c r="C2267" s="94"/>
      <c r="D2267" s="65"/>
      <c r="E2267" s="65"/>
      <c r="F2267" s="65"/>
    </row>
    <row r="2268" spans="1:6" ht="13">
      <c r="A2268" s="96"/>
      <c r="B2268" s="96"/>
      <c r="C2268" s="94"/>
      <c r="D2268" s="65"/>
      <c r="E2268" s="65"/>
      <c r="F2268" s="65"/>
    </row>
    <row r="2269" spans="1:6" ht="13">
      <c r="A2269" s="96"/>
      <c r="B2269" s="96"/>
      <c r="C2269" s="94"/>
      <c r="D2269" s="65"/>
      <c r="E2269" s="65"/>
      <c r="F2269" s="65"/>
    </row>
    <row r="2270" spans="1:6" ht="13">
      <c r="A2270" s="96"/>
      <c r="B2270" s="96"/>
      <c r="C2270" s="94"/>
      <c r="D2270" s="65"/>
      <c r="E2270" s="65"/>
      <c r="F2270" s="65"/>
    </row>
    <row r="2271" spans="1:6" ht="13">
      <c r="A2271" s="96"/>
      <c r="B2271" s="96"/>
      <c r="C2271" s="94"/>
      <c r="D2271" s="65"/>
      <c r="E2271" s="65"/>
      <c r="F2271" s="65"/>
    </row>
    <row r="2272" spans="1:6" ht="13">
      <c r="A2272" s="96"/>
      <c r="B2272" s="96"/>
      <c r="C2272" s="94"/>
      <c r="D2272" s="65"/>
      <c r="E2272" s="65"/>
      <c r="F2272" s="65"/>
    </row>
  </sheetData>
  <hyperlinks>
    <hyperlink ref="A143" r:id="rId1" xr:uid="{00000000-0004-0000-0600-000000000000}"/>
    <hyperlink ref="A255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33"/>
  <sheetViews>
    <sheetView workbookViewId="0"/>
  </sheetViews>
  <sheetFormatPr baseColWidth="10" defaultColWidth="14.5" defaultRowHeight="15.75" customHeight="1"/>
  <sheetData>
    <row r="1" spans="1:25" ht="15.75" customHeight="1">
      <c r="A1" s="105" t="s">
        <v>39</v>
      </c>
      <c r="B1" s="106"/>
    </row>
    <row r="2" spans="1:25" ht="15.75" customHeight="1">
      <c r="A2" s="107" t="s">
        <v>4168</v>
      </c>
      <c r="B2" s="107" t="s">
        <v>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108">
        <v>44230</v>
      </c>
      <c r="B3" s="109">
        <v>13</v>
      </c>
    </row>
    <row r="4" spans="1:25" ht="15.75" customHeight="1">
      <c r="A4" s="110">
        <v>44231</v>
      </c>
      <c r="B4" s="111">
        <v>29</v>
      </c>
    </row>
    <row r="5" spans="1:25" ht="15.75" customHeight="1">
      <c r="A5" s="108">
        <v>44232</v>
      </c>
      <c r="B5" s="109">
        <v>26</v>
      </c>
    </row>
    <row r="6" spans="1:25" ht="15.75" customHeight="1">
      <c r="A6" s="110">
        <v>44233</v>
      </c>
      <c r="B6" s="111">
        <v>5</v>
      </c>
    </row>
    <row r="7" spans="1:25" ht="15.75" customHeight="1">
      <c r="A7" s="108">
        <v>44234</v>
      </c>
      <c r="B7" s="109">
        <v>3</v>
      </c>
    </row>
    <row r="8" spans="1:25" ht="15.75" customHeight="1">
      <c r="A8" s="110">
        <v>44235</v>
      </c>
      <c r="B8" s="111">
        <v>68</v>
      </c>
    </row>
    <row r="9" spans="1:25" ht="15.75" customHeight="1">
      <c r="A9" s="108">
        <v>44236</v>
      </c>
      <c r="B9" s="109">
        <v>39</v>
      </c>
    </row>
    <row r="10" spans="1:25" ht="15.75" customHeight="1">
      <c r="A10" s="110">
        <v>44237</v>
      </c>
      <c r="B10" s="111">
        <v>39</v>
      </c>
    </row>
    <row r="11" spans="1:25" ht="15.75" customHeight="1">
      <c r="A11" s="108">
        <v>44238</v>
      </c>
      <c r="B11" s="109">
        <v>43</v>
      </c>
    </row>
    <row r="12" spans="1:25" ht="15.75" customHeight="1">
      <c r="A12" s="110">
        <v>44239</v>
      </c>
      <c r="B12" s="111">
        <v>30</v>
      </c>
    </row>
    <row r="13" spans="1:25" ht="15.75" customHeight="1">
      <c r="A13" s="108">
        <v>44240</v>
      </c>
      <c r="B13" s="109">
        <v>5</v>
      </c>
    </row>
    <row r="14" spans="1:25" ht="15.75" customHeight="1">
      <c r="A14" s="110">
        <v>44241</v>
      </c>
      <c r="B14" s="111">
        <v>6</v>
      </c>
    </row>
    <row r="15" spans="1:25" ht="15.75" customHeight="1">
      <c r="A15" s="108">
        <v>44242</v>
      </c>
      <c r="B15" s="109">
        <v>37</v>
      </c>
    </row>
    <row r="16" spans="1:25" ht="15.75" customHeight="1">
      <c r="A16" s="110">
        <v>44243</v>
      </c>
      <c r="B16" s="111">
        <v>54</v>
      </c>
    </row>
    <row r="17" spans="1:4" ht="15.75" customHeight="1">
      <c r="A17" s="108">
        <v>44244</v>
      </c>
      <c r="B17" s="109">
        <v>40</v>
      </c>
    </row>
    <row r="18" spans="1:4" ht="15.75" customHeight="1">
      <c r="A18" s="110">
        <v>44245</v>
      </c>
      <c r="B18" s="111">
        <v>43</v>
      </c>
    </row>
    <row r="19" spans="1:4" ht="15.75" customHeight="1">
      <c r="A19" s="108">
        <v>44246</v>
      </c>
      <c r="B19" s="109">
        <v>33</v>
      </c>
    </row>
    <row r="20" spans="1:4" ht="15.75" customHeight="1">
      <c r="A20" s="110">
        <v>44247</v>
      </c>
      <c r="B20" s="111">
        <v>44</v>
      </c>
    </row>
    <row r="21" spans="1:4" ht="15.75" customHeight="1">
      <c r="A21" s="108">
        <v>44248</v>
      </c>
      <c r="B21" s="109">
        <v>10</v>
      </c>
    </row>
    <row r="22" spans="1:4" ht="15.75" customHeight="1">
      <c r="A22" s="110">
        <v>44249</v>
      </c>
      <c r="B22" s="111">
        <v>14</v>
      </c>
    </row>
    <row r="23" spans="1:4" ht="15.75" customHeight="1">
      <c r="A23" s="108">
        <v>44250</v>
      </c>
      <c r="B23" s="109">
        <v>92</v>
      </c>
      <c r="D23" s="67" t="s">
        <v>4169</v>
      </c>
    </row>
    <row r="24" spans="1:4" ht="15.75" customHeight="1">
      <c r="A24" s="110">
        <v>44251</v>
      </c>
      <c r="B24" s="111">
        <v>59</v>
      </c>
    </row>
    <row r="25" spans="1:4" ht="15.75" customHeight="1">
      <c r="A25" s="108">
        <v>44252</v>
      </c>
      <c r="B25" s="109">
        <v>59</v>
      </c>
    </row>
    <row r="26" spans="1:4" ht="15.75" customHeight="1">
      <c r="A26" s="110">
        <v>44253</v>
      </c>
      <c r="B26" s="111">
        <v>57</v>
      </c>
    </row>
    <row r="27" spans="1:4" ht="15.75" customHeight="1">
      <c r="A27" s="108">
        <v>44254</v>
      </c>
      <c r="B27" s="109">
        <v>10</v>
      </c>
    </row>
    <row r="28" spans="1:4" ht="15.75" customHeight="1">
      <c r="A28" s="110">
        <v>44255</v>
      </c>
      <c r="B28" s="111">
        <v>6</v>
      </c>
    </row>
    <row r="29" spans="1:4" ht="15.75" customHeight="1">
      <c r="A29" s="108">
        <v>44256</v>
      </c>
      <c r="B29" s="109">
        <v>93</v>
      </c>
    </row>
    <row r="30" spans="1:4" ht="15.75" customHeight="1">
      <c r="A30" s="110">
        <v>44257</v>
      </c>
      <c r="B30" s="111">
        <v>146</v>
      </c>
    </row>
    <row r="31" spans="1:4" ht="15.75" customHeight="1">
      <c r="A31" s="108">
        <v>44258</v>
      </c>
      <c r="B31" s="109">
        <v>167</v>
      </c>
    </row>
    <row r="32" spans="1:4" ht="15.75" customHeight="1">
      <c r="A32" s="110">
        <v>44259</v>
      </c>
      <c r="B32" s="111">
        <v>208</v>
      </c>
    </row>
    <row r="33" spans="1:2" ht="15.75" customHeight="1">
      <c r="A33" s="112">
        <v>44260</v>
      </c>
      <c r="B33" s="113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Навигация</vt:lpstr>
      <vt:lpstr>Вакансии</vt:lpstr>
      <vt:lpstr>вакансии _ распределение</vt:lpstr>
      <vt:lpstr>вакансии _ зп по гео и опыту</vt:lpstr>
      <vt:lpstr>вакансии _ зп по компании и опы</vt:lpstr>
      <vt:lpstr>ключевые навыки</vt:lpstr>
      <vt:lpstr>Топ слов из описания</vt:lpstr>
      <vt:lpstr>Дата публикации вакансий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2021-03-13T14:31:03Z</dcterms:created>
  <dcterms:modified xsi:type="dcterms:W3CDTF">2021-03-13T14:31:03Z</dcterms:modified>
</cp:coreProperties>
</file>