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iladM-Dev/Documents/1PhD/project-1-N450/git_trial/parameters/"/>
    </mc:Choice>
  </mc:AlternateContent>
  <xr:revisionPtr revIDLastSave="0" documentId="13_ncr:9_{1466E188-946C-2648-8EA4-2E092261F297}" xr6:coauthVersionLast="47" xr6:coauthVersionMax="47" xr10:uidLastSave="{00000000-0000-0000-0000-000000000000}"/>
  <bookViews>
    <workbookView xWindow="0" yWindow="0" windowWidth="38400" windowHeight="21600" xr2:uid="{525FDB81-8B15-7641-87F9-1534D318C8DB}"/>
  </bookViews>
  <sheets>
    <sheet name="Remaster parameters" sheetId="1" r:id="rId1"/>
    <sheet name="sampling" sheetId="2" r:id="rId2"/>
    <sheet name="csv example files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18" i="1" l="1"/>
  <c r="D19" i="2"/>
  <c r="D20" i="2"/>
  <c r="D17" i="1"/>
  <c r="E17" i="1" s="1"/>
  <c r="F17" i="1" s="1"/>
  <c r="G17" i="1" s="1"/>
  <c r="D16" i="1"/>
  <c r="E16" i="1" s="1"/>
  <c r="F16" i="1" s="1"/>
  <c r="G16" i="1" s="1"/>
  <c r="D15" i="1"/>
  <c r="E15" i="1" s="1"/>
  <c r="F15" i="1" s="1"/>
  <c r="G15" i="1" s="1"/>
  <c r="G20" i="2"/>
  <c r="F20" i="2"/>
  <c r="E20" i="2"/>
  <c r="G19" i="2"/>
  <c r="F19" i="2"/>
  <c r="E19" i="2"/>
</calcChain>
</file>

<file path=xl/sharedStrings.xml><?xml version="1.0" encoding="utf-8"?>
<sst xmlns="http://purl.oclc.org/ooxml/spreadsheetml/main" count="64" uniqueCount="45">
  <si>
    <t>Paramters</t>
  </si>
  <si>
    <t>Infection Rate (β)</t>
  </si>
  <si>
    <t>Incubation Rate (σ)</t>
  </si>
  <si>
    <t>Recovery Rate (γ)</t>
  </si>
  <si>
    <t>Sampling rate</t>
  </si>
  <si>
    <t>S</t>
  </si>
  <si>
    <t>E</t>
  </si>
  <si>
    <t>I</t>
  </si>
  <si>
    <t>R</t>
  </si>
  <si>
    <t>Sample</t>
  </si>
  <si>
    <t>logEvery</t>
  </si>
  <si>
    <t>SEIR_p_d7_r10</t>
  </si>
  <si>
    <t>SEIR_p_d7_r15</t>
  </si>
  <si>
    <t>SEIR_p_d7_r5</t>
  </si>
  <si>
    <t>Year</t>
  </si>
  <si>
    <t>epi Number of Cases</t>
  </si>
  <si>
    <t>seq Number of Cases</t>
  </si>
  <si>
    <t>sampling_rate_0.14</t>
  </si>
  <si>
    <t>sampling_rate_0.0714</t>
  </si>
  <si>
    <t>sampling_rate_0.047</t>
  </si>
  <si>
    <t>Standard devitaion</t>
  </si>
  <si>
    <t>mean</t>
  </si>
  <si>
    <t>Parameter</t>
  </si>
  <si>
    <t>D</t>
  </si>
  <si>
    <t>Per Day</t>
  </si>
  <si>
    <t>Per Week</t>
  </si>
  <si>
    <t>Per Month</t>
  </si>
  <si>
    <t>Per Year</t>
  </si>
  <si>
    <t>σ</t>
  </si>
  <si>
    <t>γ</t>
  </si>
  <si>
    <t>β</t>
  </si>
  <si>
    <t>sampling_proportion</t>
  </si>
  <si>
    <t>p</t>
  </si>
  <si>
    <t>pruning</t>
  </si>
  <si>
    <t>d7</t>
  </si>
  <si>
    <t>7 days for recovery</t>
  </si>
  <si>
    <t>r5</t>
  </si>
  <si>
    <t>R0 = 5</t>
  </si>
  <si>
    <t>Example:</t>
  </si>
  <si>
    <r>
      <t>R</t>
    </r>
    <r>
      <rPr>
        <b/>
        <vertAlign val="subscript"/>
        <sz val="11"/>
        <color rgb="FF000000"/>
        <rFont val="Helvetica"/>
        <family val="2"/>
      </rPr>
      <t>0</t>
    </r>
  </si>
  <si>
    <t xml:space="preserve">epi Number of Cases : Total infected cases in a year  </t>
  </si>
  <si>
    <t xml:space="preserve">seq Number of Cases : Total sequenced samples in a year  </t>
  </si>
  <si>
    <t>sample proportions = seq/ total cases</t>
  </si>
  <si>
    <t xml:space="preserve">sampling proportion=(sampling rate)/(sampling rate+recovery rate) </t>
  </si>
  <si>
    <t xml:space="preserve"> ψ=p⋅μ/1−p
p = sampling proportion (seq / cases)
μ = recovery rate
ψ = sampling 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</si>
</sst>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1"/>
      <color rgb="FF000000"/>
      <name val="Helvetica"/>
      <family val="2"/>
    </font>
    <font>
      <b/>
      <vertAlign val="subscript"/>
      <sz val="11"/>
      <color rgb="FF000000"/>
      <name val="Helvetica"/>
      <family val="2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b/>
      <sz val="11"/>
      <color theme="1"/>
      <name val="Helvetic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CEC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9" fillId="36" borderId="19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20" fillId="36" borderId="10" xfId="0" applyFont="1" applyFill="1" applyBorder="1" applyAlignment="1">
      <alignment horizontal="center" vertical="center" wrapText="1"/>
    </xf>
    <xf numFmtId="0" fontId="21" fillId="37" borderId="18" xfId="0" applyFont="1" applyFill="1" applyBorder="1" applyAlignment="1">
      <alignment horizontal="center" vertical="center"/>
    </xf>
    <xf numFmtId="0" fontId="0" fillId="37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6" borderId="18" xfId="0" applyFill="1" applyBorder="1" applyAlignment="1">
      <alignment horizontal="center" vertical="center"/>
    </xf>
    <xf numFmtId="0" fontId="0" fillId="36" borderId="18" xfId="0" applyFill="1" applyBorder="1" applyAlignment="1">
      <alignment horizontal="center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5" fillId="34" borderId="14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5" fillId="35" borderId="14" xfId="0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6" fillId="38" borderId="13" xfId="0" applyFont="1" applyFill="1" applyBorder="1" applyAlignment="1">
      <alignment horizontal="center" vertical="center" wrapText="1"/>
    </xf>
    <xf numFmtId="0" fontId="24" fillId="38" borderId="15" xfId="0" applyFont="1" applyFill="1" applyBorder="1" applyAlignment="1">
      <alignment horizontal="center" vertical="center" wrapText="1"/>
    </xf>
    <xf numFmtId="0" fontId="24" fillId="38" borderId="14" xfId="0" applyFont="1" applyFill="1" applyBorder="1" applyAlignment="1">
      <alignment horizontal="center" vertical="center" wrapText="1"/>
    </xf>
    <xf numFmtId="0" fontId="25" fillId="38" borderId="14" xfId="0" applyFont="1" applyFill="1" applyBorder="1" applyAlignment="1">
      <alignment horizontal="center" vertical="center" wrapText="1"/>
    </xf>
    <xf numFmtId="0" fontId="20" fillId="36" borderId="18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36" borderId="19" xfId="0" applyFont="1" applyFill="1" applyBorder="1" applyAlignment="1">
      <alignment horizontal="center" vertical="center" wrapText="1"/>
    </xf>
    <xf numFmtId="0" fontId="20" fillId="36" borderId="19" xfId="0" applyFont="1" applyFill="1" applyBorder="1" applyAlignment="1">
      <alignment horizontal="center" vertical="center" wrapText="1"/>
    </xf>
    <xf numFmtId="0" fontId="18" fillId="36" borderId="18" xfId="0" applyFont="1" applyFill="1" applyBorder="1" applyAlignment="1">
      <alignment horizontal="center" vertical="center"/>
    </xf>
    <xf numFmtId="0" fontId="24" fillId="0" borderId="16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0" fillId="38" borderId="18" xfId="0" applyFill="1" applyBorder="1" applyAlignment="1">
      <alignment horizontal="center" vertical="center"/>
    </xf>
    <xf numFmtId="0" fontId="0" fillId="38" borderId="18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ECEA-DA7D-BF49-A454-18E990E67E8D}">
  <dimension ref="A1:G18"/>
  <sheetViews>
    <sheetView tabSelected="1" zoomScale="160" zoomScaleNormal="160" workbookViewId="0">
      <selection activeCell="E19" sqref="E19"/>
    </sheetView>
  </sheetViews>
  <sheetFormatPr baseColWidth="10" defaultRowHeight="16" x14ac:dyDescent="0.2"/>
  <cols>
    <col min="1" max="1" width="22.6640625" customWidth="1"/>
  </cols>
  <sheetData>
    <row r="1" spans="1:7" ht="19" thickBot="1" x14ac:dyDescent="0.25">
      <c r="A1" s="10" t="s">
        <v>22</v>
      </c>
      <c r="B1" s="11" t="s">
        <v>23</v>
      </c>
      <c r="C1" s="11" t="s">
        <v>39</v>
      </c>
      <c r="D1" s="11" t="s">
        <v>24</v>
      </c>
      <c r="E1" s="11" t="s">
        <v>25</v>
      </c>
      <c r="F1" s="11" t="s">
        <v>26</v>
      </c>
      <c r="G1" s="11" t="s">
        <v>27</v>
      </c>
    </row>
    <row r="2" spans="1:7" ht="17" thickBot="1" x14ac:dyDescent="0.25">
      <c r="A2" s="12" t="s">
        <v>28</v>
      </c>
      <c r="B2" s="29">
        <v>7</v>
      </c>
      <c r="C2" s="29">
        <v>9.7799999999999994</v>
      </c>
      <c r="D2" s="13">
        <v>8.3000000000000004E-2</v>
      </c>
      <c r="E2" s="13">
        <v>0.58099999999999996</v>
      </c>
      <c r="F2" s="13">
        <v>2.3239999999999998</v>
      </c>
      <c r="G2" s="13">
        <v>27.888000000000002</v>
      </c>
    </row>
    <row r="3" spans="1:7" ht="17" thickBot="1" x14ac:dyDescent="0.25">
      <c r="A3" s="14" t="s">
        <v>29</v>
      </c>
      <c r="B3" s="31"/>
      <c r="C3" s="31"/>
      <c r="D3" s="15">
        <v>0.14000000000000001</v>
      </c>
      <c r="E3" s="15">
        <v>0.98</v>
      </c>
      <c r="F3" s="15">
        <v>3.92</v>
      </c>
      <c r="G3" s="15">
        <v>47.04</v>
      </c>
    </row>
    <row r="4" spans="1:7" ht="17" thickBot="1" x14ac:dyDescent="0.25">
      <c r="A4" s="16" t="s">
        <v>30</v>
      </c>
      <c r="B4" s="31"/>
      <c r="C4" s="31"/>
      <c r="D4" s="17">
        <v>1.37</v>
      </c>
      <c r="E4" s="18">
        <v>9.59</v>
      </c>
      <c r="F4" s="18">
        <v>38.36</v>
      </c>
      <c r="G4" s="18">
        <v>460.32</v>
      </c>
    </row>
    <row r="5" spans="1:7" ht="17" thickBot="1" x14ac:dyDescent="0.25">
      <c r="A5" s="16" t="s">
        <v>30</v>
      </c>
      <c r="B5" s="31"/>
      <c r="C5" s="30"/>
      <c r="D5" s="17">
        <v>2.1</v>
      </c>
      <c r="E5" s="18">
        <v>14.7</v>
      </c>
      <c r="F5" s="18">
        <v>58.8</v>
      </c>
      <c r="G5" s="18">
        <v>705.6</v>
      </c>
    </row>
    <row r="6" spans="1:7" ht="17" thickBot="1" x14ac:dyDescent="0.25">
      <c r="A6" s="16" t="s">
        <v>30</v>
      </c>
      <c r="B6" s="31"/>
      <c r="C6" s="17">
        <v>5</v>
      </c>
      <c r="D6" s="17">
        <v>0.7</v>
      </c>
      <c r="E6" s="18">
        <v>4.9000000000000004</v>
      </c>
      <c r="F6" s="18">
        <v>19.600000000000001</v>
      </c>
      <c r="G6" s="18">
        <v>235.2</v>
      </c>
    </row>
    <row r="7" spans="1:7" ht="17" thickBot="1" x14ac:dyDescent="0.25">
      <c r="A7" s="14" t="s">
        <v>29</v>
      </c>
      <c r="B7" s="31">
        <v>14</v>
      </c>
      <c r="C7" s="29">
        <v>9.7799999999999994</v>
      </c>
      <c r="D7" s="15">
        <v>7.1400000000000005E-2</v>
      </c>
      <c r="E7" s="15">
        <v>0.49980000000000002</v>
      </c>
      <c r="F7" s="15">
        <v>1.9992000000000001</v>
      </c>
      <c r="G7" s="15">
        <v>23.990400000000001</v>
      </c>
    </row>
    <row r="8" spans="1:7" ht="17" thickBot="1" x14ac:dyDescent="0.25">
      <c r="A8" s="16" t="s">
        <v>30</v>
      </c>
      <c r="B8" s="31"/>
      <c r="C8" s="30"/>
      <c r="D8" s="17">
        <v>0.69799999999999995</v>
      </c>
      <c r="E8" s="18">
        <v>4.8860000000000001</v>
      </c>
      <c r="F8" s="18">
        <v>19.544</v>
      </c>
      <c r="G8" s="18">
        <v>234.52799999999999</v>
      </c>
    </row>
    <row r="9" spans="1:7" ht="17" thickBot="1" x14ac:dyDescent="0.25">
      <c r="A9" s="16" t="s">
        <v>30</v>
      </c>
      <c r="B9" s="31"/>
      <c r="C9" s="17">
        <v>15</v>
      </c>
      <c r="D9" s="17">
        <v>1.071</v>
      </c>
      <c r="E9" s="18">
        <v>7.4969999999999999</v>
      </c>
      <c r="F9" s="18">
        <v>29.988</v>
      </c>
      <c r="G9" s="18">
        <v>359.85599999999999</v>
      </c>
    </row>
    <row r="10" spans="1:7" ht="17" thickBot="1" x14ac:dyDescent="0.25">
      <c r="A10" s="16" t="s">
        <v>30</v>
      </c>
      <c r="B10" s="31"/>
      <c r="C10" s="17">
        <v>5</v>
      </c>
      <c r="D10" s="17">
        <v>0.375</v>
      </c>
      <c r="E10" s="18">
        <v>2.625</v>
      </c>
      <c r="F10" s="18">
        <v>10.5</v>
      </c>
      <c r="G10" s="18">
        <v>126</v>
      </c>
    </row>
    <row r="11" spans="1:7" ht="17" thickBot="1" x14ac:dyDescent="0.25">
      <c r="A11" s="14" t="s">
        <v>29</v>
      </c>
      <c r="B11" s="31">
        <v>21</v>
      </c>
      <c r="C11" s="29">
        <v>9.7799999999999994</v>
      </c>
      <c r="D11" s="15">
        <v>4.7E-2</v>
      </c>
      <c r="E11" s="15">
        <v>0.32900000000000001</v>
      </c>
      <c r="F11" s="15">
        <v>1.3160000000000001</v>
      </c>
      <c r="G11" s="15">
        <v>15.792</v>
      </c>
    </row>
    <row r="12" spans="1:7" ht="17" thickBot="1" x14ac:dyDescent="0.25">
      <c r="A12" s="16" t="s">
        <v>30</v>
      </c>
      <c r="B12" s="31"/>
      <c r="C12" s="30"/>
      <c r="D12" s="17">
        <v>0.46500000000000002</v>
      </c>
      <c r="E12" s="18">
        <v>3.2549999999999999</v>
      </c>
      <c r="F12" s="18">
        <v>13.02</v>
      </c>
      <c r="G12" s="18">
        <v>156.24</v>
      </c>
    </row>
    <row r="13" spans="1:7" ht="17" thickBot="1" x14ac:dyDescent="0.25">
      <c r="A13" s="16" t="s">
        <v>30</v>
      </c>
      <c r="B13" s="31"/>
      <c r="C13" s="17">
        <v>15</v>
      </c>
      <c r="D13" s="17">
        <v>0.70499999999999996</v>
      </c>
      <c r="E13" s="18">
        <v>4.9349999999999996</v>
      </c>
      <c r="F13" s="18">
        <v>19.739999999999998</v>
      </c>
      <c r="G13" s="18">
        <v>236.88</v>
      </c>
    </row>
    <row r="14" spans="1:7" ht="17" thickBot="1" x14ac:dyDescent="0.25">
      <c r="A14" s="16" t="s">
        <v>30</v>
      </c>
      <c r="B14" s="31"/>
      <c r="C14" s="17">
        <v>5</v>
      </c>
      <c r="D14" s="17">
        <v>0.23499999999999999</v>
      </c>
      <c r="E14" s="18">
        <v>1.645</v>
      </c>
      <c r="F14" s="18">
        <v>6.58</v>
      </c>
      <c r="G14" s="18">
        <v>78.959999999999994</v>
      </c>
    </row>
    <row r="15" spans="1:7" ht="17" thickBot="1" x14ac:dyDescent="0.25">
      <c r="A15" s="19" t="s">
        <v>30</v>
      </c>
      <c r="B15" s="20">
        <v>7</v>
      </c>
      <c r="C15" s="21">
        <v>2</v>
      </c>
      <c r="D15" s="21">
        <f>C15*D3</f>
        <v>0.28000000000000003</v>
      </c>
      <c r="E15" s="22">
        <f>D15*7</f>
        <v>1.9600000000000002</v>
      </c>
      <c r="F15" s="22">
        <f>E15*4</f>
        <v>7.8400000000000007</v>
      </c>
      <c r="G15" s="22">
        <f>F15*12</f>
        <v>94.080000000000013</v>
      </c>
    </row>
    <row r="16" spans="1:7" ht="17" thickBot="1" x14ac:dyDescent="0.25">
      <c r="A16" s="19" t="s">
        <v>30</v>
      </c>
      <c r="B16" s="20">
        <v>14</v>
      </c>
      <c r="C16" s="21">
        <v>2</v>
      </c>
      <c r="D16" s="21">
        <f>C16*D7</f>
        <v>0.14280000000000001</v>
      </c>
      <c r="E16" s="22">
        <f t="shared" ref="E16:E17" si="0">D16*7</f>
        <v>0.99960000000000004</v>
      </c>
      <c r="F16" s="22">
        <f t="shared" ref="F16:F17" si="1">E16*4</f>
        <v>3.9984000000000002</v>
      </c>
      <c r="G16" s="22">
        <f t="shared" ref="G16:G17" si="2">F16*12</f>
        <v>47.980800000000002</v>
      </c>
    </row>
    <row r="17" spans="1:7" ht="17" thickBot="1" x14ac:dyDescent="0.25">
      <c r="A17" s="19" t="s">
        <v>30</v>
      </c>
      <c r="B17" s="20">
        <v>21</v>
      </c>
      <c r="C17" s="21">
        <v>2</v>
      </c>
      <c r="D17" s="21">
        <f>C17*D11</f>
        <v>9.4E-2</v>
      </c>
      <c r="E17" s="22">
        <f t="shared" si="0"/>
        <v>0.65800000000000003</v>
      </c>
      <c r="F17" s="22">
        <f t="shared" si="1"/>
        <v>2.6320000000000001</v>
      </c>
      <c r="G17" s="22">
        <f t="shared" si="2"/>
        <v>31.584000000000003</v>
      </c>
    </row>
    <row r="18" spans="1:7" ht="17" thickBot="1" x14ac:dyDescent="0.25">
      <c r="C18" s="20">
        <v>18</v>
      </c>
      <c r="D18" s="21">
        <f>C18*D3</f>
        <v>2.5200000000000005</v>
      </c>
    </row>
  </sheetData>
  <mergeCells count="6">
    <mergeCell ref="C7:C8"/>
    <mergeCell ref="C11:C12"/>
    <mergeCell ref="B7:B10"/>
    <mergeCell ref="B2:B6"/>
    <mergeCell ref="B11:B14"/>
    <mergeCell ref="C2:C5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DE72-E04E-2549-9565-9E182B6D2F4A}">
  <dimension ref="A1:G27"/>
  <sheetViews>
    <sheetView zoomScale="150" zoomScaleNormal="150" workbookViewId="0">
      <selection activeCell="A27" sqref="A27:G27"/>
    </sheetView>
  </sheetViews>
  <sheetFormatPr baseColWidth="10" defaultRowHeight="16" x14ac:dyDescent="0.2"/>
  <cols>
    <col min="1" max="7" width="15.83203125" customWidth="1"/>
  </cols>
  <sheetData>
    <row r="1" spans="1:7" ht="30" x14ac:dyDescent="0.2">
      <c r="A1" s="2" t="s">
        <v>14</v>
      </c>
      <c r="B1" s="2" t="s">
        <v>15</v>
      </c>
      <c r="C1" s="2" t="s">
        <v>16</v>
      </c>
      <c r="D1" s="3" t="s">
        <v>31</v>
      </c>
      <c r="E1" s="2" t="s">
        <v>17</v>
      </c>
      <c r="F1" s="2" t="s">
        <v>18</v>
      </c>
      <c r="G1" s="2" t="s">
        <v>19</v>
      </c>
    </row>
    <row r="2" spans="1:7" x14ac:dyDescent="0.2">
      <c r="A2" s="24">
        <v>2008</v>
      </c>
      <c r="B2" s="25">
        <v>914</v>
      </c>
      <c r="C2" s="25">
        <v>171</v>
      </c>
      <c r="D2" s="25">
        <v>0.18709000000000001</v>
      </c>
      <c r="E2" s="25">
        <v>3.2221E-2</v>
      </c>
      <c r="F2" s="25">
        <v>1.6433E-2</v>
      </c>
      <c r="G2" s="25">
        <v>1.0817E-2</v>
      </c>
    </row>
    <row r="3" spans="1:7" x14ac:dyDescent="0.2">
      <c r="A3" s="24">
        <v>2009</v>
      </c>
      <c r="B3" s="25">
        <v>569</v>
      </c>
      <c r="C3" s="25">
        <v>101</v>
      </c>
      <c r="D3" s="25">
        <v>0.177504</v>
      </c>
      <c r="E3" s="25">
        <v>3.0214000000000001E-2</v>
      </c>
      <c r="F3" s="25">
        <v>1.5409000000000001E-2</v>
      </c>
      <c r="G3" s="25">
        <v>1.0142999999999999E-2</v>
      </c>
    </row>
    <row r="4" spans="1:7" x14ac:dyDescent="0.2">
      <c r="A4" s="24">
        <v>2010</v>
      </c>
      <c r="B4" s="25">
        <v>780</v>
      </c>
      <c r="C4" s="25">
        <v>162</v>
      </c>
      <c r="D4" s="25">
        <v>0.20769199999999999</v>
      </c>
      <c r="E4" s="25">
        <v>3.6699000000000002E-2</v>
      </c>
      <c r="F4" s="25">
        <v>1.8717000000000001E-2</v>
      </c>
      <c r="G4" s="25">
        <v>1.2319999999999999E-2</v>
      </c>
    </row>
    <row r="5" spans="1:7" x14ac:dyDescent="0.2">
      <c r="A5" s="24">
        <v>2011</v>
      </c>
      <c r="B5" s="25">
        <v>1606</v>
      </c>
      <c r="C5" s="25">
        <v>290</v>
      </c>
      <c r="D5" s="25">
        <v>0.18057300000000001</v>
      </c>
      <c r="E5" s="25">
        <v>3.0851E-2</v>
      </c>
      <c r="F5" s="25">
        <v>1.5734000000000001E-2</v>
      </c>
      <c r="G5" s="25">
        <v>1.0357E-2</v>
      </c>
    </row>
    <row r="6" spans="1:7" x14ac:dyDescent="0.2">
      <c r="A6" s="24">
        <v>2012</v>
      </c>
      <c r="B6" s="25">
        <v>165</v>
      </c>
      <c r="C6" s="25">
        <v>32</v>
      </c>
      <c r="D6" s="25">
        <v>0.193939</v>
      </c>
      <c r="E6" s="25">
        <v>3.3683999999999999E-2</v>
      </c>
      <c r="F6" s="25">
        <v>1.7179E-2</v>
      </c>
      <c r="G6" s="25">
        <v>1.1308E-2</v>
      </c>
    </row>
    <row r="7" spans="1:7" x14ac:dyDescent="0.2">
      <c r="A7" s="24">
        <v>2013</v>
      </c>
      <c r="B7" s="25">
        <v>1770</v>
      </c>
      <c r="C7" s="25">
        <v>242</v>
      </c>
      <c r="D7" s="25">
        <v>0.13672300000000001</v>
      </c>
      <c r="E7" s="25">
        <v>2.2172999999999998E-2</v>
      </c>
      <c r="F7" s="25">
        <v>1.1308E-2</v>
      </c>
      <c r="G7" s="25">
        <v>7.4440000000000001E-3</v>
      </c>
    </row>
    <row r="8" spans="1:7" x14ac:dyDescent="0.2">
      <c r="A8" s="24">
        <v>2014</v>
      </c>
      <c r="B8" s="25">
        <v>464</v>
      </c>
      <c r="C8" s="25">
        <v>112</v>
      </c>
      <c r="D8" s="25">
        <v>0.24137900000000001</v>
      </c>
      <c r="E8" s="25">
        <v>4.4545000000000001E-2</v>
      </c>
      <c r="F8" s="25">
        <v>2.2717999999999999E-2</v>
      </c>
      <c r="G8" s="25">
        <v>1.4955E-2</v>
      </c>
    </row>
    <row r="9" spans="1:7" x14ac:dyDescent="0.2">
      <c r="A9" s="24">
        <v>2015</v>
      </c>
      <c r="B9" s="25">
        <v>2442</v>
      </c>
      <c r="C9" s="25">
        <v>544</v>
      </c>
      <c r="D9" s="25">
        <v>0.22276799999999999</v>
      </c>
      <c r="E9" s="25">
        <v>4.0126000000000002E-2</v>
      </c>
      <c r="F9" s="25">
        <v>2.0464E-2</v>
      </c>
      <c r="G9" s="25">
        <v>1.3471E-2</v>
      </c>
    </row>
    <row r="10" spans="1:7" x14ac:dyDescent="0.2">
      <c r="A10" s="24">
        <v>2016</v>
      </c>
      <c r="B10" s="25">
        <v>327</v>
      </c>
      <c r="C10" s="25">
        <v>156</v>
      </c>
      <c r="D10" s="25">
        <v>0.47706399999999999</v>
      </c>
      <c r="E10" s="25">
        <v>0.127719</v>
      </c>
      <c r="F10" s="25">
        <v>6.5137E-2</v>
      </c>
      <c r="G10" s="25">
        <v>4.2876999999999998E-2</v>
      </c>
    </row>
    <row r="11" spans="1:7" x14ac:dyDescent="0.2">
      <c r="A11" s="24">
        <v>2017</v>
      </c>
      <c r="B11" s="25">
        <v>926</v>
      </c>
      <c r="C11" s="25">
        <v>268</v>
      </c>
      <c r="D11" s="25">
        <v>0.28941699999999998</v>
      </c>
      <c r="E11" s="25">
        <v>5.7021000000000002E-2</v>
      </c>
      <c r="F11" s="25">
        <v>2.9080999999999999E-2</v>
      </c>
      <c r="G11" s="25">
        <v>1.9143E-2</v>
      </c>
    </row>
    <row r="12" spans="1:7" x14ac:dyDescent="0.2">
      <c r="A12" s="24">
        <v>2018</v>
      </c>
      <c r="B12" s="25">
        <v>545</v>
      </c>
      <c r="C12" s="25">
        <v>223</v>
      </c>
      <c r="D12" s="25">
        <v>0.40917399999999998</v>
      </c>
      <c r="E12" s="25">
        <v>9.6957000000000002E-2</v>
      </c>
      <c r="F12" s="25">
        <v>4.9447999999999999E-2</v>
      </c>
      <c r="G12" s="25">
        <v>3.2550000000000003E-2</v>
      </c>
    </row>
    <row r="13" spans="1:7" x14ac:dyDescent="0.2">
      <c r="A13" s="24">
        <v>2019</v>
      </c>
      <c r="B13" s="25">
        <v>516</v>
      </c>
      <c r="C13" s="25">
        <v>249</v>
      </c>
      <c r="D13" s="25">
        <v>0.48255799999999999</v>
      </c>
      <c r="E13" s="25">
        <v>0.13056200000000001</v>
      </c>
      <c r="F13" s="25">
        <v>6.6586999999999993E-2</v>
      </c>
      <c r="G13" s="25">
        <v>4.3831000000000002E-2</v>
      </c>
    </row>
    <row r="14" spans="1:7" x14ac:dyDescent="0.2">
      <c r="A14" s="24">
        <v>2020</v>
      </c>
      <c r="B14" s="25">
        <v>76</v>
      </c>
      <c r="C14" s="25">
        <v>36</v>
      </c>
      <c r="D14" s="25">
        <v>0.47368399999999999</v>
      </c>
      <c r="E14" s="25">
        <v>0.126</v>
      </c>
      <c r="F14" s="25">
        <v>6.4259999999999998E-2</v>
      </c>
      <c r="G14" s="25">
        <v>4.2299999999999997E-2</v>
      </c>
    </row>
    <row r="15" spans="1:7" x14ac:dyDescent="0.2">
      <c r="A15" s="24">
        <v>2021</v>
      </c>
      <c r="B15" s="25">
        <v>8</v>
      </c>
      <c r="C15" s="25">
        <v>5</v>
      </c>
      <c r="D15" s="25">
        <v>0.625</v>
      </c>
      <c r="E15" s="25">
        <v>0.23333300000000001</v>
      </c>
      <c r="F15" s="25">
        <v>0.11899999999999999</v>
      </c>
      <c r="G15" s="25">
        <v>7.8333E-2</v>
      </c>
    </row>
    <row r="16" spans="1:7" x14ac:dyDescent="0.2">
      <c r="A16" s="24">
        <v>2022</v>
      </c>
      <c r="B16" s="25">
        <v>17</v>
      </c>
      <c r="C16" s="25">
        <v>6</v>
      </c>
      <c r="D16" s="25">
        <v>0.352941</v>
      </c>
      <c r="E16" s="25">
        <v>7.6364000000000001E-2</v>
      </c>
      <c r="F16" s="25">
        <v>3.8945E-2</v>
      </c>
      <c r="G16" s="25">
        <v>2.5635999999999999E-2</v>
      </c>
    </row>
    <row r="17" spans="1:7" x14ac:dyDescent="0.2">
      <c r="A17" s="24">
        <v>2023</v>
      </c>
      <c r="B17" s="25">
        <v>102</v>
      </c>
      <c r="C17" s="25">
        <v>45</v>
      </c>
      <c r="D17" s="25">
        <v>0.44117600000000001</v>
      </c>
      <c r="E17" s="25">
        <v>0.110526</v>
      </c>
      <c r="F17" s="25">
        <v>5.6368000000000001E-2</v>
      </c>
      <c r="G17" s="25">
        <v>3.7104999999999999E-2</v>
      </c>
    </row>
    <row r="18" spans="1:7" x14ac:dyDescent="0.2">
      <c r="A18" s="24">
        <v>2024</v>
      </c>
      <c r="B18" s="25">
        <v>646</v>
      </c>
      <c r="C18" s="25">
        <v>256</v>
      </c>
      <c r="D18" s="25">
        <v>0.396285</v>
      </c>
      <c r="E18" s="25">
        <v>9.1897000000000006E-2</v>
      </c>
      <c r="F18" s="25">
        <v>4.6868E-2</v>
      </c>
      <c r="G18" s="25">
        <v>3.0851E-2</v>
      </c>
    </row>
    <row r="19" spans="1:7" ht="30" x14ac:dyDescent="0.2">
      <c r="A19" s="1" t="s">
        <v>20</v>
      </c>
      <c r="B19" s="26"/>
      <c r="C19" s="26"/>
      <c r="D19" s="27">
        <f>STDEV(D2:D18)</f>
        <v>0.14430350278923473</v>
      </c>
      <c r="E19" s="27">
        <f t="shared" ref="E19:G19" si="0">STDEV(E2:E18)</f>
        <v>5.571189117136225E-2</v>
      </c>
      <c r="F19" s="27">
        <f t="shared" si="0"/>
        <v>2.8413110953033841E-2</v>
      </c>
      <c r="G19" s="27">
        <f t="shared" si="0"/>
        <v>1.8703202862509309E-2</v>
      </c>
    </row>
    <row r="20" spans="1:7" x14ac:dyDescent="0.2">
      <c r="A20" s="23" t="s">
        <v>21</v>
      </c>
      <c r="B20" s="28"/>
      <c r="C20" s="28"/>
      <c r="D20" s="23">
        <f>AVERAGE(D2:D18)</f>
        <v>0.32323335294117644</v>
      </c>
      <c r="E20" s="23">
        <f t="shared" ref="E20:G20" si="1">AVERAGE(E2:E18)</f>
        <v>7.7699529411764695E-2</v>
      </c>
      <c r="F20" s="23">
        <f t="shared" si="1"/>
        <v>3.9626823529411763E-2</v>
      </c>
      <c r="G20" s="23">
        <f t="shared" si="1"/>
        <v>2.6084764705882352E-2</v>
      </c>
    </row>
    <row r="23" spans="1:7" x14ac:dyDescent="0.2">
      <c r="A23" s="32" t="s">
        <v>40</v>
      </c>
      <c r="B23" s="32"/>
      <c r="C23" s="32"/>
      <c r="D23" s="32"/>
      <c r="E23" s="32"/>
      <c r="F23" s="32"/>
      <c r="G23" s="32"/>
    </row>
    <row r="24" spans="1:7" x14ac:dyDescent="0.2">
      <c r="A24" s="32" t="s">
        <v>41</v>
      </c>
      <c r="B24" s="32"/>
      <c r="C24" s="32"/>
      <c r="D24" s="32"/>
      <c r="E24" s="32"/>
      <c r="F24" s="32"/>
      <c r="G24" s="32"/>
    </row>
    <row r="25" spans="1:7" x14ac:dyDescent="0.2">
      <c r="A25" s="32" t="s">
        <v>42</v>
      </c>
      <c r="B25" s="32"/>
      <c r="C25" s="32"/>
      <c r="D25" s="32"/>
      <c r="E25" s="32"/>
      <c r="F25" s="32"/>
      <c r="G25" s="32"/>
    </row>
    <row r="26" spans="1:7" x14ac:dyDescent="0.2">
      <c r="A26" s="32" t="s">
        <v>43</v>
      </c>
      <c r="B26" s="32"/>
      <c r="C26" s="32"/>
      <c r="D26" s="32"/>
      <c r="E26" s="32"/>
      <c r="F26" s="32"/>
      <c r="G26" s="32"/>
    </row>
    <row r="27" spans="1:7" ht="63" customHeight="1" x14ac:dyDescent="0.2">
      <c r="A27" s="33" t="s">
        <v>44</v>
      </c>
      <c r="B27" s="32"/>
      <c r="C27" s="32"/>
      <c r="D27" s="32"/>
      <c r="E27" s="32"/>
      <c r="F27" s="32"/>
      <c r="G27" s="32"/>
    </row>
  </sheetData>
  <mergeCells count="5">
    <mergeCell ref="A23:G23"/>
    <mergeCell ref="A24:G24"/>
    <mergeCell ref="A25:G25"/>
    <mergeCell ref="A26:G26"/>
    <mergeCell ref="A27:G2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CBA1-CDD2-AF4F-9AD8-C120B03696CA}">
  <dimension ref="A1:K15"/>
  <sheetViews>
    <sheetView zoomScale="130" zoomScaleNormal="130" workbookViewId="0">
      <selection activeCell="B17" sqref="B17"/>
    </sheetView>
  </sheetViews>
  <sheetFormatPr baseColWidth="10" defaultRowHeight="16" x14ac:dyDescent="0.2"/>
  <cols>
    <col min="1" max="1" width="19.5" customWidth="1"/>
    <col min="2" max="2" width="19.83203125" customWidth="1"/>
    <col min="3" max="3" width="18.83203125" customWidth="1"/>
    <col min="4" max="4" width="14.5" customWidth="1"/>
    <col min="5" max="5" width="15.5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5" t="s">
        <v>11</v>
      </c>
      <c r="B2" s="6">
        <v>1.37</v>
      </c>
      <c r="C2" s="6">
        <v>8.3000000000000004E-2</v>
      </c>
      <c r="D2" s="6">
        <v>0.14000000000000001</v>
      </c>
      <c r="E2" s="6">
        <v>9.6957000000000002E-2</v>
      </c>
      <c r="F2" s="6">
        <v>10000</v>
      </c>
      <c r="G2" s="6">
        <v>1</v>
      </c>
      <c r="H2" s="6">
        <v>0</v>
      </c>
      <c r="I2" s="6">
        <v>0</v>
      </c>
      <c r="J2" s="6">
        <v>0</v>
      </c>
      <c r="K2" s="6">
        <v>7</v>
      </c>
    </row>
    <row r="3" spans="1:11" x14ac:dyDescent="0.2">
      <c r="A3" s="5" t="s">
        <v>12</v>
      </c>
      <c r="B3" s="6">
        <v>2.1</v>
      </c>
      <c r="C3" s="6">
        <v>8.3000000000000004E-2</v>
      </c>
      <c r="D3" s="6">
        <v>0.14000000000000001</v>
      </c>
      <c r="E3" s="6">
        <v>0.13056200000000001</v>
      </c>
      <c r="F3" s="6">
        <v>100000</v>
      </c>
      <c r="G3" s="6">
        <v>1</v>
      </c>
      <c r="H3" s="6">
        <v>0</v>
      </c>
      <c r="I3" s="6">
        <v>0</v>
      </c>
      <c r="J3" s="6">
        <v>0</v>
      </c>
      <c r="K3" s="6">
        <v>7</v>
      </c>
    </row>
    <row r="4" spans="1:11" x14ac:dyDescent="0.2">
      <c r="A4" s="5" t="s">
        <v>13</v>
      </c>
      <c r="B4" s="6">
        <v>0.69799999999999995</v>
      </c>
      <c r="C4" s="6">
        <v>8.3000000000000004E-2</v>
      </c>
      <c r="D4" s="6">
        <v>0.14000000000000001</v>
      </c>
      <c r="E4" s="6">
        <v>0.126</v>
      </c>
      <c r="F4" s="6">
        <v>100000</v>
      </c>
      <c r="G4" s="6">
        <v>1</v>
      </c>
      <c r="H4" s="6">
        <v>0</v>
      </c>
      <c r="I4" s="6">
        <v>0</v>
      </c>
      <c r="J4" s="6">
        <v>0</v>
      </c>
      <c r="K4" s="6">
        <v>7</v>
      </c>
    </row>
    <row r="5" spans="1:11" x14ac:dyDescent="0.2">
      <c r="A5" s="5" t="s">
        <v>11</v>
      </c>
      <c r="B5" s="6">
        <v>1.37</v>
      </c>
      <c r="C5" s="6">
        <v>8.3000000000000004E-2</v>
      </c>
      <c r="D5" s="6">
        <v>0.14000000000000001</v>
      </c>
      <c r="E5" s="6">
        <v>0.110526</v>
      </c>
      <c r="F5" s="6">
        <v>100000</v>
      </c>
      <c r="G5" s="6">
        <v>1</v>
      </c>
      <c r="H5" s="6">
        <v>0</v>
      </c>
      <c r="I5" s="6">
        <v>0</v>
      </c>
      <c r="J5" s="6">
        <v>0</v>
      </c>
      <c r="K5" s="6">
        <v>7</v>
      </c>
    </row>
    <row r="6" spans="1:11" x14ac:dyDescent="0.2">
      <c r="A6" s="5" t="s">
        <v>12</v>
      </c>
      <c r="B6" s="6">
        <v>2.1</v>
      </c>
      <c r="C6" s="6">
        <v>8.3000000000000004E-2</v>
      </c>
      <c r="D6" s="6">
        <v>0.14000000000000001</v>
      </c>
      <c r="E6" s="6">
        <v>9.1897000000000006E-2</v>
      </c>
      <c r="F6" s="6">
        <v>100000</v>
      </c>
      <c r="G6" s="6">
        <v>1</v>
      </c>
      <c r="H6" s="6">
        <v>0</v>
      </c>
      <c r="I6" s="6">
        <v>0</v>
      </c>
      <c r="J6" s="6">
        <v>0</v>
      </c>
      <c r="K6" s="6">
        <v>7</v>
      </c>
    </row>
    <row r="7" spans="1:11" x14ac:dyDescent="0.2">
      <c r="A7" s="5" t="s">
        <v>13</v>
      </c>
      <c r="B7" s="6">
        <v>0.69799999999999995</v>
      </c>
      <c r="C7" s="6">
        <v>8.3000000000000004E-2</v>
      </c>
      <c r="D7" s="6">
        <v>0.14000000000000001</v>
      </c>
      <c r="E7" s="6">
        <v>1.24E-2</v>
      </c>
      <c r="F7" s="6">
        <v>100000</v>
      </c>
      <c r="G7" s="6">
        <v>1</v>
      </c>
      <c r="H7" s="6">
        <v>0</v>
      </c>
      <c r="I7" s="6">
        <v>0</v>
      </c>
      <c r="J7" s="6">
        <v>0</v>
      </c>
      <c r="K7" s="6">
        <v>7</v>
      </c>
    </row>
    <row r="8" spans="1:11" x14ac:dyDescent="0.2">
      <c r="A8" s="5" t="s">
        <v>11</v>
      </c>
      <c r="B8" s="6">
        <v>1.37</v>
      </c>
      <c r="C8" s="6">
        <v>8.3000000000000004E-2</v>
      </c>
      <c r="D8" s="6">
        <v>0.14000000000000001</v>
      </c>
      <c r="E8" s="6">
        <v>1.24E-2</v>
      </c>
      <c r="F8" s="6">
        <v>100000</v>
      </c>
      <c r="G8" s="6">
        <v>1</v>
      </c>
      <c r="H8" s="6">
        <v>0</v>
      </c>
      <c r="I8" s="6">
        <v>0</v>
      </c>
      <c r="J8" s="6">
        <v>0</v>
      </c>
      <c r="K8" s="6">
        <v>7</v>
      </c>
    </row>
    <row r="9" spans="1:11" x14ac:dyDescent="0.2">
      <c r="A9" s="5" t="s">
        <v>12</v>
      </c>
      <c r="B9" s="6">
        <v>2.1</v>
      </c>
      <c r="C9" s="6">
        <v>8.3000000000000004E-2</v>
      </c>
      <c r="D9" s="6">
        <v>0.14000000000000001</v>
      </c>
      <c r="E9" s="6">
        <v>1.24E-2</v>
      </c>
      <c r="F9" s="6">
        <v>100000</v>
      </c>
      <c r="G9" s="6">
        <v>1</v>
      </c>
      <c r="H9" s="6">
        <v>0</v>
      </c>
      <c r="I9" s="6">
        <v>0</v>
      </c>
      <c r="J9" s="6">
        <v>0</v>
      </c>
      <c r="K9" s="6">
        <v>7</v>
      </c>
    </row>
    <row r="10" spans="1:11" x14ac:dyDescent="0.2">
      <c r="A10" s="5" t="s">
        <v>13</v>
      </c>
      <c r="B10" s="6">
        <v>0.69799999999999995</v>
      </c>
      <c r="C10" s="6">
        <v>8.3000000000000004E-2</v>
      </c>
      <c r="D10" s="6">
        <v>0.14000000000000001</v>
      </c>
      <c r="E10" s="6">
        <v>1.24E-2</v>
      </c>
      <c r="F10" s="6">
        <v>100000</v>
      </c>
      <c r="G10" s="6">
        <v>1</v>
      </c>
      <c r="H10" s="6">
        <v>0</v>
      </c>
      <c r="I10" s="6">
        <v>0</v>
      </c>
      <c r="J10" s="6">
        <v>0</v>
      </c>
      <c r="K10" s="6">
        <v>7</v>
      </c>
    </row>
    <row r="12" spans="1:11" x14ac:dyDescent="0.2">
      <c r="A12" s="7" t="s">
        <v>38</v>
      </c>
    </row>
    <row r="13" spans="1:11" x14ac:dyDescent="0.2">
      <c r="A13" s="8" t="s">
        <v>32</v>
      </c>
      <c r="B13" s="9" t="s">
        <v>33</v>
      </c>
    </row>
    <row r="14" spans="1:11" x14ac:dyDescent="0.2">
      <c r="A14" s="8" t="s">
        <v>34</v>
      </c>
      <c r="B14" s="9" t="s">
        <v>35</v>
      </c>
    </row>
    <row r="15" spans="1:11" x14ac:dyDescent="0.2">
      <c r="A15" s="8" t="s">
        <v>36</v>
      </c>
      <c r="B15" s="9" t="s">
        <v>37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Remaster parameters</vt:lpstr>
      <vt:lpstr>sampling</vt:lpstr>
      <vt:lpstr>csv example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VXihSpyMc92NARjo</dc:creator>
  <cp:lastModifiedBy>VXihSpyMc92NARjo</cp:lastModifiedBy>
  <dcterms:created xsi:type="dcterms:W3CDTF">2025-06-22T12:20:05Z</dcterms:created>
  <dcterms:modified xsi:type="dcterms:W3CDTF">2025-07-29T09:08:21Z</dcterms:modified>
</cp:coreProperties>
</file>