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E1D67A6-10ED-4D21-81BA-5B7000A16F3E}" xr6:coauthVersionLast="41" xr6:coauthVersionMax="41" xr10:uidLastSave="{00000000-0000-0000-0000-000000000000}"/>
  <bookViews>
    <workbookView xWindow="-108" yWindow="-108" windowWidth="23256" windowHeight="14016" activeTab="1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 s="1"/>
  <c r="E74" i="1"/>
  <c r="F73" i="1"/>
  <c r="F74" i="1"/>
  <c r="G73" i="1"/>
  <c r="G75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 s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3" i="1" s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G74" i="1" l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G76" i="1"/>
  <c r="H76" i="1" s="1"/>
  <c r="I76" i="1" s="1"/>
  <c r="J76" i="1" s="1"/>
  <c r="K76" i="1" s="1"/>
  <c r="L76" i="1" s="1"/>
  <c r="M76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<sst xmlns="http://schemas.openxmlformats.org/spreadsheetml/2006/main" count="271" uniqueCount="132">
  <si>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</si>
  <si>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</si>
  <si>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</si>
  <si>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</si>
  <si>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</si>
  <si>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</si>
  <si>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</si>
  <si>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</si>
  <si>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</si>
  <si>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</si>
  <si>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</si>
  <si>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</si>
  <si>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</si>
  <si>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</si>
  <si>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</si>
  <si>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</si>
  <si>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</si>
  <si>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</si>
  <si>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</si>
  <si>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</si>
  <si>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</si>
  <si>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</si>
  <si>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</si>
  <si>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</si>
  <si>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</si>
  <si>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</si>
  <si>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</si>
  <si>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</si>
  <si>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</si>
  <si>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</si>
  <si>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</si>
  <si>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</si>
  <si>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</si>
  <si>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</si>
  <si>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</si>
  <si>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</si>
  <si>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</si>
  <si>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</si>
  <si>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</si>
  <si>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</si>
  <si>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</si>
  <si>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</si>
  <si>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</si>
  <si>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</si>
  <si>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</si>
  <si>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</si>
  <si>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</si>
  <si>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</si>
  <si>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</si>
  <si>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</si>
  <si>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</si>
  <si>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</si>
  <si>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</si>
  <si>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</si>
  <si>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</si>
  <si>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</si>
  <si>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</si>
  <si>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</si>
  <si>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</si>
  <si>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</si>
  <si>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</si>
  <si>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</si>
  <si>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</si>
  <si>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</si>
  <si>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</si>
  <si>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</si>
  <si>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</si>
  <si>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</si>
  <si>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</si>
  <si>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Ursache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</si>
  <si>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</si>
  <si>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</si>
  <si>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</si>
  <si>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</si>
  <si>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</si>
  <si>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</si>
  <si>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</si>
  <si>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</si>
  <si>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Lastenheft falsch/nicht vollständig</t>
  </si>
  <si>
    <t>Auftrag kann nicht zufriedenstellend ausgeführt werden</t>
  </si>
  <si>
    <t>B</t>
  </si>
  <si>
    <t>Mitarbeiter fällt aus (temporär)</t>
  </si>
  <si>
    <t>Krankheit</t>
  </si>
  <si>
    <t>Zeitplan fällt zurück</t>
  </si>
  <si>
    <t>C</t>
  </si>
  <si>
    <t>Mitarbeiter fällt aus (permanent)</t>
  </si>
  <si>
    <t>Kündigung/Unfall</t>
  </si>
  <si>
    <t>Verlust von Fachwissen &amp; Fachkraft</t>
  </si>
  <si>
    <t>D</t>
  </si>
  <si>
    <t>PL fällt aus (temporär)</t>
  </si>
  <si>
    <t>Koordination fehlt</t>
  </si>
  <si>
    <t>E</t>
  </si>
  <si>
    <t>PL fällt aus (permanent)</t>
  </si>
  <si>
    <t>Projekt kann nicht beendet werden</t>
  </si>
  <si>
    <t>F</t>
  </si>
  <si>
    <t>Datenverlust</t>
  </si>
  <si>
    <t>Datenträger defekt</t>
  </si>
  <si>
    <t>Verlorene Daten müssen erneut gesammelt, erstellt werden</t>
  </si>
  <si>
    <t>G</t>
  </si>
  <si>
    <t>Ziele ändern sich</t>
  </si>
  <si>
    <t>Auftraggeber will etwas Neues, Realisierung nicht möglich</t>
  </si>
  <si>
    <t>Projekt kommt in grössere Dimension</t>
  </si>
  <si>
    <t>H</t>
  </si>
  <si>
    <t>Strukturplan unvollständig</t>
  </si>
  <si>
    <t>APs kommen unerwartet hinzu</t>
  </si>
  <si>
    <t>I</t>
  </si>
  <si>
    <t xml:space="preserve">Zeit für ein AP zu knapp </t>
  </si>
  <si>
    <t>Ungenaue Planung</t>
  </si>
  <si>
    <t>J</t>
  </si>
  <si>
    <t>Spannungen im Team</t>
  </si>
  <si>
    <t>Arbeitsteilung/-qualität, Meinungsdifferenzen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</si>
  <si>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</si>
  <si>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</si>
  <si>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</si>
  <si>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</si>
  <si>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</si>
  <si>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</si>
  <si>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</si>
  <si>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</si>
  <si>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</si>
  <si>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</si>
  <si>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</si>
  <si>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</si>
  <si>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</si>
  <si>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</si>
  <si>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</si>
  <si>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</si>
  <si>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Risikofaktor</t>
  </si>
  <si>
    <t>Risikoermittlung</t>
  </si>
  <si>
    <t>Risikoüberwachung</t>
  </si>
  <si>
    <t>Indikator</t>
  </si>
  <si>
    <t>Strategie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</si>
</sst>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52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8" xfId="0" applyFont="1" applyFill="1" applyBorder="1"/>
    <xf numFmtId="0" fontId="9" fillId="4" borderId="0" xfId="0" applyFont="1" applyFill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2.9240000000000004</c:v>
                </c:pt>
                <c:pt idx="5">
                  <c:v>3.0600000000000005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2.9240000000000004</c:v>
                </c:pt>
                <c:pt idx="5">
                  <c:v>3.0600000000000005</c:v>
                </c:pt>
                <c:pt idx="6">
                  <c:v>3.0600000000000005</c:v>
                </c:pt>
                <c:pt idx="7">
                  <c:v>3.0600000000000005</c:v>
                </c:pt>
                <c:pt idx="8">
                  <c:v>3.0600000000000005</c:v>
                </c:pt>
                <c:pt idx="9">
                  <c:v>3.0600000000000005</c:v>
                </c:pt>
                <c:pt idx="10">
                  <c:v>3.0600000000000005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2.9240000000000004</c:v>
                </c:pt>
                <c:pt idx="5">
                  <c:v>3.0600000000000005</c:v>
                </c:pt>
                <c:pt idx="6">
                  <c:v>3.0600000000000005</c:v>
                </c:pt>
                <c:pt idx="7">
                  <c:v>3.0600000000000005</c:v>
                </c:pt>
                <c:pt idx="8">
                  <c:v>3.0600000000000005</c:v>
                </c:pt>
                <c:pt idx="9">
                  <c:v>3.0600000000000005</c:v>
                </c:pt>
                <c:pt idx="10">
                  <c:v>3.0600000000000005</c:v>
                </c:pt>
                <c:pt idx="11">
                  <c:v>3.0600000000000005</c:v>
                </c:pt>
                <c:pt idx="12">
                  <c:v>3.0600000000000005</c:v>
                </c:pt>
                <c:pt idx="13">
                  <c:v>3.0600000000000005</c:v>
                </c:pt>
                <c:pt idx="14">
                  <c:v>3.0600000000000005</c:v>
                </c:pt>
                <c:pt idx="15">
                  <c:v>3.0600000000000005</c:v>
                </c:pt>
                <c:pt idx="16">
                  <c:v>3.0600000000000005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  <c:pt idx="11">
                  <c:v>4.76</c:v>
                </c:pt>
                <c:pt idx="12">
                  <c:v>4.76</c:v>
                </c:pt>
                <c:pt idx="13">
                  <c:v>4.76</c:v>
                </c:pt>
                <c:pt idx="14">
                  <c:v>4.76</c:v>
                </c:pt>
                <c:pt idx="15">
                  <c:v>4.76</c:v>
                </c:pt>
                <c:pt idx="16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  <c:pt idx="17">
                  <c:v>2.8559999999999999</c:v>
                </c:pt>
                <c:pt idx="18">
                  <c:v>2.8559999999999999</c:v>
                </c:pt>
                <c:pt idx="19">
                  <c:v>2.8559999999999999</c:v>
                </c:pt>
                <c:pt idx="2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2.9240000000000004</c:v>
                </c:pt>
                <c:pt idx="5">
                  <c:v>3.0600000000000005</c:v>
                </c:pt>
                <c:pt idx="6">
                  <c:v>3.0600000000000005</c:v>
                </c:pt>
                <c:pt idx="7">
                  <c:v>3.0600000000000005</c:v>
                </c:pt>
                <c:pt idx="8">
                  <c:v>3.0600000000000005</c:v>
                </c:pt>
                <c:pt idx="9">
                  <c:v>3.0600000000000005</c:v>
                </c:pt>
                <c:pt idx="10">
                  <c:v>3.0600000000000005</c:v>
                </c:pt>
                <c:pt idx="11">
                  <c:v>3.0600000000000005</c:v>
                </c:pt>
                <c:pt idx="12">
                  <c:v>3.0600000000000005</c:v>
                </c:pt>
                <c:pt idx="13">
                  <c:v>3.0600000000000005</c:v>
                </c:pt>
                <c:pt idx="14">
                  <c:v>3.0600000000000005</c:v>
                </c:pt>
                <c:pt idx="15">
                  <c:v>3.0600000000000005</c:v>
                </c:pt>
                <c:pt idx="16">
                  <c:v>3.0600000000000005</c:v>
                </c:pt>
                <c:pt idx="17">
                  <c:v>3.0600000000000005</c:v>
                </c:pt>
                <c:pt idx="18">
                  <c:v>3.0600000000000005</c:v>
                </c:pt>
                <c:pt idx="19">
                  <c:v>3.0600000000000005</c:v>
                </c:pt>
                <c:pt idx="20">
                  <c:v>3.0600000000000005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  <c:pt idx="11">
                  <c:v>4.76</c:v>
                </c:pt>
                <c:pt idx="12">
                  <c:v>4.76</c:v>
                </c:pt>
                <c:pt idx="13">
                  <c:v>4.76</c:v>
                </c:pt>
                <c:pt idx="14">
                  <c:v>4.76</c:v>
                </c:pt>
                <c:pt idx="15">
                  <c:v>4.76</c:v>
                </c:pt>
                <c:pt idx="16">
                  <c:v>4.76</c:v>
                </c:pt>
                <c:pt idx="17">
                  <c:v>4.76</c:v>
                </c:pt>
                <c:pt idx="18">
                  <c:v>4.76</c:v>
                </c:pt>
                <c:pt idx="19">
                  <c:v>4.76</c:v>
                </c:pt>
                <c:pt idx="2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  <c:pt idx="17">
                  <c:v>1.0880000000000001</c:v>
                </c:pt>
                <c:pt idx="18">
                  <c:v>1.0880000000000001</c:v>
                </c:pt>
                <c:pt idx="19">
                  <c:v>1.0880000000000001</c:v>
                </c:pt>
                <c:pt idx="2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61" activePane="bottomRight" state="frozen"/>
      <selection pane="topRight" activeCell="E1" sqref="E1"/>
      <selection pane="bottomLeft" activeCell="A11" sqref="A11"/>
      <selection pane="bottomRight" activeCell="T80" sqref="T80:Y80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4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15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9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>SUM(E19:E21)</f>
        <v>2</v>
      </c>
      <c r="F22" s="20">
        <f t="shared" ref="F22:M22" si="4">SUM(F19:F21)</f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7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24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17">F23+G22</f>
        <v>6</v>
      </c>
      <c r="H23" s="18">
        <f t="shared" si="17"/>
        <v>11</v>
      </c>
      <c r="I23" s="18">
        <f t="shared" si="17"/>
        <v>15</v>
      </c>
      <c r="J23" s="18">
        <f t="shared" si="17"/>
        <v>22</v>
      </c>
      <c r="K23" s="18">
        <f t="shared" si="17"/>
        <v>22</v>
      </c>
      <c r="L23" s="18">
        <f t="shared" si="17"/>
        <v>22</v>
      </c>
      <c r="M23" s="18">
        <f t="shared" si="17"/>
        <v>22</v>
      </c>
      <c r="N23" s="18">
        <f t="shared" si="17"/>
        <v>22</v>
      </c>
      <c r="O23" s="18">
        <f t="shared" si="17"/>
        <v>22</v>
      </c>
      <c r="P23" s="18">
        <f t="shared" si="17"/>
        <v>22</v>
      </c>
      <c r="Q23" s="18">
        <f t="shared" si="17"/>
        <v>22</v>
      </c>
      <c r="R23" s="18">
        <f t="shared" si="17"/>
        <v>22</v>
      </c>
      <c r="S23" s="18">
        <f t="shared" si="17"/>
        <v>22</v>
      </c>
      <c r="T23" s="18">
        <f t="shared" si="17"/>
        <v>22</v>
      </c>
      <c r="U23" s="18">
        <f t="shared" si="17"/>
        <v>22</v>
      </c>
      <c r="V23" s="18">
        <f t="shared" si="17"/>
        <v>22</v>
      </c>
      <c r="W23" s="18">
        <f t="shared" si="17"/>
        <v>22</v>
      </c>
      <c r="X23" s="18">
        <f t="shared" si="17"/>
        <v>22</v>
      </c>
      <c r="Y23" s="18">
        <f t="shared" si="17"/>
        <v>22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18">F22*$D$6/1000</f>
        <v>0.35699999999999998</v>
      </c>
      <c r="G24" s="10">
        <f t="shared" si="18"/>
        <v>0.35699999999999998</v>
      </c>
      <c r="H24" s="10">
        <f t="shared" si="18"/>
        <v>0.59499999999999997</v>
      </c>
      <c r="I24" s="10">
        <f t="shared" si="18"/>
        <v>0.47599999999999998</v>
      </c>
      <c r="J24" s="10">
        <f t="shared" si="18"/>
        <v>0.83299999999999996</v>
      </c>
      <c r="K24" s="10">
        <f t="shared" si="18"/>
        <v>0</v>
      </c>
      <c r="L24" s="10">
        <f t="shared" si="18"/>
        <v>0</v>
      </c>
      <c r="M24" s="10">
        <f t="shared" si="18"/>
        <v>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2.8559999999999999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19">F25+G24</f>
        <v>0.95199999999999996</v>
      </c>
      <c r="H25" s="10">
        <f t="shared" ref="H25" si="20">G25+H24</f>
        <v>1.5469999999999999</v>
      </c>
      <c r="I25" s="10">
        <f t="shared" ref="I25" si="21">H25+I24</f>
        <v>2.0229999999999997</v>
      </c>
      <c r="J25" s="10">
        <f t="shared" ref="J25" si="22">I25+J24</f>
        <v>2.8559999999999999</v>
      </c>
      <c r="K25" s="10">
        <f t="shared" ref="K25" si="23">J25+K24</f>
        <v>2.8559999999999999</v>
      </c>
      <c r="L25" s="10">
        <f t="shared" ref="L25" si="24">K25+L24</f>
        <v>2.8559999999999999</v>
      </c>
      <c r="M25" s="10">
        <f t="shared" ref="M25" si="25">L25+M24</f>
        <v>2.8559999999999999</v>
      </c>
      <c r="N25" s="10">
        <f t="shared" ref="N25" si="26">M25+N24</f>
        <v>2.8559999999999999</v>
      </c>
      <c r="O25" s="10">
        <f t="shared" ref="O25" si="27">N25+O24</f>
        <v>2.8559999999999999</v>
      </c>
      <c r="P25" s="10">
        <f t="shared" ref="P25" si="28">O25+P24</f>
        <v>2.8559999999999999</v>
      </c>
      <c r="Q25" s="10">
        <f t="shared" ref="Q25" si="29">P25+Q24</f>
        <v>2.8559999999999999</v>
      </c>
      <c r="R25" s="10">
        <f t="shared" ref="R25" si="30">Q25+R24</f>
        <v>2.8559999999999999</v>
      </c>
      <c r="S25" s="10">
        <f t="shared" ref="S25" si="31">R25+S24</f>
        <v>2.8559999999999999</v>
      </c>
      <c r="T25" s="10">
        <f t="shared" ref="T25" si="32">S25+T24</f>
        <v>2.8559999999999999</v>
      </c>
      <c r="U25" s="10">
        <f t="shared" ref="U25" si="33">T25+U24</f>
        <v>2.8559999999999999</v>
      </c>
      <c r="V25" s="10">
        <f t="shared" ref="V25" si="34">U25+V24</f>
        <v>2.8559999999999999</v>
      </c>
      <c r="W25" s="10">
        <f t="shared" ref="W25" si="35">V25+W24</f>
        <v>2.8559999999999999</v>
      </c>
      <c r="X25" s="10">
        <f t="shared" ref="X25" si="36">W25+X24</f>
        <v>2.8559999999999999</v>
      </c>
      <c r="Y25" s="10">
        <f t="shared" ref="Y25" si="37">X25+Y24</f>
        <v>2.8559999999999999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38">G29+H28</f>
        <v>42</v>
      </c>
      <c r="I29" s="18">
        <f t="shared" ref="I29" si="39">H29+I28</f>
        <v>54</v>
      </c>
      <c r="J29" s="18">
        <f t="shared" ref="J29" si="40">I29+J28</f>
        <v>63</v>
      </c>
      <c r="K29" s="18">
        <f t="shared" ref="K29" si="41">J29+K28</f>
        <v>75</v>
      </c>
      <c r="L29" s="18">
        <f t="shared" ref="L29" si="42">K29+L28</f>
        <v>75</v>
      </c>
      <c r="M29" s="18">
        <f t="shared" ref="M29" si="43">L29+M28</f>
        <v>75</v>
      </c>
      <c r="N29" s="18">
        <f t="shared" ref="N29" si="44">M29+N28</f>
        <v>75</v>
      </c>
      <c r="O29" s="18">
        <f t="shared" ref="O29" si="45">N29+O28</f>
        <v>75</v>
      </c>
      <c r="P29" s="18">
        <f t="shared" ref="P29" si="46">O29+P28</f>
        <v>75</v>
      </c>
      <c r="Q29" s="18">
        <f t="shared" ref="Q29" si="47">P29+Q28</f>
        <v>75</v>
      </c>
      <c r="R29" s="18">
        <f t="shared" ref="R29" si="48">Q29+R28</f>
        <v>75</v>
      </c>
      <c r="S29" s="18">
        <f t="shared" ref="S29" si="49">R29+S28</f>
        <v>75</v>
      </c>
      <c r="T29" s="18">
        <f t="shared" ref="T29" si="50">S29+T28</f>
        <v>75</v>
      </c>
      <c r="U29" s="18">
        <f t="shared" ref="U29" si="51">T29+U28</f>
        <v>75</v>
      </c>
      <c r="V29" s="18">
        <f t="shared" ref="V29" si="52">U29+V28</f>
        <v>75</v>
      </c>
      <c r="W29" s="18">
        <f t="shared" ref="W29" si="53">V29+W28</f>
        <v>75</v>
      </c>
      <c r="X29" s="18">
        <f t="shared" ref="X29" si="54">W29+X28</f>
        <v>75</v>
      </c>
      <c r="Y29" s="18">
        <f t="shared" ref="Y29" si="55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56">G28*$D$7/1000</f>
        <v>0.68</v>
      </c>
      <c r="H30" s="10">
        <f t="shared" si="56"/>
        <v>0.81599999999999995</v>
      </c>
      <c r="I30" s="10">
        <f t="shared" si="56"/>
        <v>0.81599999999999995</v>
      </c>
      <c r="J30" s="10">
        <f t="shared" si="56"/>
        <v>0.61199999999999999</v>
      </c>
      <c r="K30" s="10">
        <f t="shared" si="56"/>
        <v>0.81599999999999995</v>
      </c>
      <c r="L30" s="10">
        <f t="shared" si="56"/>
        <v>0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57">F31+G30</f>
        <v>2.04</v>
      </c>
      <c r="H31" s="10">
        <f t="shared" ref="H31" si="58">G31+H30</f>
        <v>2.8559999999999999</v>
      </c>
      <c r="I31" s="10">
        <f t="shared" ref="I31" si="59">H31+I30</f>
        <v>3.6719999999999997</v>
      </c>
      <c r="J31" s="10">
        <f t="shared" ref="J31" si="60">I31+J30</f>
        <v>4.2839999999999998</v>
      </c>
      <c r="K31" s="10">
        <f t="shared" ref="K31" si="61">J31+K30</f>
        <v>5.0999999999999996</v>
      </c>
      <c r="L31" s="10">
        <f t="shared" ref="L31" si="62">K31+L30</f>
        <v>5.0999999999999996</v>
      </c>
      <c r="M31" s="10">
        <f t="shared" ref="M31" si="63">L31+M30</f>
        <v>5.0999999999999996</v>
      </c>
      <c r="N31" s="10">
        <f t="shared" ref="N31" si="64">M31+N30</f>
        <v>5.0999999999999996</v>
      </c>
      <c r="O31" s="10">
        <f t="shared" ref="O31" si="65">N31+O30</f>
        <v>5.0999999999999996</v>
      </c>
      <c r="P31" s="10">
        <f t="shared" ref="P31" si="66">O31+P30</f>
        <v>5.0999999999999996</v>
      </c>
      <c r="Q31" s="10">
        <f t="shared" ref="Q31" si="67">P31+Q30</f>
        <v>5.0999999999999996</v>
      </c>
      <c r="R31" s="10">
        <f t="shared" ref="R31" si="68">Q31+R30</f>
        <v>5.0999999999999996</v>
      </c>
      <c r="S31" s="10">
        <f t="shared" ref="S31" si="69">R31+S30</f>
        <v>5.0999999999999996</v>
      </c>
      <c r="T31" s="10">
        <f t="shared" ref="T31" si="70">S31+T30</f>
        <v>5.0999999999999996</v>
      </c>
      <c r="U31" s="10">
        <f t="shared" ref="U31" si="71">T31+U30</f>
        <v>5.0999999999999996</v>
      </c>
      <c r="V31" s="10">
        <f t="shared" ref="V31" si="72">U31+V30</f>
        <v>5.0999999999999996</v>
      </c>
      <c r="W31" s="10">
        <f t="shared" ref="W31" si="73">V31+W30</f>
        <v>5.0999999999999996</v>
      </c>
      <c r="X31" s="10">
        <f t="shared" ref="X31" si="74">W31+X30</f>
        <v>5.0999999999999996</v>
      </c>
      <c r="Y31" s="10">
        <f t="shared" ref="Y31" si="75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14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77">SUM(F33:F38)</f>
        <v>6</v>
      </c>
      <c r="G39" s="20">
        <f t="shared" ref="G39" si="78">SUM(G33:G38)</f>
        <v>11</v>
      </c>
      <c r="H39" s="20">
        <f t="shared" ref="H39" si="79">SUM(H33:H38)</f>
        <v>11</v>
      </c>
      <c r="I39" s="20">
        <f t="shared" ref="I39" si="80">SUM(I33:I38)</f>
        <v>9</v>
      </c>
      <c r="J39" s="20">
        <f t="shared" ref="J39" si="81">SUM(J33:J38)</f>
        <v>2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45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97">F40+G39</f>
        <v>17</v>
      </c>
      <c r="H40" s="18">
        <f t="shared" ref="H40" si="98">G40+H39</f>
        <v>28</v>
      </c>
      <c r="I40" s="18">
        <f t="shared" ref="I40" si="99">H40+I39</f>
        <v>37</v>
      </c>
      <c r="J40" s="18">
        <f t="shared" ref="J40" si="100">I40+J39</f>
        <v>39</v>
      </c>
      <c r="K40" s="18">
        <f t="shared" ref="K40" si="101">J40+K39</f>
        <v>39</v>
      </c>
      <c r="L40" s="18">
        <f t="shared" ref="L40" si="102">K40+L39</f>
        <v>39</v>
      </c>
      <c r="M40" s="18">
        <f t="shared" ref="M40" si="103">L40+M39</f>
        <v>39</v>
      </c>
      <c r="N40" s="18">
        <f t="shared" ref="N40" si="104">M40+N39</f>
        <v>39</v>
      </c>
      <c r="O40" s="18">
        <f t="shared" ref="O40" si="105">N40+O39</f>
        <v>39</v>
      </c>
      <c r="P40" s="18">
        <f t="shared" ref="P40" si="106">O40+P39</f>
        <v>39</v>
      </c>
      <c r="Q40" s="18">
        <f t="shared" ref="Q40" si="107">P40+Q39</f>
        <v>39</v>
      </c>
      <c r="R40" s="18">
        <f t="shared" ref="R40" si="108">Q40+R39</f>
        <v>39</v>
      </c>
      <c r="S40" s="18">
        <f t="shared" ref="S40" si="109">R40+S39</f>
        <v>39</v>
      </c>
      <c r="T40" s="18">
        <f t="shared" ref="T40" si="110">S40+T39</f>
        <v>39</v>
      </c>
      <c r="U40" s="18">
        <f t="shared" ref="U40" si="111">T40+U39</f>
        <v>39</v>
      </c>
      <c r="V40" s="18">
        <f t="shared" ref="V40" si="112">U40+V39</f>
        <v>39</v>
      </c>
      <c r="W40" s="18">
        <f t="shared" ref="W40" si="113">V40+W39</f>
        <v>39</v>
      </c>
      <c r="X40" s="18">
        <f t="shared" ref="X40" si="114">W40+X39</f>
        <v>39</v>
      </c>
      <c r="Y40" s="18">
        <f t="shared" ref="Y40" si="115">X40+Y39</f>
        <v>39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16">G39*$D$7/1000</f>
        <v>0.748</v>
      </c>
      <c r="H41" s="10">
        <f t="shared" si="116"/>
        <v>0.748</v>
      </c>
      <c r="I41" s="10">
        <f t="shared" si="116"/>
        <v>0.61199999999999999</v>
      </c>
      <c r="J41" s="10">
        <f t="shared" si="116"/>
        <v>0.13600000000000001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3.0600000000000005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17">F42+G41</f>
        <v>1.5640000000000001</v>
      </c>
      <c r="H42" s="10">
        <f t="shared" ref="H42" si="118">G42+H41</f>
        <v>2.3120000000000003</v>
      </c>
      <c r="I42" s="10">
        <f t="shared" ref="I42" si="119">H42+I41</f>
        <v>2.9240000000000004</v>
      </c>
      <c r="J42" s="10">
        <f t="shared" ref="J42" si="120">I42+J41</f>
        <v>3.0600000000000005</v>
      </c>
      <c r="K42" s="10">
        <f t="shared" ref="K42" si="121">J42+K41</f>
        <v>3.0600000000000005</v>
      </c>
      <c r="L42" s="10">
        <f t="shared" ref="L42" si="122">K42+L41</f>
        <v>3.0600000000000005</v>
      </c>
      <c r="M42" s="10">
        <f t="shared" ref="M42" si="123">L42+M41</f>
        <v>3.0600000000000005</v>
      </c>
      <c r="N42" s="10">
        <f t="shared" ref="N42" si="124">M42+N41</f>
        <v>3.0600000000000005</v>
      </c>
      <c r="O42" s="10">
        <f t="shared" ref="O42" si="125">N42+O41</f>
        <v>3.0600000000000005</v>
      </c>
      <c r="P42" s="10">
        <f t="shared" ref="P42" si="126">O42+P41</f>
        <v>3.0600000000000005</v>
      </c>
      <c r="Q42" s="10">
        <f t="shared" ref="Q42" si="127">P42+Q41</f>
        <v>3.0600000000000005</v>
      </c>
      <c r="R42" s="10">
        <f t="shared" ref="R42" si="128">Q42+R41</f>
        <v>3.0600000000000005</v>
      </c>
      <c r="S42" s="10">
        <f t="shared" ref="S42" si="129">R42+S41</f>
        <v>3.0600000000000005</v>
      </c>
      <c r="T42" s="10">
        <f t="shared" ref="T42" si="130">S42+T41</f>
        <v>3.0600000000000005</v>
      </c>
      <c r="U42" s="10">
        <f t="shared" ref="U42" si="131">T42+U41</f>
        <v>3.0600000000000005</v>
      </c>
      <c r="V42" s="10">
        <f t="shared" ref="V42" si="132">U42+V41</f>
        <v>3.0600000000000005</v>
      </c>
      <c r="W42" s="10">
        <f t="shared" ref="W42" si="133">V42+W41</f>
        <v>3.0600000000000005</v>
      </c>
      <c r="X42" s="10">
        <f t="shared" ref="X42" si="134">W42+X41</f>
        <v>3.0600000000000005</v>
      </c>
      <c r="Y42" s="10">
        <f t="shared" ref="Y42" si="135">X42+Y41</f>
        <v>3.0600000000000005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36">G46+H45</f>
        <v>54</v>
      </c>
      <c r="I46" s="18">
        <f t="shared" ref="I46" si="137">H46+I45</f>
        <v>84</v>
      </c>
      <c r="J46" s="18">
        <f t="shared" ref="J46" si="138">I46+J45</f>
        <v>96</v>
      </c>
      <c r="K46" s="18">
        <f t="shared" ref="K46" si="139">J46+K45</f>
        <v>123</v>
      </c>
      <c r="L46" s="18">
        <f t="shared" ref="L46" si="140">K46+L45</f>
        <v>147</v>
      </c>
      <c r="M46" s="18">
        <f t="shared" ref="M46" si="141">L46+M45</f>
        <v>147</v>
      </c>
      <c r="N46" s="18">
        <f t="shared" ref="N46" si="142">M46+N45</f>
        <v>147</v>
      </c>
      <c r="O46" s="18">
        <f t="shared" ref="O46" si="143">N46+O45</f>
        <v>147</v>
      </c>
      <c r="P46" s="18">
        <f t="shared" ref="P46" si="144">O46+P45</f>
        <v>147</v>
      </c>
      <c r="Q46" s="18">
        <f t="shared" ref="Q46" si="145">P46+Q45</f>
        <v>147</v>
      </c>
      <c r="R46" s="18">
        <f t="shared" ref="R46" si="146">Q46+R45</f>
        <v>147</v>
      </c>
      <c r="S46" s="18">
        <f t="shared" ref="S46" si="147">R46+S45</f>
        <v>147</v>
      </c>
      <c r="T46" s="18">
        <f t="shared" ref="T46" si="148">S46+T45</f>
        <v>147</v>
      </c>
      <c r="U46" s="18">
        <f t="shared" ref="U46" si="149">T46+U45</f>
        <v>147</v>
      </c>
      <c r="V46" s="18">
        <f t="shared" ref="V46" si="150">U46+V45</f>
        <v>147</v>
      </c>
      <c r="W46" s="18">
        <f t="shared" ref="W46" si="151">V46+W45</f>
        <v>147</v>
      </c>
      <c r="X46" s="18">
        <f t="shared" ref="X46" si="152">W46+X45</f>
        <v>147</v>
      </c>
      <c r="Y46" s="18">
        <f t="shared" ref="Y46" si="153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54">G45*$D$7/1000</f>
        <v>1.224</v>
      </c>
      <c r="H47" s="10">
        <f t="shared" si="154"/>
        <v>1.6319999999999999</v>
      </c>
      <c r="I47" s="10">
        <f t="shared" si="154"/>
        <v>2.04</v>
      </c>
      <c r="J47" s="10">
        <f t="shared" si="154"/>
        <v>0.81599999999999995</v>
      </c>
      <c r="K47" s="10">
        <f t="shared" si="154"/>
        <v>1.8360000000000001</v>
      </c>
      <c r="L47" s="10">
        <f t="shared" si="154"/>
        <v>1.6319999999999999</v>
      </c>
      <c r="M47" s="10">
        <f t="shared" si="154"/>
        <v>0</v>
      </c>
      <c r="N47" s="10">
        <f t="shared" si="154"/>
        <v>0</v>
      </c>
      <c r="O47" s="10">
        <f t="shared" si="154"/>
        <v>0</v>
      </c>
      <c r="P47" s="10">
        <f t="shared" si="154"/>
        <v>0</v>
      </c>
      <c r="Q47" s="10">
        <f t="shared" si="154"/>
        <v>0</v>
      </c>
      <c r="R47" s="10">
        <f t="shared" si="154"/>
        <v>0</v>
      </c>
      <c r="S47" s="10">
        <f t="shared" si="154"/>
        <v>0</v>
      </c>
      <c r="T47" s="10">
        <f t="shared" si="154"/>
        <v>0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55">F48+G47</f>
        <v>2.04</v>
      </c>
      <c r="H48" s="10">
        <f t="shared" ref="H48" si="156">G48+H47</f>
        <v>3.6719999999999997</v>
      </c>
      <c r="I48" s="10">
        <f t="shared" ref="I48" si="157">H48+I47</f>
        <v>5.7119999999999997</v>
      </c>
      <c r="J48" s="10">
        <f t="shared" ref="J48" si="158">I48+J47</f>
        <v>6.5279999999999996</v>
      </c>
      <c r="K48" s="10">
        <f t="shared" ref="K48" si="159">J48+K47</f>
        <v>8.363999999999999</v>
      </c>
      <c r="L48" s="10">
        <f t="shared" ref="L48" si="160">K48+L47</f>
        <v>9.9959999999999987</v>
      </c>
      <c r="M48" s="10">
        <f t="shared" ref="M48" si="161">L48+M47</f>
        <v>9.9959999999999987</v>
      </c>
      <c r="N48" s="10">
        <f t="shared" ref="N48" si="162">M48+N47</f>
        <v>9.9959999999999987</v>
      </c>
      <c r="O48" s="10">
        <f t="shared" ref="O48" si="163">N48+O47</f>
        <v>9.9959999999999987</v>
      </c>
      <c r="P48" s="10">
        <f t="shared" ref="P48" si="164">O48+P47</f>
        <v>9.9959999999999987</v>
      </c>
      <c r="Q48" s="10">
        <f t="shared" ref="Q48" si="165">P48+Q47</f>
        <v>9.9959999999999987</v>
      </c>
      <c r="R48" s="10">
        <f t="shared" ref="R48" si="166">Q48+R47</f>
        <v>9.9959999999999987</v>
      </c>
      <c r="S48" s="10">
        <f t="shared" ref="S48" si="167">R48+S47</f>
        <v>9.9959999999999987</v>
      </c>
      <c r="T48" s="10">
        <f t="shared" ref="T48" si="168">S48+T47</f>
        <v>9.9959999999999987</v>
      </c>
      <c r="U48" s="10">
        <f t="shared" ref="U48" si="169">T48+U47</f>
        <v>9.9959999999999987</v>
      </c>
      <c r="V48" s="10">
        <f t="shared" ref="V48" si="170">U48+V47</f>
        <v>9.9959999999999987</v>
      </c>
      <c r="W48" s="10">
        <f t="shared" ref="W48" si="171">V48+W47</f>
        <v>9.9959999999999987</v>
      </c>
      <c r="X48" s="10">
        <f t="shared" ref="X48" si="172">W48+X47</f>
        <v>9.9959999999999987</v>
      </c>
      <c r="Y48" s="10">
        <f t="shared" ref="Y48" si="173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75">SUM(F50:F55)</f>
        <v>13</v>
      </c>
      <c r="G56" s="20">
        <f t="shared" ref="G56" si="176">SUM(G50:G55)</f>
        <v>18</v>
      </c>
      <c r="H56" s="20">
        <f t="shared" ref="H56" si="177">SUM(H50:H55)</f>
        <v>18</v>
      </c>
      <c r="I56" s="20">
        <f t="shared" ref="I56" si="178">SUM(I50:I55)</f>
        <v>18</v>
      </c>
      <c r="J56" s="20">
        <f t="shared" ref="J56" si="179">SUM(J50:J55)</f>
        <v>3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70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95">F57+G56</f>
        <v>31</v>
      </c>
      <c r="H57" s="18">
        <f t="shared" ref="H57" si="196">G57+H56</f>
        <v>49</v>
      </c>
      <c r="I57" s="18">
        <f t="shared" ref="I57" si="197">H57+I56</f>
        <v>67</v>
      </c>
      <c r="J57" s="18">
        <f t="shared" ref="J57" si="198">I57+J56</f>
        <v>70</v>
      </c>
      <c r="K57" s="18">
        <f t="shared" ref="K57" si="199">J57+K56</f>
        <v>70</v>
      </c>
      <c r="L57" s="18">
        <f t="shared" ref="L57" si="200">K57+L56</f>
        <v>70</v>
      </c>
      <c r="M57" s="18">
        <f t="shared" ref="M57" si="201">L57+M56</f>
        <v>70</v>
      </c>
      <c r="N57" s="18">
        <f t="shared" ref="N57" si="202">M57+N56</f>
        <v>70</v>
      </c>
      <c r="O57" s="18">
        <f t="shared" ref="O57" si="203">N57+O56</f>
        <v>70</v>
      </c>
      <c r="P57" s="18">
        <f t="shared" ref="P57" si="204">O57+P56</f>
        <v>70</v>
      </c>
      <c r="Q57" s="18">
        <f t="shared" ref="Q57" si="205">P57+Q56</f>
        <v>70</v>
      </c>
      <c r="R57" s="18">
        <f t="shared" ref="R57" si="206">Q57+R56</f>
        <v>70</v>
      </c>
      <c r="S57" s="18">
        <f t="shared" ref="S57" si="207">R57+S56</f>
        <v>70</v>
      </c>
      <c r="T57" s="18">
        <f t="shared" ref="T57" si="208">S57+T56</f>
        <v>70</v>
      </c>
      <c r="U57" s="18">
        <f t="shared" ref="U57" si="209">T57+U56</f>
        <v>70</v>
      </c>
      <c r="V57" s="18">
        <f t="shared" ref="V57" si="210">U57+V56</f>
        <v>70</v>
      </c>
      <c r="W57" s="18">
        <f t="shared" ref="W57" si="211">V57+W56</f>
        <v>70</v>
      </c>
      <c r="X57" s="18">
        <f t="shared" ref="X57" si="212">W57+X56</f>
        <v>70</v>
      </c>
      <c r="Y57" s="18">
        <f t="shared" ref="Y57" si="213">X57+Y56</f>
        <v>70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14">G56*$D$7/1000</f>
        <v>1.224</v>
      </c>
      <c r="H58" s="10">
        <f t="shared" si="214"/>
        <v>1.224</v>
      </c>
      <c r="I58" s="10">
        <f t="shared" si="214"/>
        <v>1.224</v>
      </c>
      <c r="J58" s="10">
        <f t="shared" si="214"/>
        <v>0.20399999999999999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4.76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15">F59+G58</f>
        <v>2.1080000000000001</v>
      </c>
      <c r="H59" s="10">
        <f t="shared" ref="H59" si="216">G59+H58</f>
        <v>3.3319999999999999</v>
      </c>
      <c r="I59" s="10">
        <f t="shared" ref="I59" si="217">H59+I58</f>
        <v>4.556</v>
      </c>
      <c r="J59" s="10">
        <f t="shared" ref="J59" si="218">I59+J58</f>
        <v>4.76</v>
      </c>
      <c r="K59" s="10">
        <f t="shared" ref="K59" si="219">J59+K58</f>
        <v>4.76</v>
      </c>
      <c r="L59" s="10">
        <f t="shared" ref="L59" si="220">K59+L58</f>
        <v>4.76</v>
      </c>
      <c r="M59" s="10">
        <f t="shared" ref="M59" si="221">L59+M58</f>
        <v>4.76</v>
      </c>
      <c r="N59" s="10">
        <f t="shared" ref="N59" si="222">M59+N58</f>
        <v>4.76</v>
      </c>
      <c r="O59" s="10">
        <f t="shared" ref="O59" si="223">N59+O58</f>
        <v>4.76</v>
      </c>
      <c r="P59" s="10">
        <f t="shared" ref="P59" si="224">O59+P58</f>
        <v>4.76</v>
      </c>
      <c r="Q59" s="10">
        <f t="shared" ref="Q59" si="225">P59+Q58</f>
        <v>4.76</v>
      </c>
      <c r="R59" s="10">
        <f t="shared" ref="R59" si="226">Q59+R58</f>
        <v>4.76</v>
      </c>
      <c r="S59" s="10">
        <f t="shared" ref="S59" si="227">R59+S58</f>
        <v>4.76</v>
      </c>
      <c r="T59" s="10">
        <f t="shared" ref="T59" si="228">S59+T58</f>
        <v>4.76</v>
      </c>
      <c r="U59" s="10">
        <f t="shared" ref="U59" si="229">T59+U58</f>
        <v>4.76</v>
      </c>
      <c r="V59" s="10">
        <f t="shared" ref="V59" si="230">U59+V58</f>
        <v>4.76</v>
      </c>
      <c r="W59" s="10">
        <f t="shared" ref="W59" si="231">V59+W58</f>
        <v>4.76</v>
      </c>
      <c r="X59" s="10">
        <f t="shared" ref="X59" si="232">W59+X58</f>
        <v>4.76</v>
      </c>
      <c r="Y59" s="10">
        <f t="shared" ref="Y59" si="233">X59+Y58</f>
        <v>4.76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34">G63+H62</f>
        <v>37</v>
      </c>
      <c r="I63" s="18">
        <f t="shared" ref="I63" si="235">H63+I62</f>
        <v>45</v>
      </c>
      <c r="J63" s="18">
        <f t="shared" ref="J63" si="236">I63+J62</f>
        <v>45</v>
      </c>
      <c r="K63" s="18">
        <f t="shared" ref="K63" si="237">J63+K62</f>
        <v>45</v>
      </c>
      <c r="L63" s="18">
        <f t="shared" ref="L63" si="238">K63+L62</f>
        <v>73</v>
      </c>
      <c r="M63" s="18">
        <f t="shared" ref="M63" si="239">L63+M62</f>
        <v>101</v>
      </c>
      <c r="N63" s="18">
        <f t="shared" ref="N63" si="240">M63+N62</f>
        <v>133</v>
      </c>
      <c r="O63" s="18">
        <f t="shared" ref="O63" si="241">N63+O62</f>
        <v>165</v>
      </c>
      <c r="P63" s="18">
        <f t="shared" ref="P63" si="242">O63+P62</f>
        <v>215</v>
      </c>
      <c r="Q63" s="18">
        <f t="shared" ref="Q63" si="243">P63+Q62</f>
        <v>269</v>
      </c>
      <c r="R63" s="18">
        <f t="shared" ref="R63" si="244">Q63+R62</f>
        <v>323</v>
      </c>
      <c r="S63" s="18">
        <f t="shared" ref="S63" si="245">R63+S62</f>
        <v>377</v>
      </c>
      <c r="T63" s="18">
        <f t="shared" ref="T63" si="246">S63+T62</f>
        <v>409</v>
      </c>
      <c r="U63" s="18">
        <f t="shared" ref="U63" si="247">T63+U62</f>
        <v>439</v>
      </c>
      <c r="V63" s="18">
        <f t="shared" ref="V63" si="248">U63+V62</f>
        <v>455</v>
      </c>
      <c r="W63" s="18">
        <f t="shared" ref="W63" si="249">V63+W62</f>
        <v>471</v>
      </c>
      <c r="X63" s="18">
        <f t="shared" ref="X63" si="250">W63+X62</f>
        <v>483</v>
      </c>
      <c r="Y63" s="18">
        <f t="shared" ref="Y63" si="251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0.81599999999999995</v>
      </c>
      <c r="H64" s="10">
        <f t="shared" si="252"/>
        <v>1.7</v>
      </c>
      <c r="I64" s="10">
        <f t="shared" si="252"/>
        <v>0.54400000000000004</v>
      </c>
      <c r="J64" s="10">
        <f t="shared" si="252"/>
        <v>0</v>
      </c>
      <c r="K64" s="10">
        <f t="shared" si="252"/>
        <v>0</v>
      </c>
      <c r="L64" s="10">
        <f t="shared" si="252"/>
        <v>1.9039999999999999</v>
      </c>
      <c r="M64" s="10">
        <f t="shared" si="252"/>
        <v>1.9039999999999999</v>
      </c>
      <c r="N64" s="10">
        <f t="shared" si="252"/>
        <v>2.1760000000000002</v>
      </c>
      <c r="O64" s="10">
        <f t="shared" si="252"/>
        <v>2.1760000000000002</v>
      </c>
      <c r="P64" s="10">
        <f t="shared" si="252"/>
        <v>3.4</v>
      </c>
      <c r="Q64" s="10">
        <f t="shared" si="252"/>
        <v>3.6720000000000002</v>
      </c>
      <c r="R64" s="10">
        <f t="shared" si="252"/>
        <v>3.6720000000000002</v>
      </c>
      <c r="S64" s="10">
        <f t="shared" si="252"/>
        <v>3.6720000000000002</v>
      </c>
      <c r="T64" s="10">
        <f t="shared" si="252"/>
        <v>2.1760000000000002</v>
      </c>
      <c r="U64" s="10">
        <f t="shared" si="252"/>
        <v>2.04</v>
      </c>
      <c r="V64" s="10">
        <f t="shared" si="252"/>
        <v>1.0880000000000001</v>
      </c>
      <c r="W64" s="10">
        <f t="shared" si="252"/>
        <v>1.0880000000000001</v>
      </c>
      <c r="X64" s="10">
        <f t="shared" si="252"/>
        <v>0.81599999999999995</v>
      </c>
      <c r="Y64" s="10">
        <f t="shared" si="252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53">F65+G64</f>
        <v>0.81599999999999995</v>
      </c>
      <c r="H65" s="10">
        <f t="shared" ref="H65" si="254">G65+H64</f>
        <v>2.516</v>
      </c>
      <c r="I65" s="10">
        <f t="shared" ref="I65" si="255">H65+I64</f>
        <v>3.06</v>
      </c>
      <c r="J65" s="10">
        <f t="shared" ref="J65" si="256">I65+J64</f>
        <v>3.06</v>
      </c>
      <c r="K65" s="10">
        <f t="shared" ref="K65" si="257">J65+K64</f>
        <v>3.06</v>
      </c>
      <c r="L65" s="10">
        <f t="shared" ref="L65" si="258">K65+L64</f>
        <v>4.9640000000000004</v>
      </c>
      <c r="M65" s="10">
        <f t="shared" ref="M65" si="259">L65+M64</f>
        <v>6.8680000000000003</v>
      </c>
      <c r="N65" s="10">
        <f t="shared" ref="N65" si="260">M65+N64</f>
        <v>9.0440000000000005</v>
      </c>
      <c r="O65" s="10">
        <f t="shared" ref="O65" si="261">N65+O64</f>
        <v>11.22</v>
      </c>
      <c r="P65" s="10">
        <f t="shared" ref="P65" si="262">O65+P64</f>
        <v>14.620000000000001</v>
      </c>
      <c r="Q65" s="10">
        <f t="shared" ref="Q65" si="263">P65+Q64</f>
        <v>18.292000000000002</v>
      </c>
      <c r="R65" s="10">
        <f t="shared" ref="R65" si="264">Q65+R64</f>
        <v>21.964000000000002</v>
      </c>
      <c r="S65" s="10">
        <f t="shared" ref="S65" si="265">R65+S64</f>
        <v>25.636000000000003</v>
      </c>
      <c r="T65" s="10">
        <f t="shared" ref="T65" si="266">S65+T64</f>
        <v>27.812000000000005</v>
      </c>
      <c r="U65" s="10">
        <f t="shared" ref="U65" si="267">T65+U64</f>
        <v>29.852000000000004</v>
      </c>
      <c r="V65" s="10">
        <f t="shared" ref="V65" si="268">U65+V64</f>
        <v>30.940000000000005</v>
      </c>
      <c r="W65" s="10">
        <f t="shared" ref="W65" si="269">V65+W64</f>
        <v>32.028000000000006</v>
      </c>
      <c r="X65" s="10">
        <f t="shared" ref="X65" si="270">W65+X64</f>
        <v>32.844000000000008</v>
      </c>
      <c r="Y65" s="10">
        <f t="shared" ref="Y65" si="271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5</v>
      </c>
      <c r="H73" s="20">
        <f t="shared" ref="H73" si="275">SUM(H67:H72)</f>
        <v>11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16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5</v>
      </c>
      <c r="H74" s="18">
        <f t="shared" ref="H74" si="294">G74+H73</f>
        <v>16</v>
      </c>
      <c r="I74" s="18">
        <f t="shared" ref="I74" si="295">H74+I73</f>
        <v>16</v>
      </c>
      <c r="J74" s="18">
        <f t="shared" ref="J74" si="296">I74+J73</f>
        <v>16</v>
      </c>
      <c r="K74" s="18">
        <f t="shared" ref="K74" si="297">J74+K73</f>
        <v>16</v>
      </c>
      <c r="L74" s="18">
        <f t="shared" ref="L74" si="298">K74+L73</f>
        <v>16</v>
      </c>
      <c r="M74" s="18">
        <f t="shared" ref="M74" si="299">L74+M73</f>
        <v>16</v>
      </c>
      <c r="N74" s="18">
        <f t="shared" ref="N74" si="300">M74+N73</f>
        <v>16</v>
      </c>
      <c r="O74" s="18">
        <f t="shared" ref="O74" si="301">N74+O73</f>
        <v>16</v>
      </c>
      <c r="P74" s="18">
        <f t="shared" ref="P74" si="302">O74+P73</f>
        <v>16</v>
      </c>
      <c r="Q74" s="18">
        <f t="shared" ref="Q74" si="303">P74+Q73</f>
        <v>16</v>
      </c>
      <c r="R74" s="18">
        <f t="shared" ref="R74" si="304">Q74+R73</f>
        <v>16</v>
      </c>
      <c r="S74" s="18">
        <f t="shared" ref="S74" si="305">R74+S73</f>
        <v>16</v>
      </c>
      <c r="T74" s="18">
        <f t="shared" ref="T74" si="306">S74+T73</f>
        <v>16</v>
      </c>
      <c r="U74" s="18">
        <f t="shared" ref="U74" si="307">T74+U73</f>
        <v>16</v>
      </c>
      <c r="V74" s="18">
        <f t="shared" ref="V74" si="308">U74+V73</f>
        <v>16</v>
      </c>
      <c r="W74" s="18">
        <f t="shared" ref="W74" si="309">V74+W73</f>
        <v>16</v>
      </c>
      <c r="X74" s="18">
        <f t="shared" ref="X74" si="310">W74+X73</f>
        <v>16</v>
      </c>
      <c r="Y74" s="18">
        <f t="shared" ref="Y74" si="311">X74+Y73</f>
        <v>16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0.34</v>
      </c>
      <c r="H75" s="10">
        <f t="shared" si="312"/>
        <v>0.748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1.0880000000000001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13">F76+G75</f>
        <v>0.34</v>
      </c>
      <c r="H76" s="10">
        <f t="shared" ref="H76" si="314">G76+H75</f>
        <v>1.0880000000000001</v>
      </c>
      <c r="I76" s="10">
        <f t="shared" ref="I76" si="315">H76+I75</f>
        <v>1.0880000000000001</v>
      </c>
      <c r="J76" s="10">
        <f t="shared" ref="J76" si="316">I76+J75</f>
        <v>1.0880000000000001</v>
      </c>
      <c r="K76" s="10">
        <f t="shared" ref="K76" si="317">J76+K75</f>
        <v>1.0880000000000001</v>
      </c>
      <c r="L76" s="10">
        <f t="shared" ref="L76" si="318">K76+L75</f>
        <v>1.0880000000000001</v>
      </c>
      <c r="M76" s="10">
        <f t="shared" ref="M76" si="319">L76+M75</f>
        <v>1.0880000000000001</v>
      </c>
      <c r="N76" s="10">
        <f t="shared" ref="N76" si="320">M76+N75</f>
        <v>1.0880000000000001</v>
      </c>
      <c r="O76" s="10">
        <f t="shared" ref="O76" si="321">N76+O75</f>
        <v>1.0880000000000001</v>
      </c>
      <c r="P76" s="10">
        <f t="shared" ref="P76" si="322">O76+P75</f>
        <v>1.0880000000000001</v>
      </c>
      <c r="Q76" s="10">
        <f t="shared" ref="Q76" si="323">P76+Q75</f>
        <v>1.0880000000000001</v>
      </c>
      <c r="R76" s="10">
        <f t="shared" ref="R76" si="324">Q76+R75</f>
        <v>1.0880000000000001</v>
      </c>
      <c r="S76" s="10">
        <f t="shared" ref="S76" si="325">R76+S75</f>
        <v>1.0880000000000001</v>
      </c>
      <c r="T76" s="10">
        <f t="shared" ref="T76" si="326">S76+T75</f>
        <v>1.0880000000000001</v>
      </c>
      <c r="U76" s="10">
        <f t="shared" ref="U76" si="327">T76+U75</f>
        <v>1.0880000000000001</v>
      </c>
      <c r="V76" s="10">
        <f t="shared" ref="V76" si="328">U76+V75</f>
        <v>1.0880000000000001</v>
      </c>
      <c r="W76" s="10">
        <f t="shared" ref="W76" si="329">V76+W75</f>
        <v>1.0880000000000001</v>
      </c>
      <c r="X76" s="10">
        <f t="shared" ref="X76" si="330">W76+X75</f>
        <v>1.0880000000000001</v>
      </c>
      <c r="Y76" s="10">
        <f t="shared" ref="Y76" si="331">X76+Y75</f>
        <v>1.0880000000000001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3">
        <v>24</v>
      </c>
      <c r="U80" s="23">
        <v>32</v>
      </c>
      <c r="V80" s="23">
        <v>32</v>
      </c>
      <c r="W80" s="23">
        <v>32</v>
      </c>
      <c r="X80" s="17"/>
      <c r="Y80" s="17"/>
      <c r="AA80" s="20">
        <f>SUM(E80:Y80)</f>
        <v>120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24</v>
      </c>
      <c r="U81" s="18">
        <f t="shared" ref="U81" si="345">T81+U80</f>
        <v>56</v>
      </c>
      <c r="V81" s="18">
        <f t="shared" ref="V81" si="346">U81+V80</f>
        <v>88</v>
      </c>
      <c r="W81" s="18">
        <f t="shared" ref="W81" si="347">V81+W80</f>
        <v>120</v>
      </c>
      <c r="X81" s="18">
        <f t="shared" ref="X81" si="348">W81+X80</f>
        <v>120</v>
      </c>
      <c r="Y81" s="18">
        <f t="shared" ref="Y81" si="349">X81+Y80</f>
        <v>120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1.6319999999999999</v>
      </c>
      <c r="U82" s="10">
        <f t="shared" si="350"/>
        <v>2.1760000000000002</v>
      </c>
      <c r="V82" s="10">
        <f t="shared" si="350"/>
        <v>2.1760000000000002</v>
      </c>
      <c r="W82" s="10">
        <f t="shared" si="350"/>
        <v>2.1760000000000002</v>
      </c>
      <c r="X82" s="10">
        <f t="shared" si="350"/>
        <v>0</v>
      </c>
      <c r="Y82" s="10">
        <f t="shared" si="350"/>
        <v>0</v>
      </c>
      <c r="AA82" s="10">
        <f>SUM(E82:Y82)</f>
        <v>8.16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1.6319999999999999</v>
      </c>
      <c r="U83" s="10">
        <f t="shared" ref="U83" si="365">T83+U82</f>
        <v>3.8079999999999998</v>
      </c>
      <c r="V83" s="10">
        <f t="shared" ref="V83" si="366">U83+V82</f>
        <v>5.984</v>
      </c>
      <c r="W83" s="10">
        <f t="shared" ref="W83" si="367">V83+W82</f>
        <v>8.16</v>
      </c>
      <c r="X83" s="10">
        <f t="shared" ref="X83" si="368">W83+X82</f>
        <v>8.16</v>
      </c>
      <c r="Y83" s="10">
        <f t="shared" ref="Y83" si="369">X83+Y82</f>
        <v>8.16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6</v>
      </c>
      <c r="L99" s="18">
        <f t="shared" ref="L99" si="434">K99+L98</f>
        <v>6</v>
      </c>
      <c r="M99" s="18">
        <f t="shared" ref="M99" si="435">L99+M98</f>
        <v>6</v>
      </c>
      <c r="N99" s="18">
        <f t="shared" ref="N99" si="436">M99+N98</f>
        <v>6</v>
      </c>
      <c r="O99" s="18">
        <f t="shared" ref="O99" si="437">N99+O98</f>
        <v>6</v>
      </c>
      <c r="P99" s="18">
        <f t="shared" ref="P99" si="438">O99+P98</f>
        <v>6</v>
      </c>
      <c r="Q99" s="18">
        <f t="shared" ref="Q99" si="439">P99+Q98</f>
        <v>6</v>
      </c>
      <c r="R99" s="18">
        <f t="shared" ref="R99" si="440">Q99+R98</f>
        <v>6</v>
      </c>
      <c r="S99" s="18">
        <f t="shared" ref="S99" si="441">R99+S98</f>
        <v>6</v>
      </c>
      <c r="T99" s="18">
        <f t="shared" ref="T99" si="442">S99+T98</f>
        <v>6</v>
      </c>
      <c r="U99" s="18">
        <f t="shared" ref="U99" si="443">T99+U98</f>
        <v>6</v>
      </c>
      <c r="V99" s="18">
        <f t="shared" ref="V99" si="444">U99+V98</f>
        <v>6</v>
      </c>
      <c r="W99" s="18">
        <f t="shared" ref="W99" si="445">V99+W98</f>
        <v>6</v>
      </c>
      <c r="X99" s="18">
        <f t="shared" ref="X99" si="446">W99+X98</f>
        <v>12</v>
      </c>
      <c r="Y99" s="18">
        <f t="shared" ref="Y99" si="447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0.40799999999999997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0</v>
      </c>
      <c r="W100" s="10">
        <f t="shared" si="448"/>
        <v>0</v>
      </c>
      <c r="X100" s="10">
        <f t="shared" si="448"/>
        <v>0.40799999999999997</v>
      </c>
      <c r="Y100" s="10">
        <f t="shared" si="448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0.40799999999999997</v>
      </c>
      <c r="L101" s="10">
        <f t="shared" ref="L101" si="454">K101+L100</f>
        <v>0.40799999999999997</v>
      </c>
      <c r="M101" s="10">
        <f t="shared" ref="M101" si="455">L101+M100</f>
        <v>0.40799999999999997</v>
      </c>
      <c r="N101" s="10">
        <f t="shared" ref="N101" si="456">M101+N100</f>
        <v>0.40799999999999997</v>
      </c>
      <c r="O101" s="10">
        <f t="shared" ref="O101" si="457">N101+O100</f>
        <v>0.40799999999999997</v>
      </c>
      <c r="P101" s="10">
        <f t="shared" ref="P101" si="458">O101+P100</f>
        <v>0.40799999999999997</v>
      </c>
      <c r="Q101" s="10">
        <f t="shared" ref="Q101" si="459">P101+Q100</f>
        <v>0.40799999999999997</v>
      </c>
      <c r="R101" s="10">
        <f t="shared" ref="R101" si="460">Q101+R100</f>
        <v>0.40799999999999997</v>
      </c>
      <c r="S101" s="10">
        <f t="shared" ref="S101" si="461">R101+S100</f>
        <v>0.40799999999999997</v>
      </c>
      <c r="T101" s="10">
        <f t="shared" ref="T101" si="462">S101+T100</f>
        <v>0.40799999999999997</v>
      </c>
      <c r="U101" s="10">
        <f t="shared" ref="U101" si="463">T101+U100</f>
        <v>0.40799999999999997</v>
      </c>
      <c r="V101" s="10">
        <f t="shared" ref="V101" si="464">U101+V100</f>
        <v>0.40799999999999997</v>
      </c>
      <c r="W101" s="10">
        <f t="shared" ref="W101" si="465">V101+W100</f>
        <v>0.40799999999999997</v>
      </c>
      <c r="X101" s="10">
        <f t="shared" ref="X101" si="466">W101+X100</f>
        <v>0.81599999999999995</v>
      </c>
      <c r="Y101" s="10">
        <f t="shared" ref="Y101" si="467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A32"/>
  <sheetViews>
    <sheetView zoomScale="103" workbookViewId="0">
      <selection activeCell="C5" sqref="C5"/>
    </sheetView>
  </sheetViews>
  <sheetFormatPr baseColWidth="10" defaultRowHeight="14.4" x14ac:dyDescent="0.3"/>
  <cols>
    <col min="1" max="1" width="11.5546875" customWidth="1"/>
    <col min="2" max="2" width="4" customWidth="1"/>
    <col min="3" max="3" width="36.33203125" customWidth="1"/>
    <col min="4" max="5" width="8.6640625" customWidth="1"/>
    <col min="6" max="6" width="24.6640625" customWidth="1"/>
    <col min="7" max="22" width="22" customWidth="1"/>
  </cols>
  <sheetData>
    <row r="4" spans="2:27" ht="15.6" x14ac:dyDescent="0.3">
      <c r="B4" s="48" t="s">
        <v>128</v>
      </c>
      <c r="C4" s="49"/>
      <c r="D4" s="49"/>
      <c r="E4" s="31"/>
      <c r="F4" s="33"/>
      <c r="G4" s="32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50" t="s">
        <v>129</v>
      </c>
      <c r="X4" s="51"/>
      <c r="Y4" s="51"/>
      <c r="Z4" s="51"/>
      <c r="AA4" s="51"/>
    </row>
    <row r="5" spans="2:27" ht="28.2" x14ac:dyDescent="0.3">
      <c r="B5" s="36" t="s">
        <v>68</v>
      </c>
      <c r="C5" s="37" t="s">
        <v>67</v>
      </c>
      <c r="D5" s="38" t="s">
        <v>127</v>
      </c>
      <c r="E5" s="38" t="s">
        <v>131</v>
      </c>
      <c r="F5" s="37" t="s">
        <v>69</v>
      </c>
      <c r="G5" s="37" t="s">
        <v>130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24" t="s">
        <v>122</v>
      </c>
      <c r="X5" s="24" t="s">
        <v>123</v>
      </c>
      <c r="Y5" s="24" t="s">
        <v>124</v>
      </c>
      <c r="Z5" s="24" t="s">
        <v>125</v>
      </c>
      <c r="AA5" s="24" t="s">
        <v>126</v>
      </c>
    </row>
    <row r="6" spans="2:27" ht="52.2" customHeight="1" x14ac:dyDescent="0.3">
      <c r="B6" s="39" t="s">
        <v>76</v>
      </c>
      <c r="C6" s="40" t="s">
        <v>77</v>
      </c>
      <c r="D6" s="41">
        <v>3</v>
      </c>
      <c r="E6" s="41"/>
      <c r="F6" s="40" t="s">
        <v>78</v>
      </c>
      <c r="G6" s="40" t="s">
        <v>79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4"/>
      <c r="X6" s="25"/>
      <c r="Y6" s="25"/>
      <c r="Z6" s="25"/>
      <c r="AA6" s="24"/>
    </row>
    <row r="7" spans="2:27" x14ac:dyDescent="0.3">
      <c r="B7" s="39" t="s">
        <v>80</v>
      </c>
      <c r="C7" s="40" t="s">
        <v>81</v>
      </c>
      <c r="D7" s="41">
        <v>1</v>
      </c>
      <c r="E7" s="41"/>
      <c r="F7" s="40" t="s">
        <v>82</v>
      </c>
      <c r="G7" s="40" t="s">
        <v>83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4"/>
      <c r="X7" s="25"/>
      <c r="Y7" s="25"/>
      <c r="Z7" s="25"/>
      <c r="AA7" s="24"/>
    </row>
    <row r="8" spans="2:27" ht="41.4" x14ac:dyDescent="0.3">
      <c r="B8" s="39" t="s">
        <v>84</v>
      </c>
      <c r="C8" s="40" t="s">
        <v>85</v>
      </c>
      <c r="D8" s="41">
        <v>1</v>
      </c>
      <c r="E8" s="41"/>
      <c r="F8" s="40" t="s">
        <v>86</v>
      </c>
      <c r="G8" s="40" t="s">
        <v>87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4"/>
      <c r="X8" s="25"/>
      <c r="Y8" s="25"/>
      <c r="Z8" s="25"/>
      <c r="AA8" s="24"/>
    </row>
    <row r="9" spans="2:27" x14ac:dyDescent="0.3">
      <c r="B9" s="39" t="s">
        <v>88</v>
      </c>
      <c r="C9" s="40" t="s">
        <v>89</v>
      </c>
      <c r="D9" s="41">
        <v>1</v>
      </c>
      <c r="E9" s="41"/>
      <c r="F9" s="40" t="s">
        <v>82</v>
      </c>
      <c r="G9" s="40" t="s">
        <v>90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4"/>
      <c r="X9" s="25"/>
      <c r="Y9" s="25"/>
      <c r="Z9" s="25"/>
      <c r="AA9" s="24"/>
    </row>
    <row r="10" spans="2:27" ht="27.6" x14ac:dyDescent="0.3">
      <c r="B10" s="39" t="s">
        <v>91</v>
      </c>
      <c r="C10" s="40" t="s">
        <v>92</v>
      </c>
      <c r="D10" s="41">
        <v>2</v>
      </c>
      <c r="E10" s="41"/>
      <c r="F10" s="40" t="s">
        <v>86</v>
      </c>
      <c r="G10" s="40" t="s">
        <v>93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4"/>
      <c r="X10" s="25"/>
      <c r="Y10" s="25"/>
      <c r="Z10" s="25"/>
      <c r="AA10" s="24"/>
    </row>
    <row r="11" spans="2:27" ht="55.2" x14ac:dyDescent="0.3">
      <c r="B11" s="39" t="s">
        <v>94</v>
      </c>
      <c r="C11" s="40" t="s">
        <v>95</v>
      </c>
      <c r="D11" s="41">
        <v>1</v>
      </c>
      <c r="E11" s="41"/>
      <c r="F11" s="40" t="s">
        <v>96</v>
      </c>
      <c r="G11" s="40" t="s">
        <v>97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4"/>
      <c r="X11" s="25"/>
      <c r="Y11" s="25"/>
      <c r="Z11" s="25"/>
      <c r="AA11" s="24"/>
    </row>
    <row r="12" spans="2:27" ht="41.4" x14ac:dyDescent="0.3">
      <c r="B12" s="39" t="s">
        <v>98</v>
      </c>
      <c r="C12" s="40" t="s">
        <v>99</v>
      </c>
      <c r="D12" s="41">
        <v>1</v>
      </c>
      <c r="E12" s="41"/>
      <c r="F12" s="40" t="s">
        <v>100</v>
      </c>
      <c r="G12" s="40" t="s">
        <v>101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4"/>
      <c r="X12" s="25"/>
      <c r="Y12" s="25"/>
      <c r="Z12" s="25"/>
      <c r="AA12" s="24"/>
    </row>
    <row r="13" spans="2:27" ht="27.6" x14ac:dyDescent="0.3">
      <c r="B13" s="39" t="s">
        <v>102</v>
      </c>
      <c r="C13" s="40" t="s">
        <v>103</v>
      </c>
      <c r="D13" s="41">
        <v>2</v>
      </c>
      <c r="E13" s="41"/>
      <c r="F13" s="40" t="s">
        <v>104</v>
      </c>
      <c r="G13" s="40" t="s">
        <v>83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4"/>
      <c r="X13" s="25"/>
      <c r="Y13" s="25"/>
      <c r="Z13" s="25"/>
      <c r="AA13" s="24"/>
    </row>
    <row r="14" spans="2:27" x14ac:dyDescent="0.3">
      <c r="B14" s="39" t="s">
        <v>105</v>
      </c>
      <c r="C14" s="40" t="s">
        <v>106</v>
      </c>
      <c r="D14" s="41">
        <v>1</v>
      </c>
      <c r="E14" s="41"/>
      <c r="F14" s="40" t="s">
        <v>107</v>
      </c>
      <c r="G14" s="40" t="s">
        <v>83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4"/>
      <c r="X14" s="25"/>
      <c r="Y14" s="25"/>
      <c r="Z14" s="25"/>
      <c r="AA14" s="24"/>
    </row>
    <row r="15" spans="2:27" ht="27.6" x14ac:dyDescent="0.3">
      <c r="B15" s="39" t="s">
        <v>108</v>
      </c>
      <c r="C15" s="40" t="s">
        <v>109</v>
      </c>
      <c r="D15" s="41">
        <v>2</v>
      </c>
      <c r="E15" s="41"/>
      <c r="F15" s="40" t="s">
        <v>110</v>
      </c>
      <c r="G15" s="40" t="s">
        <v>111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4"/>
      <c r="X15" s="25"/>
      <c r="Y15" s="25"/>
      <c r="Z15" s="25"/>
      <c r="AA15" s="24"/>
    </row>
    <row r="16" spans="2:27" x14ac:dyDescent="0.3">
      <c r="B16" s="42" t="s">
        <v>112</v>
      </c>
      <c r="C16" s="43"/>
      <c r="D16" s="44"/>
      <c r="E16" s="44"/>
      <c r="F16" s="43"/>
      <c r="G16" s="43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4"/>
      <c r="X16" s="25"/>
      <c r="Y16" s="25"/>
      <c r="Z16" s="25"/>
      <c r="AA16" s="24"/>
    </row>
    <row r="17" spans="2:27" x14ac:dyDescent="0.3">
      <c r="B17" s="45" t="s">
        <v>113</v>
      </c>
      <c r="C17" s="40"/>
      <c r="D17" s="41"/>
      <c r="E17" s="41"/>
      <c r="F17" s="40"/>
      <c r="G17" s="4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4"/>
      <c r="X17" s="25"/>
      <c r="Y17" s="25"/>
      <c r="Z17" s="25"/>
      <c r="AA17" s="24"/>
    </row>
    <row r="18" spans="2:27" ht="15" thickBot="1" x14ac:dyDescent="0.35">
      <c r="B18" s="26" t="s">
        <v>114</v>
      </c>
      <c r="C18" s="27"/>
      <c r="D18" s="28"/>
      <c r="E18" s="28"/>
      <c r="F18" s="27"/>
      <c r="G18" s="2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4"/>
      <c r="X18" s="25"/>
      <c r="Y18" s="25"/>
      <c r="Z18" s="25"/>
      <c r="AA18" s="24"/>
    </row>
    <row r="19" spans="2:27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25"/>
      <c r="Y19" s="25"/>
      <c r="Z19" s="25"/>
    </row>
    <row r="20" spans="2:27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25"/>
      <c r="Y20" s="25"/>
      <c r="Z20" s="25"/>
    </row>
    <row r="21" spans="2:27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25"/>
      <c r="Y21" s="46" t="s">
        <v>115</v>
      </c>
      <c r="Z21" s="47"/>
    </row>
    <row r="22" spans="2:27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X22" s="24"/>
      <c r="Y22" s="29" t="s">
        <v>70</v>
      </c>
      <c r="Z22" s="30" t="s">
        <v>116</v>
      </c>
    </row>
    <row r="23" spans="2:27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24"/>
      <c r="Y23" s="29" t="s">
        <v>71</v>
      </c>
      <c r="Z23" s="30" t="s">
        <v>117</v>
      </c>
    </row>
    <row r="24" spans="2:27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24"/>
      <c r="Y24" s="29" t="s">
        <v>72</v>
      </c>
      <c r="Z24" s="30" t="s">
        <v>118</v>
      </c>
    </row>
    <row r="25" spans="2:27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24"/>
      <c r="Y25" s="29" t="s">
        <v>73</v>
      </c>
      <c r="Z25" s="30" t="s">
        <v>119</v>
      </c>
    </row>
    <row r="26" spans="2:27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24"/>
      <c r="Y26" s="29" t="s">
        <v>74</v>
      </c>
      <c r="Z26" s="30" t="s">
        <v>120</v>
      </c>
    </row>
    <row r="27" spans="2:27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24"/>
      <c r="Y27" s="29" t="s">
        <v>75</v>
      </c>
      <c r="Z27" s="30" t="s">
        <v>121</v>
      </c>
    </row>
    <row r="28" spans="2:27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</row>
    <row r="29" spans="2:27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24"/>
      <c r="Y29" s="24"/>
      <c r="Z29" s="24"/>
    </row>
    <row r="30" spans="2:27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X30" s="24"/>
      <c r="Y30" s="24"/>
      <c r="Z30" s="24"/>
    </row>
    <row r="31" spans="2:27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24"/>
      <c r="Y31" s="24"/>
      <c r="Z31" s="24"/>
    </row>
    <row r="32" spans="2:27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24"/>
      <c r="Y32" s="24"/>
      <c r="Z32" s="24"/>
    </row>
  </sheetData>
  <mergeCells count="3">
    <mergeCell ref="Y21:Z21"/>
    <mergeCell ref="B4:D4"/>
    <mergeCell ref="W4:AA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2019-03-29T16:34:10Z</dcterms:modified>
  <cp:category>PM</cp:category>
</cp:coreProperties>
</file>