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Data\EIT\FS19\pro2E\Team 5\P2Pflichtenheft\"/>
    </mc:Choice>
  </mc:AlternateContent>
  <xr:revisionPtr revIDLastSave="0" documentId="13_ncr:1_{0FBB2D15-CA62-42A5-8FDA-E2FFF96288CE}" xr6:coauthVersionLast="41" xr6:coauthVersionMax="41" xr10:uidLastSave="{00000000-0000-0000-0000-000000000000}"/>
  <bookViews>
    <workbookView xWindow="-108" yWindow="-108" windowWidth="23256" windowHeight="14016" activeTab="2" xr2:uid="{00000000-000D-0000-FFFF-FFFF00000000}"/>
  </bookViews>
  <sheets>
    <sheet name="Terminplanung" sheetId="1" r:id="rId1"/>
    <sheet name="Strukturplan" sheetId="4" r:id="rId2"/>
    <sheet name="Budget" sheetId="3" r:id="rId3"/>
  </sheets>
  <definedNames>
    <definedName name="_xlnm.Print_Area" localSheetId="0">Terminplanung!$A$60:$X$90</definedName>
    <definedName name="_xlnm.Print_Titles" localSheetId="0">Terminplanung!$A:$A,Terminplanung!$2:$5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1" i="4" l="1"/>
  <c r="C57" i="4"/>
  <c r="C51" i="4"/>
  <c r="C45" i="4"/>
  <c r="C37" i="4"/>
  <c r="C36" i="4"/>
  <c r="C32" i="4"/>
  <c r="C28" i="4"/>
  <c r="C24" i="4"/>
  <c r="C23" i="4"/>
  <c r="C18" i="4"/>
  <c r="C12" i="4" s="1"/>
  <c r="C13" i="4"/>
  <c r="C2" i="4"/>
  <c r="C62" i="1"/>
  <c r="C53" i="1" l="1"/>
  <c r="C27" i="1"/>
  <c r="B2" i="3" l="1"/>
  <c r="D2" i="3" l="1"/>
  <c r="C82" i="1"/>
  <c r="B7" i="3" s="1"/>
  <c r="D7" i="3" s="1"/>
  <c r="C86" i="1"/>
  <c r="C76" i="1"/>
  <c r="B6" i="3" s="1"/>
  <c r="D6" i="3" s="1"/>
  <c r="C70" i="1"/>
  <c r="C57" i="1"/>
  <c r="C48" i="1" s="1"/>
  <c r="C49" i="1"/>
  <c r="C43" i="1"/>
  <c r="C38" i="1"/>
  <c r="C61" i="1" l="1"/>
  <c r="B5" i="3" s="1"/>
  <c r="D5" i="3" s="1"/>
  <c r="C37" i="1"/>
  <c r="B4" i="3"/>
  <c r="D4" i="3" s="1"/>
  <c r="B3" i="3" l="1"/>
  <c r="D3" i="3" l="1"/>
  <c r="B8" i="3"/>
  <c r="C6" i="3" l="1"/>
  <c r="C5" i="3"/>
  <c r="C2" i="3"/>
  <c r="C7" i="3"/>
  <c r="C4" i="3"/>
  <c r="C3" i="3"/>
  <c r="D8" i="3"/>
  <c r="E3" i="3" s="1"/>
  <c r="C8" i="3" l="1"/>
  <c r="E6" i="3"/>
  <c r="E2" i="3"/>
  <c r="E4" i="3"/>
  <c r="E7" i="3"/>
  <c r="E5" i="3"/>
  <c r="E8" i="3" l="1"/>
</calcChain>
</file>

<file path=xl/sharedStrings.xml><?xml version="1.0" encoding="utf-8"?>
<sst xmlns="http://schemas.openxmlformats.org/spreadsheetml/2006/main" count="229" uniqueCount="102">
  <si>
    <t>Meilensteine</t>
  </si>
  <si>
    <t>Auftragserteilung durch Auftraggeber</t>
  </si>
  <si>
    <t>X</t>
  </si>
  <si>
    <t>Terminplanung</t>
  </si>
  <si>
    <t>1.Projektmanagement</t>
  </si>
  <si>
    <t>2. Analyse</t>
  </si>
  <si>
    <t>3. Entwurf</t>
  </si>
  <si>
    <t>4. Realisierung</t>
  </si>
  <si>
    <t>5. Validierung</t>
  </si>
  <si>
    <t>Total</t>
  </si>
  <si>
    <t>Präsentation</t>
  </si>
  <si>
    <t>KW 8</t>
  </si>
  <si>
    <t>KW 9</t>
  </si>
  <si>
    <t>KW 10</t>
  </si>
  <si>
    <t>KW 11</t>
  </si>
  <si>
    <t>KW 12</t>
  </si>
  <si>
    <t>KW 13</t>
  </si>
  <si>
    <t>KW 14</t>
  </si>
  <si>
    <t>KW 15</t>
  </si>
  <si>
    <t>KW 16</t>
  </si>
  <si>
    <t>KW 17</t>
  </si>
  <si>
    <t>KW 18</t>
  </si>
  <si>
    <t>KW 20</t>
  </si>
  <si>
    <t>KW 21</t>
  </si>
  <si>
    <t>KW 22</t>
  </si>
  <si>
    <t>KW 23</t>
  </si>
  <si>
    <t>KW 24</t>
  </si>
  <si>
    <r>
      <t>Abgabe</t>
    </r>
    <r>
      <rPr>
        <i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KIS</t>
    </r>
  </si>
  <si>
    <t>Statusbericht 1</t>
  </si>
  <si>
    <t>Abgabe Pflichtenhefter (Endversion)</t>
  </si>
  <si>
    <t>Abgabe Pflichtenhefter (Version 1)</t>
  </si>
  <si>
    <t>Zwischenpräsentation</t>
  </si>
  <si>
    <t>Statusbericht 2</t>
  </si>
  <si>
    <t>Statusbericht 3</t>
  </si>
  <si>
    <t>Abgabe Fachbericht</t>
  </si>
  <si>
    <t>Statusbericht 4</t>
  </si>
  <si>
    <t>KW 19 (Projektwoche)</t>
  </si>
  <si>
    <t>5. Vaildierung</t>
  </si>
  <si>
    <t>2.1 Fachbereich Software</t>
  </si>
  <si>
    <t>2.2 Fachbereich Elektrotechnik</t>
  </si>
  <si>
    <t>3.1 Fachbereich Software</t>
  </si>
  <si>
    <t>3.2 Fachbereich Elektrotechnik</t>
  </si>
  <si>
    <t>3.3 Testkonzept</t>
  </si>
  <si>
    <t>4.1 Fachbereich Software</t>
  </si>
  <si>
    <t>4.2 Fachbereich Elektrotechnik</t>
  </si>
  <si>
    <t>5.1 Validierung GUI</t>
  </si>
  <si>
    <t>5.2 Validierung Plots</t>
  </si>
  <si>
    <t>5.3 Validierung Elektrotechnik</t>
  </si>
  <si>
    <t>3.1.1 GUI entwerfen</t>
  </si>
  <si>
    <t>MT</t>
  </si>
  <si>
    <t>FI</t>
  </si>
  <si>
    <t>LK</t>
  </si>
  <si>
    <t>Verantwortung</t>
  </si>
  <si>
    <t>2.2.1 Problembeschrieb</t>
  </si>
  <si>
    <t>2.2.3 Schaltungsberechnung erarbeiten</t>
  </si>
  <si>
    <t>3.2.1 Schaltungsberechnung mit Matlab</t>
  </si>
  <si>
    <t>3.2.2 Schaltungsberechnung überprüfen</t>
  </si>
  <si>
    <t>2.2.2 Mathematischer Lösungsansatz erarbeiten</t>
  </si>
  <si>
    <t>3.2.3 Lösungskonzept besprechen/überarbeiten</t>
  </si>
  <si>
    <t>3.3.1 Testkonzept erstellen</t>
  </si>
  <si>
    <t>4.2.1 Berechnungen für Javacode anpassen</t>
  </si>
  <si>
    <t>4.2.3 Auswertung der Daten von der Software</t>
  </si>
  <si>
    <t>4.2.2 Validieren der Berechnungen im Code</t>
  </si>
  <si>
    <t>Arbeitsstunden</t>
  </si>
  <si>
    <t>2.1.2 GUI Anfroderungen</t>
  </si>
  <si>
    <t>2.1.3 GUI Möglichkeiten ausarbeiten</t>
  </si>
  <si>
    <t>2.1.4 Optionale Ziele ausarbeiten</t>
  </si>
  <si>
    <t>2.1.1 Recherche nützlicher Java-Bibliotheken</t>
  </si>
  <si>
    <t>3.1.2 Programmablauf definieren</t>
  </si>
  <si>
    <t>3.1.3 Klassendiagramm erstellen</t>
  </si>
  <si>
    <t>4.1.1 View</t>
  </si>
  <si>
    <t>4.1.2 Controller</t>
  </si>
  <si>
    <t>4.1.3 Model</t>
  </si>
  <si>
    <t>4.1.5 Look And Feel</t>
  </si>
  <si>
    <t>4.1.6 Anpassungen Klassendiagramm</t>
  </si>
  <si>
    <t>4.1.4 Import und Export</t>
  </si>
  <si>
    <t>6. Präsentationen</t>
  </si>
  <si>
    <t>6.1 Zwischenpräsentation</t>
  </si>
  <si>
    <t>6.2 Schlusspräsentation</t>
  </si>
  <si>
    <t>8.1 Reserve</t>
  </si>
  <si>
    <t>1.1 Planung</t>
  </si>
  <si>
    <t>1.2 Sitzungen</t>
  </si>
  <si>
    <t>5.4 Lösungsprüfung mit Auftraggeber</t>
  </si>
  <si>
    <t>Arbeitspakete</t>
  </si>
  <si>
    <t>Stunden [h]</t>
  </si>
  <si>
    <t>Stundenanteil [%]</t>
  </si>
  <si>
    <t>Kosten [CHF]</t>
  </si>
  <si>
    <t>1. Projektmanagemet</t>
  </si>
  <si>
    <t>6. Präsentation</t>
  </si>
  <si>
    <t>Kostenanteil [%]</t>
  </si>
  <si>
    <t>Strukturplan</t>
  </si>
  <si>
    <t>Aufwand in Personenstunden</t>
  </si>
  <si>
    <t xml:space="preserve">4.3 Fachbericht </t>
  </si>
  <si>
    <t>3.4 Fachliches Pflichtenheft</t>
  </si>
  <si>
    <t>1.3 Organisatorisches Pflichtenheft</t>
  </si>
  <si>
    <t>4.1.7 Bedienungsanleitung schreiben</t>
  </si>
  <si>
    <t>1.4 Statusbericht 1</t>
  </si>
  <si>
    <t>1.5 Statusbericht 2</t>
  </si>
  <si>
    <t>1.6 Statusbericht 3</t>
  </si>
  <si>
    <t>1.7 Statusbericht 4</t>
  </si>
  <si>
    <t xml:space="preserve">1.8 Projektabschluss  </t>
  </si>
  <si>
    <t>7. Reserve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</si>
</sst>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#\ &quot;PT&quot;"/>
    <numFmt numFmtId="166" formatCode="#,###\ &quot;PW&quot;"/>
    <numFmt numFmtId="168" formatCode="0\'000.00"/>
  </numFmts>
  <fonts count="13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Arial"/>
      <family val="2"/>
    </font>
    <font>
      <sz val="11"/>
      <color rgb="FF000000"/>
      <name val="Arial"/>
      <family val="2"/>
    </font>
    <font>
      <i/>
      <sz val="11"/>
      <color theme="1"/>
      <name val="Arial"/>
      <family val="2"/>
    </font>
    <font>
      <b/>
      <sz val="11"/>
      <name val="Arial"/>
      <family val="2"/>
    </font>
    <font>
      <sz val="11"/>
      <color theme="7" tint="0.39997558519241921"/>
      <name val="Arial"/>
      <family val="2"/>
    </font>
    <font>
      <sz val="11"/>
      <color theme="1"/>
      <name val="Aial"/>
    </font>
    <font>
      <b/>
      <sz val="11"/>
      <color theme="1"/>
      <name val="Aial"/>
    </font>
  </fonts>
  <fills count="1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theme="0"/>
      </right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59">
    <xf numFmtId="0" fontId="0" fillId="0" borderId="0" xfId="0"/>
    <xf numFmtId="0" fontId="3" fillId="0" borderId="0" xfId="0" applyFont="1"/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/>
    <xf numFmtId="0" fontId="3" fillId="0" borderId="1" xfId="0" applyFont="1" applyBorder="1" applyAlignment="1">
      <alignment horizontal="left" vertical="center" indent="1"/>
    </xf>
    <xf numFmtId="166" fontId="3" fillId="0" borderId="4" xfId="0" applyNumberFormat="1" applyFont="1" applyBorder="1"/>
    <xf numFmtId="0" fontId="3" fillId="3" borderId="1" xfId="0" applyFont="1" applyFill="1" applyBorder="1"/>
    <xf numFmtId="0" fontId="3" fillId="0" borderId="1" xfId="0" applyFont="1" applyBorder="1" applyAlignment="1">
      <alignment horizontal="left" vertical="center" wrapText="1" indent="2"/>
    </xf>
    <xf numFmtId="166" fontId="3" fillId="0" borderId="1" xfId="0" applyNumberFormat="1" applyFont="1" applyBorder="1"/>
    <xf numFmtId="0" fontId="3" fillId="3" borderId="1" xfId="0" applyFont="1" applyFill="1" applyBorder="1" applyAlignment="1">
      <alignment horizontal="left" vertical="center" indent="1"/>
    </xf>
    <xf numFmtId="166" fontId="3" fillId="3" borderId="4" xfId="0" applyNumberFormat="1" applyFont="1" applyFill="1" applyBorder="1"/>
    <xf numFmtId="166" fontId="3" fillId="3" borderId="1" xfId="0" applyNumberFormat="1" applyFont="1" applyFill="1" applyBorder="1"/>
    <xf numFmtId="165" fontId="3" fillId="3" borderId="1" xfId="0" applyNumberFormat="1" applyFont="1" applyFill="1" applyBorder="1"/>
    <xf numFmtId="0" fontId="3" fillId="0" borderId="0" xfId="0" applyFont="1" applyAlignment="1">
      <alignment horizontal="left" vertical="center" wrapText="1" indent="2"/>
    </xf>
    <xf numFmtId="165" fontId="3" fillId="0" borderId="1" xfId="0" applyNumberFormat="1" applyFont="1" applyBorder="1"/>
    <xf numFmtId="0" fontId="3" fillId="0" borderId="1" xfId="0" applyFont="1" applyBorder="1" applyAlignment="1">
      <alignment horizontal="left" vertical="center" indent="2"/>
    </xf>
    <xf numFmtId="0" fontId="3" fillId="3" borderId="0" xfId="0" applyFont="1" applyFill="1"/>
    <xf numFmtId="0" fontId="3" fillId="0" borderId="1" xfId="0" applyFont="1" applyBorder="1" applyAlignment="1">
      <alignment horizontal="left" indent="1"/>
    </xf>
    <xf numFmtId="0" fontId="5" fillId="0" borderId="4" xfId="0" applyFont="1" applyBorder="1" applyAlignment="1">
      <alignment horizontal="center"/>
    </xf>
    <xf numFmtId="0" fontId="3" fillId="0" borderId="1" xfId="0" applyFont="1" applyBorder="1" applyAlignment="1">
      <alignment horizontal="left" vertical="center" wrapText="1" indent="1"/>
    </xf>
    <xf numFmtId="0" fontId="4" fillId="5" borderId="1" xfId="0" applyFont="1" applyFill="1" applyBorder="1" applyAlignment="1">
      <alignment vertical="center"/>
    </xf>
    <xf numFmtId="166" fontId="3" fillId="5" borderId="4" xfId="0" applyNumberFormat="1" applyFont="1" applyFill="1" applyBorder="1"/>
    <xf numFmtId="166" fontId="3" fillId="5" borderId="1" xfId="0" applyNumberFormat="1" applyFont="1" applyFill="1" applyBorder="1"/>
    <xf numFmtId="0" fontId="3" fillId="5" borderId="1" xfId="0" applyFont="1" applyFill="1" applyBorder="1"/>
    <xf numFmtId="0" fontId="3" fillId="0" borderId="1" xfId="0" applyFont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166" fontId="3" fillId="6" borderId="4" xfId="0" applyNumberFormat="1" applyFont="1" applyFill="1" applyBorder="1"/>
    <xf numFmtId="166" fontId="3" fillId="6" borderId="1" xfId="0" applyNumberFormat="1" applyFont="1" applyFill="1" applyBorder="1"/>
    <xf numFmtId="165" fontId="3" fillId="6" borderId="1" xfId="0" applyNumberFormat="1" applyFont="1" applyFill="1" applyBorder="1"/>
    <xf numFmtId="0" fontId="3" fillId="7" borderId="0" xfId="0" applyFont="1" applyFill="1"/>
    <xf numFmtId="0" fontId="6" fillId="8" borderId="0" xfId="0" applyFont="1" applyFill="1"/>
    <xf numFmtId="0" fontId="9" fillId="9" borderId="1" xfId="0" applyFont="1" applyFill="1" applyBorder="1" applyAlignment="1">
      <alignment vertical="center"/>
    </xf>
    <xf numFmtId="166" fontId="6" fillId="9" borderId="4" xfId="0" applyNumberFormat="1" applyFont="1" applyFill="1" applyBorder="1"/>
    <xf numFmtId="166" fontId="6" fillId="9" borderId="1" xfId="0" applyNumberFormat="1" applyFont="1" applyFill="1" applyBorder="1"/>
    <xf numFmtId="0" fontId="6" fillId="9" borderId="1" xfId="0" applyFont="1" applyFill="1" applyBorder="1"/>
    <xf numFmtId="166" fontId="5" fillId="10" borderId="1" xfId="0" applyNumberFormat="1" applyFont="1" applyFill="1" applyBorder="1"/>
    <xf numFmtId="166" fontId="3" fillId="10" borderId="4" xfId="0" applyNumberFormat="1" applyFont="1" applyFill="1" applyBorder="1"/>
    <xf numFmtId="166" fontId="3" fillId="10" borderId="1" xfId="0" applyNumberFormat="1" applyFont="1" applyFill="1" applyBorder="1"/>
    <xf numFmtId="0" fontId="3" fillId="10" borderId="1" xfId="0" applyFont="1" applyFill="1" applyBorder="1"/>
    <xf numFmtId="0" fontId="4" fillId="8" borderId="1" xfId="0" applyFont="1" applyFill="1" applyBorder="1" applyAlignment="1">
      <alignment vertical="center"/>
    </xf>
    <xf numFmtId="166" fontId="3" fillId="8" borderId="4" xfId="0" applyNumberFormat="1" applyFont="1" applyFill="1" applyBorder="1"/>
    <xf numFmtId="166" fontId="3" fillId="8" borderId="1" xfId="0" applyNumberFormat="1" applyFont="1" applyFill="1" applyBorder="1"/>
    <xf numFmtId="165" fontId="3" fillId="8" borderId="1" xfId="0" applyNumberFormat="1" applyFont="1" applyFill="1" applyBorder="1"/>
    <xf numFmtId="0" fontId="9" fillId="7" borderId="1" xfId="0" applyFont="1" applyFill="1" applyBorder="1" applyAlignment="1">
      <alignment vertical="center"/>
    </xf>
    <xf numFmtId="0" fontId="6" fillId="7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3" fillId="11" borderId="0" xfId="0" applyFont="1" applyFill="1"/>
    <xf numFmtId="0" fontId="6" fillId="0" borderId="0" xfId="0" applyFont="1"/>
    <xf numFmtId="0" fontId="3" fillId="2" borderId="4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4" borderId="1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166" fontId="3" fillId="4" borderId="1" xfId="0" applyNumberFormat="1" applyFont="1" applyFill="1" applyBorder="1"/>
    <xf numFmtId="0" fontId="3" fillId="4" borderId="1" xfId="0" applyFont="1" applyFill="1" applyBorder="1"/>
    <xf numFmtId="165" fontId="3" fillId="4" borderId="1" xfId="0" applyNumberFormat="1" applyFont="1" applyFill="1" applyBorder="1"/>
    <xf numFmtId="166" fontId="3" fillId="4" borderId="4" xfId="0" applyNumberFormat="1" applyFont="1" applyFill="1" applyBorder="1"/>
    <xf numFmtId="0" fontId="3" fillId="0" borderId="0" xfId="0" applyFont="1" applyAlignment="1">
      <alignment horizontal="center"/>
    </xf>
    <xf numFmtId="0" fontId="6" fillId="4" borderId="1" xfId="0" applyFont="1" applyFill="1" applyBorder="1" applyAlignment="1">
      <alignment vertical="center"/>
    </xf>
    <xf numFmtId="0" fontId="6" fillId="0" borderId="1" xfId="0" applyFont="1" applyBorder="1" applyAlignment="1">
      <alignment vertical="center"/>
    </xf>
    <xf numFmtId="0" fontId="3" fillId="3" borderId="1" xfId="0" applyFont="1" applyFill="1" applyBorder="1" applyAlignment="1">
      <alignment horizontal="left" vertical="center" indent="2"/>
    </xf>
    <xf numFmtId="0" fontId="9" fillId="9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66" fontId="3" fillId="12" borderId="4" xfId="0" applyNumberFormat="1" applyFont="1" applyFill="1" applyBorder="1"/>
    <xf numFmtId="166" fontId="3" fillId="12" borderId="1" xfId="0" applyNumberFormat="1" applyFont="1" applyFill="1" applyBorder="1"/>
    <xf numFmtId="166" fontId="10" fillId="12" borderId="1" xfId="0" applyNumberFormat="1" applyFont="1" applyFill="1" applyBorder="1"/>
    <xf numFmtId="166" fontId="10" fillId="12" borderId="4" xfId="0" applyNumberFormat="1" applyFont="1" applyFill="1" applyBorder="1"/>
    <xf numFmtId="166" fontId="3" fillId="13" borderId="4" xfId="0" applyNumberFormat="1" applyFont="1" applyFill="1" applyBorder="1"/>
    <xf numFmtId="166" fontId="3" fillId="13" borderId="1" xfId="0" applyNumberFormat="1" applyFont="1" applyFill="1" applyBorder="1"/>
    <xf numFmtId="14" fontId="3" fillId="0" borderId="1" xfId="0" applyNumberFormat="1" applyFont="1" applyBorder="1" applyAlignment="1">
      <alignment horizontal="left" vertical="center" wrapText="1" indent="2"/>
    </xf>
    <xf numFmtId="0" fontId="3" fillId="0" borderId="7" xfId="0" applyFont="1" applyBorder="1" applyAlignment="1">
      <alignment horizontal="center"/>
    </xf>
    <xf numFmtId="166" fontId="3" fillId="14" borderId="1" xfId="0" applyNumberFormat="1" applyFont="1" applyFill="1" applyBorder="1"/>
    <xf numFmtId="166" fontId="3" fillId="14" borderId="4" xfId="0" applyNumberFormat="1" applyFont="1" applyFill="1" applyBorder="1"/>
    <xf numFmtId="0" fontId="6" fillId="15" borderId="1" xfId="0" applyFont="1" applyFill="1" applyBorder="1" applyAlignment="1">
      <alignment vertical="center"/>
    </xf>
    <xf numFmtId="0" fontId="4" fillId="0" borderId="0" xfId="0" applyFont="1" applyAlignment="1">
      <alignment textRotation="90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4" fillId="0" borderId="0" xfId="0" applyFont="1"/>
    <xf numFmtId="0" fontId="4" fillId="16" borderId="2" xfId="0" applyFont="1" applyFill="1" applyBorder="1" applyAlignment="1">
      <alignment vertical="center"/>
    </xf>
    <xf numFmtId="0" fontId="4" fillId="16" borderId="1" xfId="0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vertic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166" fontId="5" fillId="10" borderId="4" xfId="0" applyNumberFormat="1" applyFont="1" applyFill="1" applyBorder="1"/>
    <xf numFmtId="0" fontId="3" fillId="17" borderId="1" xfId="0" applyFont="1" applyFill="1" applyBorder="1" applyAlignment="1">
      <alignment vertical="center"/>
    </xf>
    <xf numFmtId="0" fontId="11" fillId="0" borderId="0" xfId="0" applyFont="1"/>
    <xf numFmtId="164" fontId="11" fillId="0" borderId="0" xfId="0" applyNumberFormat="1" applyFont="1"/>
    <xf numFmtId="0" fontId="12" fillId="0" borderId="0" xfId="0" applyFont="1"/>
    <xf numFmtId="0" fontId="11" fillId="0" borderId="0" xfId="0" applyFont="1" applyAlignment="1">
      <alignment wrapText="1"/>
    </xf>
    <xf numFmtId="164" fontId="11" fillId="0" borderId="0" xfId="0" applyNumberFormat="1" applyFont="1" applyAlignment="1">
      <alignment wrapText="1"/>
    </xf>
    <xf numFmtId="0" fontId="11" fillId="0" borderId="1" xfId="0" applyFont="1" applyBorder="1"/>
    <xf numFmtId="0" fontId="11" fillId="0" borderId="1" xfId="0" applyFont="1" applyBorder="1" applyAlignment="1">
      <alignment wrapText="1"/>
    </xf>
    <xf numFmtId="164" fontId="11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164" fontId="12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 wrapText="1"/>
    </xf>
    <xf numFmtId="164" fontId="12" fillId="0" borderId="1" xfId="0" applyNumberFormat="1" applyFont="1" applyBorder="1" applyAlignment="1">
      <alignment horizontal="center" vertical="center" wrapText="1"/>
    </xf>
    <xf numFmtId="168" fontId="12" fillId="0" borderId="1" xfId="0" applyNumberFormat="1" applyFont="1" applyBorder="1" applyAlignment="1">
      <alignment horizontal="center" vertical="center" wrapText="1"/>
    </xf>
    <xf numFmtId="168" fontId="11" fillId="0" borderId="1" xfId="0" applyNumberFormat="1" applyFont="1" applyBorder="1" applyAlignment="1">
      <alignment wrapText="1"/>
    </xf>
    <xf numFmtId="168" fontId="12" fillId="0" borderId="1" xfId="0" applyNumberFormat="1" applyFont="1" applyBorder="1" applyAlignment="1">
      <alignment wrapText="1"/>
    </xf>
    <xf numFmtId="168" fontId="11" fillId="0" borderId="0" xfId="0" applyNumberFormat="1" applyFont="1" applyAlignment="1">
      <alignment wrapText="1"/>
    </xf>
    <xf numFmtId="0" fontId="3" fillId="0" borderId="12" xfId="0" applyFont="1" applyBorder="1"/>
    <xf numFmtId="0" fontId="3" fillId="0" borderId="0" xfId="0" applyFont="1" applyAlignment="1">
      <alignment textRotation="90"/>
    </xf>
    <xf numFmtId="0" fontId="3" fillId="4" borderId="11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2" fillId="0" borderId="1" xfId="0" applyFont="1" applyBorder="1" applyAlignment="1">
      <alignment horizontal="right"/>
    </xf>
    <xf numFmtId="166" fontId="10" fillId="0" borderId="4" xfId="0" applyNumberFormat="1" applyFont="1" applyBorder="1"/>
    <xf numFmtId="165" fontId="3" fillId="14" borderId="1" xfId="0" applyNumberFormat="1" applyFont="1" applyFill="1" applyBorder="1"/>
    <xf numFmtId="0" fontId="6" fillId="0" borderId="1" xfId="0" applyFont="1" applyBorder="1" applyAlignment="1">
      <alignment horizontal="left" vertical="center" indent="1"/>
    </xf>
    <xf numFmtId="166" fontId="5" fillId="0" borderId="1" xfId="0" applyNumberFormat="1" applyFont="1" applyBorder="1"/>
    <xf numFmtId="0" fontId="4" fillId="11" borderId="4" xfId="0" applyFont="1" applyFill="1" applyBorder="1" applyAlignment="1">
      <alignment horizontal="center" vertical="center"/>
    </xf>
    <xf numFmtId="166" fontId="3" fillId="11" borderId="4" xfId="0" applyNumberFormat="1" applyFont="1" applyFill="1" applyBorder="1"/>
    <xf numFmtId="166" fontId="3" fillId="11" borderId="1" xfId="0" applyNumberFormat="1" applyFont="1" applyFill="1" applyBorder="1"/>
    <xf numFmtId="165" fontId="3" fillId="11" borderId="1" xfId="0" applyNumberFormat="1" applyFont="1" applyFill="1" applyBorder="1"/>
    <xf numFmtId="0" fontId="3" fillId="18" borderId="1" xfId="0" applyFont="1" applyFill="1" applyBorder="1"/>
    <xf numFmtId="166" fontId="3" fillId="18" borderId="1" xfId="0" applyNumberFormat="1" applyFont="1" applyFill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textRotation="90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7" fillId="4" borderId="7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3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165" fontId="3" fillId="4" borderId="4" xfId="0" applyNumberFormat="1" applyFont="1" applyFill="1" applyBorder="1"/>
    <xf numFmtId="0" fontId="4" fillId="0" borderId="3" xfId="0" applyFont="1" applyBorder="1" applyAlignment="1">
      <alignment horizontal="center" textRotation="90"/>
    </xf>
    <xf numFmtId="0" fontId="4" fillId="0" borderId="3" xfId="0" applyFont="1" applyBorder="1" applyAlignment="1">
      <alignment horizontal="center" vertical="center" textRotation="90" wrapText="1"/>
    </xf>
  </cellXfs>
  <cellStyles count="3">
    <cellStyle name="Standard" xfId="0" builtinId="0"/>
    <cellStyle name="Standard 2" xfId="1" xr:uid="{00000000-0005-0000-0000-000002000000}"/>
    <cellStyle name="Standard 2 2" xfId="2" xr:uid="{4C1626EA-4BB4-40D1-A1BB-A1A6B41C9248}"/>
  </cellStyles>
  <dxfs count="0"/>
  <tableStyles count="0" defaultTableStyle="TableStyleMedium2" defaultPivotStyle="PivotStyleLight16"/>
  <colors>
    <mruColors>
      <color rgb="FFAED466"/>
      <color rgb="FFEA605E"/>
      <color rgb="FFC1504D"/>
      <color rgb="FF9BBB59"/>
      <color rgb="FF55C7E6"/>
      <color rgb="FF4BACC5"/>
      <color rgb="FF8164A2"/>
      <color rgb="FF8163A3"/>
      <color rgb="FF5081BD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93"/>
  <sheetViews>
    <sheetView showGridLines="0" topLeftCell="A61" zoomScale="85" zoomScaleNormal="85" zoomScaleSheetLayoutView="115" zoomScalePageLayoutView="55" workbookViewId="0">
      <selection activeCell="A74" sqref="A74"/>
    </sheetView>
  </sheetViews>
  <sheetFormatPr baseColWidth="10" defaultColWidth="10.796875" defaultRowHeight="13.8"/>
  <cols>
    <col min="1" max="1" width="45.69921875" style="1" customWidth="1"/>
    <col min="2" max="3" width="4.69921875" style="63" customWidth="1"/>
    <col min="4" max="24" width="6.69921875" style="1" customWidth="1"/>
    <col min="25" max="16384" width="10.796875" style="1"/>
  </cols>
  <sheetData>
    <row r="1" spans="1:24" ht="10.199999999999999" customHeight="1">
      <c r="B1" s="88"/>
      <c r="C1" s="88"/>
    </row>
    <row r="2" spans="1:24">
      <c r="A2" s="139"/>
      <c r="B2" s="88"/>
      <c r="C2" s="88"/>
      <c r="D2" s="141">
        <v>2019</v>
      </c>
      <c r="E2" s="142"/>
      <c r="F2" s="142"/>
      <c r="G2" s="142"/>
      <c r="H2" s="142"/>
      <c r="I2" s="142"/>
      <c r="J2" s="142"/>
      <c r="K2" s="142"/>
      <c r="L2" s="142"/>
      <c r="M2" s="142"/>
      <c r="N2" s="142"/>
      <c r="O2" s="142"/>
      <c r="P2" s="142"/>
      <c r="Q2" s="142"/>
      <c r="R2" s="142"/>
      <c r="S2" s="142"/>
      <c r="T2" s="142"/>
      <c r="U2" s="142"/>
      <c r="V2" s="142"/>
      <c r="W2" s="142"/>
      <c r="X2" s="143"/>
    </row>
    <row r="3" spans="1:24" ht="15.45" customHeight="1">
      <c r="A3" s="139"/>
      <c r="B3" s="88"/>
      <c r="C3" s="88"/>
      <c r="D3" s="3" t="s">
        <v>11</v>
      </c>
      <c r="E3" s="3" t="s">
        <v>12</v>
      </c>
      <c r="F3" s="3" t="s">
        <v>13</v>
      </c>
      <c r="G3" s="3" t="s">
        <v>14</v>
      </c>
      <c r="H3" s="3" t="s">
        <v>15</v>
      </c>
      <c r="I3" s="3" t="s">
        <v>16</v>
      </c>
      <c r="J3" s="3" t="s">
        <v>17</v>
      </c>
      <c r="K3" s="3" t="s">
        <v>18</v>
      </c>
      <c r="L3" s="3" t="s">
        <v>19</v>
      </c>
      <c r="M3" s="3" t="s">
        <v>20</v>
      </c>
      <c r="N3" s="3" t="s">
        <v>21</v>
      </c>
      <c r="O3" s="141" t="s">
        <v>36</v>
      </c>
      <c r="P3" s="142"/>
      <c r="Q3" s="142"/>
      <c r="R3" s="142"/>
      <c r="S3" s="142"/>
      <c r="T3" s="4" t="s">
        <v>22</v>
      </c>
      <c r="U3" s="4" t="s">
        <v>23</v>
      </c>
      <c r="V3" s="4" t="s">
        <v>24</v>
      </c>
      <c r="W3" s="4" t="s">
        <v>25</v>
      </c>
      <c r="X3" s="4" t="s">
        <v>26</v>
      </c>
    </row>
    <row r="4" spans="1:24">
      <c r="A4" s="139"/>
      <c r="B4" s="88"/>
      <c r="C4" s="88"/>
      <c r="D4" s="3">
        <v>18.02</v>
      </c>
      <c r="E4" s="3">
        <v>25.02</v>
      </c>
      <c r="F4" s="5">
        <v>4.03</v>
      </c>
      <c r="G4" s="5">
        <v>11.03</v>
      </c>
      <c r="H4" s="5">
        <v>18.03</v>
      </c>
      <c r="I4" s="5">
        <v>25.03</v>
      </c>
      <c r="J4" s="5">
        <v>1.04</v>
      </c>
      <c r="K4" s="3">
        <v>8.0399999999999991</v>
      </c>
      <c r="L4" s="5">
        <v>15.04</v>
      </c>
      <c r="M4" s="3">
        <v>22.04</v>
      </c>
      <c r="N4" s="5">
        <v>29.04</v>
      </c>
      <c r="O4" s="57">
        <v>6.05</v>
      </c>
      <c r="P4" s="57">
        <v>7.05</v>
      </c>
      <c r="Q4" s="57">
        <v>8.0500000000000007</v>
      </c>
      <c r="R4" s="57">
        <v>9.0500000000000007</v>
      </c>
      <c r="S4" s="57">
        <v>10.050000000000001</v>
      </c>
      <c r="T4" s="3">
        <v>13.05</v>
      </c>
      <c r="U4" s="3">
        <v>20.05</v>
      </c>
      <c r="V4" s="3">
        <v>27.05</v>
      </c>
      <c r="W4" s="3">
        <v>3.06</v>
      </c>
      <c r="X4" s="3">
        <v>10.06</v>
      </c>
    </row>
    <row r="5" spans="1:24" ht="6" customHeight="1">
      <c r="B5" s="88"/>
      <c r="C5" s="88"/>
    </row>
    <row r="6" spans="1:24">
      <c r="A6" s="55" t="s">
        <v>0</v>
      </c>
      <c r="B6" s="88"/>
      <c r="C6" s="88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</row>
    <row r="7" spans="1:24" ht="6" customHeight="1">
      <c r="A7" s="147"/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  <c r="T7" s="147"/>
      <c r="U7" s="147"/>
      <c r="V7" s="147"/>
      <c r="W7" s="147"/>
      <c r="X7" s="147"/>
    </row>
    <row r="8" spans="1:24">
      <c r="A8" s="136" t="s">
        <v>1</v>
      </c>
      <c r="B8" s="137"/>
      <c r="C8" s="138"/>
      <c r="D8" s="54" t="s">
        <v>2</v>
      </c>
      <c r="E8" s="2"/>
      <c r="F8" s="2"/>
      <c r="G8" s="7"/>
      <c r="H8" s="3"/>
      <c r="I8" s="3"/>
      <c r="J8" s="3"/>
      <c r="K8" s="3"/>
      <c r="L8" s="3"/>
      <c r="M8" s="3"/>
      <c r="N8" s="3"/>
      <c r="O8" s="57"/>
      <c r="P8" s="57"/>
      <c r="Q8" s="57"/>
      <c r="R8" s="57"/>
      <c r="S8" s="57"/>
      <c r="T8" s="3"/>
      <c r="U8" s="3"/>
      <c r="V8" s="3"/>
      <c r="W8" s="3"/>
      <c r="X8" s="3"/>
    </row>
    <row r="9" spans="1:24" ht="14.4" customHeight="1">
      <c r="A9" s="136" t="s">
        <v>27</v>
      </c>
      <c r="B9" s="137"/>
      <c r="C9" s="138"/>
      <c r="D9" s="2"/>
      <c r="E9" s="54" t="s">
        <v>2</v>
      </c>
      <c r="F9" s="2"/>
      <c r="G9" s="3"/>
      <c r="H9" s="7"/>
      <c r="I9" s="2"/>
      <c r="J9" s="6"/>
      <c r="K9" s="2"/>
      <c r="L9" s="3"/>
      <c r="M9" s="3"/>
      <c r="N9" s="3"/>
      <c r="O9" s="57"/>
      <c r="P9" s="57"/>
      <c r="Q9" s="57"/>
      <c r="R9" s="57"/>
      <c r="S9" s="57"/>
      <c r="T9" s="3"/>
      <c r="U9" s="3"/>
      <c r="V9" s="3"/>
      <c r="W9" s="3"/>
      <c r="X9" s="3"/>
    </row>
    <row r="10" spans="1:24">
      <c r="A10" s="136" t="s">
        <v>30</v>
      </c>
      <c r="B10" s="137"/>
      <c r="C10" s="138"/>
      <c r="D10" s="2"/>
      <c r="E10" s="2"/>
      <c r="F10" s="2"/>
      <c r="G10" s="3"/>
      <c r="H10" s="54" t="s">
        <v>2</v>
      </c>
      <c r="I10" s="8"/>
      <c r="J10" s="9"/>
      <c r="K10" s="2"/>
      <c r="L10" s="3"/>
      <c r="M10" s="3"/>
      <c r="N10" s="3"/>
      <c r="O10" s="57"/>
      <c r="P10" s="57"/>
      <c r="Q10" s="57"/>
      <c r="R10" s="57"/>
      <c r="S10" s="57"/>
      <c r="T10" s="3"/>
      <c r="U10" s="3"/>
      <c r="V10" s="3"/>
      <c r="W10" s="3"/>
      <c r="X10" s="3"/>
    </row>
    <row r="11" spans="1:24">
      <c r="A11" s="136" t="s">
        <v>28</v>
      </c>
      <c r="B11" s="137"/>
      <c r="C11" s="138"/>
      <c r="D11" s="2"/>
      <c r="E11" s="2"/>
      <c r="F11" s="2"/>
      <c r="G11" s="3"/>
      <c r="H11" s="7"/>
      <c r="I11" s="54" t="s">
        <v>2</v>
      </c>
      <c r="J11" s="6"/>
      <c r="K11" s="2"/>
      <c r="L11" s="3"/>
      <c r="M11" s="3"/>
      <c r="N11" s="3"/>
      <c r="O11" s="57"/>
      <c r="P11" s="58"/>
      <c r="Q11" s="57"/>
      <c r="R11" s="57"/>
      <c r="S11" s="57"/>
      <c r="T11" s="2"/>
      <c r="U11" s="3"/>
      <c r="V11" s="3"/>
      <c r="W11" s="3"/>
      <c r="X11" s="3"/>
    </row>
    <row r="12" spans="1:24">
      <c r="A12" s="136" t="s">
        <v>29</v>
      </c>
      <c r="B12" s="137"/>
      <c r="C12" s="138"/>
      <c r="D12" s="2"/>
      <c r="E12" s="2"/>
      <c r="F12" s="2"/>
      <c r="G12" s="3"/>
      <c r="H12" s="3"/>
      <c r="I12" s="3"/>
      <c r="J12" s="54" t="s">
        <v>2</v>
      </c>
      <c r="K12" s="2"/>
      <c r="L12" s="3"/>
      <c r="M12" s="2"/>
      <c r="N12" s="2"/>
      <c r="O12" s="57"/>
      <c r="P12" s="57"/>
      <c r="Q12" s="57"/>
      <c r="R12" s="57"/>
      <c r="S12" s="57"/>
      <c r="T12" s="3"/>
      <c r="U12" s="3"/>
      <c r="V12" s="3"/>
      <c r="W12" s="3"/>
      <c r="X12" s="3"/>
    </row>
    <row r="13" spans="1:24">
      <c r="A13" s="153" t="s">
        <v>31</v>
      </c>
      <c r="B13" s="154"/>
      <c r="C13" s="155"/>
      <c r="D13" s="2"/>
      <c r="E13" s="2"/>
      <c r="F13" s="2"/>
      <c r="G13" s="3"/>
      <c r="H13" s="3"/>
      <c r="I13" s="3"/>
      <c r="J13" s="6"/>
      <c r="K13" s="54" t="s">
        <v>2</v>
      </c>
      <c r="L13" s="6"/>
      <c r="M13" s="6"/>
      <c r="N13" s="3"/>
      <c r="O13" s="57"/>
      <c r="P13" s="57"/>
      <c r="Q13" s="57"/>
      <c r="R13" s="57"/>
      <c r="S13" s="58"/>
      <c r="T13" s="3"/>
      <c r="U13" s="3"/>
      <c r="V13" s="3"/>
      <c r="W13" s="3"/>
      <c r="X13" s="3"/>
    </row>
    <row r="14" spans="1:24">
      <c r="A14" s="136" t="s">
        <v>32</v>
      </c>
      <c r="B14" s="137"/>
      <c r="C14" s="138"/>
      <c r="D14" s="2"/>
      <c r="E14" s="2"/>
      <c r="F14" s="2"/>
      <c r="G14" s="3"/>
      <c r="H14" s="3"/>
      <c r="I14" s="3"/>
      <c r="J14" s="6"/>
      <c r="K14" s="2"/>
      <c r="L14" s="6"/>
      <c r="M14" s="6"/>
      <c r="N14" s="54" t="s">
        <v>2</v>
      </c>
      <c r="O14" s="57"/>
      <c r="P14" s="57"/>
      <c r="Q14" s="57"/>
      <c r="R14" s="57"/>
      <c r="S14" s="57"/>
      <c r="U14" s="3"/>
      <c r="V14" s="3"/>
      <c r="W14" s="3"/>
      <c r="X14" s="3"/>
    </row>
    <row r="15" spans="1:24">
      <c r="A15" s="136" t="s">
        <v>33</v>
      </c>
      <c r="B15" s="137"/>
      <c r="C15" s="138"/>
      <c r="D15" s="2"/>
      <c r="E15" s="2"/>
      <c r="F15" s="2"/>
      <c r="G15" s="3"/>
      <c r="H15" s="3"/>
      <c r="I15" s="3"/>
      <c r="J15" s="3"/>
      <c r="K15" s="3"/>
      <c r="L15" s="3"/>
      <c r="M15" s="2"/>
      <c r="N15" s="2"/>
      <c r="O15" s="57"/>
      <c r="P15" s="57"/>
      <c r="Q15" s="57"/>
      <c r="R15" s="57"/>
      <c r="S15" s="57"/>
      <c r="T15" s="54" t="s">
        <v>2</v>
      </c>
      <c r="U15" s="3"/>
      <c r="V15" s="2"/>
      <c r="W15" s="3"/>
      <c r="X15" s="6"/>
    </row>
    <row r="16" spans="1:24">
      <c r="A16" s="136" t="s">
        <v>34</v>
      </c>
      <c r="B16" s="137"/>
      <c r="C16" s="138"/>
      <c r="D16" s="2"/>
      <c r="E16" s="2"/>
      <c r="F16" s="2"/>
      <c r="G16" s="3"/>
      <c r="H16" s="3"/>
      <c r="I16" s="3"/>
      <c r="J16" s="3"/>
      <c r="K16" s="3"/>
      <c r="L16" s="3"/>
      <c r="M16" s="2"/>
      <c r="N16" s="2"/>
      <c r="O16" s="57"/>
      <c r="P16" s="58"/>
      <c r="Q16" s="58"/>
      <c r="R16" s="58"/>
      <c r="S16" s="58"/>
      <c r="T16" s="24"/>
      <c r="U16" s="3"/>
      <c r="V16" s="2"/>
      <c r="W16" s="3"/>
      <c r="X16" s="54" t="s">
        <v>2</v>
      </c>
    </row>
    <row r="17" spans="1:25">
      <c r="A17" s="152" t="s">
        <v>35</v>
      </c>
      <c r="B17" s="152"/>
      <c r="C17" s="152"/>
      <c r="D17" s="2"/>
      <c r="E17" s="2"/>
      <c r="F17" s="2"/>
      <c r="G17" s="3"/>
      <c r="H17" s="3"/>
      <c r="I17" s="3"/>
      <c r="J17" s="3"/>
      <c r="K17" s="3"/>
      <c r="L17" s="3"/>
      <c r="M17" s="2"/>
      <c r="N17" s="2"/>
      <c r="O17" s="57"/>
      <c r="P17" s="58"/>
      <c r="Q17" s="58"/>
      <c r="R17" s="58"/>
      <c r="S17" s="58"/>
      <c r="T17" s="24"/>
      <c r="U17" s="3"/>
      <c r="V17" s="2"/>
      <c r="W17" s="3"/>
      <c r="X17" s="54" t="s">
        <v>2</v>
      </c>
    </row>
    <row r="18" spans="1:25">
      <c r="A18" s="1" t="s">
        <v>10</v>
      </c>
      <c r="D18" s="100"/>
      <c r="E18" s="99"/>
      <c r="F18" s="99"/>
      <c r="G18" s="100"/>
      <c r="H18" s="100"/>
      <c r="I18" s="100"/>
      <c r="J18" s="100"/>
      <c r="K18" s="100"/>
      <c r="L18" s="100"/>
      <c r="M18" s="99"/>
      <c r="N18" s="99"/>
      <c r="O18" s="122"/>
      <c r="P18" s="123"/>
      <c r="Q18" s="123"/>
      <c r="R18" s="123"/>
      <c r="S18" s="123"/>
      <c r="T18" s="99"/>
      <c r="U18" s="100"/>
      <c r="V18" s="100"/>
      <c r="W18" s="100"/>
      <c r="X18" s="124" t="s">
        <v>2</v>
      </c>
    </row>
    <row r="19" spans="1:25" ht="5.4" customHeight="1">
      <c r="A19" s="89"/>
      <c r="B19" s="89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</row>
    <row r="20" spans="1:25" ht="22.2" customHeight="1">
      <c r="B20" s="146" t="s">
        <v>52</v>
      </c>
      <c r="C20" s="146" t="s">
        <v>63</v>
      </c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</row>
    <row r="21" spans="1:25" ht="14.4" customHeight="1">
      <c r="B21" s="146"/>
      <c r="C21" s="146"/>
      <c r="D21" s="141">
        <v>2019</v>
      </c>
      <c r="E21" s="142"/>
      <c r="F21" s="142"/>
      <c r="G21" s="142"/>
      <c r="H21" s="142"/>
      <c r="I21" s="142"/>
      <c r="J21" s="142"/>
      <c r="K21" s="142"/>
      <c r="L21" s="142"/>
      <c r="M21" s="142"/>
      <c r="N21" s="142"/>
      <c r="O21" s="142"/>
      <c r="P21" s="142"/>
      <c r="Q21" s="142"/>
      <c r="R21" s="142"/>
      <c r="S21" s="142"/>
      <c r="T21" s="142"/>
      <c r="U21" s="142"/>
      <c r="V21" s="142"/>
      <c r="W21" s="142"/>
      <c r="X21" s="143"/>
    </row>
    <row r="22" spans="1:25" ht="14.4" customHeight="1">
      <c r="B22" s="146"/>
      <c r="C22" s="146"/>
      <c r="D22" s="3" t="s">
        <v>11</v>
      </c>
      <c r="E22" s="3" t="s">
        <v>12</v>
      </c>
      <c r="F22" s="3" t="s">
        <v>13</v>
      </c>
      <c r="G22" s="3" t="s">
        <v>14</v>
      </c>
      <c r="H22" s="3" t="s">
        <v>15</v>
      </c>
      <c r="I22" s="3" t="s">
        <v>16</v>
      </c>
      <c r="J22" s="3" t="s">
        <v>17</v>
      </c>
      <c r="K22" s="3" t="s">
        <v>18</v>
      </c>
      <c r="L22" s="3" t="s">
        <v>19</v>
      </c>
      <c r="M22" s="3" t="s">
        <v>20</v>
      </c>
      <c r="N22" s="3" t="s">
        <v>21</v>
      </c>
      <c r="O22" s="141" t="s">
        <v>36</v>
      </c>
      <c r="P22" s="142"/>
      <c r="Q22" s="142"/>
      <c r="R22" s="142"/>
      <c r="S22" s="142"/>
      <c r="T22" s="3" t="s">
        <v>22</v>
      </c>
      <c r="U22" s="3" t="s">
        <v>23</v>
      </c>
      <c r="V22" s="3" t="s">
        <v>24</v>
      </c>
      <c r="W22" s="3" t="s">
        <v>25</v>
      </c>
      <c r="X22" s="3" t="s">
        <v>26</v>
      </c>
    </row>
    <row r="23" spans="1:25" ht="14.4" customHeight="1">
      <c r="A23" s="121"/>
      <c r="B23" s="146"/>
      <c r="C23" s="146"/>
      <c r="D23" s="3">
        <v>18.02</v>
      </c>
      <c r="E23" s="3">
        <v>25.02</v>
      </c>
      <c r="F23" s="5">
        <v>4.03</v>
      </c>
      <c r="G23" s="5">
        <v>11.03</v>
      </c>
      <c r="H23" s="5">
        <v>18.03</v>
      </c>
      <c r="I23" s="5">
        <v>25.03</v>
      </c>
      <c r="J23" s="5">
        <v>1.04</v>
      </c>
      <c r="K23" s="3">
        <v>8.0399999999999991</v>
      </c>
      <c r="L23" s="5">
        <v>15.04</v>
      </c>
      <c r="M23" s="3">
        <v>22.04</v>
      </c>
      <c r="N23" s="5">
        <v>29.04</v>
      </c>
      <c r="O23" s="57">
        <v>6.05</v>
      </c>
      <c r="P23" s="57">
        <v>7.05</v>
      </c>
      <c r="Q23" s="57">
        <v>8.0500000000000007</v>
      </c>
      <c r="R23" s="57">
        <v>9.0500000000000007</v>
      </c>
      <c r="S23" s="57">
        <v>10.050000000000001</v>
      </c>
      <c r="T23" s="3">
        <v>13.05</v>
      </c>
      <c r="U23" s="3">
        <v>20.05</v>
      </c>
      <c r="V23" s="3">
        <v>27.05</v>
      </c>
      <c r="W23" s="3">
        <v>3.06</v>
      </c>
      <c r="X23" s="3">
        <v>10.06</v>
      </c>
      <c r="Y23" s="90"/>
    </row>
    <row r="24" spans="1:25" ht="6" customHeight="1">
      <c r="A24" s="121"/>
      <c r="B24" s="146"/>
      <c r="C24" s="146"/>
      <c r="D24" s="121"/>
      <c r="E24" s="121"/>
      <c r="F24" s="121"/>
      <c r="G24" s="121"/>
      <c r="H24" s="121"/>
      <c r="I24" s="121"/>
      <c r="J24" s="121"/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0"/>
    </row>
    <row r="25" spans="1:25">
      <c r="A25" s="55" t="s">
        <v>3</v>
      </c>
      <c r="B25" s="146"/>
      <c r="C25" s="146"/>
      <c r="Y25" s="91"/>
    </row>
    <row r="26" spans="1:25" ht="6" customHeight="1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</row>
    <row r="27" spans="1:25">
      <c r="A27" s="37" t="s">
        <v>4</v>
      </c>
      <c r="B27" s="67"/>
      <c r="C27" s="67">
        <f>SUM(C28:C28,C31,C32,C33,C34,C35,C29,C30)</f>
        <v>49</v>
      </c>
      <c r="D27" s="38"/>
      <c r="E27" s="38"/>
      <c r="F27" s="38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40"/>
    </row>
    <row r="28" spans="1:25">
      <c r="A28" s="10" t="s">
        <v>80</v>
      </c>
      <c r="B28" s="68" t="s">
        <v>49</v>
      </c>
      <c r="C28" s="68">
        <v>8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5">
      <c r="A29" s="10" t="s">
        <v>81</v>
      </c>
      <c r="B29" s="68" t="s">
        <v>49</v>
      </c>
      <c r="C29" s="69">
        <v>22</v>
      </c>
      <c r="D29" s="101"/>
      <c r="E29" s="101"/>
      <c r="F29" s="101"/>
      <c r="G29" s="101"/>
      <c r="H29" s="101"/>
      <c r="I29" s="101"/>
      <c r="J29" s="10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5">
      <c r="A30" s="10" t="s">
        <v>94</v>
      </c>
      <c r="B30" s="68" t="s">
        <v>49</v>
      </c>
      <c r="C30" s="69">
        <v>10</v>
      </c>
      <c r="D30" s="101"/>
      <c r="E30" s="101"/>
      <c r="F30" s="101"/>
      <c r="G30" s="101"/>
      <c r="H30" s="101"/>
      <c r="I30" s="101"/>
      <c r="J30" s="101"/>
      <c r="K30" s="129"/>
      <c r="L30" s="129"/>
      <c r="M30" s="129"/>
      <c r="N30" s="129"/>
      <c r="O30" s="129"/>
      <c r="P30" s="129"/>
      <c r="Q30" s="129"/>
      <c r="R30" s="129"/>
      <c r="S30" s="129"/>
      <c r="T30" s="129"/>
      <c r="U30" s="129"/>
      <c r="V30" s="129"/>
      <c r="W30" s="129"/>
      <c r="X30" s="129"/>
    </row>
    <row r="31" spans="1:25">
      <c r="A31" s="25" t="s">
        <v>96</v>
      </c>
      <c r="B31" s="68" t="s">
        <v>49</v>
      </c>
      <c r="C31" s="69">
        <v>1</v>
      </c>
      <c r="D31" s="11"/>
      <c r="E31" s="42"/>
      <c r="F31" s="42"/>
      <c r="G31" s="42"/>
      <c r="H31" s="42"/>
      <c r="I31" s="42"/>
      <c r="J31" s="11"/>
      <c r="K31" s="14"/>
      <c r="L31" s="14"/>
      <c r="M31" s="14"/>
      <c r="N31" s="14"/>
      <c r="O31" s="59"/>
      <c r="P31" s="60"/>
      <c r="Q31" s="60"/>
      <c r="R31" s="60"/>
      <c r="S31" s="60"/>
      <c r="T31" s="12"/>
      <c r="U31" s="6"/>
      <c r="V31" s="6"/>
      <c r="W31" s="6"/>
      <c r="X31" s="6"/>
    </row>
    <row r="32" spans="1:25">
      <c r="A32" s="25" t="s">
        <v>97</v>
      </c>
      <c r="B32" s="68" t="s">
        <v>49</v>
      </c>
      <c r="C32" s="69">
        <v>1</v>
      </c>
      <c r="D32" s="11"/>
      <c r="E32" s="11"/>
      <c r="F32" s="11"/>
      <c r="G32" s="11"/>
      <c r="H32" s="11"/>
      <c r="I32" s="14"/>
      <c r="J32" s="43"/>
      <c r="K32" s="43"/>
      <c r="L32" s="43"/>
      <c r="M32" s="43"/>
      <c r="N32" s="43"/>
      <c r="O32" s="59"/>
      <c r="P32" s="60"/>
      <c r="Q32" s="60"/>
      <c r="R32" s="60"/>
      <c r="S32" s="60"/>
      <c r="T32" s="12"/>
      <c r="U32" s="6"/>
      <c r="V32" s="6"/>
      <c r="W32" s="6"/>
      <c r="X32" s="6"/>
    </row>
    <row r="33" spans="1:24">
      <c r="A33" s="25" t="s">
        <v>98</v>
      </c>
      <c r="B33" s="68" t="s">
        <v>49</v>
      </c>
      <c r="C33" s="69">
        <v>2</v>
      </c>
      <c r="D33" s="11"/>
      <c r="E33" s="11"/>
      <c r="F33" s="11"/>
      <c r="G33" s="11"/>
      <c r="H33" s="11"/>
      <c r="I33" s="11"/>
      <c r="J33" s="14"/>
      <c r="K33" s="14"/>
      <c r="L33" s="14"/>
      <c r="M33" s="14"/>
      <c r="N33" s="14"/>
      <c r="O33" s="43"/>
      <c r="P33" s="44"/>
      <c r="Q33" s="44"/>
      <c r="R33" s="44"/>
      <c r="S33" s="44"/>
      <c r="T33" s="44"/>
      <c r="U33" s="6"/>
      <c r="V33" s="6"/>
      <c r="W33" s="6"/>
      <c r="X33" s="6"/>
    </row>
    <row r="34" spans="1:24">
      <c r="A34" s="25" t="s">
        <v>99</v>
      </c>
      <c r="B34" s="68" t="s">
        <v>49</v>
      </c>
      <c r="C34" s="69">
        <v>3</v>
      </c>
      <c r="D34" s="11"/>
      <c r="E34" s="11"/>
      <c r="F34" s="11"/>
      <c r="G34" s="11"/>
      <c r="H34" s="11"/>
      <c r="I34" s="11"/>
      <c r="J34" s="14"/>
      <c r="K34" s="14"/>
      <c r="L34" s="14"/>
      <c r="M34" s="14"/>
      <c r="N34" s="14"/>
      <c r="O34" s="59"/>
      <c r="P34" s="60"/>
      <c r="Q34" s="60"/>
      <c r="R34" s="60"/>
      <c r="S34" s="60"/>
      <c r="T34" s="6"/>
      <c r="U34" s="44"/>
      <c r="V34" s="44"/>
      <c r="W34" s="44"/>
      <c r="X34" s="44"/>
    </row>
    <row r="35" spans="1:24">
      <c r="A35" s="25" t="s">
        <v>100</v>
      </c>
      <c r="B35" s="68" t="s">
        <v>49</v>
      </c>
      <c r="C35" s="69">
        <v>2</v>
      </c>
      <c r="D35" s="11"/>
      <c r="E35" s="11"/>
      <c r="F35" s="11"/>
      <c r="G35" s="11"/>
      <c r="H35" s="11"/>
      <c r="I35" s="11"/>
      <c r="J35" s="14"/>
      <c r="K35" s="14"/>
      <c r="L35" s="14"/>
      <c r="M35" s="14"/>
      <c r="N35" s="14"/>
      <c r="O35" s="59"/>
      <c r="P35" s="60"/>
      <c r="Q35" s="60"/>
      <c r="R35" s="60"/>
      <c r="S35" s="60"/>
      <c r="T35" s="6"/>
      <c r="U35" s="6"/>
      <c r="V35" s="6"/>
      <c r="W35" s="44"/>
      <c r="X35" s="44"/>
    </row>
    <row r="36" spans="1:24" ht="6" customHeight="1">
      <c r="A36" s="144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  <c r="W36" s="145"/>
      <c r="X36" s="145"/>
    </row>
    <row r="37" spans="1:24">
      <c r="A37" s="26" t="s">
        <v>5</v>
      </c>
      <c r="B37" s="71"/>
      <c r="C37" s="71">
        <f>SUM(C43,C38)</f>
        <v>51</v>
      </c>
      <c r="D37" s="27"/>
      <c r="E37" s="27"/>
      <c r="F37" s="27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9"/>
      <c r="S37" s="29"/>
      <c r="T37" s="29"/>
      <c r="U37" s="29"/>
      <c r="V37" s="29"/>
      <c r="W37" s="29"/>
      <c r="X37" s="29"/>
    </row>
    <row r="38" spans="1:24">
      <c r="A38" s="15" t="s">
        <v>38</v>
      </c>
      <c r="B38" s="72" t="s">
        <v>50</v>
      </c>
      <c r="C38" s="72">
        <f>SUM(C39:C42)</f>
        <v>31</v>
      </c>
      <c r="D38" s="77"/>
      <c r="E38" s="77"/>
      <c r="F38" s="77"/>
      <c r="G38" s="77"/>
      <c r="H38" s="11"/>
      <c r="I38" s="11"/>
      <c r="J38" s="11"/>
      <c r="K38" s="14"/>
      <c r="L38" s="14"/>
      <c r="M38" s="14"/>
      <c r="N38" s="17"/>
      <c r="O38" s="59"/>
      <c r="P38" s="59"/>
      <c r="Q38" s="59"/>
      <c r="R38" s="61"/>
      <c r="S38" s="61"/>
      <c r="T38" s="18"/>
      <c r="U38" s="18"/>
      <c r="V38" s="18"/>
      <c r="W38" s="17"/>
      <c r="X38" s="17"/>
    </row>
    <row r="39" spans="1:24">
      <c r="A39" s="66" t="s">
        <v>67</v>
      </c>
      <c r="B39" s="72"/>
      <c r="C39" s="72">
        <v>8</v>
      </c>
      <c r="D39" s="80"/>
      <c r="E39" s="80"/>
      <c r="F39" s="80"/>
      <c r="G39" s="11"/>
      <c r="H39" s="11"/>
      <c r="I39" s="11"/>
      <c r="J39" s="11"/>
      <c r="K39" s="14"/>
      <c r="L39" s="14"/>
      <c r="M39" s="14"/>
      <c r="N39" s="17"/>
      <c r="O39" s="59"/>
      <c r="P39" s="59"/>
      <c r="Q39" s="59"/>
      <c r="R39" s="61"/>
      <c r="S39" s="61"/>
      <c r="T39" s="18"/>
      <c r="U39" s="18"/>
      <c r="V39" s="18"/>
      <c r="W39" s="17"/>
      <c r="X39" s="17"/>
    </row>
    <row r="40" spans="1:24">
      <c r="A40" s="66" t="s">
        <v>64</v>
      </c>
      <c r="B40" s="72"/>
      <c r="C40" s="72">
        <v>10</v>
      </c>
      <c r="D40" s="126"/>
      <c r="E40" s="126"/>
      <c r="F40" s="80"/>
      <c r="G40" s="77"/>
      <c r="H40" s="77"/>
      <c r="I40" s="77"/>
      <c r="J40" s="77"/>
      <c r="K40" s="14"/>
      <c r="L40" s="14"/>
      <c r="M40" s="14"/>
      <c r="N40" s="17"/>
      <c r="O40" s="59"/>
      <c r="P40" s="59"/>
      <c r="Q40" s="59"/>
      <c r="R40" s="61"/>
      <c r="S40" s="61"/>
      <c r="T40" s="18"/>
      <c r="U40" s="18"/>
      <c r="V40" s="18"/>
      <c r="W40" s="17"/>
      <c r="X40" s="17"/>
    </row>
    <row r="41" spans="1:24">
      <c r="A41" s="66" t="s">
        <v>65</v>
      </c>
      <c r="B41" s="72"/>
      <c r="C41" s="72">
        <v>8</v>
      </c>
      <c r="D41" s="16"/>
      <c r="E41" s="16"/>
      <c r="F41" s="80"/>
      <c r="G41" s="77"/>
      <c r="H41" s="77"/>
      <c r="I41" s="11"/>
      <c r="J41" s="11"/>
      <c r="K41" s="14"/>
      <c r="L41" s="14"/>
      <c r="M41" s="14"/>
      <c r="N41" s="17"/>
      <c r="O41" s="59"/>
      <c r="P41" s="59"/>
      <c r="Q41" s="59"/>
      <c r="R41" s="61"/>
      <c r="S41" s="61"/>
      <c r="T41" s="18"/>
      <c r="U41" s="18"/>
      <c r="V41" s="18"/>
      <c r="W41" s="17"/>
      <c r="X41" s="17"/>
    </row>
    <row r="42" spans="1:24">
      <c r="A42" s="66" t="s">
        <v>66</v>
      </c>
      <c r="B42" s="72"/>
      <c r="C42" s="72">
        <v>5</v>
      </c>
      <c r="D42" s="16"/>
      <c r="E42" s="16"/>
      <c r="F42" s="80"/>
      <c r="G42" s="77"/>
      <c r="H42" s="11"/>
      <c r="I42" s="11"/>
      <c r="J42" s="11"/>
      <c r="K42" s="14"/>
      <c r="L42" s="14"/>
      <c r="M42" s="14"/>
      <c r="N42" s="17"/>
      <c r="O42" s="59"/>
      <c r="P42" s="59"/>
      <c r="Q42" s="59"/>
      <c r="R42" s="61"/>
      <c r="S42" s="61"/>
      <c r="T42" s="18"/>
      <c r="U42" s="18"/>
      <c r="V42" s="18"/>
      <c r="W42" s="17"/>
      <c r="X42" s="17"/>
    </row>
    <row r="43" spans="1:24">
      <c r="A43" s="10" t="s">
        <v>39</v>
      </c>
      <c r="B43" s="68" t="s">
        <v>51</v>
      </c>
      <c r="C43" s="68">
        <f>SUM(C44:C46)</f>
        <v>20</v>
      </c>
      <c r="D43" s="78"/>
      <c r="E43" s="78"/>
      <c r="F43" s="78"/>
      <c r="G43" s="78"/>
      <c r="H43" s="78"/>
      <c r="I43" s="78"/>
      <c r="J43" s="78"/>
      <c r="K43" s="14"/>
      <c r="L43" s="14"/>
      <c r="M43" s="14"/>
      <c r="N43" s="14"/>
      <c r="O43" s="59"/>
      <c r="P43" s="60"/>
      <c r="Q43" s="60"/>
      <c r="R43" s="60"/>
      <c r="S43" s="60"/>
      <c r="T43" s="6"/>
      <c r="U43" s="6"/>
      <c r="V43" s="6"/>
      <c r="W43" s="6"/>
      <c r="X43" s="6"/>
    </row>
    <row r="44" spans="1:24">
      <c r="A44" s="13" t="s">
        <v>53</v>
      </c>
      <c r="B44" s="73"/>
      <c r="C44" s="73">
        <v>10</v>
      </c>
      <c r="D44" s="79"/>
      <c r="E44" s="78"/>
      <c r="F44" s="78"/>
      <c r="G44" s="14"/>
      <c r="H44" s="14"/>
      <c r="I44" s="14"/>
      <c r="J44" s="14"/>
      <c r="K44" s="14"/>
      <c r="L44" s="14"/>
      <c r="M44" s="14"/>
      <c r="N44" s="14"/>
      <c r="O44" s="59"/>
      <c r="P44" s="61"/>
      <c r="Q44" s="61"/>
      <c r="R44" s="61"/>
      <c r="S44" s="61"/>
      <c r="T44" s="20"/>
      <c r="U44" s="6"/>
      <c r="V44" s="6"/>
      <c r="W44" s="6"/>
      <c r="X44" s="6"/>
    </row>
    <row r="45" spans="1:24">
      <c r="A45" s="13" t="s">
        <v>57</v>
      </c>
      <c r="B45" s="70"/>
      <c r="C45" s="70">
        <v>5</v>
      </c>
      <c r="D45" s="11"/>
      <c r="E45" s="80"/>
      <c r="F45" s="77"/>
      <c r="G45" s="78"/>
      <c r="H45" s="78"/>
      <c r="I45" s="14"/>
      <c r="J45" s="14"/>
      <c r="K45" s="14"/>
      <c r="L45" s="14"/>
      <c r="M45" s="14"/>
      <c r="N45" s="14"/>
      <c r="O45" s="59"/>
      <c r="P45" s="60"/>
      <c r="Q45" s="60"/>
      <c r="R45" s="60"/>
      <c r="S45" s="60"/>
      <c r="T45" s="6"/>
      <c r="U45" s="6"/>
      <c r="V45" s="6"/>
      <c r="W45" s="6"/>
      <c r="X45" s="6"/>
    </row>
    <row r="46" spans="1:24">
      <c r="A46" s="19" t="s">
        <v>54</v>
      </c>
      <c r="B46" s="73"/>
      <c r="C46" s="73">
        <v>5</v>
      </c>
      <c r="D46" s="14"/>
      <c r="E46" s="14"/>
      <c r="F46" s="14"/>
      <c r="G46" s="78"/>
      <c r="H46" s="78"/>
      <c r="I46" s="78"/>
      <c r="J46" s="78"/>
      <c r="K46" s="14"/>
      <c r="L46" s="14"/>
      <c r="M46" s="14"/>
      <c r="N46" s="14"/>
      <c r="O46" s="59"/>
      <c r="P46" s="60"/>
      <c r="Q46" s="60"/>
      <c r="R46" s="60"/>
      <c r="S46" s="60"/>
      <c r="T46" s="6"/>
      <c r="U46" s="6"/>
      <c r="V46" s="6"/>
      <c r="W46" s="6"/>
      <c r="X46" s="6"/>
    </row>
    <row r="47" spans="1:24" ht="6" customHeight="1">
      <c r="A47" s="144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  <c r="W47" s="145"/>
      <c r="X47" s="145"/>
    </row>
    <row r="48" spans="1:24">
      <c r="A48" s="31" t="s">
        <v>6</v>
      </c>
      <c r="B48" s="74"/>
      <c r="C48" s="74">
        <f>SUM(C49,C53,C57,C59)</f>
        <v>122</v>
      </c>
      <c r="D48" s="32"/>
      <c r="E48" s="32"/>
      <c r="F48" s="32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4"/>
      <c r="S48" s="34"/>
      <c r="T48" s="34"/>
      <c r="U48" s="34"/>
      <c r="V48" s="34"/>
      <c r="W48" s="33"/>
      <c r="X48" s="33"/>
    </row>
    <row r="49" spans="1:45">
      <c r="A49" s="10" t="s">
        <v>40</v>
      </c>
      <c r="B49" s="72" t="s">
        <v>50</v>
      </c>
      <c r="C49" s="72">
        <f>SUM(C50:C52)</f>
        <v>35</v>
      </c>
      <c r="D49" s="11"/>
      <c r="E49" s="11"/>
      <c r="F49" s="81"/>
      <c r="G49" s="82"/>
      <c r="H49" s="82"/>
      <c r="I49" s="14"/>
      <c r="J49" s="11"/>
      <c r="K49" s="11"/>
      <c r="L49" s="11"/>
      <c r="M49" s="11"/>
      <c r="N49" s="11"/>
      <c r="O49" s="62"/>
      <c r="P49" s="61"/>
      <c r="Q49" s="61"/>
      <c r="R49" s="61"/>
      <c r="S49" s="61"/>
      <c r="T49" s="20"/>
      <c r="U49" s="6"/>
      <c r="V49" s="6"/>
      <c r="W49" s="14"/>
      <c r="X49" s="14"/>
    </row>
    <row r="50" spans="1:45">
      <c r="A50" s="21" t="s">
        <v>48</v>
      </c>
      <c r="B50" s="69"/>
      <c r="C50" s="69">
        <v>15</v>
      </c>
      <c r="D50" s="11"/>
      <c r="E50" s="11"/>
      <c r="F50" s="81"/>
      <c r="G50" s="82"/>
      <c r="H50" s="82"/>
      <c r="I50" s="11"/>
      <c r="J50" s="11"/>
      <c r="K50" s="11"/>
      <c r="L50" s="14"/>
      <c r="M50" s="14"/>
      <c r="N50" s="14"/>
      <c r="O50" s="59"/>
      <c r="P50" s="61"/>
      <c r="Q50" s="61"/>
      <c r="R50" s="61"/>
      <c r="S50" s="61"/>
      <c r="T50" s="20"/>
      <c r="U50" s="6"/>
      <c r="V50" s="6"/>
      <c r="W50" s="14"/>
      <c r="X50" s="14"/>
    </row>
    <row r="51" spans="1:45">
      <c r="A51" s="21" t="s">
        <v>68</v>
      </c>
      <c r="B51" s="69"/>
      <c r="C51" s="69">
        <v>12</v>
      </c>
      <c r="D51" s="11"/>
      <c r="E51" s="11"/>
      <c r="F51" s="81"/>
      <c r="G51" s="81"/>
      <c r="H51" s="81"/>
      <c r="I51" s="11"/>
      <c r="J51" s="11"/>
      <c r="K51" s="11"/>
      <c r="L51" s="14"/>
      <c r="M51" s="14"/>
      <c r="N51" s="14"/>
      <c r="O51" s="59"/>
      <c r="P51" s="60"/>
      <c r="Q51" s="60"/>
      <c r="R51" s="60"/>
      <c r="S51" s="60"/>
      <c r="T51" s="6"/>
      <c r="U51" s="6"/>
      <c r="V51" s="6"/>
      <c r="W51" s="6"/>
      <c r="X51" s="6"/>
    </row>
    <row r="52" spans="1:45">
      <c r="A52" s="21" t="s">
        <v>69</v>
      </c>
      <c r="B52" s="69"/>
      <c r="C52" s="69">
        <v>8</v>
      </c>
      <c r="D52" s="11"/>
      <c r="E52" s="11"/>
      <c r="F52" s="11"/>
      <c r="G52" s="82"/>
      <c r="H52" s="81"/>
      <c r="I52" s="11"/>
      <c r="J52" s="11"/>
      <c r="K52" s="14"/>
      <c r="L52" s="14"/>
      <c r="M52" s="14"/>
      <c r="N52" s="14"/>
      <c r="O52" s="59"/>
      <c r="P52" s="60"/>
      <c r="Q52" s="60"/>
      <c r="R52" s="60"/>
      <c r="S52" s="60"/>
      <c r="T52" s="6"/>
      <c r="U52" s="6"/>
      <c r="V52" s="6"/>
      <c r="W52" s="6"/>
      <c r="X52" s="6"/>
    </row>
    <row r="53" spans="1:45">
      <c r="A53" s="10" t="s">
        <v>41</v>
      </c>
      <c r="B53" s="68" t="s">
        <v>51</v>
      </c>
      <c r="C53" s="72">
        <f>SUM(C54:C56)</f>
        <v>37</v>
      </c>
      <c r="D53" s="11"/>
      <c r="E53" s="11"/>
      <c r="F53" s="11"/>
      <c r="G53" s="82"/>
      <c r="H53" s="82"/>
      <c r="I53" s="81"/>
      <c r="J53" s="81"/>
      <c r="K53" s="81"/>
      <c r="L53" s="14"/>
      <c r="M53" s="14"/>
      <c r="N53" s="14"/>
      <c r="O53" s="59"/>
      <c r="P53" s="61"/>
      <c r="Q53" s="61"/>
      <c r="R53" s="61"/>
      <c r="S53" s="61"/>
      <c r="T53" s="20"/>
      <c r="U53" s="6"/>
      <c r="V53" s="6"/>
      <c r="W53" s="14"/>
      <c r="X53" s="14"/>
    </row>
    <row r="54" spans="1:45">
      <c r="A54" s="21" t="s">
        <v>55</v>
      </c>
      <c r="B54" s="69"/>
      <c r="C54" s="69">
        <v>15</v>
      </c>
      <c r="D54" s="11"/>
      <c r="E54" s="11"/>
      <c r="F54" s="11"/>
      <c r="G54" s="82"/>
      <c r="H54" s="82"/>
      <c r="I54" s="81"/>
      <c r="J54" s="81"/>
      <c r="K54" s="81"/>
      <c r="L54" s="14"/>
      <c r="M54" s="14"/>
      <c r="N54" s="14"/>
      <c r="O54" s="59"/>
      <c r="P54" s="61"/>
      <c r="Q54" s="61"/>
      <c r="R54" s="61"/>
      <c r="S54" s="61"/>
      <c r="T54" s="20"/>
      <c r="U54" s="6"/>
      <c r="V54" s="6"/>
      <c r="W54" s="14"/>
      <c r="X54" s="14"/>
    </row>
    <row r="55" spans="1:45">
      <c r="A55" s="21" t="s">
        <v>56</v>
      </c>
      <c r="B55" s="69"/>
      <c r="C55" s="69">
        <v>12</v>
      </c>
      <c r="D55" s="11"/>
      <c r="E55" s="11"/>
      <c r="F55" s="11"/>
      <c r="G55" s="14"/>
      <c r="H55" s="14"/>
      <c r="I55" s="81"/>
      <c r="J55" s="81"/>
      <c r="K55" s="81"/>
      <c r="L55" s="14"/>
      <c r="M55" s="14"/>
      <c r="N55" s="14"/>
      <c r="O55" s="59"/>
      <c r="P55" s="61"/>
      <c r="Q55" s="61"/>
      <c r="R55" s="61"/>
      <c r="S55" s="61"/>
      <c r="T55" s="20"/>
      <c r="U55" s="6"/>
      <c r="V55" s="6"/>
      <c r="W55" s="14"/>
      <c r="X55" s="14"/>
    </row>
    <row r="56" spans="1:45">
      <c r="A56" s="21" t="s">
        <v>58</v>
      </c>
      <c r="B56" s="69"/>
      <c r="C56" s="69">
        <v>10</v>
      </c>
      <c r="D56" s="11"/>
      <c r="E56" s="11"/>
      <c r="F56" s="11"/>
      <c r="G56" s="14"/>
      <c r="H56" s="82"/>
      <c r="I56" s="81"/>
      <c r="J56" s="81"/>
      <c r="K56" s="11"/>
      <c r="L56" s="14"/>
      <c r="M56" s="14"/>
      <c r="N56" s="6"/>
      <c r="O56" s="60"/>
      <c r="P56" s="61"/>
      <c r="Q56" s="61"/>
      <c r="R56" s="61"/>
      <c r="S56" s="61"/>
      <c r="T56" s="20"/>
      <c r="U56" s="6"/>
      <c r="V56" s="6"/>
      <c r="W56" s="14"/>
      <c r="X56" s="14"/>
    </row>
    <row r="57" spans="1:45" s="22" customFormat="1">
      <c r="A57" s="10" t="s">
        <v>42</v>
      </c>
      <c r="B57" s="68" t="s">
        <v>51</v>
      </c>
      <c r="C57" s="72">
        <f>SUM(C58:C58)</f>
        <v>10</v>
      </c>
      <c r="D57" s="14"/>
      <c r="E57" s="14"/>
      <c r="F57" s="14"/>
      <c r="G57" s="82"/>
      <c r="H57" s="82"/>
      <c r="I57" s="82"/>
      <c r="J57" s="82"/>
      <c r="K57" s="14"/>
      <c r="L57" s="14"/>
      <c r="M57" s="14"/>
      <c r="N57" s="14"/>
      <c r="O57" s="59"/>
      <c r="P57" s="61"/>
      <c r="Q57" s="61"/>
      <c r="R57" s="61"/>
      <c r="S57" s="61"/>
      <c r="T57" s="20"/>
      <c r="U57" s="11"/>
      <c r="V57" s="11"/>
      <c r="W57" s="11"/>
      <c r="X57" s="11"/>
      <c r="Y57" s="1"/>
      <c r="Z57" s="1"/>
      <c r="AA57" s="1"/>
      <c r="AB57" s="1"/>
      <c r="AC57" s="1"/>
      <c r="AD57" s="1"/>
    </row>
    <row r="58" spans="1:45" s="22" customFormat="1">
      <c r="A58" s="21" t="s">
        <v>59</v>
      </c>
      <c r="B58" s="69"/>
      <c r="C58" s="69">
        <v>10</v>
      </c>
      <c r="D58" s="11"/>
      <c r="E58" s="11"/>
      <c r="F58" s="11"/>
      <c r="G58" s="82"/>
      <c r="H58" s="82"/>
      <c r="I58" s="82"/>
      <c r="J58" s="82"/>
      <c r="K58" s="14"/>
      <c r="L58" s="14"/>
      <c r="M58" s="14"/>
      <c r="N58" s="14"/>
      <c r="O58" s="59"/>
      <c r="P58" s="61"/>
      <c r="Q58" s="61"/>
      <c r="R58" s="61"/>
      <c r="S58" s="61"/>
      <c r="T58" s="20"/>
      <c r="U58" s="11"/>
      <c r="V58" s="11"/>
      <c r="W58" s="11"/>
      <c r="X58" s="11"/>
      <c r="Y58" s="1"/>
      <c r="Z58" s="1"/>
      <c r="AA58" s="1"/>
      <c r="AB58" s="1"/>
      <c r="AC58" s="1"/>
      <c r="AD58" s="1"/>
    </row>
    <row r="59" spans="1:45">
      <c r="A59" s="10" t="s">
        <v>93</v>
      </c>
      <c r="B59" s="68"/>
      <c r="C59" s="68">
        <v>40</v>
      </c>
      <c r="D59" s="82"/>
      <c r="E59" s="82"/>
      <c r="F59" s="82"/>
      <c r="G59" s="82"/>
      <c r="H59" s="82"/>
      <c r="I59" s="82"/>
      <c r="J59" s="82"/>
      <c r="K59" s="14"/>
      <c r="L59" s="14"/>
      <c r="M59" s="14"/>
      <c r="N59" s="14"/>
      <c r="O59" s="14"/>
      <c r="P59" s="20"/>
      <c r="Q59" s="20"/>
      <c r="R59" s="20"/>
      <c r="S59" s="20"/>
      <c r="T59" s="20"/>
      <c r="U59" s="6"/>
      <c r="V59" s="14"/>
      <c r="W59" s="14"/>
      <c r="X59" s="14"/>
    </row>
    <row r="60" spans="1:45" ht="6" customHeight="1">
      <c r="A60" s="144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</row>
    <row r="61" spans="1:45" s="35" customFormat="1">
      <c r="A61" s="45" t="s">
        <v>7</v>
      </c>
      <c r="B61" s="75"/>
      <c r="C61" s="75">
        <f>SUM(C62,C70,C74)</f>
        <v>395</v>
      </c>
      <c r="D61" s="46"/>
      <c r="E61" s="46"/>
      <c r="F61" s="46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8"/>
      <c r="S61" s="48"/>
      <c r="T61" s="48"/>
      <c r="U61" s="48"/>
      <c r="V61" s="48"/>
      <c r="W61" s="47"/>
      <c r="X61" s="47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</row>
    <row r="62" spans="1:45">
      <c r="A62" s="10" t="s">
        <v>43</v>
      </c>
      <c r="B62" s="72" t="s">
        <v>50</v>
      </c>
      <c r="C62" s="72">
        <f>SUM(C63:C69)</f>
        <v>235</v>
      </c>
      <c r="D62" s="14"/>
      <c r="E62" s="14"/>
      <c r="F62" s="85"/>
      <c r="G62" s="85"/>
      <c r="H62" s="85"/>
      <c r="I62" s="85"/>
      <c r="J62" s="85"/>
      <c r="K62" s="85"/>
      <c r="L62" s="85"/>
      <c r="M62" s="86"/>
      <c r="N62" s="86"/>
      <c r="O62" s="86"/>
      <c r="P62" s="86"/>
      <c r="Q62" s="86"/>
      <c r="R62" s="86"/>
      <c r="S62" s="86"/>
      <c r="T62" s="11"/>
      <c r="U62" s="11"/>
      <c r="V62" s="14"/>
      <c r="W62" s="14"/>
      <c r="X62" s="14"/>
    </row>
    <row r="63" spans="1:45">
      <c r="A63" s="13" t="s">
        <v>70</v>
      </c>
      <c r="B63" s="72"/>
      <c r="C63" s="72">
        <v>30</v>
      </c>
      <c r="D63" s="11"/>
      <c r="E63" s="11"/>
      <c r="F63" s="85"/>
      <c r="G63" s="85"/>
      <c r="H63" s="85"/>
      <c r="I63" s="85"/>
      <c r="J63" s="85"/>
      <c r="K63" s="14"/>
      <c r="L63" s="14"/>
      <c r="M63" s="14"/>
      <c r="N63" s="14"/>
      <c r="O63" s="85"/>
      <c r="P63" s="85"/>
      <c r="Q63" s="85"/>
      <c r="R63" s="85"/>
      <c r="S63" s="85"/>
      <c r="T63" s="11"/>
      <c r="U63" s="11"/>
      <c r="V63" s="14"/>
      <c r="W63" s="14"/>
      <c r="X63" s="14"/>
    </row>
    <row r="64" spans="1:45">
      <c r="A64" s="13" t="s">
        <v>71</v>
      </c>
      <c r="B64" s="72"/>
      <c r="C64" s="72">
        <v>50</v>
      </c>
      <c r="D64" s="11"/>
      <c r="E64" s="11"/>
      <c r="F64" s="11"/>
      <c r="G64" s="14"/>
      <c r="H64" s="85"/>
      <c r="I64" s="85"/>
      <c r="J64" s="85"/>
      <c r="K64" s="85"/>
      <c r="L64" s="85"/>
      <c r="M64" s="85"/>
      <c r="N64" s="85"/>
      <c r="O64" s="85"/>
      <c r="P64" s="85"/>
      <c r="Q64" s="85"/>
      <c r="R64" s="85"/>
      <c r="S64" s="85"/>
      <c r="T64" s="11"/>
      <c r="U64" s="11"/>
      <c r="V64" s="14"/>
      <c r="W64" s="14"/>
      <c r="X64" s="14"/>
    </row>
    <row r="65" spans="1:45">
      <c r="A65" s="13" t="s">
        <v>72</v>
      </c>
      <c r="B65" s="70"/>
      <c r="C65" s="70">
        <v>70</v>
      </c>
      <c r="D65" s="11"/>
      <c r="E65" s="11"/>
      <c r="F65" s="11"/>
      <c r="G65" s="14"/>
      <c r="H65" s="14"/>
      <c r="I65" s="14"/>
      <c r="J65" s="14"/>
      <c r="K65" s="14"/>
      <c r="L65" s="85"/>
      <c r="M65" s="85"/>
      <c r="N65" s="85"/>
      <c r="O65" s="85"/>
      <c r="P65" s="85"/>
      <c r="Q65" s="85"/>
      <c r="R65" s="85"/>
      <c r="S65" s="85"/>
      <c r="T65" s="11"/>
      <c r="U65" s="14"/>
      <c r="V65" s="14"/>
      <c r="W65" s="14"/>
      <c r="X65" s="14"/>
    </row>
    <row r="66" spans="1:45">
      <c r="A66" s="13" t="s">
        <v>75</v>
      </c>
      <c r="B66" s="70"/>
      <c r="C66" s="70">
        <v>30</v>
      </c>
      <c r="D66" s="11"/>
      <c r="E66" s="11"/>
      <c r="F66" s="11"/>
      <c r="G66" s="14"/>
      <c r="H66" s="14"/>
      <c r="I66" s="14"/>
      <c r="J66" s="14"/>
      <c r="K66" s="14"/>
      <c r="L66" s="14"/>
      <c r="M66" s="11"/>
      <c r="N66" s="11"/>
      <c r="O66" s="85"/>
      <c r="P66" s="85"/>
      <c r="Q66" s="85"/>
      <c r="R66" s="85"/>
      <c r="S66" s="85"/>
      <c r="T66" s="11"/>
      <c r="U66" s="11"/>
      <c r="V66" s="14"/>
      <c r="W66" s="14"/>
      <c r="X66" s="14"/>
    </row>
    <row r="67" spans="1:45">
      <c r="A67" s="13" t="s">
        <v>73</v>
      </c>
      <c r="B67" s="70"/>
      <c r="C67" s="70">
        <v>30</v>
      </c>
      <c r="D67" s="11"/>
      <c r="E67" s="11"/>
      <c r="F67" s="11"/>
      <c r="G67" s="14"/>
      <c r="H67" s="14"/>
      <c r="I67" s="14"/>
      <c r="J67" s="14"/>
      <c r="K67" s="14"/>
      <c r="L67" s="14"/>
      <c r="M67" s="11"/>
      <c r="N67" s="11"/>
      <c r="O67" s="85"/>
      <c r="P67" s="85"/>
      <c r="Q67" s="85"/>
      <c r="R67" s="85"/>
      <c r="S67" s="85"/>
      <c r="T67" s="11"/>
      <c r="U67" s="11"/>
      <c r="V67" s="14"/>
      <c r="W67" s="14"/>
      <c r="X67" s="14"/>
    </row>
    <row r="68" spans="1:45">
      <c r="A68" s="83" t="s">
        <v>74</v>
      </c>
      <c r="B68" s="70"/>
      <c r="C68" s="70">
        <v>10</v>
      </c>
      <c r="D68" s="11"/>
      <c r="E68" s="11"/>
      <c r="F68" s="11"/>
      <c r="G68" s="14"/>
      <c r="H68" s="14"/>
      <c r="I68" s="14"/>
      <c r="J68" s="14"/>
      <c r="K68" s="85"/>
      <c r="L68" s="85"/>
      <c r="M68" s="85"/>
      <c r="N68" s="85"/>
      <c r="O68" s="85"/>
      <c r="P68" s="127"/>
      <c r="Q68" s="127"/>
      <c r="R68" s="86"/>
      <c r="S68" s="86"/>
      <c r="T68" s="11"/>
      <c r="U68" s="11"/>
      <c r="V68" s="14"/>
      <c r="W68" s="14"/>
      <c r="X68" s="14"/>
    </row>
    <row r="69" spans="1:45">
      <c r="A69" s="83" t="s">
        <v>95</v>
      </c>
      <c r="B69" s="70"/>
      <c r="C69" s="70">
        <v>15</v>
      </c>
      <c r="D69" s="11"/>
      <c r="E69" s="11"/>
      <c r="F69" s="11"/>
      <c r="G69" s="14"/>
      <c r="H69" s="14"/>
      <c r="I69" s="14"/>
      <c r="J69" s="14"/>
      <c r="K69" s="14"/>
      <c r="L69" s="14"/>
      <c r="M69" s="11"/>
      <c r="N69" s="11"/>
      <c r="O69" s="62"/>
      <c r="P69" s="156"/>
      <c r="Q69" s="156"/>
      <c r="R69" s="62"/>
      <c r="S69" s="86"/>
      <c r="T69" s="86"/>
      <c r="U69" s="86"/>
      <c r="V69" s="14"/>
      <c r="W69" s="14"/>
      <c r="X69" s="14"/>
    </row>
    <row r="70" spans="1:45">
      <c r="A70" s="10" t="s">
        <v>44</v>
      </c>
      <c r="B70" s="68" t="s">
        <v>51</v>
      </c>
      <c r="C70" s="69">
        <f>SUM(C71:C73)</f>
        <v>40</v>
      </c>
      <c r="D70" s="11"/>
      <c r="E70" s="11"/>
      <c r="F70" s="11"/>
      <c r="G70" s="14"/>
      <c r="H70" s="14"/>
      <c r="I70" s="14"/>
      <c r="J70" s="14"/>
      <c r="K70" s="14"/>
      <c r="L70" s="14"/>
      <c r="M70" s="86"/>
      <c r="N70" s="86"/>
      <c r="O70" s="86"/>
      <c r="P70" s="86"/>
      <c r="Q70" s="86"/>
      <c r="R70" s="86"/>
      <c r="S70" s="86"/>
      <c r="T70" s="11"/>
      <c r="U70" s="11"/>
      <c r="V70" s="14"/>
      <c r="W70" s="14"/>
      <c r="X70" s="14"/>
    </row>
    <row r="71" spans="1:45">
      <c r="A71" s="13" t="s">
        <v>60</v>
      </c>
      <c r="B71" s="70"/>
      <c r="C71" s="70">
        <v>10</v>
      </c>
      <c r="D71" s="11"/>
      <c r="E71" s="11"/>
      <c r="F71" s="11"/>
      <c r="G71" s="14"/>
      <c r="H71" s="14"/>
      <c r="I71" s="14"/>
      <c r="J71" s="14"/>
      <c r="K71" s="14"/>
      <c r="L71" s="14"/>
      <c r="M71" s="85"/>
      <c r="N71" s="85"/>
      <c r="O71" s="86"/>
      <c r="P71" s="62"/>
      <c r="Q71" s="62"/>
      <c r="R71" s="62"/>
      <c r="S71" s="62"/>
      <c r="T71" s="11"/>
      <c r="U71" s="14"/>
      <c r="V71" s="14"/>
      <c r="W71" s="14"/>
      <c r="X71" s="14"/>
    </row>
    <row r="72" spans="1:45">
      <c r="A72" s="13" t="s">
        <v>62</v>
      </c>
      <c r="B72" s="70"/>
      <c r="C72" s="70">
        <v>20</v>
      </c>
      <c r="D72" s="11"/>
      <c r="E72" s="11"/>
      <c r="F72" s="11"/>
      <c r="G72" s="14"/>
      <c r="H72" s="14"/>
      <c r="I72" s="14"/>
      <c r="J72" s="14"/>
      <c r="K72" s="14"/>
      <c r="L72" s="14"/>
      <c r="M72" s="11"/>
      <c r="N72" s="11"/>
      <c r="O72" s="86"/>
      <c r="P72" s="86"/>
      <c r="Q72" s="86"/>
      <c r="R72" s="62"/>
      <c r="S72" s="62"/>
      <c r="T72" s="11"/>
      <c r="U72" s="11"/>
      <c r="V72" s="14"/>
      <c r="W72" s="14"/>
      <c r="X72" s="14"/>
    </row>
    <row r="73" spans="1:45">
      <c r="A73" s="13" t="s">
        <v>61</v>
      </c>
      <c r="B73" s="70"/>
      <c r="C73" s="70">
        <v>10</v>
      </c>
      <c r="D73" s="11"/>
      <c r="E73" s="11"/>
      <c r="F73" s="11"/>
      <c r="G73" s="14"/>
      <c r="H73" s="14"/>
      <c r="I73" s="14"/>
      <c r="J73" s="14"/>
      <c r="K73" s="14"/>
      <c r="L73" s="14"/>
      <c r="M73" s="11"/>
      <c r="N73" s="11"/>
      <c r="O73" s="62"/>
      <c r="P73" s="62"/>
      <c r="Q73" s="86"/>
      <c r="R73" s="86"/>
      <c r="S73" s="86"/>
      <c r="T73" s="11"/>
      <c r="U73" s="11"/>
      <c r="V73" s="14"/>
      <c r="W73" s="14"/>
      <c r="X73" s="14"/>
    </row>
    <row r="74" spans="1:45">
      <c r="A74" s="25" t="s">
        <v>92</v>
      </c>
      <c r="B74" s="73" t="s">
        <v>49</v>
      </c>
      <c r="C74" s="73">
        <v>120</v>
      </c>
      <c r="D74" s="14"/>
      <c r="E74" s="14"/>
      <c r="F74" s="14"/>
      <c r="G74" s="14"/>
      <c r="H74" s="14"/>
      <c r="I74" s="14"/>
      <c r="J74" s="14"/>
      <c r="K74" s="85"/>
      <c r="L74" s="85"/>
      <c r="M74" s="85"/>
      <c r="N74" s="85"/>
      <c r="O74" s="85"/>
      <c r="P74" s="85"/>
      <c r="Q74" s="85"/>
      <c r="R74" s="85"/>
      <c r="S74" s="85"/>
      <c r="T74" s="85"/>
      <c r="U74" s="85"/>
      <c r="V74" s="85"/>
      <c r="W74" s="85"/>
      <c r="X74" s="85"/>
    </row>
    <row r="75" spans="1:45" ht="6" customHeight="1">
      <c r="A75" s="149"/>
      <c r="B75" s="150"/>
      <c r="C75" s="150"/>
      <c r="D75" s="150"/>
      <c r="E75" s="150"/>
      <c r="F75" s="150"/>
      <c r="G75" s="150"/>
      <c r="H75" s="150"/>
      <c r="I75" s="150"/>
      <c r="J75" s="150"/>
      <c r="K75" s="150"/>
      <c r="L75" s="150"/>
      <c r="M75" s="150"/>
      <c r="N75" s="150"/>
      <c r="O75" s="150"/>
      <c r="P75" s="150"/>
      <c r="Q75" s="150"/>
      <c r="R75" s="150"/>
      <c r="S75" s="150"/>
      <c r="T75" s="150"/>
      <c r="U75" s="150"/>
      <c r="V75" s="150"/>
      <c r="W75" s="150"/>
      <c r="X75" s="150"/>
    </row>
    <row r="76" spans="1:45" s="36" customFormat="1">
      <c r="A76" s="49" t="s">
        <v>37</v>
      </c>
      <c r="B76" s="76"/>
      <c r="C76" s="76">
        <f>SUM(C77:C80)</f>
        <v>128</v>
      </c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</row>
    <row r="77" spans="1:45" s="36" customFormat="1">
      <c r="A77" s="128" t="s">
        <v>45</v>
      </c>
      <c r="B77" s="72" t="s">
        <v>50</v>
      </c>
      <c r="C77" s="72">
        <v>50</v>
      </c>
      <c r="D77" s="65"/>
      <c r="E77" s="65"/>
      <c r="F77" s="65"/>
      <c r="G77" s="65"/>
      <c r="H77" s="65"/>
      <c r="I77" s="65"/>
      <c r="J77" s="65"/>
      <c r="K77" s="65"/>
      <c r="L77" s="65"/>
      <c r="M77" s="65"/>
      <c r="N77" s="65"/>
      <c r="O77" s="64"/>
      <c r="P77" s="64"/>
      <c r="Q77" s="64"/>
      <c r="R77" s="64"/>
      <c r="S77" s="87"/>
      <c r="T77" s="87"/>
      <c r="U77" s="87"/>
      <c r="V77" s="87"/>
      <c r="W77" s="65"/>
      <c r="X77" s="65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</row>
    <row r="78" spans="1:45" s="36" customFormat="1">
      <c r="A78" s="128" t="s">
        <v>46</v>
      </c>
      <c r="B78" s="68" t="s">
        <v>51</v>
      </c>
      <c r="C78" s="68">
        <v>27</v>
      </c>
      <c r="D78" s="65"/>
      <c r="E78" s="65"/>
      <c r="F78" s="65"/>
      <c r="G78" s="65"/>
      <c r="H78" s="65"/>
      <c r="I78" s="65"/>
      <c r="J78" s="65"/>
      <c r="K78" s="65"/>
      <c r="L78" s="65"/>
      <c r="M78" s="65"/>
      <c r="N78" s="65"/>
      <c r="O78" s="64"/>
      <c r="P78" s="64"/>
      <c r="Q78" s="64"/>
      <c r="R78" s="64"/>
      <c r="S78" s="87"/>
      <c r="T78" s="87"/>
      <c r="U78" s="87"/>
      <c r="V78" s="65"/>
      <c r="W78" s="65"/>
      <c r="X78" s="65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</row>
    <row r="79" spans="1:45" s="36" customFormat="1">
      <c r="A79" s="10" t="s">
        <v>47</v>
      </c>
      <c r="B79" s="68" t="s">
        <v>51</v>
      </c>
      <c r="C79" s="68">
        <v>27</v>
      </c>
      <c r="D79" s="65"/>
      <c r="E79" s="65"/>
      <c r="F79" s="65"/>
      <c r="G79" s="65"/>
      <c r="H79" s="65"/>
      <c r="I79" s="65"/>
      <c r="J79" s="65"/>
      <c r="K79" s="65"/>
      <c r="L79" s="65"/>
      <c r="M79" s="65"/>
      <c r="N79" s="65"/>
      <c r="O79" s="64"/>
      <c r="P79" s="64"/>
      <c r="Q79" s="64"/>
      <c r="R79" s="64"/>
      <c r="S79" s="87"/>
      <c r="T79" s="87"/>
      <c r="U79" s="87"/>
      <c r="V79" s="65"/>
      <c r="W79" s="65"/>
      <c r="X79" s="65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</row>
    <row r="80" spans="1:45" s="36" customFormat="1">
      <c r="A80" s="128" t="s">
        <v>82</v>
      </c>
      <c r="B80" s="68" t="s">
        <v>49</v>
      </c>
      <c r="C80" s="68">
        <v>24</v>
      </c>
      <c r="D80" s="65"/>
      <c r="E80" s="65"/>
      <c r="F80" s="65"/>
      <c r="G80" s="65"/>
      <c r="H80" s="65"/>
      <c r="I80" s="65"/>
      <c r="J80" s="65"/>
      <c r="K80" s="65"/>
      <c r="L80" s="65"/>
      <c r="M80" s="65"/>
      <c r="N80" s="65"/>
      <c r="O80" s="64"/>
      <c r="P80" s="64"/>
      <c r="Q80" s="64"/>
      <c r="R80" s="64"/>
      <c r="S80" s="87"/>
      <c r="T80" s="87"/>
      <c r="U80" s="87"/>
      <c r="V80" s="65"/>
      <c r="W80" s="65"/>
      <c r="X80" s="65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</row>
    <row r="81" spans="1:45" ht="6" customHeight="1">
      <c r="A81" s="93"/>
      <c r="B81" s="92"/>
      <c r="C81" s="92"/>
      <c r="D81" s="94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4"/>
      <c r="X81" s="94"/>
    </row>
    <row r="82" spans="1:45" s="95" customFormat="1">
      <c r="A82" s="96" t="s">
        <v>76</v>
      </c>
      <c r="B82" s="97"/>
      <c r="C82" s="97">
        <f>SUM(C83:C84)</f>
        <v>18</v>
      </c>
      <c r="D82" s="98"/>
      <c r="E82" s="98"/>
      <c r="F82" s="98"/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</row>
    <row r="83" spans="1:45">
      <c r="A83" s="10" t="s">
        <v>77</v>
      </c>
      <c r="B83" s="68" t="s">
        <v>49</v>
      </c>
      <c r="C83" s="68">
        <v>6</v>
      </c>
      <c r="D83" s="30"/>
      <c r="E83" s="30"/>
      <c r="F83" s="30"/>
      <c r="G83" s="30"/>
      <c r="H83" s="30"/>
      <c r="I83" s="30"/>
      <c r="J83" s="30"/>
      <c r="K83" s="102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</row>
    <row r="84" spans="1:45">
      <c r="A84" s="10" t="s">
        <v>78</v>
      </c>
      <c r="B84" s="68" t="s">
        <v>49</v>
      </c>
      <c r="C84" s="68">
        <v>12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102"/>
      <c r="X84" s="102"/>
    </row>
    <row r="85" spans="1:45" ht="6" customHeight="1">
      <c r="A85" s="93"/>
      <c r="B85" s="92"/>
      <c r="C85" s="92"/>
      <c r="D85" s="94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4"/>
      <c r="X85" s="94"/>
    </row>
    <row r="86" spans="1:45" s="52" customFormat="1">
      <c r="A86" s="51" t="s">
        <v>101</v>
      </c>
      <c r="B86" s="130"/>
      <c r="C86" s="130">
        <f>SUM(C87)</f>
        <v>32</v>
      </c>
      <c r="D86" s="131"/>
      <c r="E86" s="131"/>
      <c r="F86" s="131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3"/>
      <c r="S86" s="133"/>
      <c r="T86" s="133"/>
      <c r="U86" s="133"/>
      <c r="V86" s="133"/>
      <c r="W86" s="132"/>
      <c r="X86" s="132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</row>
    <row r="87" spans="1:45">
      <c r="A87" s="23" t="s">
        <v>79</v>
      </c>
      <c r="B87" s="3"/>
      <c r="C87" s="3">
        <v>32</v>
      </c>
      <c r="D87" s="134"/>
      <c r="E87" s="134"/>
      <c r="F87" s="134"/>
      <c r="G87" s="134"/>
      <c r="H87" s="134"/>
      <c r="I87" s="134"/>
      <c r="J87" s="134"/>
      <c r="K87" s="134"/>
      <c r="L87" s="134"/>
      <c r="M87" s="134"/>
      <c r="N87" s="134"/>
      <c r="O87" s="135"/>
      <c r="P87" s="135"/>
      <c r="Q87" s="135"/>
      <c r="R87" s="135"/>
      <c r="S87" s="135"/>
      <c r="T87" s="134"/>
      <c r="U87" s="134"/>
      <c r="V87" s="134"/>
      <c r="W87" s="134"/>
      <c r="X87" s="134"/>
    </row>
    <row r="91" spans="1:45">
      <c r="A91" s="151"/>
      <c r="B91" s="151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 s="151"/>
      <c r="Q91" s="151"/>
      <c r="R91" s="151"/>
      <c r="S91" s="151"/>
      <c r="T91" s="151"/>
      <c r="U91" s="151"/>
      <c r="V91" s="151"/>
      <c r="W91" s="151"/>
      <c r="X91" s="151"/>
    </row>
    <row r="92" spans="1:45">
      <c r="A92" s="140"/>
      <c r="B92" s="139"/>
      <c r="C92" s="139"/>
      <c r="D92" s="140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  <c r="P92" s="140"/>
      <c r="Q92" s="140"/>
      <c r="R92" s="140"/>
      <c r="S92" s="140"/>
      <c r="T92" s="140"/>
      <c r="U92" s="140"/>
      <c r="V92" s="140"/>
      <c r="W92" s="140"/>
      <c r="X92" s="140"/>
    </row>
    <row r="93" spans="1:45">
      <c r="A93" s="140"/>
      <c r="B93" s="139"/>
      <c r="C93" s="139"/>
      <c r="D93" s="140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  <c r="P93" s="140"/>
      <c r="Q93" s="140"/>
      <c r="R93" s="140"/>
      <c r="S93" s="140"/>
      <c r="T93" s="140"/>
      <c r="U93" s="140"/>
      <c r="V93" s="140"/>
      <c r="W93" s="140"/>
      <c r="X93" s="140"/>
    </row>
  </sheetData>
  <mergeCells count="26">
    <mergeCell ref="A93:X93"/>
    <mergeCell ref="A7:X7"/>
    <mergeCell ref="A26:X26"/>
    <mergeCell ref="A36:X36"/>
    <mergeCell ref="A47:X47"/>
    <mergeCell ref="A75:X75"/>
    <mergeCell ref="A91:X91"/>
    <mergeCell ref="A17:C17"/>
    <mergeCell ref="A16:C16"/>
    <mergeCell ref="A14:C14"/>
    <mergeCell ref="A15:C15"/>
    <mergeCell ref="A13:C13"/>
    <mergeCell ref="A12:C12"/>
    <mergeCell ref="A11:C11"/>
    <mergeCell ref="A2:A4"/>
    <mergeCell ref="A92:X92"/>
    <mergeCell ref="O3:S3"/>
    <mergeCell ref="D2:X2"/>
    <mergeCell ref="A60:X60"/>
    <mergeCell ref="A10:C10"/>
    <mergeCell ref="A9:C9"/>
    <mergeCell ref="A8:C8"/>
    <mergeCell ref="D21:X21"/>
    <mergeCell ref="O22:S22"/>
    <mergeCell ref="B20:B25"/>
    <mergeCell ref="C20:C25"/>
  </mergeCells>
  <conditionalFormatting sqref="A31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3:A55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3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0866141732283505" right="0.67833333299999998" top="0.78740157480314998" bottom="0.78740157480314998" header="0.31496062992126" footer="0.31496062992126"/>
  <pageSetup paperSize="8"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04619-9600-4A6F-A028-807EB456698F}">
  <dimension ref="A1:C67"/>
  <sheetViews>
    <sheetView topLeftCell="A4" zoomScaleNormal="100" workbookViewId="0">
      <selection activeCell="A67" sqref="A67"/>
    </sheetView>
  </sheetViews>
  <sheetFormatPr baseColWidth="10" defaultRowHeight="15.6"/>
  <cols>
    <col min="1" max="1" width="58.5" customWidth="1"/>
    <col min="2" max="3" width="7.8984375" customWidth="1"/>
  </cols>
  <sheetData>
    <row r="1" spans="1:3" ht="97.8" customHeight="1">
      <c r="A1" s="55" t="s">
        <v>90</v>
      </c>
      <c r="B1" s="157" t="s">
        <v>52</v>
      </c>
      <c r="C1" s="158" t="s">
        <v>91</v>
      </c>
    </row>
    <row r="2" spans="1:3" ht="14.4" customHeight="1">
      <c r="A2" s="37" t="s">
        <v>4</v>
      </c>
      <c r="B2" s="67"/>
      <c r="C2" s="67">
        <f>SUM(C3:C3,C6,C7,C8,C9,C10,C4,C5)</f>
        <v>49</v>
      </c>
    </row>
    <row r="3" spans="1:3" ht="14.4" customHeight="1">
      <c r="A3" s="10" t="s">
        <v>80</v>
      </c>
      <c r="B3" s="68" t="s">
        <v>49</v>
      </c>
      <c r="C3" s="68">
        <v>8</v>
      </c>
    </row>
    <row r="4" spans="1:3" ht="14.4" customHeight="1">
      <c r="A4" s="10" t="s">
        <v>81</v>
      </c>
      <c r="B4" s="68" t="s">
        <v>49</v>
      </c>
      <c r="C4" s="69">
        <v>22</v>
      </c>
    </row>
    <row r="5" spans="1:3" ht="14.4" customHeight="1">
      <c r="A5" s="10" t="s">
        <v>94</v>
      </c>
      <c r="B5" s="68" t="s">
        <v>49</v>
      </c>
      <c r="C5" s="69">
        <v>10</v>
      </c>
    </row>
    <row r="6" spans="1:3" ht="14.4" customHeight="1">
      <c r="A6" s="25" t="s">
        <v>96</v>
      </c>
      <c r="B6" s="68" t="s">
        <v>49</v>
      </c>
      <c r="C6" s="69">
        <v>1</v>
      </c>
    </row>
    <row r="7" spans="1:3" ht="14.4" customHeight="1">
      <c r="A7" s="25" t="s">
        <v>97</v>
      </c>
      <c r="B7" s="68" t="s">
        <v>49</v>
      </c>
      <c r="C7" s="69">
        <v>1</v>
      </c>
    </row>
    <row r="8" spans="1:3" ht="14.4" customHeight="1">
      <c r="A8" s="25" t="s">
        <v>98</v>
      </c>
      <c r="B8" s="68" t="s">
        <v>49</v>
      </c>
      <c r="C8" s="69">
        <v>2</v>
      </c>
    </row>
    <row r="9" spans="1:3" ht="14.4" customHeight="1">
      <c r="A9" s="25" t="s">
        <v>99</v>
      </c>
      <c r="B9" s="68" t="s">
        <v>49</v>
      </c>
      <c r="C9" s="69">
        <v>3</v>
      </c>
    </row>
    <row r="10" spans="1:3" ht="14.4" customHeight="1">
      <c r="A10" s="25" t="s">
        <v>100</v>
      </c>
      <c r="B10" s="68" t="s">
        <v>49</v>
      </c>
      <c r="C10" s="69">
        <v>2</v>
      </c>
    </row>
    <row r="11" spans="1:3" ht="6.6" customHeight="1">
      <c r="A11" s="144"/>
      <c r="B11" s="145"/>
      <c r="C11" s="145"/>
    </row>
    <row r="12" spans="1:3" ht="14.4" customHeight="1">
      <c r="A12" s="26" t="s">
        <v>5</v>
      </c>
      <c r="B12" s="71"/>
      <c r="C12" s="71">
        <f>SUM(C18,C13)</f>
        <v>51</v>
      </c>
    </row>
    <row r="13" spans="1:3" ht="14.4" customHeight="1">
      <c r="A13" s="15" t="s">
        <v>38</v>
      </c>
      <c r="B13" s="72" t="s">
        <v>50</v>
      </c>
      <c r="C13" s="72">
        <f>SUM(C14:C17)</f>
        <v>31</v>
      </c>
    </row>
    <row r="14" spans="1:3" ht="14.4" customHeight="1">
      <c r="A14" s="66" t="s">
        <v>67</v>
      </c>
      <c r="B14" s="72"/>
      <c r="C14" s="72">
        <v>8</v>
      </c>
    </row>
    <row r="15" spans="1:3" ht="14.4" customHeight="1">
      <c r="A15" s="66" t="s">
        <v>64</v>
      </c>
      <c r="B15" s="72"/>
      <c r="C15" s="72">
        <v>10</v>
      </c>
    </row>
    <row r="16" spans="1:3" ht="14.4" customHeight="1">
      <c r="A16" s="66" t="s">
        <v>65</v>
      </c>
      <c r="B16" s="72"/>
      <c r="C16" s="72">
        <v>8</v>
      </c>
    </row>
    <row r="17" spans="1:3" ht="14.4" customHeight="1">
      <c r="A17" s="66" t="s">
        <v>66</v>
      </c>
      <c r="B17" s="72"/>
      <c r="C17" s="72">
        <v>5</v>
      </c>
    </row>
    <row r="18" spans="1:3" ht="14.4" customHeight="1">
      <c r="A18" s="10" t="s">
        <v>39</v>
      </c>
      <c r="B18" s="68" t="s">
        <v>51</v>
      </c>
      <c r="C18" s="68">
        <f>SUM(C19:C21)</f>
        <v>20</v>
      </c>
    </row>
    <row r="19" spans="1:3" ht="14.4" customHeight="1">
      <c r="A19" s="13" t="s">
        <v>53</v>
      </c>
      <c r="B19" s="73"/>
      <c r="C19" s="73">
        <v>10</v>
      </c>
    </row>
    <row r="20" spans="1:3" ht="14.4" customHeight="1">
      <c r="A20" s="13" t="s">
        <v>57</v>
      </c>
      <c r="B20" s="70"/>
      <c r="C20" s="70">
        <v>5</v>
      </c>
    </row>
    <row r="21" spans="1:3" ht="14.4" customHeight="1">
      <c r="A21" s="19" t="s">
        <v>54</v>
      </c>
      <c r="B21" s="73"/>
      <c r="C21" s="73">
        <v>5</v>
      </c>
    </row>
    <row r="22" spans="1:3" ht="6.6" customHeight="1">
      <c r="A22" s="144"/>
      <c r="B22" s="145"/>
      <c r="C22" s="145"/>
    </row>
    <row r="23" spans="1:3" ht="14.4" customHeight="1">
      <c r="A23" s="31" t="s">
        <v>6</v>
      </c>
      <c r="B23" s="74"/>
      <c r="C23" s="74">
        <f>SUM(C24,C28,C32,C34)</f>
        <v>122</v>
      </c>
    </row>
    <row r="24" spans="1:3" ht="14.4" customHeight="1">
      <c r="A24" s="10" t="s">
        <v>40</v>
      </c>
      <c r="B24" s="72" t="s">
        <v>50</v>
      </c>
      <c r="C24" s="72">
        <f>SUM(C25:C27)</f>
        <v>35</v>
      </c>
    </row>
    <row r="25" spans="1:3" ht="14.4" customHeight="1">
      <c r="A25" s="21" t="s">
        <v>48</v>
      </c>
      <c r="B25" s="69"/>
      <c r="C25" s="69">
        <v>15</v>
      </c>
    </row>
    <row r="26" spans="1:3" ht="14.4" customHeight="1">
      <c r="A26" s="21" t="s">
        <v>68</v>
      </c>
      <c r="B26" s="69"/>
      <c r="C26" s="69">
        <v>12</v>
      </c>
    </row>
    <row r="27" spans="1:3" ht="14.4" customHeight="1">
      <c r="A27" s="21" t="s">
        <v>69</v>
      </c>
      <c r="B27" s="69"/>
      <c r="C27" s="69">
        <v>8</v>
      </c>
    </row>
    <row r="28" spans="1:3" ht="14.4" customHeight="1">
      <c r="A28" s="10" t="s">
        <v>41</v>
      </c>
      <c r="B28" s="68" t="s">
        <v>51</v>
      </c>
      <c r="C28" s="72">
        <f>SUM(C29:C31)</f>
        <v>37</v>
      </c>
    </row>
    <row r="29" spans="1:3" ht="14.4" customHeight="1">
      <c r="A29" s="21" t="s">
        <v>55</v>
      </c>
      <c r="B29" s="69"/>
      <c r="C29" s="69">
        <v>15</v>
      </c>
    </row>
    <row r="30" spans="1:3" ht="14.4" customHeight="1">
      <c r="A30" s="21" t="s">
        <v>56</v>
      </c>
      <c r="B30" s="69"/>
      <c r="C30" s="69">
        <v>12</v>
      </c>
    </row>
    <row r="31" spans="1:3" ht="14.4" customHeight="1">
      <c r="A31" s="21" t="s">
        <v>58</v>
      </c>
      <c r="B31" s="69"/>
      <c r="C31" s="69">
        <v>10</v>
      </c>
    </row>
    <row r="32" spans="1:3" ht="14.4" customHeight="1">
      <c r="A32" s="10" t="s">
        <v>42</v>
      </c>
      <c r="B32" s="68" t="s">
        <v>51</v>
      </c>
      <c r="C32" s="72">
        <f>SUM(C33:C33)</f>
        <v>10</v>
      </c>
    </row>
    <row r="33" spans="1:3" ht="14.4" customHeight="1">
      <c r="A33" s="21" t="s">
        <v>59</v>
      </c>
      <c r="B33" s="69"/>
      <c r="C33" s="69">
        <v>10</v>
      </c>
    </row>
    <row r="34" spans="1:3" ht="14.4" customHeight="1">
      <c r="A34" s="10" t="s">
        <v>93</v>
      </c>
      <c r="B34" s="68"/>
      <c r="C34" s="68">
        <v>40</v>
      </c>
    </row>
    <row r="35" spans="1:3" ht="6.6" customHeight="1">
      <c r="A35" s="144"/>
      <c r="B35" s="145"/>
      <c r="C35" s="145"/>
    </row>
    <row r="36" spans="1:3" ht="14.4" customHeight="1">
      <c r="A36" s="45" t="s">
        <v>7</v>
      </c>
      <c r="B36" s="75"/>
      <c r="C36" s="75">
        <f>SUM(C37,C45,C49)</f>
        <v>395</v>
      </c>
    </row>
    <row r="37" spans="1:3" ht="14.4" customHeight="1">
      <c r="A37" s="10" t="s">
        <v>43</v>
      </c>
      <c r="B37" s="72" t="s">
        <v>50</v>
      </c>
      <c r="C37" s="72">
        <f>SUM(C38:C44)</f>
        <v>235</v>
      </c>
    </row>
    <row r="38" spans="1:3" ht="14.4" customHeight="1">
      <c r="A38" s="13" t="s">
        <v>70</v>
      </c>
      <c r="B38" s="72"/>
      <c r="C38" s="72">
        <v>30</v>
      </c>
    </row>
    <row r="39" spans="1:3" ht="14.4" customHeight="1">
      <c r="A39" s="13" t="s">
        <v>71</v>
      </c>
      <c r="B39" s="72"/>
      <c r="C39" s="72">
        <v>50</v>
      </c>
    </row>
    <row r="40" spans="1:3" ht="14.4" customHeight="1">
      <c r="A40" s="13" t="s">
        <v>72</v>
      </c>
      <c r="B40" s="70"/>
      <c r="C40" s="70">
        <v>70</v>
      </c>
    </row>
    <row r="41" spans="1:3" ht="14.4" customHeight="1">
      <c r="A41" s="13" t="s">
        <v>75</v>
      </c>
      <c r="B41" s="70"/>
      <c r="C41" s="70">
        <v>30</v>
      </c>
    </row>
    <row r="42" spans="1:3" ht="14.4" customHeight="1">
      <c r="A42" s="13" t="s">
        <v>73</v>
      </c>
      <c r="B42" s="70"/>
      <c r="C42" s="70">
        <v>30</v>
      </c>
    </row>
    <row r="43" spans="1:3" ht="14.4" customHeight="1">
      <c r="A43" s="83" t="s">
        <v>74</v>
      </c>
      <c r="B43" s="70"/>
      <c r="C43" s="70">
        <v>10</v>
      </c>
    </row>
    <row r="44" spans="1:3" ht="14.4" customHeight="1">
      <c r="A44" s="83" t="s">
        <v>95</v>
      </c>
      <c r="B44" s="70"/>
      <c r="C44" s="70">
        <v>15</v>
      </c>
    </row>
    <row r="45" spans="1:3" ht="14.4" customHeight="1">
      <c r="A45" s="10" t="s">
        <v>44</v>
      </c>
      <c r="B45" s="68" t="s">
        <v>51</v>
      </c>
      <c r="C45" s="69">
        <f>SUM(C46:C48)</f>
        <v>40</v>
      </c>
    </row>
    <row r="46" spans="1:3" ht="14.4" customHeight="1">
      <c r="A46" s="13" t="s">
        <v>60</v>
      </c>
      <c r="B46" s="70"/>
      <c r="C46" s="70">
        <v>10</v>
      </c>
    </row>
    <row r="47" spans="1:3" ht="14.4" customHeight="1">
      <c r="A47" s="13" t="s">
        <v>62</v>
      </c>
      <c r="B47" s="70"/>
      <c r="C47" s="70">
        <v>20</v>
      </c>
    </row>
    <row r="48" spans="1:3" ht="14.4" customHeight="1">
      <c r="A48" s="13" t="s">
        <v>61</v>
      </c>
      <c r="B48" s="70"/>
      <c r="C48" s="70">
        <v>10</v>
      </c>
    </row>
    <row r="49" spans="1:3" ht="14.4" customHeight="1">
      <c r="A49" s="25" t="s">
        <v>92</v>
      </c>
      <c r="B49" s="73" t="s">
        <v>49</v>
      </c>
      <c r="C49" s="73">
        <v>120</v>
      </c>
    </row>
    <row r="50" spans="1:3" ht="6.6" customHeight="1">
      <c r="A50" s="149"/>
      <c r="B50" s="150"/>
      <c r="C50" s="150"/>
    </row>
    <row r="51" spans="1:3" ht="14.4" customHeight="1">
      <c r="A51" s="49" t="s">
        <v>37</v>
      </c>
      <c r="B51" s="76"/>
      <c r="C51" s="76">
        <f>SUM(C52:C55)</f>
        <v>128</v>
      </c>
    </row>
    <row r="52" spans="1:3" ht="14.4" customHeight="1">
      <c r="A52" s="128" t="s">
        <v>45</v>
      </c>
      <c r="B52" s="72" t="s">
        <v>50</v>
      </c>
      <c r="C52" s="72">
        <v>50</v>
      </c>
    </row>
    <row r="53" spans="1:3" ht="14.4" customHeight="1">
      <c r="A53" s="128" t="s">
        <v>46</v>
      </c>
      <c r="B53" s="68" t="s">
        <v>51</v>
      </c>
      <c r="C53" s="68">
        <v>27</v>
      </c>
    </row>
    <row r="54" spans="1:3" ht="14.4" customHeight="1">
      <c r="A54" s="10" t="s">
        <v>47</v>
      </c>
      <c r="B54" s="68" t="s">
        <v>51</v>
      </c>
      <c r="C54" s="68">
        <v>27</v>
      </c>
    </row>
    <row r="55" spans="1:3" ht="14.4" customHeight="1">
      <c r="A55" s="128" t="s">
        <v>82</v>
      </c>
      <c r="B55" s="68" t="s">
        <v>49</v>
      </c>
      <c r="C55" s="68">
        <v>24</v>
      </c>
    </row>
    <row r="56" spans="1:3" ht="6.6" customHeight="1">
      <c r="A56" s="93"/>
      <c r="B56" s="92"/>
      <c r="C56" s="92"/>
    </row>
    <row r="57" spans="1:3" ht="14.4" customHeight="1">
      <c r="A57" s="96" t="s">
        <v>76</v>
      </c>
      <c r="B57" s="97"/>
      <c r="C57" s="97">
        <f>SUM(C58:C59)</f>
        <v>18</v>
      </c>
    </row>
    <row r="58" spans="1:3" ht="14.4" customHeight="1">
      <c r="A58" s="10" t="s">
        <v>77</v>
      </c>
      <c r="B58" s="68" t="s">
        <v>49</v>
      </c>
      <c r="C58" s="68">
        <v>6</v>
      </c>
    </row>
    <row r="59" spans="1:3" ht="14.4" customHeight="1">
      <c r="A59" s="10" t="s">
        <v>78</v>
      </c>
      <c r="B59" s="68" t="s">
        <v>49</v>
      </c>
      <c r="C59" s="68">
        <v>12</v>
      </c>
    </row>
    <row r="60" spans="1:3" ht="6.6" customHeight="1">
      <c r="A60" s="93"/>
      <c r="B60" s="92"/>
      <c r="C60" s="92"/>
    </row>
    <row r="61" spans="1:3" ht="14.4" customHeight="1">
      <c r="A61" s="51" t="s">
        <v>101</v>
      </c>
      <c r="B61" s="130"/>
      <c r="C61" s="130">
        <f>SUM(C62)</f>
        <v>32</v>
      </c>
    </row>
    <row r="62" spans="1:3" ht="14.4" customHeight="1">
      <c r="A62" s="23" t="s">
        <v>79</v>
      </c>
      <c r="B62" s="3"/>
      <c r="C62" s="3">
        <v>32</v>
      </c>
    </row>
    <row r="63" spans="1:3">
      <c r="A63" s="1"/>
      <c r="B63" s="63"/>
      <c r="C63" s="63"/>
    </row>
    <row r="67" spans="1:3">
      <c r="A67" s="1"/>
      <c r="B67" s="63"/>
      <c r="C67" s="63"/>
    </row>
  </sheetData>
  <mergeCells count="4">
    <mergeCell ref="A11:C11"/>
    <mergeCell ref="A22:C22"/>
    <mergeCell ref="A35:C35"/>
    <mergeCell ref="A50:C50"/>
  </mergeCells>
  <conditionalFormatting sqref="A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:A3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A3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65E51-5950-476F-8AAD-D80644D6813A}">
  <dimension ref="A1:F8"/>
  <sheetViews>
    <sheetView tabSelected="1" workbookViewId="0">
      <selection activeCell="C27" sqref="C27"/>
    </sheetView>
  </sheetViews>
  <sheetFormatPr baseColWidth="10" defaultRowHeight="13.8"/>
  <cols>
    <col min="1" max="1" width="20.59765625" style="103" customWidth="1"/>
    <col min="2" max="2" width="13" style="106" customWidth="1"/>
    <col min="3" max="3" width="13" style="107" customWidth="1"/>
    <col min="4" max="4" width="13" style="119" customWidth="1"/>
    <col min="5" max="5" width="13" style="107" customWidth="1"/>
    <col min="6" max="16384" width="11.19921875" style="103"/>
  </cols>
  <sheetData>
    <row r="1" spans="1:6" ht="28.8" customHeight="1">
      <c r="A1" s="113" t="s">
        <v>83</v>
      </c>
      <c r="B1" s="114" t="s">
        <v>84</v>
      </c>
      <c r="C1" s="115" t="s">
        <v>85</v>
      </c>
      <c r="D1" s="116" t="s">
        <v>86</v>
      </c>
      <c r="E1" s="115" t="s">
        <v>89</v>
      </c>
    </row>
    <row r="2" spans="1:6">
      <c r="A2" s="108" t="s">
        <v>87</v>
      </c>
      <c r="B2" s="109">
        <f>Terminplanung!C27</f>
        <v>49</v>
      </c>
      <c r="C2" s="110">
        <f>B2/B8*100</f>
        <v>6.4220183486238538</v>
      </c>
      <c r="D2" s="117">
        <f>B2*119</f>
        <v>5831</v>
      </c>
      <c r="E2" s="110">
        <f>D2/D8*100</f>
        <v>10.722100656455142</v>
      </c>
    </row>
    <row r="3" spans="1:6">
      <c r="A3" s="108" t="s">
        <v>5</v>
      </c>
      <c r="B3" s="109">
        <f>Terminplanung!C37</f>
        <v>51</v>
      </c>
      <c r="C3" s="110">
        <f>B3/B8*100</f>
        <v>6.6841415465268668</v>
      </c>
      <c r="D3" s="117">
        <f>B3*68</f>
        <v>3468</v>
      </c>
      <c r="E3" s="110">
        <f>D3/D8*100</f>
        <v>6.3769928102532045</v>
      </c>
    </row>
    <row r="4" spans="1:6">
      <c r="A4" s="108" t="s">
        <v>6</v>
      </c>
      <c r="B4" s="109">
        <f>Terminplanung!C48</f>
        <v>122</v>
      </c>
      <c r="C4" s="110">
        <f>B4/B8*100</f>
        <v>15.989515072083879</v>
      </c>
      <c r="D4" s="117">
        <f t="shared" ref="D4:D7" si="0">B4*68</f>
        <v>8296</v>
      </c>
      <c r="E4" s="110">
        <f>D4/D8*100</f>
        <v>15.25476711472335</v>
      </c>
    </row>
    <row r="5" spans="1:6">
      <c r="A5" s="108" t="s">
        <v>7</v>
      </c>
      <c r="B5" s="109">
        <f>Terminplanung!C61</f>
        <v>395</v>
      </c>
      <c r="C5" s="110">
        <f>B5/B8*100</f>
        <v>51.769331585845343</v>
      </c>
      <c r="D5" s="117">
        <f t="shared" si="0"/>
        <v>26860</v>
      </c>
      <c r="E5" s="110">
        <f>D5/D8*100</f>
        <v>49.390434510784623</v>
      </c>
      <c r="F5" s="104"/>
    </row>
    <row r="6" spans="1:6">
      <c r="A6" s="108" t="s">
        <v>8</v>
      </c>
      <c r="B6" s="109">
        <f>Terminplanung!C76</f>
        <v>128</v>
      </c>
      <c r="C6" s="110">
        <f>B6/B8*100</f>
        <v>16.775884665792923</v>
      </c>
      <c r="D6" s="117">
        <f t="shared" si="0"/>
        <v>8704</v>
      </c>
      <c r="E6" s="110">
        <f>D6/D8*100</f>
        <v>16.005001562988433</v>
      </c>
    </row>
    <row r="7" spans="1:6">
      <c r="A7" s="108" t="s">
        <v>88</v>
      </c>
      <c r="B7" s="109">
        <f>Terminplanung!C82</f>
        <v>18</v>
      </c>
      <c r="C7" s="110">
        <f>B7/B8*100</f>
        <v>2.3591087811271296</v>
      </c>
      <c r="D7" s="117">
        <f t="shared" si="0"/>
        <v>1224</v>
      </c>
      <c r="E7" s="110">
        <f>D7/D8*100</f>
        <v>2.2507033447952485</v>
      </c>
    </row>
    <row r="8" spans="1:6" s="105" customFormat="1">
      <c r="A8" s="125" t="s">
        <v>9</v>
      </c>
      <c r="B8" s="111">
        <f xml:space="preserve"> SUM(B2:B7)</f>
        <v>763</v>
      </c>
      <c r="C8" s="112">
        <f xml:space="preserve"> SUM(C2:C7)</f>
        <v>100</v>
      </c>
      <c r="D8" s="118">
        <f xml:space="preserve"> SUM(D2:D7)</f>
        <v>54383</v>
      </c>
      <c r="E8" s="112">
        <f xml:space="preserve"> SUM(E2:E7)</f>
        <v>100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 Projektgruppe" ma:contentTypeID="0x0101001BCAAA424C4FC643A41D277282D4C6DA00147A2F50F690F64C87FE6572BCE8E7D1" ma:contentTypeVersion="7" ma:contentTypeDescription="" ma:contentTypeScope="" ma:versionID="4ef6f085b060a28d86f5839659710628">
  <xsd:schema xmlns:xsd="http://www.w3.org/2001/XMLSchema" xmlns:xs="http://www.w3.org/2001/XMLSchema" xmlns:p="http://schemas.microsoft.com/office/2006/metadata/properties" xmlns:ns2="ae84a682-57c0-4245-9851-92a7533be2d6" xmlns:ns3="e4c5f5f2-958c-44bd-9179-f1c43ce55659" targetNamespace="http://schemas.microsoft.com/office/2006/metadata/properties" ma:root="true" ma:fieldsID="4beed55d63ba88c63baba0defe326347" ns2:_="" ns3:_="">
    <xsd:import namespace="ae84a682-57c0-4245-9851-92a7533be2d6"/>
    <xsd:import namespace="e4c5f5f2-958c-44bd-9179-f1c43ce55659"/>
    <xsd:element name="properties">
      <xsd:complexType>
        <xsd:sequence>
          <xsd:element name="documentManagement">
            <xsd:complexType>
              <xsd:all>
                <xsd:element ref="ns2:if6c3b60cb7946a497c90999f960d465" minOccurs="0"/>
                <xsd:element ref="ns3:TaxCatchAll" minOccurs="0"/>
                <xsd:element ref="ns3:TaxCatchAllLabe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84a682-57c0-4245-9851-92a7533be2d6" elementFormDefault="qualified">
    <xsd:import namespace="http://schemas.microsoft.com/office/2006/documentManagement/types"/>
    <xsd:import namespace="http://schemas.microsoft.com/office/infopath/2007/PartnerControls"/>
    <xsd:element name="if6c3b60cb7946a497c90999f960d465" ma:index="8" nillable="true" ma:taxonomy="true" ma:internalName="if6c3b60cb7946a497c90999f960d465" ma:taxonomyFieldName="Dokumententyp" ma:displayName="Document Type" ma:default="" ma:fieldId="{2f6c3b60-cb79-46a4-97c9-0999f960d465}" ma:sspId="de049ac6-cdb5-4ccd-b380-fcbce620849a" ma:termSetId="2e167bbd-440c-48c6-85d8-c607a3334d80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5f5f2-958c-44bd-9179-f1c43ce55659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iespalte &quot;Alle abfangen&quot;" ma:description="" ma:hidden="true" ma:list="{24c8eceb-0676-4330-bd74-993537d6c096}" ma:internalName="TaxCatchAll" ma:readOnly="false" ma:showField="CatchAllData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iespalte &quot;Alle abfangen&quot;1" ma:description="" ma:hidden="true" ma:list="{24c8eceb-0676-4330-bd74-993537d6c096}" ma:internalName="TaxCatchAllLabel" ma:readOnly="true" ma:showField="CatchAllDataLabel" ma:web="19aceedb-3b4a-426c-9d74-b15f03eb70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f6c3b60cb7946a497c90999f960d465 xmlns="ae84a682-57c0-4245-9851-92a7533be2d6">
      <Terms xmlns="http://schemas.microsoft.com/office/infopath/2007/PartnerControls"/>
    </if6c3b60cb7946a497c90999f960d465>
    <TaxCatchAll xmlns="e4c5f5f2-958c-44bd-9179-f1c43ce55659"/>
  </documentManagement>
</p:properties>
</file>

<file path=customXml/itemProps1.xml><?xml version="1.0" encoding="utf-8"?>
<ds:datastoreItem xmlns:ds="http://schemas.openxmlformats.org/officeDocument/2006/customXml" ds:itemID="{0C68EF06-77D1-4F69-9021-BB6F0CF7B5A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E98B02-8317-42A1-B942-EB0DB152AA3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84a682-57c0-4245-9851-92a7533be2d6"/>
    <ds:schemaRef ds:uri="e4c5f5f2-958c-44bd-9179-f1c43ce556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0B28818-B76C-46BC-8AB6-BCD2AB0F7DDC}">
  <ds:schemaRefs>
    <ds:schemaRef ds:uri="http://purl.org/dc/elements/1.1/"/>
    <ds:schemaRef ds:uri="http://schemas.microsoft.com/office/2006/metadata/properties"/>
    <ds:schemaRef ds:uri="ae84a682-57c0-4245-9851-92a7533be2d6"/>
    <ds:schemaRef ds:uri="http://purl.org/dc/terms/"/>
    <ds:schemaRef ds:uri="http://schemas.microsoft.com/office/2006/documentManagement/types"/>
    <ds:schemaRef ds:uri="e4c5f5f2-958c-44bd-9179-f1c43ce55659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Terminplanung</vt:lpstr>
      <vt:lpstr>Strukturplan</vt:lpstr>
      <vt:lpstr>Budget</vt:lpstr>
      <vt:lpstr>Terminplanung!Druckbereich</vt:lpstr>
      <vt:lpstr>Terminplanung!Drucktitel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Marco Beck</dc:creator>
  <cp:keywords/>
  <dc:description/>
  <cp:lastModifiedBy>Marina</cp:lastModifiedBy>
  <cp:revision/>
  <cp:lastPrinted>2018-11-23T13:37:07Z</cp:lastPrinted>
  <dcterms:created xsi:type="dcterms:W3CDTF">2016-11-02T16:34:12Z</dcterms:created>
  <dcterms:modified xsi:type="dcterms:W3CDTF">2019-03-18T22:09:36Z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0x0101001BCAAA424C4FC643A41D277282D4C6DA00147A2F50F690F64C87FE6572BCE8E7D1</vt:lpwstr>
  </property>
  <property fmtid="{D5CDD505-2E9C-101B-9397-08002B2CF9AE}" pid="3" name="Dokumententyp">
    <vt:lpwstr/>
  </property>
</Properties>
</file>