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6495" yWindow="4050" windowWidth="20520" windowHeight="4095" tabRatio="497"/>
  </bookViews>
  <sheets>
    <sheet name="Abundance" sheetId="3" r:id="rId1"/>
    <sheet name="PA Abundance" sheetId="14" r:id="rId2"/>
    <sheet name="Primary coverage" sheetId="7" r:id="rId3"/>
    <sheet name="PA Coverage" sheetId="13" r:id="rId4"/>
    <sheet name="Site info" sheetId="10" r:id="rId5"/>
    <sheet name="Rugosity calculations" sheetId="15" r:id="rId6"/>
    <sheet name="Secondary coverage" sheetId="11" r:id="rId7"/>
    <sheet name="Canopy" sheetId="12" r:id="rId8"/>
  </sheets>
  <calcPr calcId="144525"/>
</workbook>
</file>

<file path=xl/calcChain.xml><?xml version="1.0" encoding="utf-8"?>
<calcChain xmlns="http://schemas.openxmlformats.org/spreadsheetml/2006/main">
  <c r="T83" i="10" l="1"/>
  <c r="U83" i="10"/>
  <c r="V83" i="10"/>
  <c r="W83" i="10"/>
  <c r="X83" i="10"/>
  <c r="X73" i="10"/>
  <c r="W73" i="10"/>
  <c r="V73" i="10"/>
  <c r="U73" i="10"/>
  <c r="T73" i="10"/>
  <c r="T63" i="10"/>
  <c r="U63" i="10"/>
  <c r="V63" i="10"/>
  <c r="W63" i="10"/>
  <c r="X63" i="10"/>
  <c r="X53" i="10"/>
  <c r="W53" i="10"/>
  <c r="V53" i="10"/>
  <c r="U53" i="10"/>
  <c r="T53" i="10"/>
  <c r="T43" i="10"/>
  <c r="U43" i="10"/>
  <c r="V43" i="10"/>
  <c r="W43" i="10"/>
  <c r="X43" i="10"/>
  <c r="X33" i="10"/>
  <c r="W33" i="10"/>
  <c r="V33" i="10"/>
  <c r="U33" i="10"/>
  <c r="T33" i="10"/>
  <c r="T23" i="10"/>
  <c r="U23" i="10"/>
  <c r="V23" i="10"/>
  <c r="W23" i="10"/>
  <c r="X23" i="10"/>
  <c r="X13" i="10"/>
  <c r="W13" i="10"/>
  <c r="V13" i="10"/>
  <c r="U13" i="10"/>
  <c r="T13" i="10"/>
  <c r="X3" i="10"/>
  <c r="W3" i="10"/>
  <c r="V3" i="10"/>
  <c r="U3" i="10"/>
  <c r="T3" i="10"/>
</calcChain>
</file>

<file path=xl/comments1.xml><?xml version="1.0" encoding="utf-8"?>
<comments xmlns="http://schemas.openxmlformats.org/spreadsheetml/2006/main">
  <authors>
    <author>Laboratorio de Ecología Experimental</author>
    <author>Equipo Portatil</author>
  </authors>
  <commentList>
    <comment ref="K17" authorId="0">
      <text>
        <r>
          <rPr>
            <b/>
            <sz val="8"/>
            <color indexed="81"/>
            <rFont val="Tahoma"/>
            <family val="2"/>
          </rPr>
          <t>Laboratorio de Ecología Experimental:</t>
        </r>
        <r>
          <rPr>
            <sz val="8"/>
            <color indexed="81"/>
            <rFont val="Tahoma"/>
            <family val="2"/>
          </rPr>
          <t xml:space="preserve">
Remember: 1 to 10 are abundance data</t>
        </r>
      </text>
    </comment>
    <comment ref="L20" authorId="1">
      <text>
        <r>
          <rPr>
            <b/>
            <sz val="9"/>
            <color indexed="81"/>
            <rFont val="Tahoma"/>
            <family val="2"/>
          </rPr>
          <t>Equipo Portatil:</t>
        </r>
        <r>
          <rPr>
            <sz val="9"/>
            <color indexed="81"/>
            <rFont val="Tahoma"/>
            <family val="2"/>
          </rPr>
          <t xml:space="preserve">
LV-HZ-Q04 P-A DE LA C A LA G, ESTÁ EN LA HOJA DE PA ABUNDANCE
</t>
        </r>
      </text>
    </comment>
  </commentList>
</comments>
</file>

<file path=xl/comments2.xml><?xml version="1.0" encoding="utf-8"?>
<comments xmlns="http://schemas.openxmlformats.org/spreadsheetml/2006/main">
  <authors>
    <author>Laboratorio de Ecología Experimental</author>
    <author>Equipo Portatil</author>
    <author>Edgardo Londoño-Cruz</author>
  </authors>
  <commentList>
    <comment ref="K17" authorId="0">
      <text>
        <r>
          <rPr>
            <b/>
            <sz val="8"/>
            <color indexed="81"/>
            <rFont val="Tahoma"/>
            <family val="2"/>
          </rPr>
          <t>Laboratorio de Ecología Experimental:</t>
        </r>
        <r>
          <rPr>
            <sz val="8"/>
            <color indexed="81"/>
            <rFont val="Tahoma"/>
            <family val="2"/>
          </rPr>
          <t xml:space="preserve">
Remember: 1 to 10 are abundance data</t>
        </r>
      </text>
    </comment>
    <comment ref="J20" authorId="1">
      <text>
        <r>
          <rPr>
            <b/>
            <sz val="9"/>
            <color indexed="81"/>
            <rFont val="Tahoma"/>
            <family val="2"/>
          </rPr>
          <t>Equipo Portatil:</t>
        </r>
        <r>
          <rPr>
            <sz val="9"/>
            <color indexed="81"/>
            <rFont val="Tahoma"/>
            <family val="2"/>
          </rPr>
          <t xml:space="preserve">
LV-HZ-Q04 P-A A Y B ESPONJA LA LLAME ESPONJA 1 EN PA COVERAGE
</t>
        </r>
      </text>
    </comment>
    <comment ref="J22" authorId="1">
      <text>
        <r>
          <rPr>
            <b/>
            <sz val="9"/>
            <color indexed="81"/>
            <rFont val="Tahoma"/>
            <family val="2"/>
          </rPr>
          <t>Equipo Portatil:</t>
        </r>
        <r>
          <rPr>
            <sz val="9"/>
            <color indexed="81"/>
            <rFont val="Tahoma"/>
            <family val="2"/>
          </rPr>
          <t xml:space="preserve">
LV-HZ-Q06 P-A A Y B</t>
        </r>
      </text>
    </comment>
    <comment ref="J24" authorId="1">
      <text>
        <r>
          <rPr>
            <b/>
            <sz val="9"/>
            <color indexed="81"/>
            <rFont val="Tahoma"/>
            <family val="2"/>
          </rPr>
          <t>Equipo Portatil:</t>
        </r>
        <r>
          <rPr>
            <sz val="9"/>
            <color indexed="81"/>
            <rFont val="Tahoma"/>
            <family val="2"/>
          </rPr>
          <t xml:space="preserve">
LV-HZ-Q08 P-A DE LA A A LA H</t>
        </r>
      </text>
    </comment>
    <comment ref="J25" authorId="1">
      <text>
        <r>
          <rPr>
            <b/>
            <sz val="9"/>
            <color indexed="81"/>
            <rFont val="Tahoma"/>
            <family val="2"/>
          </rPr>
          <t>Equipo Portatil:</t>
        </r>
        <r>
          <rPr>
            <sz val="9"/>
            <color indexed="81"/>
            <rFont val="Tahoma"/>
            <family val="2"/>
          </rPr>
          <t xml:space="preserve">
LV-HZ-Q09 P-A DE LA A A LA C
</t>
        </r>
      </text>
    </comment>
    <comment ref="J35" authorId="1">
      <text>
        <r>
          <rPr>
            <b/>
            <sz val="9"/>
            <color indexed="81"/>
            <rFont val="Tahoma"/>
            <family val="2"/>
          </rPr>
          <t>Equipo Portatil:</t>
        </r>
        <r>
          <rPr>
            <sz val="9"/>
            <color indexed="81"/>
            <rFont val="Tahoma"/>
            <family val="2"/>
          </rPr>
          <t xml:space="preserve">
LV-MZ-Q09 P-A  DE LA A A LA D, ESTÁ LLAMADA SÓLO COMO PLANARIA</t>
        </r>
      </text>
    </comment>
    <comment ref="J38" authorId="1">
      <text>
        <r>
          <rPr>
            <b/>
            <sz val="9"/>
            <color indexed="81"/>
            <rFont val="Tahoma"/>
            <family val="2"/>
          </rPr>
          <t>Equipo Portatil:</t>
        </r>
        <r>
          <rPr>
            <sz val="9"/>
            <color indexed="81"/>
            <rFont val="Tahoma"/>
            <family val="2"/>
          </rPr>
          <t xml:space="preserve">
LV-LZ-Q02 PA A (sin identificar) Y B (Magido - ya agregado)</t>
        </r>
      </text>
    </comment>
    <comment ref="J41" authorId="1">
      <text>
        <r>
          <rPr>
            <b/>
            <sz val="9"/>
            <color indexed="81"/>
            <rFont val="Tahoma"/>
            <family val="2"/>
          </rPr>
          <t>Equipo Portatil:</t>
        </r>
        <r>
          <rPr>
            <sz val="9"/>
            <color indexed="81"/>
            <rFont val="Tahoma"/>
            <family val="2"/>
          </rPr>
          <t xml:space="preserve">
LV-LZ-Q05 P-A DE LA A A LA C</t>
        </r>
      </text>
    </comment>
    <comment ref="J42" authorId="1">
      <text>
        <r>
          <rPr>
            <b/>
            <sz val="9"/>
            <color indexed="81"/>
            <rFont val="Tahoma"/>
            <family val="2"/>
          </rPr>
          <t>Equipo Portatil:</t>
        </r>
        <r>
          <rPr>
            <sz val="9"/>
            <color indexed="81"/>
            <rFont val="Tahoma"/>
            <family val="2"/>
          </rPr>
          <t xml:space="preserve">
LV-LZ-Q06P-A A Y B</t>
        </r>
      </text>
    </comment>
    <comment ref="J43" authorId="1">
      <text>
        <r>
          <rPr>
            <b/>
            <sz val="9"/>
            <color indexed="81"/>
            <rFont val="Tahoma"/>
            <family val="2"/>
          </rPr>
          <t>Equipo Portatil:</t>
        </r>
        <r>
          <rPr>
            <sz val="9"/>
            <color indexed="81"/>
            <rFont val="Tahoma"/>
            <family val="2"/>
          </rPr>
          <t xml:space="preserve">
Uca sp LV-LZ-Q07 PA DE LA A A LA D. De E-G e I-J: Xanthodius?. Fotos H, K-N sin identificar.</t>
        </r>
      </text>
    </comment>
    <comment ref="J58" authorId="1">
      <text>
        <r>
          <rPr>
            <b/>
            <sz val="9"/>
            <color indexed="81"/>
            <rFont val="Tahoma"/>
            <family val="2"/>
          </rPr>
          <t>Equipo Portatil:</t>
        </r>
        <r>
          <rPr>
            <sz val="9"/>
            <color indexed="81"/>
            <rFont val="Tahoma"/>
            <family val="2"/>
          </rPr>
          <t xml:space="preserve">
PV-MZ-Q02 P-A A Y B (Protothaca beili)
PV-MZ-Q02 P-A DE LA C A LA F (Ophiactis savignyi).</t>
        </r>
      </text>
    </comment>
    <comment ref="J62" authorId="1">
      <text>
        <r>
          <rPr>
            <b/>
            <sz val="9"/>
            <color indexed="81"/>
            <rFont val="Tahoma"/>
            <family val="2"/>
          </rPr>
          <t>Equipo Portatil:</t>
        </r>
        <r>
          <rPr>
            <sz val="9"/>
            <color indexed="81"/>
            <rFont val="Tahoma"/>
            <family val="2"/>
          </rPr>
          <t xml:space="preserve">
PV-MZ-Q06 P-A de E-G: Callianasa sp. De H-K Eurypanopeus sp.</t>
        </r>
      </text>
    </comment>
    <comment ref="J63" authorId="1">
      <text>
        <r>
          <rPr>
            <b/>
            <sz val="9"/>
            <color indexed="81"/>
            <rFont val="Tahoma"/>
            <family val="2"/>
          </rPr>
          <t>Equipo Portatil:</t>
        </r>
        <r>
          <rPr>
            <sz val="9"/>
            <color indexed="81"/>
            <rFont val="Tahoma"/>
            <family val="2"/>
          </rPr>
          <t xml:space="preserve">
PV-MZ-Q07 P-A DESDE LA A HASTA LA E</t>
        </r>
      </text>
    </comment>
    <comment ref="J64" authorId="1">
      <text>
        <r>
          <rPr>
            <b/>
            <sz val="9"/>
            <color indexed="81"/>
            <rFont val="Tahoma"/>
            <family val="2"/>
          </rPr>
          <t>Equipo Portatil:</t>
        </r>
        <r>
          <rPr>
            <sz val="9"/>
            <color indexed="81"/>
            <rFont val="Tahoma"/>
            <family val="2"/>
          </rPr>
          <t xml:space="preserve">
PV-MZ-Q08 P-A A Y B (Engina pulchra)</t>
        </r>
      </text>
    </comment>
    <comment ref="J65" authorId="1">
      <text>
        <r>
          <rPr>
            <b/>
            <sz val="9"/>
            <color indexed="81"/>
            <rFont val="Tahoma"/>
            <family val="2"/>
          </rPr>
          <t>Equipo Portatil:</t>
        </r>
        <r>
          <rPr>
            <sz val="9"/>
            <color indexed="81"/>
            <rFont val="Tahoma"/>
            <family val="2"/>
          </rPr>
          <t xml:space="preserve">
Agregar presencia de xantido con quela purpura AGREGAR PV-MZ-Q09 P-A DE LA A LA B, AGREGAR ESPECIE A LA LISTA</t>
        </r>
      </text>
    </comment>
    <comment ref="J67" authorId="2">
      <text>
        <r>
          <rPr>
            <b/>
            <sz val="9"/>
            <color indexed="81"/>
            <rFont val="Tahoma"/>
            <family val="2"/>
          </rPr>
          <t>Edgardo Londoño-Cruz:</t>
        </r>
        <r>
          <rPr>
            <sz val="9"/>
            <color indexed="81"/>
            <rFont val="Tahoma"/>
            <family val="2"/>
          </rPr>
          <t xml:space="preserve">
PV-LZ-Q01 P-A de la A a la k.</t>
        </r>
      </text>
    </comment>
    <comment ref="J73" authorId="2">
      <text>
        <r>
          <rPr>
            <b/>
            <sz val="9"/>
            <color indexed="81"/>
            <rFont val="Tahoma"/>
            <family val="2"/>
          </rPr>
          <t>Edgardo Londoño-Cruz:</t>
        </r>
        <r>
          <rPr>
            <sz val="9"/>
            <color indexed="81"/>
            <rFont val="Tahoma"/>
            <family val="2"/>
          </rPr>
          <t xml:space="preserve">
PV-LZ-Q07 P-A de la A a la D = Tegula panamensis.
PV-LZ-Q07 P-A E-G = Columbella major.</t>
        </r>
      </text>
    </comment>
    <comment ref="J76" authorId="2">
      <text>
        <r>
          <rPr>
            <b/>
            <sz val="9"/>
            <color indexed="81"/>
            <rFont val="Tahoma"/>
            <family val="2"/>
          </rPr>
          <t>Edgardo Londoño-Cruz:</t>
        </r>
        <r>
          <rPr>
            <sz val="9"/>
            <color indexed="81"/>
            <rFont val="Tahoma"/>
            <family val="2"/>
          </rPr>
          <t xml:space="preserve">
PV-LZ-Q10 P-A de la A a la D = Protothaca beili.</t>
        </r>
      </text>
    </comment>
    <comment ref="J88" authorId="1">
      <text>
        <r>
          <rPr>
            <b/>
            <sz val="9"/>
            <color indexed="81"/>
            <rFont val="Tahoma"/>
            <family val="2"/>
          </rPr>
          <t>Equipo Portatil:</t>
        </r>
        <r>
          <rPr>
            <sz val="9"/>
            <color indexed="81"/>
            <rFont val="Tahoma"/>
            <family val="2"/>
          </rPr>
          <t xml:space="preserve">
LC-MZ-Q02 P-A DE LA A A LA D</t>
        </r>
      </text>
    </comment>
    <comment ref="J92" authorId="1">
      <text>
        <r>
          <rPr>
            <b/>
            <sz val="9"/>
            <color indexed="81"/>
            <rFont val="Tahoma"/>
            <family val="2"/>
          </rPr>
          <t>Equipo Portatil:</t>
        </r>
        <r>
          <rPr>
            <sz val="9"/>
            <color indexed="81"/>
            <rFont val="Tahoma"/>
            <family val="2"/>
          </rPr>
          <t xml:space="preserve">
LC-MZ-Q06 P-A A Y B</t>
        </r>
      </text>
    </comment>
    <comment ref="J94" authorId="1">
      <text>
        <r>
          <rPr>
            <b/>
            <sz val="9"/>
            <color indexed="81"/>
            <rFont val="Tahoma"/>
            <family val="2"/>
          </rPr>
          <t>Equipo Portatil:</t>
        </r>
        <r>
          <rPr>
            <sz val="9"/>
            <color indexed="81"/>
            <rFont val="Tahoma"/>
            <family val="2"/>
          </rPr>
          <t xml:space="preserve">
LC-MZ-Q08 P-A DE LA A A LA O</t>
        </r>
      </text>
    </comment>
    <comment ref="J98" authorId="1">
      <text>
        <r>
          <rPr>
            <b/>
            <sz val="9"/>
            <color indexed="81"/>
            <rFont val="Tahoma"/>
            <family val="2"/>
          </rPr>
          <t>Equipo Portatil:</t>
        </r>
        <r>
          <rPr>
            <sz val="9"/>
            <color indexed="81"/>
            <rFont val="Tahoma"/>
            <family val="2"/>
          </rPr>
          <t xml:space="preserve">
LC-LZ-Q02 P-A DE LA A A LA C</t>
        </r>
      </text>
    </comment>
    <comment ref="J100" authorId="1">
      <text>
        <r>
          <rPr>
            <b/>
            <sz val="9"/>
            <color indexed="81"/>
            <rFont val="Tahoma"/>
            <family val="2"/>
          </rPr>
          <t>Equipo Portatil:</t>
        </r>
        <r>
          <rPr>
            <sz val="9"/>
            <color indexed="81"/>
            <rFont val="Tahoma"/>
            <family val="2"/>
          </rPr>
          <t xml:space="preserve">
LC-LZ-Q04 P-A DE LA A A LA D</t>
        </r>
      </text>
    </comment>
    <comment ref="J101" authorId="1">
      <text>
        <r>
          <rPr>
            <b/>
            <sz val="9"/>
            <color indexed="81"/>
            <rFont val="Tahoma"/>
            <family val="2"/>
          </rPr>
          <t>Equipo Portatil:</t>
        </r>
        <r>
          <rPr>
            <sz val="9"/>
            <color indexed="81"/>
            <rFont val="Tahoma"/>
            <family val="2"/>
          </rPr>
          <t xml:space="preserve">
LC-LZ-Q05 P-A DE LA A A LA H</t>
        </r>
      </text>
    </comment>
    <comment ref="J105" authorId="1">
      <text>
        <r>
          <rPr>
            <b/>
            <sz val="9"/>
            <color indexed="81"/>
            <rFont val="Tahoma"/>
            <family val="2"/>
          </rPr>
          <t>Equipo Portatil:</t>
        </r>
        <r>
          <rPr>
            <sz val="9"/>
            <color indexed="81"/>
            <rFont val="Tahoma"/>
            <family val="2"/>
          </rPr>
          <t xml:space="preserve">
LC-LZ-Q09 A Y B</t>
        </r>
      </text>
    </comment>
  </commentList>
</comments>
</file>

<file path=xl/comments3.xml><?xml version="1.0" encoding="utf-8"?>
<comments xmlns="http://schemas.openxmlformats.org/spreadsheetml/2006/main">
  <authors>
    <author>A</author>
    <author>Laboratorio de Ecología Experimental</author>
  </authors>
  <commentList>
    <comment ref="L1" author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Day and Night.</t>
        </r>
      </text>
    </comment>
    <comment ref="Z1" author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During High Tide.</t>
        </r>
      </text>
    </comment>
    <comment ref="L5" author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Primary Produer.</t>
        </r>
      </text>
    </comment>
    <comment ref="Z5" author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Filter Feeder.</t>
        </r>
      </text>
    </comment>
    <comment ref="K18" authorId="1">
      <text>
        <r>
          <rPr>
            <b/>
            <sz val="8"/>
            <color indexed="81"/>
            <rFont val="Tahoma"/>
            <family val="2"/>
          </rPr>
          <t>Laboratorio de Ecología Experimental:</t>
        </r>
        <r>
          <rPr>
            <sz val="8"/>
            <color indexed="81"/>
            <rFont val="Tahoma"/>
            <family val="2"/>
          </rPr>
          <t xml:space="preserve">
Remember: 1 to 10 are abundance data</t>
        </r>
      </text>
    </comment>
  </commentList>
</comments>
</file>

<file path=xl/comments4.xml><?xml version="1.0" encoding="utf-8"?>
<comments xmlns="http://schemas.openxmlformats.org/spreadsheetml/2006/main">
  <authors>
    <author>Equipo Portatil</author>
  </authors>
  <commentList>
    <comment ref="J63" authorId="0">
      <text>
        <r>
          <rPr>
            <b/>
            <sz val="9"/>
            <color indexed="81"/>
            <rFont val="Tahoma"/>
            <family val="2"/>
          </rPr>
          <t>Equipo Portatil:</t>
        </r>
        <r>
          <rPr>
            <sz val="9"/>
            <color indexed="81"/>
            <rFont val="Tahoma"/>
            <family val="2"/>
          </rPr>
          <t xml:space="preserve">
PV-MZ-Q06 P-A DE LA A A LA D</t>
        </r>
      </text>
    </comment>
  </commentList>
</comments>
</file>

<file path=xl/comments5.xml><?xml version="1.0" encoding="utf-8"?>
<comments xmlns="http://schemas.openxmlformats.org/spreadsheetml/2006/main">
  <authors>
    <author>Laboratorio de Ecología Experimental</author>
  </authors>
  <commentList>
    <comment ref="K1" authorId="0">
      <text>
        <r>
          <rPr>
            <b/>
            <sz val="8"/>
            <color indexed="81"/>
            <rFont val="Tahoma"/>
            <family val="2"/>
          </rPr>
          <t>Laboratorio de Ecología Experimental:</t>
        </r>
        <r>
          <rPr>
            <sz val="8"/>
            <color indexed="81"/>
            <rFont val="Tahoma"/>
            <family val="2"/>
          </rPr>
          <t xml:space="preserve">
Use "+" or "-" to east or west, and north and south</t>
        </r>
      </text>
    </comment>
    <comment ref="P1" authorId="0">
      <text>
        <r>
          <rPr>
            <b/>
            <sz val="8"/>
            <color indexed="81"/>
            <rFont val="Tahoma"/>
            <family val="2"/>
          </rPr>
          <t>Laboratorio de Ecología Experimental:</t>
        </r>
        <r>
          <rPr>
            <sz val="8"/>
            <color indexed="81"/>
            <rFont val="Tahoma"/>
            <family val="2"/>
          </rPr>
          <t xml:space="preserve">
Choose: Yes or Not</t>
        </r>
      </text>
    </comment>
    <comment ref="Q1" authorId="0">
      <text>
        <r>
          <rPr>
            <b/>
            <sz val="8"/>
            <color indexed="81"/>
            <rFont val="Tahoma"/>
            <family val="2"/>
          </rPr>
          <t>Laboratorio de Ecología Experimental:</t>
        </r>
        <r>
          <rPr>
            <sz val="8"/>
            <color indexed="81"/>
            <rFont val="Tahoma"/>
            <family val="2"/>
          </rPr>
          <t xml:space="preserve">
located within a radious of 10 kilometers of a human settlement of more than 5000 habitants. 
Choose: Yes or Not</t>
        </r>
      </text>
    </comment>
    <comment ref="R1" authorId="0">
      <text>
        <r>
          <rPr>
            <b/>
            <sz val="8"/>
            <color indexed="81"/>
            <rFont val="Tahoma"/>
            <family val="2"/>
          </rPr>
          <t>Laboratorio de Ecología Experimental:</t>
        </r>
        <r>
          <rPr>
            <sz val="8"/>
            <color indexed="81"/>
            <rFont val="Tahoma"/>
            <family val="2"/>
          </rPr>
          <t xml:space="preserve">
Choose: Yes or Not</t>
        </r>
      </text>
    </comment>
    <comment ref="S1" authorId="0">
      <text>
        <r>
          <rPr>
            <b/>
            <sz val="8"/>
            <color indexed="81"/>
            <rFont val="Tahoma"/>
            <family val="2"/>
          </rPr>
          <t>Laboratorio de Ecología Experimental:</t>
        </r>
        <r>
          <rPr>
            <sz val="8"/>
            <color indexed="81"/>
            <rFont val="Tahoma"/>
            <family val="2"/>
          </rPr>
          <t xml:space="preserve">
Choose: Yes or Not</t>
        </r>
      </text>
    </comment>
    <comment ref="K2" authorId="0">
      <text>
        <r>
          <rPr>
            <b/>
            <sz val="8"/>
            <color indexed="81"/>
            <rFont val="Tahoma"/>
            <family val="2"/>
          </rPr>
          <t>Laboratorio de Ecología Experimental:</t>
        </r>
        <r>
          <rPr>
            <sz val="8"/>
            <color indexed="81"/>
            <rFont val="Tahoma"/>
            <family val="2"/>
          </rPr>
          <t xml:space="preserve">
Example:   10.58880</t>
        </r>
      </text>
    </comment>
    <comment ref="L2" authorId="0">
      <text>
        <r>
          <rPr>
            <b/>
            <sz val="8"/>
            <color indexed="81"/>
            <rFont val="Tahoma"/>
            <family val="2"/>
          </rPr>
          <t>Laboratorio de Ecología Experimental:</t>
        </r>
        <r>
          <rPr>
            <sz val="8"/>
            <color indexed="81"/>
            <rFont val="Tahoma"/>
            <family val="2"/>
          </rPr>
          <t xml:space="preserve">
Example:  -67.07754</t>
        </r>
      </text>
    </comment>
    <comment ref="M2" authorId="0">
      <text>
        <r>
          <rPr>
            <b/>
            <sz val="8"/>
            <color indexed="81"/>
            <rFont val="Tahoma"/>
            <family val="2"/>
          </rPr>
          <t>Laboratorio de Ecología Experimental:</t>
        </r>
        <r>
          <rPr>
            <sz val="8"/>
            <color indexed="81"/>
            <rFont val="Tahoma"/>
            <family val="2"/>
          </rPr>
          <t xml:space="preserve">
Example: 5</t>
        </r>
      </text>
    </comment>
    <comment ref="N2" authorId="0">
      <text>
        <r>
          <rPr>
            <b/>
            <sz val="8"/>
            <color indexed="81"/>
            <rFont val="Tahoma"/>
            <family val="2"/>
          </rPr>
          <t>Laboratorio de Ecología Experimental:</t>
        </r>
        <r>
          <rPr>
            <sz val="8"/>
            <color indexed="81"/>
            <rFont val="Tahoma"/>
            <family val="2"/>
          </rPr>
          <t xml:space="preserve">
Example: WGS84</t>
        </r>
      </text>
    </comment>
  </commentList>
</comments>
</file>

<file path=xl/comments6.xml><?xml version="1.0" encoding="utf-8"?>
<comments xmlns="http://schemas.openxmlformats.org/spreadsheetml/2006/main">
  <authors>
    <author>Laboratorio de Ecología Experimental</author>
  </authors>
  <commentList>
    <comment ref="K18" authorId="0">
      <text>
        <r>
          <rPr>
            <b/>
            <sz val="8"/>
            <color indexed="81"/>
            <rFont val="Tahoma"/>
            <family val="2"/>
          </rPr>
          <t>Laboratorio de Ecología Experimental:</t>
        </r>
        <r>
          <rPr>
            <sz val="8"/>
            <color indexed="81"/>
            <rFont val="Tahoma"/>
            <family val="2"/>
          </rPr>
          <t xml:space="preserve">
Remember: 1 to 10 are cover data</t>
        </r>
      </text>
    </comment>
  </commentList>
</comments>
</file>

<file path=xl/comments7.xml><?xml version="1.0" encoding="utf-8"?>
<comments xmlns="http://schemas.openxmlformats.org/spreadsheetml/2006/main">
  <authors>
    <author>Laboratorio de Ecología Experimental</author>
  </authors>
  <commentList>
    <comment ref="K18" authorId="0">
      <text>
        <r>
          <rPr>
            <b/>
            <sz val="8"/>
            <color indexed="81"/>
            <rFont val="Tahoma"/>
            <family val="2"/>
          </rPr>
          <t>Laboratorio de Ecología Experimental:</t>
        </r>
        <r>
          <rPr>
            <sz val="8"/>
            <color indexed="81"/>
            <rFont val="Tahoma"/>
            <family val="2"/>
          </rPr>
          <t xml:space="preserve">
Remember: 1 to 10 are cover data</t>
        </r>
      </text>
    </comment>
  </commentList>
</comments>
</file>

<file path=xl/sharedStrings.xml><?xml version="1.0" encoding="utf-8"?>
<sst xmlns="http://schemas.openxmlformats.org/spreadsheetml/2006/main" count="5999" uniqueCount="538">
  <si>
    <t>Country</t>
  </si>
  <si>
    <t>Site</t>
  </si>
  <si>
    <t>Composition of substrate</t>
  </si>
  <si>
    <t>Observers</t>
  </si>
  <si>
    <t>State (or Province)</t>
  </si>
  <si>
    <t>Locality</t>
  </si>
  <si>
    <t>Strata</t>
  </si>
  <si>
    <t>Sampling Date</t>
  </si>
  <si>
    <t>Year</t>
  </si>
  <si>
    <t>Months</t>
  </si>
  <si>
    <t>Picture number</t>
  </si>
  <si>
    <t>Replicate / Species</t>
  </si>
  <si>
    <t>Phylum</t>
  </si>
  <si>
    <t xml:space="preserve">Percentage cover of sessile organisms </t>
  </si>
  <si>
    <t>Count for slow mobile organism</t>
  </si>
  <si>
    <t>Picture specie</t>
  </si>
  <si>
    <t>Voucher specie</t>
  </si>
  <si>
    <t>Common name</t>
  </si>
  <si>
    <t>Kingdom</t>
  </si>
  <si>
    <t>Class</t>
  </si>
  <si>
    <t>Order</t>
  </si>
  <si>
    <t>Family</t>
  </si>
  <si>
    <t>Genus</t>
  </si>
  <si>
    <t>Notes</t>
  </si>
  <si>
    <t>Hightide</t>
  </si>
  <si>
    <t>Midtide</t>
  </si>
  <si>
    <t>Lowtide</t>
  </si>
  <si>
    <t>Activity</t>
  </si>
  <si>
    <t>introduced or native species?</t>
  </si>
  <si>
    <t>invasive specie?</t>
  </si>
  <si>
    <t>Is it an habitat forming organisms?</t>
  </si>
  <si>
    <t>Feeding group</t>
  </si>
  <si>
    <t>Taxonomic synonym</t>
  </si>
  <si>
    <t>Picture site</t>
  </si>
  <si>
    <t>Criteria used to define strata</t>
  </si>
  <si>
    <t xml:space="preserve">Sexagesimal Coordinates </t>
  </si>
  <si>
    <t>MPA</t>
  </si>
  <si>
    <t>Urban Area</t>
  </si>
  <si>
    <t>Likelihood of a given rocky shore to be affected by sand</t>
  </si>
  <si>
    <t>Is there a sand strip in between the rocky shore and dry land?</t>
  </si>
  <si>
    <t>Rugosity (ratio)</t>
  </si>
  <si>
    <t>Slope measure</t>
  </si>
  <si>
    <t>Salinidad</t>
  </si>
  <si>
    <t>Latitude</t>
  </si>
  <si>
    <t>Longitude</t>
  </si>
  <si>
    <t>GPS error (m)</t>
  </si>
  <si>
    <t>Datum</t>
  </si>
  <si>
    <t>Species</t>
  </si>
  <si>
    <t>Coverage</t>
  </si>
  <si>
    <t>Label/Species</t>
  </si>
  <si>
    <t>Replicate</t>
  </si>
  <si>
    <t>Medición</t>
  </si>
  <si>
    <t>Isla Gorgona</t>
  </si>
  <si>
    <t>Cauca</t>
  </si>
  <si>
    <t>La Ventana</t>
  </si>
  <si>
    <t>High</t>
  </si>
  <si>
    <t>x</t>
  </si>
  <si>
    <t>Londoño-Cruz, Cardona-Gutiérrez, Mendoza.</t>
  </si>
  <si>
    <t>Nerita scabricosta</t>
  </si>
  <si>
    <t>Lottia mesoleuca</t>
  </si>
  <si>
    <t>Chthamalus panamensis</t>
  </si>
  <si>
    <t>Bostrychia radicans</t>
  </si>
  <si>
    <t xml:space="preserve"> </t>
  </si>
  <si>
    <t>Echinolittorina conspersa</t>
  </si>
  <si>
    <t>Isognomon janus</t>
  </si>
  <si>
    <t>Planaxis planicostatus</t>
  </si>
  <si>
    <t>Mid</t>
  </si>
  <si>
    <t>Siphonaria maura</t>
  </si>
  <si>
    <t>Chaetopteridae</t>
  </si>
  <si>
    <t>Nerita funiculata</t>
  </si>
  <si>
    <t>Calcinus obscurus</t>
  </si>
  <si>
    <t>Cerithium adustum</t>
  </si>
  <si>
    <t>Ophiocoma aethiops</t>
  </si>
  <si>
    <t>Tegula panamensis</t>
  </si>
  <si>
    <t>Brachidontes playasensis</t>
  </si>
  <si>
    <t>Echinolittorina sp.</t>
  </si>
  <si>
    <t>Siphonaria gigas</t>
  </si>
  <si>
    <t>Colombia</t>
  </si>
  <si>
    <t>Verrucaria sp.</t>
  </si>
  <si>
    <t>Cladophoropsis adhaerens</t>
  </si>
  <si>
    <t>Pachygrapsus transversus</t>
  </si>
  <si>
    <t>Eriphia squamata</t>
  </si>
  <si>
    <t>Acanthochitona hirudiniformis</t>
  </si>
  <si>
    <t>Chiton stokesii</t>
  </si>
  <si>
    <t>Petrolistes sp.</t>
  </si>
  <si>
    <t>Ischnochiton dispar</t>
  </si>
  <si>
    <t>Leiosolenus aristatus</t>
  </si>
  <si>
    <t>Ophionereis annulata</t>
  </si>
  <si>
    <t>Phascolosoma (Phascolosoma) cf. perlucens</t>
  </si>
  <si>
    <t>Chama sp.</t>
  </si>
  <si>
    <t>Lottia sp.</t>
  </si>
  <si>
    <t>Londoño-Cruz, Cardona-Gutiérrez, Mendoza</t>
  </si>
  <si>
    <t>11% without substrate</t>
  </si>
  <si>
    <t>4% without substrate</t>
  </si>
  <si>
    <t>1% without substrate</t>
  </si>
  <si>
    <t>Low</t>
  </si>
  <si>
    <t xml:space="preserve">Low </t>
  </si>
  <si>
    <t>Conus nux</t>
  </si>
  <si>
    <t>Elysia diomedea</t>
  </si>
  <si>
    <t>Ophiactis savignyi</t>
  </si>
  <si>
    <t>Diodora</t>
  </si>
  <si>
    <t>Leiosolenus plumula</t>
  </si>
  <si>
    <t>Padina mexicana</t>
  </si>
  <si>
    <t>LV-MZ-Q10</t>
  </si>
  <si>
    <t>LV-MZ-Q01</t>
  </si>
  <si>
    <t>LV-MZ-Q02</t>
  </si>
  <si>
    <t>LV-MZ-Q03</t>
  </si>
  <si>
    <t>LV-MZ-Q04</t>
  </si>
  <si>
    <t>LV-MZ-Q05</t>
  </si>
  <si>
    <t>LV-MZ-Q06</t>
  </si>
  <si>
    <t>LV-MZ-Q07</t>
  </si>
  <si>
    <t>LV-MZ-Q08</t>
  </si>
  <si>
    <t>LV-MZ-Q09</t>
  </si>
  <si>
    <t>LV-HZ-Q01</t>
  </si>
  <si>
    <t>LV-HZ-Q02</t>
  </si>
  <si>
    <t>LV-HZ-Q03</t>
  </si>
  <si>
    <t>LV-HZ-Q04</t>
  </si>
  <si>
    <t>LV-HZ-Q05</t>
  </si>
  <si>
    <t>LV-HZ-Q06</t>
  </si>
  <si>
    <t>LV-HZ-Q07</t>
  </si>
  <si>
    <t>LV-HZ-Q08</t>
  </si>
  <si>
    <t>LV-HZ-Q09</t>
  </si>
  <si>
    <t>LV-HZ-Q10</t>
  </si>
  <si>
    <t>LV-LZ-Q01</t>
  </si>
  <si>
    <t>LV-LZ-Q02</t>
  </si>
  <si>
    <t>LV-LZ-Q03</t>
  </si>
  <si>
    <t>LV-LZ-Q04</t>
  </si>
  <si>
    <t>LV-LZ-Q05</t>
  </si>
  <si>
    <t>LV-LZ-Q06</t>
  </si>
  <si>
    <t>LV-LZ-Q07</t>
  </si>
  <si>
    <t>LV-LZ-Q08</t>
  </si>
  <si>
    <t>LV-LZ-Q09</t>
  </si>
  <si>
    <t>LV-LZ-Q10</t>
  </si>
  <si>
    <t>Ischnochiton tenuisculptus</t>
  </si>
  <si>
    <t>Stenoplax limaciformis</t>
  </si>
  <si>
    <t>Platyactaea dovii</t>
  </si>
  <si>
    <t>Mitrella elegans</t>
  </si>
  <si>
    <t>Playa Verde</t>
  </si>
  <si>
    <t>Echinolittorina apicina</t>
  </si>
  <si>
    <t>Echinolittorina tenuistriata</t>
  </si>
  <si>
    <t>Echinolittorina dubiosa</t>
  </si>
  <si>
    <t>Ophiura</t>
  </si>
  <si>
    <t>Limaria pacifica</t>
  </si>
  <si>
    <t>PV-HZ-Q01</t>
  </si>
  <si>
    <t>PV-HZ-Q02</t>
  </si>
  <si>
    <t>PV-HZ-Q03</t>
  </si>
  <si>
    <t>PV-HZ-Q04</t>
  </si>
  <si>
    <t>PV-HZ-Q05</t>
  </si>
  <si>
    <t>PV-HZ-Q06</t>
  </si>
  <si>
    <t>PV-HZ-Q07</t>
  </si>
  <si>
    <t>PV-HZ-Q08</t>
  </si>
  <si>
    <t>PV-HZ-Q09</t>
  </si>
  <si>
    <t>PV-HZ-Q10</t>
  </si>
  <si>
    <t>PV-MZ-Q01</t>
  </si>
  <si>
    <t>PV-MZ-Q02</t>
  </si>
  <si>
    <t>PV-MZ-Q03</t>
  </si>
  <si>
    <t>PV-MZ-Q04</t>
  </si>
  <si>
    <t>PV-MZ-Q05</t>
  </si>
  <si>
    <t>PV-MZ-Q06</t>
  </si>
  <si>
    <t>PV-MZ-Q07</t>
  </si>
  <si>
    <t>PV-MZ-Q08</t>
  </si>
  <si>
    <t>PV-MZ-Q09</t>
  </si>
  <si>
    <t>PV-MZ-Q10</t>
  </si>
  <si>
    <t>Dolabrifera dolabrifera</t>
  </si>
  <si>
    <t>La Mancora</t>
  </si>
  <si>
    <t>Ophiura chiquita foto</t>
  </si>
  <si>
    <t>LM-MZ-Q01</t>
  </si>
  <si>
    <t>LM-MZ-Q02</t>
  </si>
  <si>
    <t>LM-MZ-Q03</t>
  </si>
  <si>
    <t>LM-MZ-Q04</t>
  </si>
  <si>
    <t>LM-MZ-Q05</t>
  </si>
  <si>
    <t>LM-MZ-Q06</t>
  </si>
  <si>
    <t>LM-MZ-Q07</t>
  </si>
  <si>
    <t>LM-MZ-Q08</t>
  </si>
  <si>
    <t>LM-MZ-Q09</t>
  </si>
  <si>
    <t>LM-MZ-Q10</t>
  </si>
  <si>
    <t>LM-LZ-Q01</t>
  </si>
  <si>
    <t>LM-LZ-Q02</t>
  </si>
  <si>
    <t>LM-LZ-Q03</t>
  </si>
  <si>
    <t>LM-LZ-Q04</t>
  </si>
  <si>
    <t>LM-LZ-Q05</t>
  </si>
  <si>
    <t>LM-LZ-Q06</t>
  </si>
  <si>
    <t>LM-LZ-Q07</t>
  </si>
  <si>
    <t>LM-LZ-Q08</t>
  </si>
  <si>
    <t>LM-LZ-Q09</t>
  </si>
  <si>
    <t>LM-LZ-Q10</t>
  </si>
  <si>
    <t>LM-HZ-Q02</t>
  </si>
  <si>
    <t>LM-HZ-Q01</t>
  </si>
  <si>
    <t>LM-HZ-Q03</t>
  </si>
  <si>
    <t>LM-HZ-Q04</t>
  </si>
  <si>
    <t>LM-HZ-Q05</t>
  </si>
  <si>
    <t>LM-HZ-Q06</t>
  </si>
  <si>
    <t>LM-HZ-Q07</t>
  </si>
  <si>
    <t>LM-HZ-Q08</t>
  </si>
  <si>
    <t>LM-HZ-Q09</t>
  </si>
  <si>
    <t>LM-HZ-Q10</t>
  </si>
  <si>
    <t>PV-LZ-Q01</t>
  </si>
  <si>
    <t>PV-LZ-Q02</t>
  </si>
  <si>
    <t>PV-LZ-Q03</t>
  </si>
  <si>
    <t>PV-LZ-Q04</t>
  </si>
  <si>
    <t>PV-LZ-Q05</t>
  </si>
  <si>
    <t>PV-LZ-Q06</t>
  </si>
  <si>
    <t>PV-LZ-Q07</t>
  </si>
  <si>
    <t>PV-LZ-Q08</t>
  </si>
  <si>
    <t>PV-LZ-Q09</t>
  </si>
  <si>
    <t>PV-LZ-Q10</t>
  </si>
  <si>
    <t>Sabellidae</t>
  </si>
  <si>
    <t>Holothuria sp.</t>
  </si>
  <si>
    <t>Hespererato scabriuscula</t>
  </si>
  <si>
    <t>Brachidontes semilaevis</t>
  </si>
  <si>
    <t>Muricopsis zeteki</t>
  </si>
  <si>
    <t>Epitonium sp.</t>
  </si>
  <si>
    <t>Eunice cedroensis</t>
  </si>
  <si>
    <t>Engina pulchra</t>
  </si>
  <si>
    <t>Columbella major</t>
  </si>
  <si>
    <t>Hipponix panamensis</t>
  </si>
  <si>
    <t>Barbatia sp.</t>
  </si>
  <si>
    <t>Fossarus sp.</t>
  </si>
  <si>
    <t>Anthopleura sp.</t>
  </si>
  <si>
    <t>Ceramium sp.</t>
  </si>
  <si>
    <t>Derbesia sp.</t>
  </si>
  <si>
    <t>Lithothamnion sp.</t>
  </si>
  <si>
    <t>Valonia sp.</t>
  </si>
  <si>
    <t>Corallinaceae sp.</t>
  </si>
  <si>
    <t>Lithophyllum sp.</t>
  </si>
  <si>
    <t>Hypnea sp.</t>
  </si>
  <si>
    <t>Gelidium sp.</t>
  </si>
  <si>
    <t>Jania sp.</t>
  </si>
  <si>
    <t>Amphiroa sp.</t>
  </si>
  <si>
    <t>Haliclona sp.</t>
  </si>
  <si>
    <t>Axiidae sp.</t>
  </si>
  <si>
    <t>Lophoxanthus lamellipes</t>
  </si>
  <si>
    <t>Megalobrachium pacificum</t>
  </si>
  <si>
    <t>Mithraculus denticulatus</t>
  </si>
  <si>
    <t>Xanthodius sp.</t>
  </si>
  <si>
    <t>Uca sp. 1</t>
  </si>
  <si>
    <t>Uca sp. 2</t>
  </si>
  <si>
    <t>Eurypanopeus</t>
  </si>
  <si>
    <t>Eurypanopeus sp.</t>
  </si>
  <si>
    <t>Cataleptodius taboganus</t>
  </si>
  <si>
    <t>Uca sp. 3</t>
  </si>
  <si>
    <t>Ischnochiton sp.</t>
  </si>
  <si>
    <t>Callianassa sp.</t>
  </si>
  <si>
    <t>Ligia occidentalis</t>
  </si>
  <si>
    <t>Geograpsus lividus</t>
  </si>
  <si>
    <t>Prosthiostomidae spp.</t>
  </si>
  <si>
    <t>Desmanthus sp.</t>
  </si>
  <si>
    <t>Diodora saturnalis</t>
  </si>
  <si>
    <t>Acanthais brevidentata</t>
  </si>
  <si>
    <t>Phragmatopoma sp.</t>
  </si>
  <si>
    <r>
      <t>1</t>
    </r>
    <r>
      <rPr>
        <sz val="11"/>
        <color theme="1"/>
        <rFont val="Symbol"/>
        <family val="1"/>
        <charset val="2"/>
      </rPr>
      <t>~</t>
    </r>
    <r>
      <rPr>
        <sz val="11"/>
        <color theme="1"/>
        <rFont val="Calibri"/>
        <family val="2"/>
        <scheme val="minor"/>
      </rPr>
      <t>2</t>
    </r>
  </si>
  <si>
    <t>YES</t>
  </si>
  <si>
    <t>NO</t>
  </si>
  <si>
    <t>Biological/Physical</t>
  </si>
  <si>
    <t>Mycale sp.</t>
  </si>
  <si>
    <t>Leukoma beili</t>
  </si>
  <si>
    <t>Vasula melones</t>
  </si>
  <si>
    <t>Gemophos ringens</t>
  </si>
  <si>
    <t>Vasula speciosa</t>
  </si>
  <si>
    <t>Octopus sp.</t>
  </si>
  <si>
    <t>Isopoda</t>
  </si>
  <si>
    <t>Gammarus sp.</t>
  </si>
  <si>
    <t>Tetraclita squamosa panamensis</t>
  </si>
  <si>
    <t>Animalia</t>
  </si>
  <si>
    <t>Cnidaria</t>
  </si>
  <si>
    <t>Platyhelminthes</t>
  </si>
  <si>
    <t>Annelida</t>
  </si>
  <si>
    <t>Sipuncula</t>
  </si>
  <si>
    <t>Mollusca</t>
  </si>
  <si>
    <t>Arthropoda</t>
  </si>
  <si>
    <t>Echinodermata</t>
  </si>
  <si>
    <t>Anthozoa</t>
  </si>
  <si>
    <t>Rhabditophora</t>
  </si>
  <si>
    <t>Polychaeta</t>
  </si>
  <si>
    <t>Phascolosomatidea</t>
  </si>
  <si>
    <t>Bivalvia</t>
  </si>
  <si>
    <t>Gastropoda</t>
  </si>
  <si>
    <t>Polyplacophora</t>
  </si>
  <si>
    <t>Cephalopoda</t>
  </si>
  <si>
    <t>Malacostraca</t>
  </si>
  <si>
    <t>Hexanauplia</t>
  </si>
  <si>
    <t>Holothuroidea</t>
  </si>
  <si>
    <t>Ophiuroidea</t>
  </si>
  <si>
    <t>Actiniaria</t>
  </si>
  <si>
    <t>Polycladida</t>
  </si>
  <si>
    <t>Eunicida</t>
  </si>
  <si>
    <t>Aspidosiphonida</t>
  </si>
  <si>
    <t>Phascolosomatida</t>
  </si>
  <si>
    <t>Ostreida</t>
  </si>
  <si>
    <t>Mytilida</t>
  </si>
  <si>
    <t>Carditida</t>
  </si>
  <si>
    <t>Limida</t>
  </si>
  <si>
    <t>Venerida</t>
  </si>
  <si>
    <t>Arcida</t>
  </si>
  <si>
    <t>Myida</t>
  </si>
  <si>
    <t>Neogastropoda</t>
  </si>
  <si>
    <t>[unassigned] Caenogastropoda</t>
  </si>
  <si>
    <t>Lepetellida</t>
  </si>
  <si>
    <t>Siphonariida</t>
  </si>
  <si>
    <t>Cycloneritida</t>
  </si>
  <si>
    <t>Aplysiida</t>
  </si>
  <si>
    <t>Littorinimorpha</t>
  </si>
  <si>
    <t>Trochida</t>
  </si>
  <si>
    <t>Chitonida</t>
  </si>
  <si>
    <t>Octopoda</t>
  </si>
  <si>
    <t>Amphipoda</t>
  </si>
  <si>
    <t>Decapoda</t>
  </si>
  <si>
    <t>Sessilia</t>
  </si>
  <si>
    <t>Holothuriida</t>
  </si>
  <si>
    <t>Amphilepidida</t>
  </si>
  <si>
    <t>Ophiacanthida</t>
  </si>
  <si>
    <t>Actiniidae</t>
  </si>
  <si>
    <t>Prosthiostomidae</t>
  </si>
  <si>
    <t>Eunicidae</t>
  </si>
  <si>
    <t>Aspidosiphonidae</t>
  </si>
  <si>
    <t>Phascolosomatidae</t>
  </si>
  <si>
    <t>Pteriidae</t>
  </si>
  <si>
    <t>Mytilidae</t>
  </si>
  <si>
    <t>Chamidae</t>
  </si>
  <si>
    <t>Carditidae</t>
  </si>
  <si>
    <t>Limidae</t>
  </si>
  <si>
    <t>Veneridae</t>
  </si>
  <si>
    <t>Arcidae</t>
  </si>
  <si>
    <t>Corbulidae</t>
  </si>
  <si>
    <t>Columbellidae</t>
  </si>
  <si>
    <t>Muricidae</t>
  </si>
  <si>
    <t>Cerithiidae</t>
  </si>
  <si>
    <t>Fissurellidae</t>
  </si>
  <si>
    <t>Siphonariidae</t>
  </si>
  <si>
    <t>Neritidae</t>
  </si>
  <si>
    <t>Pisaniidae</t>
  </si>
  <si>
    <t>Conidae</t>
  </si>
  <si>
    <t>Aplysiidae</t>
  </si>
  <si>
    <t>Littorinidae</t>
  </si>
  <si>
    <t>Epitoniidae</t>
  </si>
  <si>
    <t>Planaxidae</t>
  </si>
  <si>
    <t>Hipponicidae</t>
  </si>
  <si>
    <t>Lottiidae</t>
  </si>
  <si>
    <t>Mitridae</t>
  </si>
  <si>
    <t>Tegulidae</t>
  </si>
  <si>
    <t>Vermetidae</t>
  </si>
  <si>
    <t>Acanthochitonidae</t>
  </si>
  <si>
    <t>Chitonidae</t>
  </si>
  <si>
    <t>Ischnochitonidae</t>
  </si>
  <si>
    <t>Octopodidae</t>
  </si>
  <si>
    <t>Ligiidae</t>
  </si>
  <si>
    <t>Gammaridae</t>
  </si>
  <si>
    <t>Callianassidae</t>
  </si>
  <si>
    <t>Callianideidae</t>
  </si>
  <si>
    <t>Diogenidae</t>
  </si>
  <si>
    <t>Porcellanidae</t>
  </si>
  <si>
    <t>Xanthidae</t>
  </si>
  <si>
    <t>Eriphiidae</t>
  </si>
  <si>
    <t>Panopeidae</t>
  </si>
  <si>
    <t>Grapsidae</t>
  </si>
  <si>
    <t>Pseudorhombilidae</t>
  </si>
  <si>
    <t>Mithracidae</t>
  </si>
  <si>
    <t>Ocypodidae</t>
  </si>
  <si>
    <t>Chthamalidae</t>
  </si>
  <si>
    <t>Tetraclitidae</t>
  </si>
  <si>
    <t>Holothuriidae</t>
  </si>
  <si>
    <t>Ophiactidae</t>
  </si>
  <si>
    <t>Ophiocomidae</t>
  </si>
  <si>
    <t>Ophionereididae</t>
  </si>
  <si>
    <t>Anthopleura</t>
  </si>
  <si>
    <t>Eunice</t>
  </si>
  <si>
    <t>Aspidosiphon</t>
  </si>
  <si>
    <t>Phascolosoma</t>
  </si>
  <si>
    <t>Isognomon</t>
  </si>
  <si>
    <t>Leiosolenus</t>
  </si>
  <si>
    <t>Brachidontes</t>
  </si>
  <si>
    <t>Chama</t>
  </si>
  <si>
    <t>Cardita</t>
  </si>
  <si>
    <t>Limaria</t>
  </si>
  <si>
    <t>Leukoma</t>
  </si>
  <si>
    <t>Barbatia</t>
  </si>
  <si>
    <t>Corbula</t>
  </si>
  <si>
    <t>Anachis</t>
  </si>
  <si>
    <t>Vasula</t>
  </si>
  <si>
    <t>Cerithium</t>
  </si>
  <si>
    <t>Fissurella</t>
  </si>
  <si>
    <t>Siphonaria</t>
  </si>
  <si>
    <t>Nerita</t>
  </si>
  <si>
    <t>Gemophos</t>
  </si>
  <si>
    <t>Columbella</t>
  </si>
  <si>
    <t>Conus</t>
  </si>
  <si>
    <t>Dolabrifera</t>
  </si>
  <si>
    <t>Echinolittorina</t>
  </si>
  <si>
    <t>Engina</t>
  </si>
  <si>
    <t>Epitonium</t>
  </si>
  <si>
    <t>Fossarus</t>
  </si>
  <si>
    <t>Hipponix</t>
  </si>
  <si>
    <t>Lottia</t>
  </si>
  <si>
    <t>Mitra</t>
  </si>
  <si>
    <t>Mitrella</t>
  </si>
  <si>
    <t>Planaxis</t>
  </si>
  <si>
    <t>Purpura</t>
  </si>
  <si>
    <t>Tegula</t>
  </si>
  <si>
    <t>Acanthochitona</t>
  </si>
  <si>
    <t>Chiton</t>
  </si>
  <si>
    <t>Ischnochiton</t>
  </si>
  <si>
    <t>Stenoplax</t>
  </si>
  <si>
    <t>Octopus</t>
  </si>
  <si>
    <t>Ligia</t>
  </si>
  <si>
    <t>Gammarus</t>
  </si>
  <si>
    <t>Callianassa</t>
  </si>
  <si>
    <t>Paracallianidea</t>
  </si>
  <si>
    <t>Calcinus</t>
  </si>
  <si>
    <t>Megalobrachium</t>
  </si>
  <si>
    <t>Petrolisthes</t>
  </si>
  <si>
    <t>Cataleptodius</t>
  </si>
  <si>
    <t>Eriphia</t>
  </si>
  <si>
    <t>Geograpsus</t>
  </si>
  <si>
    <t>Lophoxanthus</t>
  </si>
  <si>
    <t>Mithraculus</t>
  </si>
  <si>
    <t>Pachygrapsus</t>
  </si>
  <si>
    <t>Platyactaea</t>
  </si>
  <si>
    <t>Uca</t>
  </si>
  <si>
    <t>Xanthodius</t>
  </si>
  <si>
    <t>Chthamalus</t>
  </si>
  <si>
    <t>Tetraclita</t>
  </si>
  <si>
    <t>Holothuria</t>
  </si>
  <si>
    <t>Ophiactis</t>
  </si>
  <si>
    <t>Ophiocoma</t>
  </si>
  <si>
    <t>Ophionereis</t>
  </si>
  <si>
    <t>Caenogastropoda</t>
  </si>
  <si>
    <t>Isopoda sp.</t>
  </si>
  <si>
    <t>Chaetopteridae sp.</t>
  </si>
  <si>
    <t>Aspidosiphon (Aspidosiphon) cf. elegans</t>
  </si>
  <si>
    <t>Phascolosoma (Phascolosoma) cf. nigrescens</t>
  </si>
  <si>
    <t>Vermetidae sp.</t>
  </si>
  <si>
    <t>Sabellidae sp.</t>
  </si>
  <si>
    <t>Carditamera affinis</t>
  </si>
  <si>
    <t>Caryocorbula marmorata</t>
  </si>
  <si>
    <t>Leiosolenus calyculatus</t>
  </si>
  <si>
    <t>Leiosolenus hancocki</t>
  </si>
  <si>
    <t>Fissurella microtrema</t>
  </si>
  <si>
    <t>Fissurella virescens</t>
  </si>
  <si>
    <t>Parvanachis pygmaea</t>
  </si>
  <si>
    <t>Neotiara lens</t>
  </si>
  <si>
    <t>Plicopurpura pansa</t>
  </si>
  <si>
    <t>Tegula pellisserpentis</t>
  </si>
  <si>
    <t>Paracallianidea laevicauda</t>
  </si>
  <si>
    <t>Petrolisthes donadio</t>
  </si>
  <si>
    <t>Holothuria (Selenkothuria) portovallartensis</t>
  </si>
  <si>
    <t>Ophiocomella alexandri</t>
  </si>
  <si>
    <t>Physalia sp.</t>
  </si>
  <si>
    <t>Hydrozoa</t>
  </si>
  <si>
    <t>Siphonophorae</t>
  </si>
  <si>
    <t>Sabellida</t>
  </si>
  <si>
    <t>Physaliidae</t>
  </si>
  <si>
    <t>Plakobranchidae</t>
  </si>
  <si>
    <t>Eratoidae</t>
  </si>
  <si>
    <t>Axiidae</t>
  </si>
  <si>
    <t>Physalia</t>
  </si>
  <si>
    <t>Elysia</t>
  </si>
  <si>
    <t>Hespererato</t>
  </si>
  <si>
    <t>Muricopsis</t>
  </si>
  <si>
    <t>Acanthais</t>
  </si>
  <si>
    <t>Gemophos sp.</t>
  </si>
  <si>
    <t>Plantae</t>
  </si>
  <si>
    <t>Chromista</t>
  </si>
  <si>
    <t>Fungi</t>
  </si>
  <si>
    <t>Chlorophyta</t>
  </si>
  <si>
    <t>Rhodophyta</t>
  </si>
  <si>
    <t>Ochrophyta</t>
  </si>
  <si>
    <t>Ascomycota</t>
  </si>
  <si>
    <t>Porifera</t>
  </si>
  <si>
    <t>Ulvophyceae</t>
  </si>
  <si>
    <t>Florideophyceae</t>
  </si>
  <si>
    <t>Phaeophyceae</t>
  </si>
  <si>
    <t>Eurotiomycetes</t>
  </si>
  <si>
    <t>Demospongiae</t>
  </si>
  <si>
    <t>Cladophorales</t>
  </si>
  <si>
    <t>Ceramiales</t>
  </si>
  <si>
    <t>Bryopsidales</t>
  </si>
  <si>
    <t>Gigartinales</t>
  </si>
  <si>
    <t>Gelidiales</t>
  </si>
  <si>
    <t>Corallinales</t>
  </si>
  <si>
    <t>Dictyotales</t>
  </si>
  <si>
    <t>Verrucariales</t>
  </si>
  <si>
    <t>Bubarida</t>
  </si>
  <si>
    <t>Boodleaceae</t>
  </si>
  <si>
    <t>Ceramiaceae</t>
  </si>
  <si>
    <t>Derbesiaceae</t>
  </si>
  <si>
    <t>Rhodomelaceae</t>
  </si>
  <si>
    <t>Cystocloniaceae</t>
  </si>
  <si>
    <t>Gelidiaceae</t>
  </si>
  <si>
    <t>Corallinaceae</t>
  </si>
  <si>
    <t>Dictyotaceae</t>
  </si>
  <si>
    <t>Valoniaceae</t>
  </si>
  <si>
    <t>Lithophyllaceae</t>
  </si>
  <si>
    <t>Lithothamniaceae</t>
  </si>
  <si>
    <t>Verrucariaceae</t>
  </si>
  <si>
    <t>Desmanthidae</t>
  </si>
  <si>
    <t>Sabellariidae</t>
  </si>
  <si>
    <t>Cladophoropsis</t>
  </si>
  <si>
    <t>Ceramium</t>
  </si>
  <si>
    <t>Derbesia</t>
  </si>
  <si>
    <t>Bostrychia</t>
  </si>
  <si>
    <t>Hypnea</t>
  </si>
  <si>
    <t>Gelidium</t>
  </si>
  <si>
    <t>Jania</t>
  </si>
  <si>
    <t>Padina</t>
  </si>
  <si>
    <t>Valonia</t>
  </si>
  <si>
    <t>Lithophyllum</t>
  </si>
  <si>
    <t>Lithothamnion</t>
  </si>
  <si>
    <t>Amphiroa</t>
  </si>
  <si>
    <t>Verrucaria</t>
  </si>
  <si>
    <t>Desmanthus</t>
  </si>
  <si>
    <t>Phragmatopoma</t>
  </si>
  <si>
    <t>Haplosclerida</t>
  </si>
  <si>
    <t>Chalinidae</t>
  </si>
  <si>
    <t>Haliclona</t>
  </si>
  <si>
    <t>Poecilosclerida</t>
  </si>
  <si>
    <t>Mycalidae</t>
  </si>
  <si>
    <t>Mycale</t>
  </si>
  <si>
    <t>Bare Rock</t>
  </si>
  <si>
    <t>Without Substrate</t>
  </si>
  <si>
    <t>2% without substrate</t>
  </si>
  <si>
    <t>6% without substrate</t>
  </si>
  <si>
    <t>8% without substrate</t>
  </si>
  <si>
    <t>27% without substrate</t>
  </si>
  <si>
    <t>14% without substrate</t>
  </si>
  <si>
    <t>Graval and coral rubble</t>
  </si>
  <si>
    <t>Coral rubble and sand</t>
  </si>
  <si>
    <t>Dead coral and coral rubble</t>
  </si>
  <si>
    <t>P.P.</t>
  </si>
  <si>
    <t>F.F.</t>
  </si>
  <si>
    <t>H.T.</t>
  </si>
  <si>
    <t>D&amp;N</t>
  </si>
  <si>
    <t>Car</t>
  </si>
  <si>
    <t>Car Det Omn Sca</t>
  </si>
  <si>
    <t>Det Sca</t>
  </si>
  <si>
    <t>Large blocks and boulders, platform.</t>
  </si>
  <si>
    <t>Blocks and bolders</t>
  </si>
  <si>
    <t>Lage blocks and boulders</t>
  </si>
  <si>
    <t>WGS84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</si>
</sst>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2F2F"/>
      <name val="Calibri"/>
      <family val="2"/>
      <scheme val="minor"/>
    </font>
    <font>
      <sz val="10"/>
      <color rgb="FF535154"/>
      <name val="Verdana"/>
      <family val="2"/>
    </font>
    <font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rgb="FF002F2F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Symbol"/>
      <family val="1"/>
      <charset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3" fillId="0" borderId="0"/>
    <xf numFmtId="0" fontId="13" fillId="0" borderId="0"/>
  </cellStyleXfs>
  <cellXfs count="7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/>
    </xf>
    <xf numFmtId="14" fontId="9" fillId="0" borderId="0" xfId="0" applyNumberFormat="1" applyFont="1" applyBorder="1" applyAlignment="1">
      <alignment horizontal="center" vertical="center"/>
    </xf>
    <xf numFmtId="14" fontId="9" fillId="0" borderId="0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4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0" fontId="0" fillId="0" borderId="0" xfId="0" applyFont="1" applyFill="1"/>
    <xf numFmtId="0" fontId="0" fillId="0" borderId="0" xfId="0" applyFont="1"/>
    <xf numFmtId="0" fontId="0" fillId="0" borderId="0" xfId="0" applyFont="1" applyAlignment="1">
      <alignment horizontal="left" vertical="center"/>
    </xf>
    <xf numFmtId="0" fontId="0" fillId="3" borderId="0" xfId="0" applyFont="1" applyFill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0" fontId="1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/>
    <xf numFmtId="0" fontId="9" fillId="3" borderId="0" xfId="0" applyFont="1" applyFill="1" applyAlignment="1">
      <alignment horizontal="center" vertical="center"/>
    </xf>
    <xf numFmtId="0" fontId="13" fillId="0" borderId="0" xfId="2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right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BO286"/>
  <sheetViews>
    <sheetView tabSelected="1" zoomScaleNormal="100" workbookViewId="0">
      <pane xSplit="12" ySplit="16" topLeftCell="M17" activePane="bottomRight" state="frozen"/>
      <selection pane="topRight" activeCell="M1" sqref="M1"/>
      <selection pane="bottomLeft" activeCell="A13" sqref="A13"/>
      <selection pane="bottomRight" sqref="A1:J15"/>
    </sheetView>
  </sheetViews>
  <sheetFormatPr baseColWidth="10" defaultRowHeight="15" x14ac:dyDescent="0.25"/>
  <cols>
    <col min="1" max="1" width="5.140625" style="2" bestFit="1" customWidth="1"/>
    <col min="2" max="2" width="7.85546875" style="2" bestFit="1" customWidth="1"/>
    <col min="3" max="3" width="9.85546875" style="2" bestFit="1" customWidth="1"/>
    <col min="4" max="4" width="17.5703125" style="2" bestFit="1" customWidth="1"/>
    <col min="5" max="5" width="12.85546875" style="2" bestFit="1" customWidth="1"/>
    <col min="6" max="6" width="11.85546875" style="2" bestFit="1" customWidth="1"/>
    <col min="7" max="7" width="6.140625" style="2" bestFit="1" customWidth="1"/>
    <col min="8" max="8" width="13.7109375" style="2" bestFit="1" customWidth="1"/>
    <col min="9" max="9" width="41.85546875" style="2" bestFit="1" customWidth="1"/>
    <col min="10" max="10" width="17" style="2" customWidth="1"/>
    <col min="11" max="11" width="9.28515625" style="2" bestFit="1" customWidth="1"/>
    <col min="12" max="12" width="31.85546875" style="2" bestFit="1" customWidth="1"/>
    <col min="13" max="13" width="14.5703125" style="2" bestFit="1" customWidth="1"/>
    <col min="14" max="14" width="15.140625" style="2" bestFit="1" customWidth="1"/>
    <col min="15" max="15" width="21" style="2" bestFit="1" customWidth="1"/>
    <col min="16" max="16" width="41.140625" style="2" bestFit="1" customWidth="1"/>
    <col min="17" max="17" width="18" style="2" bestFit="1" customWidth="1"/>
    <col min="18" max="18" width="17" style="2" bestFit="1" customWidth="1"/>
    <col min="19" max="19" width="13.28515625" style="2" bestFit="1" customWidth="1"/>
    <col min="20" max="20" width="23.42578125" style="2" bestFit="1" customWidth="1"/>
    <col min="21" max="21" width="22.7109375" style="2" bestFit="1" customWidth="1"/>
    <col min="22" max="22" width="18" style="2" bestFit="1" customWidth="1"/>
    <col min="23" max="23" width="16.140625" style="2" bestFit="1" customWidth="1"/>
    <col min="24" max="24" width="20" style="2" bestFit="1" customWidth="1"/>
    <col min="25" max="25" width="17.7109375" style="2" bestFit="1" customWidth="1"/>
    <col min="26" max="26" width="14.5703125" style="2" bestFit="1" customWidth="1"/>
    <col min="27" max="27" width="18.140625" style="2" bestFit="1" customWidth="1"/>
    <col min="28" max="28" width="16.85546875" style="2" bestFit="1" customWidth="1"/>
    <col min="29" max="29" width="14.5703125" style="2" bestFit="1" customWidth="1"/>
    <col min="30" max="30" width="17.140625" style="2" bestFit="1" customWidth="1"/>
    <col min="31" max="31" width="21.5703125" style="2" bestFit="1" customWidth="1"/>
    <col min="32" max="32" width="20.85546875" style="2" bestFit="1" customWidth="1"/>
    <col min="33" max="33" width="23.5703125" style="2" bestFit="1" customWidth="1"/>
    <col min="34" max="34" width="25" style="2" bestFit="1" customWidth="1"/>
    <col min="35" max="35" width="17.140625" style="2" bestFit="1" customWidth="1"/>
    <col min="36" max="36" width="15.7109375" style="2" bestFit="1" customWidth="1"/>
    <col min="37" max="37" width="16.5703125" style="2" bestFit="1" customWidth="1"/>
    <col min="38" max="38" width="18.28515625" style="2" bestFit="1" customWidth="1"/>
    <col min="39" max="39" width="23.42578125" style="2" bestFit="1" customWidth="1"/>
    <col min="40" max="40" width="16.140625" style="2" bestFit="1" customWidth="1"/>
    <col min="41" max="41" width="14.5703125" style="2" bestFit="1" customWidth="1"/>
    <col min="42" max="42" width="15.28515625" style="2" bestFit="1" customWidth="1"/>
    <col min="43" max="43" width="16.5703125" style="2" bestFit="1" customWidth="1"/>
    <col min="44" max="44" width="15.85546875" style="2" bestFit="1" customWidth="1"/>
    <col min="45" max="45" width="16.85546875" style="2" bestFit="1" customWidth="1"/>
    <col min="46" max="46" width="15" style="2" bestFit="1" customWidth="1"/>
    <col min="47" max="47" width="28.7109375" style="2" bestFit="1" customWidth="1"/>
    <col min="48" max="48" width="16.5703125" style="2" bestFit="1" customWidth="1"/>
    <col min="49" max="49" width="15.28515625" style="2" bestFit="1" customWidth="1"/>
    <col min="50" max="50" width="18" style="2" bestFit="1" customWidth="1"/>
    <col min="51" max="51" width="21.7109375" style="25" bestFit="1" customWidth="1"/>
    <col min="52" max="52" width="14.7109375" style="2" bestFit="1" customWidth="1"/>
    <col min="53" max="53" width="18.28515625" style="2" bestFit="1" customWidth="1"/>
    <col min="54" max="54" width="12.42578125" style="2" bestFit="1" customWidth="1"/>
    <col min="55" max="55" width="16.7109375" style="2" bestFit="1" customWidth="1"/>
    <col min="56" max="56" width="16.28515625" style="2" bestFit="1" customWidth="1"/>
    <col min="57" max="57" width="23.140625" style="2" bestFit="1" customWidth="1"/>
    <col min="58" max="59" width="12.42578125" style="2" bestFit="1" customWidth="1"/>
    <col min="60" max="60" width="22.7109375" style="2" bestFit="1" customWidth="1"/>
    <col min="61" max="61" width="30" style="2" bestFit="1" customWidth="1"/>
    <col min="62" max="62" width="40.85546875" style="2" bestFit="1" customWidth="1"/>
    <col min="63" max="63" width="14.28515625" style="2" bestFit="1" customWidth="1"/>
    <col min="64" max="64" width="17" style="2" bestFit="1" customWidth="1"/>
    <col min="65" max="65" width="19.42578125" style="2" bestFit="1" customWidth="1"/>
    <col min="66" max="66" width="22.42578125" style="2" bestFit="1" customWidth="1"/>
    <col min="67" max="67" width="20.28515625" style="2" bestFit="1" customWidth="1"/>
    <col min="68" max="16384" width="11.42578125" style="2"/>
  </cols>
  <sheetData>
    <row r="1" spans="1:67" s="48" customFormat="1" x14ac:dyDescent="0.25">
      <c r="A1" s="66" t="s">
        <v>14</v>
      </c>
      <c r="B1" s="66"/>
      <c r="C1" s="66"/>
      <c r="D1" s="66"/>
      <c r="E1" s="66"/>
      <c r="F1" s="66"/>
      <c r="G1" s="66"/>
      <c r="H1" s="66"/>
      <c r="I1" s="66"/>
      <c r="J1" s="66"/>
      <c r="K1" s="49"/>
      <c r="L1" s="54" t="s">
        <v>27</v>
      </c>
      <c r="W1" s="49"/>
      <c r="AG1" s="49"/>
      <c r="AN1" s="49"/>
      <c r="AS1" s="49"/>
      <c r="AU1" s="49"/>
      <c r="AY1" s="25"/>
      <c r="BH1" s="49"/>
    </row>
    <row r="2" spans="1:67" s="48" customFormat="1" x14ac:dyDescent="0.25">
      <c r="A2" s="66"/>
      <c r="B2" s="66"/>
      <c r="C2" s="66"/>
      <c r="D2" s="66"/>
      <c r="E2" s="66"/>
      <c r="F2" s="66"/>
      <c r="G2" s="66"/>
      <c r="H2" s="66"/>
      <c r="I2" s="66"/>
      <c r="J2" s="66"/>
      <c r="K2" s="49"/>
      <c r="L2" s="54" t="s">
        <v>28</v>
      </c>
      <c r="W2" s="49"/>
      <c r="AG2" s="49"/>
      <c r="AN2" s="49"/>
      <c r="AS2" s="49"/>
      <c r="AU2" s="49"/>
      <c r="AY2" s="25"/>
      <c r="BH2" s="49"/>
    </row>
    <row r="3" spans="1:67" s="48" customFormat="1" x14ac:dyDescent="0.25">
      <c r="A3" s="66"/>
      <c r="B3" s="66"/>
      <c r="C3" s="66"/>
      <c r="D3" s="66"/>
      <c r="E3" s="66"/>
      <c r="F3" s="66"/>
      <c r="G3" s="66"/>
      <c r="H3" s="66"/>
      <c r="I3" s="66"/>
      <c r="J3" s="66"/>
      <c r="K3" s="49"/>
      <c r="L3" s="54" t="s">
        <v>29</v>
      </c>
      <c r="M3" s="48" t="s">
        <v>252</v>
      </c>
      <c r="N3" s="51" t="s">
        <v>252</v>
      </c>
      <c r="O3" s="51" t="s">
        <v>252</v>
      </c>
      <c r="P3" s="51" t="s">
        <v>252</v>
      </c>
      <c r="Q3" s="51" t="s">
        <v>252</v>
      </c>
      <c r="R3" s="51" t="s">
        <v>252</v>
      </c>
      <c r="S3" s="51" t="s">
        <v>252</v>
      </c>
      <c r="T3" s="51" t="s">
        <v>252</v>
      </c>
      <c r="U3" s="51" t="s">
        <v>252</v>
      </c>
      <c r="V3" s="51" t="s">
        <v>252</v>
      </c>
      <c r="W3" s="51" t="s">
        <v>252</v>
      </c>
      <c r="X3" s="51" t="s">
        <v>252</v>
      </c>
      <c r="Y3" s="51" t="s">
        <v>252</v>
      </c>
      <c r="Z3" s="51" t="s">
        <v>252</v>
      </c>
      <c r="AA3" s="51" t="s">
        <v>252</v>
      </c>
      <c r="AB3" s="51" t="s">
        <v>252</v>
      </c>
      <c r="AC3" s="51" t="s">
        <v>252</v>
      </c>
      <c r="AD3" s="51" t="s">
        <v>252</v>
      </c>
      <c r="AE3" s="51" t="s">
        <v>252</v>
      </c>
      <c r="AF3" s="51" t="s">
        <v>252</v>
      </c>
      <c r="AG3" s="51" t="s">
        <v>252</v>
      </c>
      <c r="AH3" s="51" t="s">
        <v>252</v>
      </c>
      <c r="AI3" s="51" t="s">
        <v>252</v>
      </c>
      <c r="AJ3" s="51" t="s">
        <v>252</v>
      </c>
      <c r="AK3" s="51" t="s">
        <v>252</v>
      </c>
      <c r="AL3" s="51" t="s">
        <v>252</v>
      </c>
      <c r="AM3" s="51" t="s">
        <v>252</v>
      </c>
      <c r="AN3" s="51" t="s">
        <v>252</v>
      </c>
      <c r="AO3" s="51" t="s">
        <v>252</v>
      </c>
      <c r="AP3" s="51" t="s">
        <v>252</v>
      </c>
      <c r="AQ3" s="51" t="s">
        <v>252</v>
      </c>
      <c r="AR3" s="51" t="s">
        <v>252</v>
      </c>
      <c r="AS3" s="51" t="s">
        <v>252</v>
      </c>
      <c r="AT3" s="51" t="s">
        <v>252</v>
      </c>
      <c r="AU3" s="51" t="s">
        <v>252</v>
      </c>
      <c r="AV3" s="51" t="s">
        <v>252</v>
      </c>
      <c r="AW3" s="51" t="s">
        <v>252</v>
      </c>
      <c r="AX3" s="51" t="s">
        <v>252</v>
      </c>
      <c r="AY3" s="51" t="s">
        <v>252</v>
      </c>
      <c r="AZ3" s="51" t="s">
        <v>252</v>
      </c>
      <c r="BA3" s="51" t="s">
        <v>252</v>
      </c>
      <c r="BB3" s="51" t="s">
        <v>252</v>
      </c>
      <c r="BC3" s="51" t="s">
        <v>252</v>
      </c>
      <c r="BD3" s="51" t="s">
        <v>252</v>
      </c>
      <c r="BE3" s="51" t="s">
        <v>252</v>
      </c>
      <c r="BF3" s="51" t="s">
        <v>252</v>
      </c>
      <c r="BG3" s="51" t="s">
        <v>252</v>
      </c>
      <c r="BH3" s="51" t="s">
        <v>252</v>
      </c>
      <c r="BI3" s="51" t="s">
        <v>252</v>
      </c>
      <c r="BJ3" s="51" t="s">
        <v>252</v>
      </c>
      <c r="BK3" s="51" t="s">
        <v>252</v>
      </c>
      <c r="BL3" s="51" t="s">
        <v>252</v>
      </c>
      <c r="BM3" s="51" t="s">
        <v>252</v>
      </c>
      <c r="BN3" s="51" t="s">
        <v>252</v>
      </c>
      <c r="BO3" s="51" t="s">
        <v>252</v>
      </c>
    </row>
    <row r="4" spans="1:67" s="48" customFormat="1" x14ac:dyDescent="0.25">
      <c r="A4" s="66"/>
      <c r="B4" s="66"/>
      <c r="C4" s="66"/>
      <c r="D4" s="66"/>
      <c r="E4" s="66"/>
      <c r="F4" s="66"/>
      <c r="G4" s="66"/>
      <c r="H4" s="66"/>
      <c r="I4" s="66"/>
      <c r="J4" s="66"/>
      <c r="K4" s="49"/>
      <c r="L4" s="54" t="s">
        <v>30</v>
      </c>
      <c r="M4" s="51" t="s">
        <v>252</v>
      </c>
      <c r="N4" s="51" t="s">
        <v>252</v>
      </c>
      <c r="O4" s="51" t="s">
        <v>252</v>
      </c>
      <c r="P4" s="51" t="s">
        <v>252</v>
      </c>
      <c r="Q4" s="51" t="s">
        <v>252</v>
      </c>
      <c r="R4" s="51" t="s">
        <v>252</v>
      </c>
      <c r="S4" s="51" t="s">
        <v>252</v>
      </c>
      <c r="T4" s="48" t="s">
        <v>252</v>
      </c>
      <c r="U4" s="51" t="s">
        <v>252</v>
      </c>
      <c r="V4" s="51" t="s">
        <v>252</v>
      </c>
      <c r="W4" s="51" t="s">
        <v>252</v>
      </c>
      <c r="X4" s="51" t="s">
        <v>252</v>
      </c>
      <c r="Y4" s="51" t="s">
        <v>252</v>
      </c>
      <c r="Z4" s="51" t="s">
        <v>252</v>
      </c>
      <c r="AA4" s="51" t="s">
        <v>252</v>
      </c>
      <c r="AB4" s="51" t="s">
        <v>252</v>
      </c>
      <c r="AC4" s="51" t="s">
        <v>252</v>
      </c>
      <c r="AD4" s="51" t="s">
        <v>252</v>
      </c>
      <c r="AE4" s="51" t="s">
        <v>252</v>
      </c>
      <c r="AF4" s="51" t="s">
        <v>252</v>
      </c>
      <c r="AG4" s="51" t="s">
        <v>252</v>
      </c>
      <c r="AH4" s="51" t="s">
        <v>252</v>
      </c>
      <c r="AI4" s="51" t="s">
        <v>252</v>
      </c>
      <c r="AJ4" s="51" t="s">
        <v>252</v>
      </c>
      <c r="AK4" s="51" t="s">
        <v>252</v>
      </c>
      <c r="AL4" s="51" t="s">
        <v>252</v>
      </c>
      <c r="AM4" s="51" t="s">
        <v>252</v>
      </c>
      <c r="AN4" s="51" t="s">
        <v>252</v>
      </c>
      <c r="AO4" s="51" t="s">
        <v>252</v>
      </c>
      <c r="AP4" s="51" t="s">
        <v>252</v>
      </c>
      <c r="AQ4" s="51" t="s">
        <v>252</v>
      </c>
      <c r="AR4" s="51" t="s">
        <v>252</v>
      </c>
      <c r="AS4" s="51" t="s">
        <v>252</v>
      </c>
      <c r="AT4" s="51" t="s">
        <v>252</v>
      </c>
      <c r="AU4" s="51" t="s">
        <v>252</v>
      </c>
      <c r="AV4" s="51" t="s">
        <v>252</v>
      </c>
      <c r="AW4" s="51" t="s">
        <v>252</v>
      </c>
      <c r="AX4" s="51" t="s">
        <v>252</v>
      </c>
      <c r="AY4" s="51" t="s">
        <v>252</v>
      </c>
      <c r="AZ4" s="51" t="s">
        <v>252</v>
      </c>
      <c r="BA4" s="51" t="s">
        <v>252</v>
      </c>
      <c r="BB4" s="51" t="s">
        <v>252</v>
      </c>
      <c r="BC4" s="51" t="s">
        <v>252</v>
      </c>
      <c r="BD4" s="51" t="s">
        <v>252</v>
      </c>
      <c r="BE4" s="51" t="s">
        <v>252</v>
      </c>
      <c r="BF4" s="51" t="s">
        <v>252</v>
      </c>
      <c r="BG4" s="51" t="s">
        <v>252</v>
      </c>
      <c r="BH4" s="51" t="s">
        <v>252</v>
      </c>
      <c r="BI4" s="51" t="s">
        <v>252</v>
      </c>
      <c r="BJ4" s="51" t="s">
        <v>252</v>
      </c>
      <c r="BK4" s="51" t="s">
        <v>252</v>
      </c>
      <c r="BL4" s="51" t="s">
        <v>252</v>
      </c>
      <c r="BM4" s="51" t="s">
        <v>252</v>
      </c>
      <c r="BN4" s="51" t="s">
        <v>252</v>
      </c>
      <c r="BO4" s="51" t="s">
        <v>252</v>
      </c>
    </row>
    <row r="5" spans="1:67" s="48" customFormat="1" x14ac:dyDescent="0.25">
      <c r="A5" s="66"/>
      <c r="B5" s="66"/>
      <c r="C5" s="66"/>
      <c r="D5" s="66"/>
      <c r="E5" s="66"/>
      <c r="F5" s="66"/>
      <c r="G5" s="66"/>
      <c r="H5" s="66"/>
      <c r="I5" s="66"/>
      <c r="J5" s="66"/>
      <c r="K5" s="49"/>
      <c r="L5" s="54" t="s">
        <v>31</v>
      </c>
      <c r="M5" s="48" t="s">
        <v>531</v>
      </c>
      <c r="N5" s="48" t="s">
        <v>531</v>
      </c>
      <c r="O5" s="48" t="s">
        <v>532</v>
      </c>
      <c r="P5" s="48" t="s">
        <v>533</v>
      </c>
      <c r="Q5" s="48" t="s">
        <v>528</v>
      </c>
      <c r="R5" s="48" t="s">
        <v>531</v>
      </c>
      <c r="S5" s="48" t="s">
        <v>528</v>
      </c>
      <c r="T5" s="48" t="s">
        <v>528</v>
      </c>
      <c r="U5" s="51" t="s">
        <v>528</v>
      </c>
      <c r="V5" s="51" t="s">
        <v>528</v>
      </c>
      <c r="W5" s="51" t="s">
        <v>528</v>
      </c>
      <c r="AG5" s="49"/>
      <c r="AN5" s="49"/>
      <c r="AS5" s="49"/>
      <c r="AU5" s="49"/>
      <c r="AY5" s="25"/>
      <c r="BH5" s="49"/>
    </row>
    <row r="6" spans="1:67" s="48" customFormat="1" x14ac:dyDescent="0.25">
      <c r="A6" s="66"/>
      <c r="B6" s="66"/>
      <c r="C6" s="66"/>
      <c r="D6" s="66"/>
      <c r="E6" s="66"/>
      <c r="F6" s="66"/>
      <c r="G6" s="66"/>
      <c r="H6" s="66"/>
      <c r="I6" s="66"/>
      <c r="J6" s="66"/>
      <c r="K6" s="49"/>
      <c r="L6" s="54" t="s">
        <v>17</v>
      </c>
      <c r="W6" s="49"/>
      <c r="AG6" s="49"/>
      <c r="AN6" s="49"/>
      <c r="AS6" s="49"/>
      <c r="AU6" s="49"/>
      <c r="AY6" s="25"/>
      <c r="BH6" s="49"/>
    </row>
    <row r="7" spans="1:67" s="48" customFormat="1" x14ac:dyDescent="0.25">
      <c r="A7" s="66"/>
      <c r="B7" s="66"/>
      <c r="C7" s="66"/>
      <c r="D7" s="66"/>
      <c r="E7" s="66"/>
      <c r="F7" s="66"/>
      <c r="G7" s="66"/>
      <c r="H7" s="66"/>
      <c r="I7" s="66"/>
      <c r="J7" s="66"/>
      <c r="K7" s="49"/>
      <c r="L7" s="54" t="s">
        <v>16</v>
      </c>
      <c r="W7" s="49"/>
      <c r="AG7" s="49"/>
      <c r="AN7" s="49"/>
      <c r="AS7" s="49"/>
      <c r="AU7" s="49"/>
      <c r="AY7" s="25"/>
      <c r="BH7" s="49"/>
    </row>
    <row r="8" spans="1:67" s="48" customFormat="1" x14ac:dyDescent="0.25">
      <c r="A8" s="66"/>
      <c r="B8" s="66"/>
      <c r="C8" s="66"/>
      <c r="D8" s="66"/>
      <c r="E8" s="66"/>
      <c r="F8" s="66"/>
      <c r="G8" s="66"/>
      <c r="H8" s="66"/>
      <c r="I8" s="66"/>
      <c r="J8" s="66"/>
      <c r="K8" s="49"/>
      <c r="L8" s="54" t="s">
        <v>15</v>
      </c>
      <c r="W8" s="49"/>
      <c r="AG8" s="49"/>
      <c r="AN8" s="49"/>
      <c r="AS8" s="49"/>
      <c r="AU8" s="49"/>
      <c r="AY8" s="25"/>
      <c r="BH8" s="49"/>
    </row>
    <row r="9" spans="1:67" s="48" customFormat="1" x14ac:dyDescent="0.25">
      <c r="A9" s="66"/>
      <c r="B9" s="66"/>
      <c r="C9" s="66"/>
      <c r="D9" s="66"/>
      <c r="E9" s="66"/>
      <c r="F9" s="66"/>
      <c r="G9" s="66"/>
      <c r="H9" s="66"/>
      <c r="I9" s="66"/>
      <c r="J9" s="66"/>
      <c r="K9" s="49"/>
      <c r="L9" s="54" t="s">
        <v>32</v>
      </c>
    </row>
    <row r="10" spans="1:67" s="48" customFormat="1" x14ac:dyDescent="0.25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49"/>
      <c r="L10" s="54" t="s">
        <v>18</v>
      </c>
      <c r="M10" s="51" t="s">
        <v>263</v>
      </c>
      <c r="N10" s="51" t="s">
        <v>263</v>
      </c>
      <c r="O10" s="51" t="s">
        <v>263</v>
      </c>
      <c r="P10" s="51" t="s">
        <v>263</v>
      </c>
      <c r="Q10" s="51" t="s">
        <v>263</v>
      </c>
      <c r="R10" s="51" t="s">
        <v>263</v>
      </c>
      <c r="S10" s="51" t="s">
        <v>263</v>
      </c>
      <c r="T10" s="51" t="s">
        <v>263</v>
      </c>
      <c r="U10" s="51" t="s">
        <v>263</v>
      </c>
      <c r="V10" s="51" t="s">
        <v>263</v>
      </c>
      <c r="W10" s="50" t="s">
        <v>263</v>
      </c>
      <c r="X10" s="51" t="s">
        <v>263</v>
      </c>
      <c r="Y10" s="51" t="s">
        <v>263</v>
      </c>
      <c r="Z10" s="51" t="s">
        <v>263</v>
      </c>
      <c r="AA10" s="51" t="s">
        <v>263</v>
      </c>
      <c r="AB10" s="51" t="s">
        <v>263</v>
      </c>
      <c r="AC10" s="51" t="s">
        <v>263</v>
      </c>
      <c r="AD10" s="51" t="s">
        <v>263</v>
      </c>
      <c r="AE10" s="51" t="s">
        <v>263</v>
      </c>
      <c r="AF10" s="51" t="s">
        <v>263</v>
      </c>
      <c r="AG10" s="64" t="s">
        <v>263</v>
      </c>
      <c r="AH10" s="51" t="s">
        <v>263</v>
      </c>
      <c r="AI10" s="51" t="s">
        <v>263</v>
      </c>
      <c r="AJ10" s="51" t="s">
        <v>263</v>
      </c>
      <c r="AK10" s="51" t="s">
        <v>263</v>
      </c>
      <c r="AL10" s="51" t="s">
        <v>263</v>
      </c>
      <c r="AM10" s="51" t="s">
        <v>263</v>
      </c>
      <c r="AN10" s="64" t="s">
        <v>263</v>
      </c>
      <c r="AO10" s="51" t="s">
        <v>263</v>
      </c>
      <c r="AP10" s="51" t="s">
        <v>263</v>
      </c>
      <c r="AQ10" s="51" t="s">
        <v>263</v>
      </c>
      <c r="AR10" s="51" t="s">
        <v>263</v>
      </c>
      <c r="AS10" s="64" t="s">
        <v>263</v>
      </c>
      <c r="AT10" s="51" t="s">
        <v>263</v>
      </c>
      <c r="AU10" s="64" t="s">
        <v>263</v>
      </c>
      <c r="AV10" s="51" t="s">
        <v>263</v>
      </c>
      <c r="AW10" s="51" t="s">
        <v>263</v>
      </c>
      <c r="AX10" s="51" t="s">
        <v>263</v>
      </c>
      <c r="AY10" s="25" t="s">
        <v>263</v>
      </c>
      <c r="AZ10" s="51" t="s">
        <v>263</v>
      </c>
      <c r="BA10" s="51" t="s">
        <v>263</v>
      </c>
      <c r="BB10" s="51" t="s">
        <v>263</v>
      </c>
      <c r="BC10" s="51" t="s">
        <v>263</v>
      </c>
      <c r="BD10" s="51" t="s">
        <v>263</v>
      </c>
      <c r="BE10" s="51" t="s">
        <v>263</v>
      </c>
      <c r="BF10" s="51" t="s">
        <v>263</v>
      </c>
      <c r="BG10" s="51" t="s">
        <v>263</v>
      </c>
      <c r="BH10" s="64" t="s">
        <v>263</v>
      </c>
      <c r="BI10" s="51" t="s">
        <v>263</v>
      </c>
      <c r="BJ10" s="51" t="s">
        <v>263</v>
      </c>
      <c r="BK10" s="51" t="s">
        <v>263</v>
      </c>
      <c r="BL10" s="51" t="s">
        <v>263</v>
      </c>
      <c r="BM10" s="51" t="s">
        <v>263</v>
      </c>
      <c r="BN10" s="51" t="s">
        <v>263</v>
      </c>
      <c r="BO10" s="51" t="s">
        <v>263</v>
      </c>
    </row>
    <row r="11" spans="1:67" s="48" customFormat="1" x14ac:dyDescent="0.25">
      <c r="A11" s="66"/>
      <c r="B11" s="66"/>
      <c r="C11" s="66"/>
      <c r="D11" s="66"/>
      <c r="E11" s="66"/>
      <c r="F11" s="66"/>
      <c r="G11" s="66"/>
      <c r="H11" s="66"/>
      <c r="I11" s="66"/>
      <c r="J11" s="66"/>
      <c r="K11" s="49"/>
      <c r="L11" s="54" t="s">
        <v>12</v>
      </c>
      <c r="M11" s="51" t="s">
        <v>264</v>
      </c>
      <c r="N11" s="51" t="s">
        <v>264</v>
      </c>
      <c r="O11" s="51" t="s">
        <v>265</v>
      </c>
      <c r="P11" s="51" t="s">
        <v>267</v>
      </c>
      <c r="Q11" s="51" t="s">
        <v>266</v>
      </c>
      <c r="R11" s="51" t="s">
        <v>266</v>
      </c>
      <c r="S11" s="51" t="s">
        <v>266</v>
      </c>
      <c r="T11" s="51" t="s">
        <v>268</v>
      </c>
      <c r="U11" s="51" t="s">
        <v>268</v>
      </c>
      <c r="V11" s="51" t="s">
        <v>268</v>
      </c>
      <c r="W11" s="50" t="s">
        <v>268</v>
      </c>
      <c r="X11" s="51" t="s">
        <v>268</v>
      </c>
      <c r="Y11" s="51" t="s">
        <v>268</v>
      </c>
      <c r="Z11" s="51" t="s">
        <v>268</v>
      </c>
      <c r="AA11" s="51" t="s">
        <v>268</v>
      </c>
      <c r="AB11" s="51" t="s">
        <v>268</v>
      </c>
      <c r="AC11" s="51" t="s">
        <v>268</v>
      </c>
      <c r="AD11" s="51" t="s">
        <v>268</v>
      </c>
      <c r="AE11" s="51" t="s">
        <v>268</v>
      </c>
      <c r="AF11" s="51" t="s">
        <v>268</v>
      </c>
      <c r="AG11" s="50" t="s">
        <v>268</v>
      </c>
      <c r="AH11" s="51" t="s">
        <v>268</v>
      </c>
      <c r="AI11" s="51" t="s">
        <v>268</v>
      </c>
      <c r="AJ11" s="51" t="s">
        <v>268</v>
      </c>
      <c r="AK11" s="51" t="s">
        <v>268</v>
      </c>
      <c r="AL11" s="51" t="s">
        <v>268</v>
      </c>
      <c r="AM11" s="51" t="s">
        <v>268</v>
      </c>
      <c r="AN11" s="50" t="s">
        <v>268</v>
      </c>
      <c r="AO11" s="51" t="s">
        <v>268</v>
      </c>
      <c r="AP11" s="51" t="s">
        <v>268</v>
      </c>
      <c r="AQ11" s="51" t="s">
        <v>268</v>
      </c>
      <c r="AR11" s="51" t="s">
        <v>268</v>
      </c>
      <c r="AS11" s="50" t="s">
        <v>268</v>
      </c>
      <c r="AT11" s="51" t="s">
        <v>268</v>
      </c>
      <c r="AU11" s="50" t="s">
        <v>268</v>
      </c>
      <c r="AV11" s="51" t="s">
        <v>268</v>
      </c>
      <c r="AW11" s="51" t="s">
        <v>268</v>
      </c>
      <c r="AX11" s="51" t="s">
        <v>268</v>
      </c>
      <c r="AY11" s="25" t="s">
        <v>268</v>
      </c>
      <c r="AZ11" s="51" t="s">
        <v>268</v>
      </c>
      <c r="BA11" s="51" t="s">
        <v>268</v>
      </c>
      <c r="BB11" s="51" t="s">
        <v>269</v>
      </c>
      <c r="BC11" s="51" t="s">
        <v>269</v>
      </c>
      <c r="BD11" s="51" t="s">
        <v>269</v>
      </c>
      <c r="BE11" s="51" t="s">
        <v>269</v>
      </c>
      <c r="BF11" s="51" t="s">
        <v>269</v>
      </c>
      <c r="BG11" s="51" t="s">
        <v>269</v>
      </c>
      <c r="BH11" s="50" t="s">
        <v>269</v>
      </c>
      <c r="BI11" s="51" t="s">
        <v>269</v>
      </c>
      <c r="BJ11" s="51" t="s">
        <v>270</v>
      </c>
      <c r="BK11" s="51" t="s">
        <v>270</v>
      </c>
      <c r="BL11" s="51" t="s">
        <v>270</v>
      </c>
      <c r="BM11" s="51" t="s">
        <v>270</v>
      </c>
      <c r="BN11" s="51" t="s">
        <v>270</v>
      </c>
      <c r="BO11" s="51" t="s">
        <v>270</v>
      </c>
    </row>
    <row r="12" spans="1:67" s="48" customFormat="1" x14ac:dyDescent="0.25">
      <c r="A12" s="66"/>
      <c r="B12" s="66"/>
      <c r="C12" s="66"/>
      <c r="D12" s="66"/>
      <c r="E12" s="66"/>
      <c r="F12" s="66"/>
      <c r="G12" s="66"/>
      <c r="H12" s="66"/>
      <c r="I12" s="66"/>
      <c r="J12" s="66"/>
      <c r="K12" s="49"/>
      <c r="L12" s="54" t="s">
        <v>19</v>
      </c>
      <c r="M12" s="51" t="s">
        <v>447</v>
      </c>
      <c r="N12" s="51" t="s">
        <v>271</v>
      </c>
      <c r="O12" s="51" t="s">
        <v>272</v>
      </c>
      <c r="P12" s="51" t="s">
        <v>274</v>
      </c>
      <c r="Q12" s="51" t="s">
        <v>273</v>
      </c>
      <c r="R12" s="51" t="s">
        <v>273</v>
      </c>
      <c r="S12" s="51" t="s">
        <v>273</v>
      </c>
      <c r="T12" s="51" t="s">
        <v>275</v>
      </c>
      <c r="U12" s="51" t="s">
        <v>275</v>
      </c>
      <c r="V12" s="51" t="s">
        <v>275</v>
      </c>
      <c r="W12" s="50" t="s">
        <v>275</v>
      </c>
      <c r="X12" s="51" t="s">
        <v>276</v>
      </c>
      <c r="Y12" s="51" t="s">
        <v>276</v>
      </c>
      <c r="Z12" s="51" t="s">
        <v>276</v>
      </c>
      <c r="AA12" s="51" t="s">
        <v>276</v>
      </c>
      <c r="AB12" s="51" t="s">
        <v>276</v>
      </c>
      <c r="AC12" s="51" t="s">
        <v>276</v>
      </c>
      <c r="AD12" s="51" t="s">
        <v>276</v>
      </c>
      <c r="AE12" s="51" t="s">
        <v>276</v>
      </c>
      <c r="AF12" s="51" t="s">
        <v>276</v>
      </c>
      <c r="AG12" s="50" t="s">
        <v>276</v>
      </c>
      <c r="AH12" s="51" t="s">
        <v>276</v>
      </c>
      <c r="AI12" s="51" t="s">
        <v>276</v>
      </c>
      <c r="AJ12" s="51" t="s">
        <v>276</v>
      </c>
      <c r="AK12" s="51" t="s">
        <v>276</v>
      </c>
      <c r="AL12" s="51" t="s">
        <v>276</v>
      </c>
      <c r="AM12" s="51" t="s">
        <v>276</v>
      </c>
      <c r="AN12" s="50" t="s">
        <v>276</v>
      </c>
      <c r="AO12" s="51" t="s">
        <v>276</v>
      </c>
      <c r="AP12" s="51" t="s">
        <v>276</v>
      </c>
      <c r="AQ12" s="51" t="s">
        <v>276</v>
      </c>
      <c r="AR12" s="51" t="s">
        <v>276</v>
      </c>
      <c r="AS12" s="50" t="s">
        <v>276</v>
      </c>
      <c r="AT12" s="51" t="s">
        <v>276</v>
      </c>
      <c r="AU12" s="50" t="s">
        <v>276</v>
      </c>
      <c r="AV12" s="51" t="s">
        <v>276</v>
      </c>
      <c r="AW12" s="51" t="s">
        <v>276</v>
      </c>
      <c r="AX12" s="51" t="s">
        <v>276</v>
      </c>
      <c r="AY12" s="25" t="s">
        <v>276</v>
      </c>
      <c r="AZ12" s="51" t="s">
        <v>277</v>
      </c>
      <c r="BA12" s="51" t="s">
        <v>277</v>
      </c>
      <c r="BB12" s="51" t="s">
        <v>279</v>
      </c>
      <c r="BC12" s="51" t="s">
        <v>279</v>
      </c>
      <c r="BD12" s="51" t="s">
        <v>279</v>
      </c>
      <c r="BE12" s="51" t="s">
        <v>279</v>
      </c>
      <c r="BF12" s="51" t="s">
        <v>279</v>
      </c>
      <c r="BG12" s="51" t="s">
        <v>279</v>
      </c>
      <c r="BH12" s="50" t="s">
        <v>280</v>
      </c>
      <c r="BI12" s="51" t="s">
        <v>280</v>
      </c>
      <c r="BJ12" s="51" t="s">
        <v>281</v>
      </c>
      <c r="BK12" s="51" t="s">
        <v>281</v>
      </c>
      <c r="BL12" s="51" t="s">
        <v>282</v>
      </c>
      <c r="BM12" s="51" t="s">
        <v>282</v>
      </c>
      <c r="BN12" s="51" t="s">
        <v>282</v>
      </c>
      <c r="BO12" s="51" t="s">
        <v>282</v>
      </c>
    </row>
    <row r="13" spans="1:67" s="48" customFormat="1" x14ac:dyDescent="0.25">
      <c r="A13" s="66"/>
      <c r="B13" s="66"/>
      <c r="C13" s="66"/>
      <c r="D13" s="66"/>
      <c r="E13" s="66"/>
      <c r="F13" s="66"/>
      <c r="G13" s="66"/>
      <c r="H13" s="66"/>
      <c r="I13" s="66"/>
      <c r="J13" s="66"/>
      <c r="K13" s="49"/>
      <c r="L13" s="54" t="s">
        <v>20</v>
      </c>
      <c r="M13" s="51" t="s">
        <v>448</v>
      </c>
      <c r="N13" s="51" t="s">
        <v>283</v>
      </c>
      <c r="O13" s="51" t="s">
        <v>284</v>
      </c>
      <c r="P13" s="51" t="s">
        <v>287</v>
      </c>
      <c r="Q13" s="51"/>
      <c r="R13" s="51" t="s">
        <v>285</v>
      </c>
      <c r="S13" s="51" t="s">
        <v>449</v>
      </c>
      <c r="T13" s="51" t="s">
        <v>289</v>
      </c>
      <c r="U13" s="51" t="s">
        <v>289</v>
      </c>
      <c r="V13" s="51" t="s">
        <v>290</v>
      </c>
      <c r="W13" s="50" t="s">
        <v>288</v>
      </c>
      <c r="X13" s="51" t="s">
        <v>295</v>
      </c>
      <c r="Y13" s="51" t="s">
        <v>295</v>
      </c>
      <c r="Z13" s="51" t="s">
        <v>295</v>
      </c>
      <c r="AA13" s="51" t="s">
        <v>425</v>
      </c>
      <c r="AB13" s="51" t="s">
        <v>295</v>
      </c>
      <c r="AC13" s="51" t="s">
        <v>295</v>
      </c>
      <c r="AD13" s="51" t="s">
        <v>297</v>
      </c>
      <c r="AE13" s="51" t="s">
        <v>300</v>
      </c>
      <c r="AF13" s="51" t="s">
        <v>301</v>
      </c>
      <c r="AG13" s="50" t="s">
        <v>301</v>
      </c>
      <c r="AH13" s="51" t="s">
        <v>301</v>
      </c>
      <c r="AI13" s="51" t="s">
        <v>301</v>
      </c>
      <c r="AJ13" s="51"/>
      <c r="AK13" s="51" t="s">
        <v>425</v>
      </c>
      <c r="AL13" s="51" t="s">
        <v>297</v>
      </c>
      <c r="AM13" s="51" t="s">
        <v>301</v>
      </c>
      <c r="AN13" s="50"/>
      <c r="AO13" s="51" t="s">
        <v>295</v>
      </c>
      <c r="AP13" s="51" t="s">
        <v>295</v>
      </c>
      <c r="AQ13" s="51" t="s">
        <v>295</v>
      </c>
      <c r="AR13" s="51" t="s">
        <v>299</v>
      </c>
      <c r="AS13" s="50" t="s">
        <v>299</v>
      </c>
      <c r="AT13" s="51" t="s">
        <v>295</v>
      </c>
      <c r="AU13" s="50" t="s">
        <v>296</v>
      </c>
      <c r="AV13" s="51" t="s">
        <v>298</v>
      </c>
      <c r="AW13" s="51" t="s">
        <v>298</v>
      </c>
      <c r="AX13" s="51" t="s">
        <v>302</v>
      </c>
      <c r="AY13" s="25" t="s">
        <v>295</v>
      </c>
      <c r="AZ13" s="51" t="s">
        <v>303</v>
      </c>
      <c r="BA13" s="51" t="s">
        <v>303</v>
      </c>
      <c r="BB13" s="51" t="s">
        <v>306</v>
      </c>
      <c r="BC13" s="51" t="s">
        <v>306</v>
      </c>
      <c r="BD13" s="51" t="s">
        <v>306</v>
      </c>
      <c r="BE13" s="51" t="s">
        <v>306</v>
      </c>
      <c r="BF13" s="51" t="s">
        <v>306</v>
      </c>
      <c r="BG13" s="51" t="s">
        <v>306</v>
      </c>
      <c r="BH13" s="50" t="s">
        <v>307</v>
      </c>
      <c r="BI13" s="51" t="s">
        <v>307</v>
      </c>
      <c r="BJ13" s="51" t="s">
        <v>308</v>
      </c>
      <c r="BK13" s="51" t="s">
        <v>308</v>
      </c>
      <c r="BL13" s="51" t="s">
        <v>309</v>
      </c>
      <c r="BM13" s="51" t="s">
        <v>310</v>
      </c>
      <c r="BN13" s="51" t="s">
        <v>310</v>
      </c>
      <c r="BO13" s="51" t="s">
        <v>309</v>
      </c>
    </row>
    <row r="14" spans="1:67" s="48" customFormat="1" x14ac:dyDescent="0.25">
      <c r="A14" s="66"/>
      <c r="B14" s="66"/>
      <c r="C14" s="66"/>
      <c r="D14" s="66"/>
      <c r="E14" s="66"/>
      <c r="F14" s="66"/>
      <c r="G14" s="66"/>
      <c r="H14" s="66"/>
      <c r="I14" s="66"/>
      <c r="J14" s="66"/>
      <c r="K14" s="49"/>
      <c r="L14" s="54" t="s">
        <v>21</v>
      </c>
      <c r="M14" s="51" t="s">
        <v>450</v>
      </c>
      <c r="N14" s="51" t="s">
        <v>311</v>
      </c>
      <c r="O14" s="51" t="s">
        <v>312</v>
      </c>
      <c r="P14" s="51" t="s">
        <v>315</v>
      </c>
      <c r="Q14" s="51" t="s">
        <v>68</v>
      </c>
      <c r="R14" s="51" t="s">
        <v>313</v>
      </c>
      <c r="S14" s="51" t="s">
        <v>206</v>
      </c>
      <c r="T14" s="51" t="s">
        <v>317</v>
      </c>
      <c r="U14" s="51" t="s">
        <v>317</v>
      </c>
      <c r="V14" s="51" t="s">
        <v>319</v>
      </c>
      <c r="W14" s="50" t="s">
        <v>316</v>
      </c>
      <c r="X14" s="51" t="s">
        <v>324</v>
      </c>
      <c r="Y14" s="51" t="s">
        <v>330</v>
      </c>
      <c r="Z14" s="51" t="s">
        <v>330</v>
      </c>
      <c r="AA14" s="51" t="s">
        <v>326</v>
      </c>
      <c r="AB14" s="51" t="s">
        <v>324</v>
      </c>
      <c r="AC14" s="51" t="s">
        <v>331</v>
      </c>
      <c r="AD14" s="51" t="s">
        <v>327</v>
      </c>
      <c r="AE14" s="51" t="s">
        <v>332</v>
      </c>
      <c r="AF14" s="51" t="s">
        <v>333</v>
      </c>
      <c r="AG14" s="50" t="s">
        <v>333</v>
      </c>
      <c r="AH14" s="51" t="s">
        <v>333</v>
      </c>
      <c r="AI14" s="51" t="s">
        <v>333</v>
      </c>
      <c r="AJ14" s="51" t="s">
        <v>451</v>
      </c>
      <c r="AK14" s="51" t="s">
        <v>334</v>
      </c>
      <c r="AL14" s="51" t="s">
        <v>327</v>
      </c>
      <c r="AM14" s="51" t="s">
        <v>452</v>
      </c>
      <c r="AN14" s="50" t="s">
        <v>337</v>
      </c>
      <c r="AO14" s="51" t="s">
        <v>338</v>
      </c>
      <c r="AP14" s="51" t="s">
        <v>324</v>
      </c>
      <c r="AQ14" s="51" t="s">
        <v>325</v>
      </c>
      <c r="AR14" s="51" t="s">
        <v>329</v>
      </c>
      <c r="AS14" s="50" t="s">
        <v>329</v>
      </c>
      <c r="AT14" s="51" t="s">
        <v>325</v>
      </c>
      <c r="AU14" s="50" t="s">
        <v>335</v>
      </c>
      <c r="AV14" s="51" t="s">
        <v>328</v>
      </c>
      <c r="AW14" s="51" t="s">
        <v>328</v>
      </c>
      <c r="AX14" s="51" t="s">
        <v>339</v>
      </c>
      <c r="AY14" s="25" t="s">
        <v>325</v>
      </c>
      <c r="AZ14" s="51" t="s">
        <v>342</v>
      </c>
      <c r="BA14" s="51" t="s">
        <v>343</v>
      </c>
      <c r="BB14" s="51" t="s">
        <v>453</v>
      </c>
      <c r="BC14" s="51" t="s">
        <v>349</v>
      </c>
      <c r="BD14" s="51" t="s">
        <v>352</v>
      </c>
      <c r="BE14" s="51" t="s">
        <v>356</v>
      </c>
      <c r="BF14" s="51" t="s">
        <v>357</v>
      </c>
      <c r="BG14" s="51" t="s">
        <v>357</v>
      </c>
      <c r="BH14" s="50" t="s">
        <v>358</v>
      </c>
      <c r="BI14" s="51" t="s">
        <v>359</v>
      </c>
      <c r="BJ14" s="51" t="s">
        <v>360</v>
      </c>
      <c r="BK14" s="51" t="s">
        <v>360</v>
      </c>
      <c r="BL14" s="51" t="s">
        <v>361</v>
      </c>
      <c r="BM14" s="51" t="s">
        <v>362</v>
      </c>
      <c r="BN14" s="51" t="s">
        <v>362</v>
      </c>
      <c r="BO14" s="51" t="s">
        <v>363</v>
      </c>
    </row>
    <row r="15" spans="1:67" s="48" customFormat="1" x14ac:dyDescent="0.25">
      <c r="A15" s="66"/>
      <c r="B15" s="66"/>
      <c r="C15" s="66"/>
      <c r="D15" s="66"/>
      <c r="E15" s="66"/>
      <c r="F15" s="66"/>
      <c r="G15" s="66"/>
      <c r="H15" s="66"/>
      <c r="I15" s="66"/>
      <c r="J15" s="66"/>
      <c r="K15" s="49"/>
      <c r="L15" s="54" t="s">
        <v>22</v>
      </c>
      <c r="M15" s="51" t="s">
        <v>454</v>
      </c>
      <c r="N15" s="51" t="s">
        <v>364</v>
      </c>
      <c r="O15" s="51"/>
      <c r="P15" s="51" t="s">
        <v>367</v>
      </c>
      <c r="Q15" s="51"/>
      <c r="R15" s="51" t="s">
        <v>365</v>
      </c>
      <c r="S15" s="51"/>
      <c r="T15" s="51" t="s">
        <v>370</v>
      </c>
      <c r="U15" s="51" t="s">
        <v>370</v>
      </c>
      <c r="V15" s="51" t="s">
        <v>372</v>
      </c>
      <c r="W15" s="50" t="s">
        <v>368</v>
      </c>
      <c r="X15" s="51" t="s">
        <v>377</v>
      </c>
      <c r="Y15" s="51" t="s">
        <v>383</v>
      </c>
      <c r="Z15" s="51" t="s">
        <v>383</v>
      </c>
      <c r="AA15" s="51" t="s">
        <v>379</v>
      </c>
      <c r="AB15" s="51" t="s">
        <v>384</v>
      </c>
      <c r="AC15" s="51" t="s">
        <v>385</v>
      </c>
      <c r="AD15" s="51" t="s">
        <v>100</v>
      </c>
      <c r="AE15" s="51" t="s">
        <v>386</v>
      </c>
      <c r="AF15" s="51" t="s">
        <v>387</v>
      </c>
      <c r="AG15" s="50" t="s">
        <v>387</v>
      </c>
      <c r="AH15" s="51" t="s">
        <v>387</v>
      </c>
      <c r="AI15" s="51" t="s">
        <v>387</v>
      </c>
      <c r="AJ15" s="51" t="s">
        <v>455</v>
      </c>
      <c r="AK15" s="51" t="s">
        <v>389</v>
      </c>
      <c r="AL15" s="51" t="s">
        <v>380</v>
      </c>
      <c r="AM15" s="51" t="s">
        <v>456</v>
      </c>
      <c r="AN15" s="50" t="s">
        <v>392</v>
      </c>
      <c r="AO15" s="51" t="s">
        <v>393</v>
      </c>
      <c r="AP15" s="51" t="s">
        <v>394</v>
      </c>
      <c r="AQ15" s="51" t="s">
        <v>457</v>
      </c>
      <c r="AR15" s="51" t="s">
        <v>382</v>
      </c>
      <c r="AS15" s="50" t="s">
        <v>382</v>
      </c>
      <c r="AT15" s="51" t="s">
        <v>378</v>
      </c>
      <c r="AU15" s="50" t="s">
        <v>395</v>
      </c>
      <c r="AV15" s="51" t="s">
        <v>381</v>
      </c>
      <c r="AW15" s="51" t="s">
        <v>381</v>
      </c>
      <c r="AX15" s="51" t="s">
        <v>397</v>
      </c>
      <c r="AY15" s="25" t="s">
        <v>458</v>
      </c>
      <c r="AZ15" s="51" t="s">
        <v>399</v>
      </c>
      <c r="BA15" s="51" t="s">
        <v>400</v>
      </c>
      <c r="BB15" s="51"/>
      <c r="BC15" s="51" t="s">
        <v>407</v>
      </c>
      <c r="BD15" s="51" t="s">
        <v>411</v>
      </c>
      <c r="BE15" s="51" t="s">
        <v>414</v>
      </c>
      <c r="BF15" s="51" t="s">
        <v>417</v>
      </c>
      <c r="BG15" s="51" t="s">
        <v>417</v>
      </c>
      <c r="BH15" s="50" t="s">
        <v>419</v>
      </c>
      <c r="BI15" s="51" t="s">
        <v>420</v>
      </c>
      <c r="BJ15" s="51" t="s">
        <v>421</v>
      </c>
      <c r="BK15" s="51" t="s">
        <v>421</v>
      </c>
      <c r="BL15" s="51" t="s">
        <v>422</v>
      </c>
      <c r="BM15" s="51" t="s">
        <v>423</v>
      </c>
      <c r="BN15" s="51" t="s">
        <v>423</v>
      </c>
      <c r="BO15" s="51" t="s">
        <v>424</v>
      </c>
    </row>
    <row r="16" spans="1:67" s="51" customFormat="1" x14ac:dyDescent="0.25">
      <c r="A16" s="52" t="s">
        <v>8</v>
      </c>
      <c r="B16" s="52" t="s">
        <v>9</v>
      </c>
      <c r="C16" s="52" t="s">
        <v>0</v>
      </c>
      <c r="D16" s="52" t="s">
        <v>4</v>
      </c>
      <c r="E16" s="52" t="s">
        <v>5</v>
      </c>
      <c r="F16" s="52" t="s">
        <v>1</v>
      </c>
      <c r="G16" s="52" t="s">
        <v>6</v>
      </c>
      <c r="H16" s="52" t="s">
        <v>7</v>
      </c>
      <c r="I16" s="52" t="s">
        <v>3</v>
      </c>
      <c r="J16" s="52" t="s">
        <v>10</v>
      </c>
      <c r="K16" s="52" t="s">
        <v>50</v>
      </c>
      <c r="L16" s="55" t="s">
        <v>49</v>
      </c>
      <c r="M16" s="51" t="s">
        <v>446</v>
      </c>
      <c r="N16" s="51" t="s">
        <v>218</v>
      </c>
      <c r="O16" s="51" t="s">
        <v>245</v>
      </c>
      <c r="P16" s="51" t="s">
        <v>429</v>
      </c>
      <c r="Q16" s="51" t="s">
        <v>427</v>
      </c>
      <c r="R16" s="51" t="s">
        <v>212</v>
      </c>
      <c r="S16" s="51" t="s">
        <v>431</v>
      </c>
      <c r="T16" s="51" t="s">
        <v>74</v>
      </c>
      <c r="U16" s="51" t="s">
        <v>209</v>
      </c>
      <c r="V16" s="51" t="s">
        <v>432</v>
      </c>
      <c r="W16" s="50" t="s">
        <v>64</v>
      </c>
      <c r="X16" s="51" t="s">
        <v>438</v>
      </c>
      <c r="Y16" s="51" t="s">
        <v>257</v>
      </c>
      <c r="Z16" s="51" t="s">
        <v>459</v>
      </c>
      <c r="AA16" s="51" t="s">
        <v>71</v>
      </c>
      <c r="AB16" s="51" t="s">
        <v>214</v>
      </c>
      <c r="AC16" s="51" t="s">
        <v>97</v>
      </c>
      <c r="AD16" s="51" t="s">
        <v>247</v>
      </c>
      <c r="AE16" s="51" t="s">
        <v>163</v>
      </c>
      <c r="AF16" s="51" t="s">
        <v>138</v>
      </c>
      <c r="AG16" s="50" t="s">
        <v>63</v>
      </c>
      <c r="AH16" s="51" t="s">
        <v>139</v>
      </c>
      <c r="AI16" s="51" t="s">
        <v>75</v>
      </c>
      <c r="AJ16" s="51" t="s">
        <v>98</v>
      </c>
      <c r="AK16" s="51" t="s">
        <v>211</v>
      </c>
      <c r="AL16" s="51" t="s">
        <v>437</v>
      </c>
      <c r="AM16" s="51" t="s">
        <v>208</v>
      </c>
      <c r="AN16" s="50" t="s">
        <v>59</v>
      </c>
      <c r="AO16" s="51" t="s">
        <v>439</v>
      </c>
      <c r="AP16" s="51" t="s">
        <v>136</v>
      </c>
      <c r="AQ16" s="51" t="s">
        <v>210</v>
      </c>
      <c r="AR16" s="51" t="s">
        <v>69</v>
      </c>
      <c r="AS16" s="50" t="s">
        <v>58</v>
      </c>
      <c r="AT16" s="51" t="s">
        <v>256</v>
      </c>
      <c r="AU16" s="50" t="s">
        <v>65</v>
      </c>
      <c r="AV16" s="51" t="s">
        <v>67</v>
      </c>
      <c r="AW16" s="51" t="s">
        <v>76</v>
      </c>
      <c r="AX16" s="51" t="s">
        <v>73</v>
      </c>
      <c r="AY16" s="25" t="s">
        <v>248</v>
      </c>
      <c r="AZ16" s="51" t="s">
        <v>83</v>
      </c>
      <c r="BA16" s="51" t="s">
        <v>85</v>
      </c>
      <c r="BB16" s="51" t="s">
        <v>230</v>
      </c>
      <c r="BC16" s="51" t="s">
        <v>70</v>
      </c>
      <c r="BD16" s="51" t="s">
        <v>81</v>
      </c>
      <c r="BE16" s="51" t="s">
        <v>233</v>
      </c>
      <c r="BF16" s="51" t="s">
        <v>235</v>
      </c>
      <c r="BG16" s="51" t="s">
        <v>236</v>
      </c>
      <c r="BH16" s="50" t="s">
        <v>60</v>
      </c>
      <c r="BI16" s="51" t="s">
        <v>262</v>
      </c>
      <c r="BJ16" s="51" t="s">
        <v>444</v>
      </c>
      <c r="BK16" s="51" t="s">
        <v>207</v>
      </c>
      <c r="BL16" s="51" t="s">
        <v>99</v>
      </c>
      <c r="BM16" s="51" t="s">
        <v>72</v>
      </c>
      <c r="BN16" s="51" t="s">
        <v>445</v>
      </c>
      <c r="BO16" s="51" t="s">
        <v>87</v>
      </c>
    </row>
    <row r="17" spans="1:65" x14ac:dyDescent="0.25">
      <c r="A17" s="2">
        <v>2018</v>
      </c>
      <c r="B17" s="2">
        <v>10</v>
      </c>
      <c r="C17" s="2" t="s">
        <v>77</v>
      </c>
      <c r="D17" s="2" t="s">
        <v>53</v>
      </c>
      <c r="E17" s="2" t="s">
        <v>52</v>
      </c>
      <c r="F17" s="2" t="s">
        <v>54</v>
      </c>
      <c r="G17" s="21" t="s">
        <v>55</v>
      </c>
      <c r="H17" s="17">
        <v>43383</v>
      </c>
      <c r="I17" s="2" t="s">
        <v>57</v>
      </c>
      <c r="J17" s="64" t="s">
        <v>113</v>
      </c>
      <c r="K17" s="2">
        <v>1</v>
      </c>
      <c r="L17" s="23"/>
      <c r="W17" s="1">
        <v>1</v>
      </c>
      <c r="AG17" s="1">
        <v>1</v>
      </c>
      <c r="AN17" s="1">
        <v>9</v>
      </c>
      <c r="AS17" s="1">
        <v>4</v>
      </c>
      <c r="AU17" s="1"/>
      <c r="BH17" s="1">
        <v>27</v>
      </c>
    </row>
    <row r="18" spans="1:65" x14ac:dyDescent="0.25">
      <c r="A18" s="2">
        <v>2018</v>
      </c>
      <c r="B18" s="2">
        <v>10</v>
      </c>
      <c r="C18" s="2" t="s">
        <v>77</v>
      </c>
      <c r="D18" s="2" t="s">
        <v>53</v>
      </c>
      <c r="E18" s="2" t="s">
        <v>52</v>
      </c>
      <c r="F18" s="2" t="s">
        <v>54</v>
      </c>
      <c r="G18" s="21" t="s">
        <v>55</v>
      </c>
      <c r="H18" s="17">
        <v>43383</v>
      </c>
      <c r="I18" s="2" t="s">
        <v>57</v>
      </c>
      <c r="J18" s="23" t="s">
        <v>114</v>
      </c>
      <c r="K18" s="2">
        <v>2</v>
      </c>
      <c r="L18" s="23"/>
      <c r="W18" s="1"/>
      <c r="AG18" s="1"/>
      <c r="AN18" s="1"/>
      <c r="AS18" s="1">
        <v>1</v>
      </c>
      <c r="AU18" s="1"/>
      <c r="BH18" s="1"/>
    </row>
    <row r="19" spans="1:65" x14ac:dyDescent="0.25">
      <c r="A19" s="2">
        <v>2018</v>
      </c>
      <c r="B19" s="2">
        <v>10</v>
      </c>
      <c r="C19" s="2" t="s">
        <v>77</v>
      </c>
      <c r="D19" s="2" t="s">
        <v>53</v>
      </c>
      <c r="E19" s="2" t="s">
        <v>52</v>
      </c>
      <c r="F19" s="2" t="s">
        <v>54</v>
      </c>
      <c r="G19" s="21" t="s">
        <v>55</v>
      </c>
      <c r="H19" s="17">
        <v>43383</v>
      </c>
      <c r="I19" s="2" t="s">
        <v>57</v>
      </c>
      <c r="J19" s="64" t="s">
        <v>115</v>
      </c>
      <c r="K19" s="2">
        <v>3</v>
      </c>
      <c r="L19" s="23"/>
      <c r="W19" s="1"/>
      <c r="AG19" s="1"/>
      <c r="AN19" s="1" t="s">
        <v>62</v>
      </c>
      <c r="AS19" s="1">
        <v>13</v>
      </c>
      <c r="AU19" s="1"/>
      <c r="BH19" s="1"/>
    </row>
    <row r="20" spans="1:65" x14ac:dyDescent="0.25">
      <c r="A20" s="2">
        <v>2018</v>
      </c>
      <c r="B20" s="2">
        <v>10</v>
      </c>
      <c r="C20" s="2" t="s">
        <v>77</v>
      </c>
      <c r="D20" s="2" t="s">
        <v>53</v>
      </c>
      <c r="E20" s="2" t="s">
        <v>52</v>
      </c>
      <c r="F20" s="2" t="s">
        <v>54</v>
      </c>
      <c r="G20" s="21" t="s">
        <v>55</v>
      </c>
      <c r="H20" s="17">
        <v>43383</v>
      </c>
      <c r="I20" s="2" t="s">
        <v>57</v>
      </c>
      <c r="J20" s="64" t="s">
        <v>116</v>
      </c>
      <c r="K20" s="2">
        <v>4</v>
      </c>
      <c r="L20" s="23"/>
      <c r="W20" s="1"/>
      <c r="AG20" s="1"/>
      <c r="AN20" s="1"/>
      <c r="AS20" s="1">
        <v>5</v>
      </c>
      <c r="AU20" s="1"/>
      <c r="BH20" s="1"/>
    </row>
    <row r="21" spans="1:65" x14ac:dyDescent="0.25">
      <c r="A21" s="2">
        <v>2018</v>
      </c>
      <c r="B21" s="2">
        <v>10</v>
      </c>
      <c r="C21" s="2" t="s">
        <v>77</v>
      </c>
      <c r="D21" s="2" t="s">
        <v>53</v>
      </c>
      <c r="E21" s="2" t="s">
        <v>52</v>
      </c>
      <c r="F21" s="2" t="s">
        <v>54</v>
      </c>
      <c r="G21" s="21" t="s">
        <v>55</v>
      </c>
      <c r="H21" s="17">
        <v>43383</v>
      </c>
      <c r="I21" s="2" t="s">
        <v>57</v>
      </c>
      <c r="J21" s="64" t="s">
        <v>117</v>
      </c>
      <c r="K21" s="2">
        <v>5</v>
      </c>
      <c r="L21" s="23"/>
      <c r="W21" s="1"/>
      <c r="AG21" s="1"/>
      <c r="AN21" s="1"/>
      <c r="AS21" s="1">
        <v>1</v>
      </c>
      <c r="AU21" s="1">
        <v>5</v>
      </c>
      <c r="BH21" s="1">
        <v>1</v>
      </c>
    </row>
    <row r="22" spans="1:65" x14ac:dyDescent="0.25">
      <c r="A22" s="2">
        <v>2018</v>
      </c>
      <c r="B22" s="2">
        <v>10</v>
      </c>
      <c r="C22" s="2" t="s">
        <v>77</v>
      </c>
      <c r="D22" s="2" t="s">
        <v>53</v>
      </c>
      <c r="E22" s="2" t="s">
        <v>52</v>
      </c>
      <c r="F22" s="2" t="s">
        <v>54</v>
      </c>
      <c r="G22" s="21" t="s">
        <v>55</v>
      </c>
      <c r="H22" s="17">
        <v>43383</v>
      </c>
      <c r="I22" s="2" t="s">
        <v>57</v>
      </c>
      <c r="J22" s="64" t="s">
        <v>118</v>
      </c>
      <c r="K22" s="2">
        <v>6</v>
      </c>
      <c r="L22" s="23"/>
      <c r="W22" s="1"/>
      <c r="AG22" s="1">
        <v>6</v>
      </c>
      <c r="AN22" s="1"/>
      <c r="AS22" s="1">
        <v>18</v>
      </c>
      <c r="AU22" s="1"/>
      <c r="BH22" s="1"/>
    </row>
    <row r="23" spans="1:65" x14ac:dyDescent="0.25">
      <c r="A23" s="2">
        <v>2018</v>
      </c>
      <c r="B23" s="2">
        <v>10</v>
      </c>
      <c r="C23" s="2" t="s">
        <v>77</v>
      </c>
      <c r="D23" s="2" t="s">
        <v>53</v>
      </c>
      <c r="E23" s="2" t="s">
        <v>52</v>
      </c>
      <c r="F23" s="2" t="s">
        <v>54</v>
      </c>
      <c r="G23" s="21" t="s">
        <v>55</v>
      </c>
      <c r="H23" s="17">
        <v>43383</v>
      </c>
      <c r="I23" s="2" t="s">
        <v>57</v>
      </c>
      <c r="J23" s="64" t="s">
        <v>119</v>
      </c>
      <c r="K23" s="2">
        <v>7</v>
      </c>
      <c r="L23" s="23"/>
      <c r="W23" s="1"/>
      <c r="AG23" s="1">
        <v>6</v>
      </c>
      <c r="AN23" s="1"/>
      <c r="AS23" s="1"/>
      <c r="AU23" s="1"/>
      <c r="BH23" s="1"/>
    </row>
    <row r="24" spans="1:65" x14ac:dyDescent="0.25">
      <c r="A24" s="2">
        <v>2018</v>
      </c>
      <c r="B24" s="2">
        <v>10</v>
      </c>
      <c r="C24" s="2" t="s">
        <v>77</v>
      </c>
      <c r="D24" s="2" t="s">
        <v>53</v>
      </c>
      <c r="E24" s="2" t="s">
        <v>52</v>
      </c>
      <c r="F24" s="2" t="s">
        <v>54</v>
      </c>
      <c r="G24" s="21" t="s">
        <v>55</v>
      </c>
      <c r="H24" s="17">
        <v>43383</v>
      </c>
      <c r="I24" s="2" t="s">
        <v>57</v>
      </c>
      <c r="J24" s="64" t="s">
        <v>120</v>
      </c>
      <c r="K24" s="2">
        <v>8</v>
      </c>
      <c r="L24" s="23"/>
      <c r="W24" s="1"/>
      <c r="AG24" s="1">
        <v>10</v>
      </c>
      <c r="AN24" s="1"/>
      <c r="AS24" s="1"/>
      <c r="AU24" s="1"/>
      <c r="BH24" s="1">
        <v>19</v>
      </c>
    </row>
    <row r="25" spans="1:65" x14ac:dyDescent="0.25">
      <c r="A25" s="2">
        <v>2018</v>
      </c>
      <c r="B25" s="2">
        <v>10</v>
      </c>
      <c r="C25" s="2" t="s">
        <v>77</v>
      </c>
      <c r="D25" s="2" t="s">
        <v>53</v>
      </c>
      <c r="E25" s="2" t="s">
        <v>52</v>
      </c>
      <c r="F25" s="2" t="s">
        <v>54</v>
      </c>
      <c r="G25" s="21" t="s">
        <v>55</v>
      </c>
      <c r="H25" s="17">
        <v>43383</v>
      </c>
      <c r="I25" s="2" t="s">
        <v>57</v>
      </c>
      <c r="J25" s="64" t="s">
        <v>121</v>
      </c>
      <c r="K25" s="2">
        <v>9</v>
      </c>
      <c r="L25" s="23"/>
      <c r="W25" s="1"/>
      <c r="AG25" s="1">
        <v>18</v>
      </c>
      <c r="AN25" s="1"/>
      <c r="AS25" s="1">
        <v>13</v>
      </c>
      <c r="AU25" s="1"/>
      <c r="BH25" s="1"/>
    </row>
    <row r="26" spans="1:65" x14ac:dyDescent="0.25">
      <c r="A26" s="2">
        <v>2018</v>
      </c>
      <c r="B26" s="2">
        <v>10</v>
      </c>
      <c r="C26" s="2" t="s">
        <v>77</v>
      </c>
      <c r="D26" s="2" t="s">
        <v>53</v>
      </c>
      <c r="E26" s="2" t="s">
        <v>52</v>
      </c>
      <c r="F26" s="2" t="s">
        <v>54</v>
      </c>
      <c r="G26" s="21" t="s">
        <v>55</v>
      </c>
      <c r="H26" s="17">
        <v>43383</v>
      </c>
      <c r="I26" s="2" t="s">
        <v>57</v>
      </c>
      <c r="J26" s="23" t="s">
        <v>122</v>
      </c>
      <c r="K26" s="2">
        <v>10</v>
      </c>
      <c r="L26" s="23"/>
      <c r="W26" s="1"/>
      <c r="AG26" s="1"/>
      <c r="AN26" s="1"/>
      <c r="AS26" s="1">
        <v>6</v>
      </c>
      <c r="AU26" s="1"/>
      <c r="AV26" s="2">
        <v>1</v>
      </c>
      <c r="BH26" s="1"/>
    </row>
    <row r="27" spans="1:65" x14ac:dyDescent="0.25">
      <c r="A27" s="2">
        <v>2018</v>
      </c>
      <c r="B27" s="2">
        <v>10</v>
      </c>
      <c r="C27" s="2" t="s">
        <v>77</v>
      </c>
      <c r="D27" s="2" t="s">
        <v>53</v>
      </c>
      <c r="E27" s="2" t="s">
        <v>52</v>
      </c>
      <c r="F27" s="2" t="s">
        <v>54</v>
      </c>
      <c r="G27" t="s">
        <v>66</v>
      </c>
      <c r="H27" s="17">
        <v>43383</v>
      </c>
      <c r="I27" s="2" t="s">
        <v>57</v>
      </c>
      <c r="J27" s="64" t="s">
        <v>104</v>
      </c>
      <c r="K27" s="2">
        <v>1</v>
      </c>
      <c r="L27" s="23"/>
      <c r="Q27" s="2">
        <v>1</v>
      </c>
      <c r="W27" s="1"/>
      <c r="AG27" s="1"/>
      <c r="AL27" s="2">
        <v>2</v>
      </c>
      <c r="AN27" s="1"/>
      <c r="AS27" s="1"/>
      <c r="AU27" s="1"/>
      <c r="AV27" s="2">
        <v>3</v>
      </c>
      <c r="BH27" s="1"/>
    </row>
    <row r="28" spans="1:65" x14ac:dyDescent="0.25">
      <c r="A28" s="2">
        <v>2018</v>
      </c>
      <c r="B28" s="2">
        <v>10</v>
      </c>
      <c r="C28" s="2" t="s">
        <v>77</v>
      </c>
      <c r="D28" s="2" t="s">
        <v>53</v>
      </c>
      <c r="E28" s="2" t="s">
        <v>52</v>
      </c>
      <c r="F28" s="2" t="s">
        <v>54</v>
      </c>
      <c r="G28" t="s">
        <v>66</v>
      </c>
      <c r="H28" s="17">
        <v>43383</v>
      </c>
      <c r="I28" s="2" t="s">
        <v>57</v>
      </c>
      <c r="J28" s="23" t="s">
        <v>105</v>
      </c>
      <c r="K28" s="2">
        <v>2</v>
      </c>
      <c r="L28" s="23"/>
      <c r="V28" s="2">
        <v>1</v>
      </c>
      <c r="W28" s="1">
        <v>1</v>
      </c>
      <c r="AG28" s="1"/>
      <c r="AN28" s="1"/>
      <c r="AS28" s="1"/>
      <c r="AU28" s="1"/>
      <c r="AV28" s="2">
        <v>1</v>
      </c>
      <c r="BH28" s="1"/>
      <c r="BI28" s="2">
        <v>3</v>
      </c>
    </row>
    <row r="29" spans="1:65" x14ac:dyDescent="0.25">
      <c r="A29" s="2">
        <v>2018</v>
      </c>
      <c r="B29" s="2">
        <v>10</v>
      </c>
      <c r="C29" s="2" t="s">
        <v>77</v>
      </c>
      <c r="D29" s="2" t="s">
        <v>53</v>
      </c>
      <c r="E29" s="2" t="s">
        <v>52</v>
      </c>
      <c r="F29" s="2" t="s">
        <v>54</v>
      </c>
      <c r="G29" t="s">
        <v>66</v>
      </c>
      <c r="H29" s="17">
        <v>43383</v>
      </c>
      <c r="I29" s="2" t="s">
        <v>57</v>
      </c>
      <c r="J29" s="64" t="s">
        <v>106</v>
      </c>
      <c r="K29" s="2">
        <v>3</v>
      </c>
      <c r="L29" s="23"/>
      <c r="V29" s="2">
        <v>3</v>
      </c>
      <c r="W29" s="1">
        <v>4</v>
      </c>
      <c r="AG29" s="1"/>
      <c r="AL29" s="2">
        <v>8</v>
      </c>
      <c r="AN29" s="1"/>
      <c r="AR29" s="2">
        <v>13</v>
      </c>
      <c r="AS29" s="1"/>
      <c r="AU29" s="1"/>
      <c r="BH29" s="1"/>
      <c r="BI29" s="2">
        <v>8</v>
      </c>
    </row>
    <row r="30" spans="1:65" x14ac:dyDescent="0.25">
      <c r="A30" s="2">
        <v>2018</v>
      </c>
      <c r="B30" s="2">
        <v>10</v>
      </c>
      <c r="C30" s="2" t="s">
        <v>77</v>
      </c>
      <c r="D30" s="2" t="s">
        <v>53</v>
      </c>
      <c r="E30" s="2" t="s">
        <v>52</v>
      </c>
      <c r="F30" s="2" t="s">
        <v>54</v>
      </c>
      <c r="G30" t="s">
        <v>66</v>
      </c>
      <c r="H30" s="17">
        <v>43383</v>
      </c>
      <c r="I30" s="2" t="s">
        <v>57</v>
      </c>
      <c r="J30" s="64" t="s">
        <v>107</v>
      </c>
      <c r="K30" s="2">
        <v>4</v>
      </c>
      <c r="L30" s="23"/>
      <c r="N30" s="2">
        <v>8</v>
      </c>
      <c r="W30" s="1">
        <v>1</v>
      </c>
      <c r="X30" s="2">
        <v>1</v>
      </c>
      <c r="Y30" s="2">
        <v>1</v>
      </c>
      <c r="AB30" s="2">
        <v>1</v>
      </c>
      <c r="AG30" s="1"/>
      <c r="AL30" s="2">
        <v>2</v>
      </c>
      <c r="AN30" s="1"/>
      <c r="AP30" s="2">
        <v>1</v>
      </c>
      <c r="AR30" s="2">
        <v>1</v>
      </c>
      <c r="AS30" s="1"/>
      <c r="AU30" s="1"/>
      <c r="BH30" s="1"/>
    </row>
    <row r="31" spans="1:65" x14ac:dyDescent="0.25">
      <c r="A31" s="2">
        <v>2018</v>
      </c>
      <c r="B31" s="2">
        <v>10</v>
      </c>
      <c r="C31" s="2" t="s">
        <v>77</v>
      </c>
      <c r="D31" s="2" t="s">
        <v>53</v>
      </c>
      <c r="E31" s="2" t="s">
        <v>52</v>
      </c>
      <c r="F31" s="2" t="s">
        <v>54</v>
      </c>
      <c r="G31" t="s">
        <v>66</v>
      </c>
      <c r="H31" s="17">
        <v>43383</v>
      </c>
      <c r="I31" s="2" t="s">
        <v>57</v>
      </c>
      <c r="J31" s="64" t="s">
        <v>108</v>
      </c>
      <c r="K31" s="2">
        <v>5</v>
      </c>
      <c r="L31" s="23"/>
      <c r="U31" s="2">
        <v>2</v>
      </c>
      <c r="W31" s="1"/>
      <c r="AA31" s="2">
        <v>1</v>
      </c>
      <c r="AG31" s="1"/>
      <c r="AN31" s="1"/>
      <c r="AS31" s="1"/>
      <c r="AT31" s="2">
        <v>2</v>
      </c>
      <c r="AU31" s="1"/>
      <c r="BC31" s="2">
        <v>11</v>
      </c>
      <c r="BH31" s="1"/>
      <c r="BJ31" s="2">
        <v>1</v>
      </c>
      <c r="BM31" s="2">
        <v>1</v>
      </c>
    </row>
    <row r="32" spans="1:65" x14ac:dyDescent="0.25">
      <c r="A32" s="2">
        <v>2018</v>
      </c>
      <c r="B32" s="2">
        <v>10</v>
      </c>
      <c r="C32" s="2" t="s">
        <v>77</v>
      </c>
      <c r="D32" s="2" t="s">
        <v>53</v>
      </c>
      <c r="E32" s="2" t="s">
        <v>52</v>
      </c>
      <c r="F32" s="2" t="s">
        <v>54</v>
      </c>
      <c r="G32" t="s">
        <v>66</v>
      </c>
      <c r="H32" s="17">
        <v>43383</v>
      </c>
      <c r="I32" s="2" t="s">
        <v>57</v>
      </c>
      <c r="J32" s="64" t="s">
        <v>109</v>
      </c>
      <c r="K32" s="2">
        <v>6</v>
      </c>
      <c r="L32" s="23"/>
      <c r="W32" s="1"/>
      <c r="AG32" s="1"/>
      <c r="AN32" s="1"/>
      <c r="AS32" s="1"/>
      <c r="AU32" s="1"/>
      <c r="AX32" s="2">
        <v>4</v>
      </c>
      <c r="BC32" s="2">
        <v>11</v>
      </c>
      <c r="BH32" s="1"/>
    </row>
    <row r="33" spans="1:66" x14ac:dyDescent="0.25">
      <c r="A33" s="2">
        <v>2018</v>
      </c>
      <c r="B33" s="2">
        <v>10</v>
      </c>
      <c r="C33" s="2" t="s">
        <v>77</v>
      </c>
      <c r="D33" s="2" t="s">
        <v>53</v>
      </c>
      <c r="E33" s="2" t="s">
        <v>52</v>
      </c>
      <c r="F33" s="2" t="s">
        <v>54</v>
      </c>
      <c r="G33" t="s">
        <v>66</v>
      </c>
      <c r="H33" s="17">
        <v>43383</v>
      </c>
      <c r="I33" s="2" t="s">
        <v>57</v>
      </c>
      <c r="J33" s="64" t="s">
        <v>110</v>
      </c>
      <c r="K33" s="2">
        <v>7</v>
      </c>
      <c r="L33" s="23"/>
      <c r="V33" s="2">
        <v>1</v>
      </c>
      <c r="W33" s="1"/>
      <c r="AG33" s="1"/>
      <c r="AN33" s="1"/>
      <c r="AS33" s="1"/>
      <c r="AU33" s="1"/>
      <c r="BH33" s="1"/>
    </row>
    <row r="34" spans="1:66" x14ac:dyDescent="0.25">
      <c r="A34" s="2">
        <v>2018</v>
      </c>
      <c r="B34" s="2">
        <v>10</v>
      </c>
      <c r="C34" s="2" t="s">
        <v>77</v>
      </c>
      <c r="D34" s="2" t="s">
        <v>53</v>
      </c>
      <c r="E34" s="2" t="s">
        <v>52</v>
      </c>
      <c r="F34" s="2" t="s">
        <v>54</v>
      </c>
      <c r="G34" t="s">
        <v>66</v>
      </c>
      <c r="H34" s="17">
        <v>43383</v>
      </c>
      <c r="I34" s="2" t="s">
        <v>57</v>
      </c>
      <c r="J34" s="64" t="s">
        <v>111</v>
      </c>
      <c r="K34" s="2">
        <v>8</v>
      </c>
      <c r="L34" s="23"/>
      <c r="N34" s="2">
        <v>1</v>
      </c>
      <c r="U34" s="2">
        <v>2</v>
      </c>
      <c r="W34" s="1">
        <v>8</v>
      </c>
      <c r="AG34" s="1"/>
      <c r="AN34" s="1"/>
      <c r="AS34" s="1"/>
      <c r="AU34" s="1"/>
      <c r="BH34" s="1"/>
    </row>
    <row r="35" spans="1:66" x14ac:dyDescent="0.25">
      <c r="A35" s="2">
        <v>2018</v>
      </c>
      <c r="B35" s="2">
        <v>10</v>
      </c>
      <c r="C35" s="2" t="s">
        <v>77</v>
      </c>
      <c r="D35" s="2" t="s">
        <v>53</v>
      </c>
      <c r="E35" s="2" t="s">
        <v>52</v>
      </c>
      <c r="F35" s="2" t="s">
        <v>54</v>
      </c>
      <c r="G35" t="s">
        <v>66</v>
      </c>
      <c r="H35" s="17">
        <v>43383</v>
      </c>
      <c r="I35" s="2" t="s">
        <v>57</v>
      </c>
      <c r="J35" s="64" t="s">
        <v>112</v>
      </c>
      <c r="K35" s="2">
        <v>9</v>
      </c>
      <c r="L35" s="23"/>
      <c r="W35" s="1"/>
      <c r="AG35" s="1"/>
      <c r="AI35" s="2">
        <v>2</v>
      </c>
      <c r="AN35" s="1"/>
      <c r="AS35" s="1"/>
      <c r="AU35" s="1"/>
      <c r="BH35" s="1"/>
    </row>
    <row r="36" spans="1:66" x14ac:dyDescent="0.25">
      <c r="A36" s="2">
        <v>2018</v>
      </c>
      <c r="B36" s="2">
        <v>10</v>
      </c>
      <c r="C36" s="2" t="s">
        <v>77</v>
      </c>
      <c r="D36" s="2" t="s">
        <v>53</v>
      </c>
      <c r="E36" s="2" t="s">
        <v>52</v>
      </c>
      <c r="F36" s="2" t="s">
        <v>54</v>
      </c>
      <c r="G36" t="s">
        <v>66</v>
      </c>
      <c r="H36" s="17">
        <v>43383</v>
      </c>
      <c r="I36" s="2" t="s">
        <v>57</v>
      </c>
      <c r="J36" s="23" t="s">
        <v>103</v>
      </c>
      <c r="K36" s="2">
        <v>10</v>
      </c>
      <c r="L36" s="23"/>
      <c r="W36" s="1">
        <v>1</v>
      </c>
      <c r="AG36" s="1"/>
      <c r="AL36" s="2">
        <v>7</v>
      </c>
      <c r="AN36" s="1"/>
      <c r="AS36" s="1"/>
      <c r="AU36" s="1"/>
      <c r="AV36" s="2">
        <v>1</v>
      </c>
      <c r="AW36" s="2">
        <v>3</v>
      </c>
      <c r="BH36" s="1"/>
      <c r="BI36" s="2">
        <v>1</v>
      </c>
    </row>
    <row r="37" spans="1:66" s="25" customFormat="1" x14ac:dyDescent="0.25">
      <c r="A37" s="25">
        <v>2018</v>
      </c>
      <c r="B37" s="25">
        <v>10</v>
      </c>
      <c r="C37" s="25" t="s">
        <v>77</v>
      </c>
      <c r="D37" s="25" t="s">
        <v>53</v>
      </c>
      <c r="E37" s="25" t="s">
        <v>52</v>
      </c>
      <c r="F37" s="25" t="s">
        <v>54</v>
      </c>
      <c r="G37" s="26" t="s">
        <v>96</v>
      </c>
      <c r="H37" s="18">
        <v>43384</v>
      </c>
      <c r="I37" s="25" t="s">
        <v>91</v>
      </c>
      <c r="J37" s="64" t="s">
        <v>123</v>
      </c>
      <c r="K37" s="25">
        <v>1</v>
      </c>
      <c r="L37" s="26"/>
      <c r="AC37" s="25">
        <v>1</v>
      </c>
      <c r="AO37" s="25">
        <v>1</v>
      </c>
      <c r="BC37" s="25">
        <v>5</v>
      </c>
      <c r="BD37" s="25">
        <v>1</v>
      </c>
    </row>
    <row r="38" spans="1:66" x14ac:dyDescent="0.25">
      <c r="A38" s="2">
        <v>2018</v>
      </c>
      <c r="B38" s="2">
        <v>10</v>
      </c>
      <c r="C38" s="2" t="s">
        <v>77</v>
      </c>
      <c r="D38" s="2" t="s">
        <v>53</v>
      </c>
      <c r="E38" s="2" t="s">
        <v>52</v>
      </c>
      <c r="F38" s="2" t="s">
        <v>54</v>
      </c>
      <c r="G38" s="21" t="s">
        <v>96</v>
      </c>
      <c r="H38" s="17">
        <v>43384</v>
      </c>
      <c r="I38" s="2" t="s">
        <v>91</v>
      </c>
      <c r="J38" s="23" t="s">
        <v>124</v>
      </c>
      <c r="K38" s="2">
        <v>2</v>
      </c>
      <c r="L38" s="21"/>
      <c r="AL38" s="2">
        <v>5</v>
      </c>
      <c r="AR38" s="2">
        <v>3</v>
      </c>
      <c r="BC38" s="2">
        <v>4</v>
      </c>
      <c r="BJ38" s="2">
        <v>6</v>
      </c>
      <c r="BK38" s="2">
        <v>3</v>
      </c>
    </row>
    <row r="39" spans="1:66" x14ac:dyDescent="0.25">
      <c r="A39" s="2">
        <v>2018</v>
      </c>
      <c r="B39" s="2">
        <v>10</v>
      </c>
      <c r="C39" s="2" t="s">
        <v>77</v>
      </c>
      <c r="D39" s="2" t="s">
        <v>53</v>
      </c>
      <c r="E39" s="2" t="s">
        <v>52</v>
      </c>
      <c r="F39" s="2" t="s">
        <v>54</v>
      </c>
      <c r="G39" s="21" t="s">
        <v>96</v>
      </c>
      <c r="H39" s="17">
        <v>43384</v>
      </c>
      <c r="I39" s="2" t="s">
        <v>91</v>
      </c>
      <c r="J39" s="64" t="s">
        <v>125</v>
      </c>
      <c r="K39" s="2">
        <v>3</v>
      </c>
      <c r="L39" s="21" t="s">
        <v>524</v>
      </c>
      <c r="AT39" s="2">
        <v>1</v>
      </c>
      <c r="BC39" s="2">
        <v>2</v>
      </c>
    </row>
    <row r="40" spans="1:66" s="25" customFormat="1" x14ac:dyDescent="0.25">
      <c r="A40" s="25">
        <v>2018</v>
      </c>
      <c r="B40" s="25">
        <v>10</v>
      </c>
      <c r="C40" s="25" t="s">
        <v>77</v>
      </c>
      <c r="D40" s="25" t="s">
        <v>53</v>
      </c>
      <c r="E40" s="25" t="s">
        <v>52</v>
      </c>
      <c r="F40" s="25" t="s">
        <v>54</v>
      </c>
      <c r="G40" s="26" t="s">
        <v>96</v>
      </c>
      <c r="H40" s="18">
        <v>43384</v>
      </c>
      <c r="I40" s="25" t="s">
        <v>91</v>
      </c>
      <c r="J40" s="23" t="s">
        <v>126</v>
      </c>
      <c r="K40" s="25">
        <v>4</v>
      </c>
      <c r="L40" s="26"/>
      <c r="O40" s="25">
        <v>1</v>
      </c>
      <c r="AJ40" s="25">
        <v>1</v>
      </c>
      <c r="AK40" s="25">
        <v>5</v>
      </c>
      <c r="AQ40" s="25">
        <v>1</v>
      </c>
      <c r="AT40" s="25">
        <v>3</v>
      </c>
      <c r="BB40" s="25">
        <v>2</v>
      </c>
      <c r="BE40" s="25">
        <v>1</v>
      </c>
      <c r="BN40" s="25">
        <v>1</v>
      </c>
    </row>
    <row r="41" spans="1:66" x14ac:dyDescent="0.25">
      <c r="A41" s="2">
        <v>2018</v>
      </c>
      <c r="B41" s="2">
        <v>10</v>
      </c>
      <c r="C41" s="2" t="s">
        <v>77</v>
      </c>
      <c r="D41" s="2" t="s">
        <v>53</v>
      </c>
      <c r="E41" s="2" t="s">
        <v>52</v>
      </c>
      <c r="F41" s="2" t="s">
        <v>54</v>
      </c>
      <c r="G41" s="21" t="s">
        <v>96</v>
      </c>
      <c r="H41" s="17">
        <v>43384</v>
      </c>
      <c r="I41" s="2" t="s">
        <v>91</v>
      </c>
      <c r="J41" s="64" t="s">
        <v>127</v>
      </c>
      <c r="K41" s="2">
        <v>5</v>
      </c>
      <c r="L41" s="21" t="s">
        <v>525</v>
      </c>
      <c r="AT41" s="2">
        <v>1</v>
      </c>
      <c r="AX41" s="2">
        <v>1</v>
      </c>
      <c r="BA41" s="2">
        <v>1</v>
      </c>
      <c r="BJ41" s="2">
        <v>1</v>
      </c>
      <c r="BM41" s="2">
        <v>1</v>
      </c>
      <c r="BN41" s="2">
        <v>1</v>
      </c>
    </row>
    <row r="42" spans="1:66" x14ac:dyDescent="0.25">
      <c r="A42" s="2">
        <v>2018</v>
      </c>
      <c r="B42" s="2">
        <v>10</v>
      </c>
      <c r="C42" s="2" t="s">
        <v>77</v>
      </c>
      <c r="D42" s="2" t="s">
        <v>53</v>
      </c>
      <c r="E42" s="2" t="s">
        <v>52</v>
      </c>
      <c r="F42" s="2" t="s">
        <v>54</v>
      </c>
      <c r="G42" s="21" t="s">
        <v>96</v>
      </c>
      <c r="H42" s="17">
        <v>43384</v>
      </c>
      <c r="I42" s="2" t="s">
        <v>91</v>
      </c>
      <c r="J42" s="23" t="s">
        <v>128</v>
      </c>
      <c r="K42" s="2">
        <v>6</v>
      </c>
      <c r="L42" s="21"/>
      <c r="AT42" s="2">
        <v>3</v>
      </c>
      <c r="BC42" s="2">
        <v>1</v>
      </c>
    </row>
    <row r="43" spans="1:66" x14ac:dyDescent="0.25">
      <c r="A43" s="2">
        <v>2018</v>
      </c>
      <c r="B43" s="2">
        <v>10</v>
      </c>
      <c r="C43" s="2" t="s">
        <v>77</v>
      </c>
      <c r="D43" s="2" t="s">
        <v>53</v>
      </c>
      <c r="E43" s="2" t="s">
        <v>52</v>
      </c>
      <c r="F43" s="2" t="s">
        <v>54</v>
      </c>
      <c r="G43" s="21" t="s">
        <v>96</v>
      </c>
      <c r="H43" s="17">
        <v>43384</v>
      </c>
      <c r="I43" s="2" t="s">
        <v>91</v>
      </c>
      <c r="J43" s="64" t="s">
        <v>129</v>
      </c>
      <c r="K43" s="2">
        <v>7</v>
      </c>
      <c r="L43" s="21"/>
      <c r="P43" s="2">
        <v>1</v>
      </c>
      <c r="AJ43" s="2">
        <v>1</v>
      </c>
      <c r="AK43" s="2">
        <v>1</v>
      </c>
      <c r="AO43" s="2">
        <v>2</v>
      </c>
      <c r="AT43" s="2">
        <v>2</v>
      </c>
      <c r="BM43" s="2">
        <v>1</v>
      </c>
    </row>
    <row r="44" spans="1:66" x14ac:dyDescent="0.25">
      <c r="A44" s="2">
        <v>2018</v>
      </c>
      <c r="B44" s="2">
        <v>10</v>
      </c>
      <c r="C44" s="2" t="s">
        <v>77</v>
      </c>
      <c r="D44" s="2" t="s">
        <v>53</v>
      </c>
      <c r="E44" s="2" t="s">
        <v>52</v>
      </c>
      <c r="F44" s="2" t="s">
        <v>54</v>
      </c>
      <c r="G44" s="21" t="s">
        <v>96</v>
      </c>
      <c r="H44" s="17">
        <v>43384</v>
      </c>
      <c r="I44" s="2" t="s">
        <v>91</v>
      </c>
      <c r="J44" s="23" t="s">
        <v>130</v>
      </c>
      <c r="K44" s="2">
        <v>8</v>
      </c>
      <c r="L44" s="21" t="s">
        <v>526</v>
      </c>
      <c r="AA44" s="2">
        <v>1</v>
      </c>
      <c r="BL44" s="2">
        <v>1</v>
      </c>
    </row>
    <row r="45" spans="1:66" s="25" customFormat="1" x14ac:dyDescent="0.25">
      <c r="A45" s="25">
        <v>2018</v>
      </c>
      <c r="B45" s="25">
        <v>10</v>
      </c>
      <c r="C45" s="25" t="s">
        <v>77</v>
      </c>
      <c r="D45" s="25" t="s">
        <v>53</v>
      </c>
      <c r="E45" s="25" t="s">
        <v>52</v>
      </c>
      <c r="F45" s="25" t="s">
        <v>54</v>
      </c>
      <c r="G45" s="26" t="s">
        <v>96</v>
      </c>
      <c r="H45" s="18">
        <v>43384</v>
      </c>
      <c r="I45" s="25" t="s">
        <v>91</v>
      </c>
      <c r="J45" s="64" t="s">
        <v>131</v>
      </c>
      <c r="K45" s="25">
        <v>9</v>
      </c>
      <c r="L45" s="26"/>
      <c r="P45" s="25">
        <v>3</v>
      </c>
      <c r="R45" s="25">
        <v>1</v>
      </c>
      <c r="Y45" s="25">
        <v>1</v>
      </c>
      <c r="Z45" s="25">
        <v>1</v>
      </c>
      <c r="AA45" s="25">
        <v>2</v>
      </c>
      <c r="AD45" s="25">
        <v>1</v>
      </c>
      <c r="BC45" s="25">
        <v>1</v>
      </c>
      <c r="BL45" s="25">
        <v>1</v>
      </c>
      <c r="BN45" s="25">
        <v>1</v>
      </c>
    </row>
    <row r="46" spans="1:66" x14ac:dyDescent="0.25">
      <c r="A46" s="2">
        <v>2018</v>
      </c>
      <c r="B46" s="2">
        <v>10</v>
      </c>
      <c r="C46" s="2" t="s">
        <v>77</v>
      </c>
      <c r="D46" s="2" t="s">
        <v>53</v>
      </c>
      <c r="E46" s="2" t="s">
        <v>52</v>
      </c>
      <c r="F46" s="2" t="s">
        <v>54</v>
      </c>
      <c r="G46" s="21" t="s">
        <v>96</v>
      </c>
      <c r="H46" s="17">
        <v>43384</v>
      </c>
      <c r="I46" s="2" t="s">
        <v>91</v>
      </c>
      <c r="J46" s="23" t="s">
        <v>132</v>
      </c>
      <c r="K46" s="2">
        <v>10</v>
      </c>
      <c r="L46" s="21"/>
      <c r="AT46" s="2">
        <v>1</v>
      </c>
    </row>
    <row r="47" spans="1:66" s="25" customFormat="1" x14ac:dyDescent="0.25">
      <c r="A47" s="25">
        <v>2018</v>
      </c>
      <c r="B47" s="25">
        <v>10</v>
      </c>
      <c r="C47" s="25" t="s">
        <v>77</v>
      </c>
      <c r="D47" s="25" t="s">
        <v>53</v>
      </c>
      <c r="E47" s="25" t="s">
        <v>52</v>
      </c>
      <c r="F47" s="25" t="s">
        <v>137</v>
      </c>
      <c r="G47" s="26" t="s">
        <v>55</v>
      </c>
      <c r="H47" s="18">
        <v>43385</v>
      </c>
      <c r="I47" s="25" t="s">
        <v>57</v>
      </c>
      <c r="J47" s="64" t="s">
        <v>143</v>
      </c>
      <c r="K47" s="25">
        <v>1</v>
      </c>
      <c r="L47" s="26"/>
      <c r="V47" s="25">
        <v>4</v>
      </c>
      <c r="AG47" s="25">
        <v>1</v>
      </c>
      <c r="AN47" s="25">
        <v>1</v>
      </c>
      <c r="AS47" s="25">
        <v>20</v>
      </c>
      <c r="BH47" s="25">
        <v>1</v>
      </c>
    </row>
    <row r="48" spans="1:66" x14ac:dyDescent="0.25">
      <c r="A48" s="2">
        <v>2018</v>
      </c>
      <c r="B48" s="2">
        <v>10</v>
      </c>
      <c r="C48" s="2" t="s">
        <v>77</v>
      </c>
      <c r="D48" s="2" t="s">
        <v>53</v>
      </c>
      <c r="E48" s="2" t="s">
        <v>52</v>
      </c>
      <c r="F48" s="2" t="s">
        <v>137</v>
      </c>
      <c r="G48" s="21" t="s">
        <v>55</v>
      </c>
      <c r="H48" s="17">
        <v>43385</v>
      </c>
      <c r="I48" s="2" t="s">
        <v>57</v>
      </c>
      <c r="J48" s="64" t="s">
        <v>144</v>
      </c>
      <c r="K48" s="2">
        <v>2</v>
      </c>
      <c r="L48" s="21"/>
    </row>
    <row r="49" spans="1:67" x14ac:dyDescent="0.25">
      <c r="A49" s="2">
        <v>2018</v>
      </c>
      <c r="B49" s="2">
        <v>10</v>
      </c>
      <c r="C49" s="2" t="s">
        <v>77</v>
      </c>
      <c r="D49" s="2" t="s">
        <v>53</v>
      </c>
      <c r="E49" s="2" t="s">
        <v>52</v>
      </c>
      <c r="F49" s="2" t="s">
        <v>137</v>
      </c>
      <c r="G49" s="21" t="s">
        <v>55</v>
      </c>
      <c r="H49" s="17">
        <v>43385</v>
      </c>
      <c r="I49" s="2" t="s">
        <v>57</v>
      </c>
      <c r="J49" s="64" t="s">
        <v>145</v>
      </c>
      <c r="K49" s="2">
        <v>3</v>
      </c>
      <c r="L49" s="21"/>
      <c r="AF49" s="2">
        <v>10</v>
      </c>
      <c r="AG49" s="2">
        <v>3</v>
      </c>
      <c r="AH49" s="2">
        <v>3</v>
      </c>
      <c r="AS49" s="2">
        <v>2</v>
      </c>
    </row>
    <row r="50" spans="1:67" x14ac:dyDescent="0.25">
      <c r="A50" s="2">
        <v>2018</v>
      </c>
      <c r="B50" s="2">
        <v>10</v>
      </c>
      <c r="C50" s="2" t="s">
        <v>77</v>
      </c>
      <c r="D50" s="2" t="s">
        <v>53</v>
      </c>
      <c r="E50" s="2" t="s">
        <v>52</v>
      </c>
      <c r="F50" s="2" t="s">
        <v>137</v>
      </c>
      <c r="G50" s="21" t="s">
        <v>55</v>
      </c>
      <c r="H50" s="17">
        <v>43385</v>
      </c>
      <c r="I50" s="2" t="s">
        <v>57</v>
      </c>
      <c r="J50" s="64" t="s">
        <v>146</v>
      </c>
      <c r="K50" s="2">
        <v>4</v>
      </c>
      <c r="L50" s="21"/>
      <c r="AS50" s="2">
        <v>1</v>
      </c>
    </row>
    <row r="51" spans="1:67" x14ac:dyDescent="0.25">
      <c r="A51" s="2">
        <v>2018</v>
      </c>
      <c r="B51" s="2">
        <v>10</v>
      </c>
      <c r="C51" s="2" t="s">
        <v>77</v>
      </c>
      <c r="D51" s="2" t="s">
        <v>53</v>
      </c>
      <c r="E51" s="2" t="s">
        <v>52</v>
      </c>
      <c r="F51" s="2" t="s">
        <v>137</v>
      </c>
      <c r="G51" s="21" t="s">
        <v>55</v>
      </c>
      <c r="H51" s="17">
        <v>43385</v>
      </c>
      <c r="I51" s="2" t="s">
        <v>57</v>
      </c>
      <c r="J51" s="64" t="s">
        <v>147</v>
      </c>
      <c r="K51" s="2">
        <v>5</v>
      </c>
      <c r="L51" s="21"/>
      <c r="AG51" s="2">
        <v>6</v>
      </c>
      <c r="AH51" s="2">
        <v>3</v>
      </c>
      <c r="AS51" s="2">
        <v>1</v>
      </c>
    </row>
    <row r="52" spans="1:67" x14ac:dyDescent="0.25">
      <c r="A52" s="2">
        <v>2018</v>
      </c>
      <c r="B52" s="2">
        <v>10</v>
      </c>
      <c r="C52" s="2" t="s">
        <v>77</v>
      </c>
      <c r="D52" s="2" t="s">
        <v>53</v>
      </c>
      <c r="E52" s="2" t="s">
        <v>52</v>
      </c>
      <c r="F52" s="2" t="s">
        <v>137</v>
      </c>
      <c r="G52" s="21" t="s">
        <v>55</v>
      </c>
      <c r="H52" s="17">
        <v>43385</v>
      </c>
      <c r="I52" s="2" t="s">
        <v>57</v>
      </c>
      <c r="J52" s="64" t="s">
        <v>148</v>
      </c>
      <c r="K52" s="2">
        <v>6</v>
      </c>
      <c r="L52" s="21"/>
      <c r="AS52" s="2">
        <v>7</v>
      </c>
    </row>
    <row r="53" spans="1:67" x14ac:dyDescent="0.25">
      <c r="A53" s="2">
        <v>2018</v>
      </c>
      <c r="B53" s="2">
        <v>10</v>
      </c>
      <c r="C53" s="2" t="s">
        <v>77</v>
      </c>
      <c r="D53" s="2" t="s">
        <v>53</v>
      </c>
      <c r="E53" s="2" t="s">
        <v>52</v>
      </c>
      <c r="F53" s="2" t="s">
        <v>137</v>
      </c>
      <c r="G53" s="21" t="s">
        <v>55</v>
      </c>
      <c r="H53" s="17">
        <v>43385</v>
      </c>
      <c r="I53" s="2" t="s">
        <v>57</v>
      </c>
      <c r="J53" s="64" t="s">
        <v>149</v>
      </c>
      <c r="K53" s="2">
        <v>7</v>
      </c>
      <c r="L53" s="21"/>
      <c r="AG53" s="2">
        <v>4</v>
      </c>
      <c r="AS53" s="2">
        <v>10</v>
      </c>
    </row>
    <row r="54" spans="1:67" x14ac:dyDescent="0.25">
      <c r="A54" s="2">
        <v>2018</v>
      </c>
      <c r="B54" s="2">
        <v>10</v>
      </c>
      <c r="C54" s="2" t="s">
        <v>77</v>
      </c>
      <c r="D54" s="2" t="s">
        <v>53</v>
      </c>
      <c r="E54" s="2" t="s">
        <v>52</v>
      </c>
      <c r="F54" s="2" t="s">
        <v>137</v>
      </c>
      <c r="G54" s="21" t="s">
        <v>55</v>
      </c>
      <c r="H54" s="17">
        <v>43385</v>
      </c>
      <c r="I54" s="2" t="s">
        <v>57</v>
      </c>
      <c r="J54" s="64" t="s">
        <v>150</v>
      </c>
      <c r="K54" s="2">
        <v>8</v>
      </c>
      <c r="L54" s="21"/>
      <c r="AS54" s="2">
        <v>1</v>
      </c>
      <c r="AU54" s="2">
        <v>1</v>
      </c>
      <c r="BC54" s="2">
        <v>1</v>
      </c>
    </row>
    <row r="55" spans="1:67" x14ac:dyDescent="0.25">
      <c r="A55" s="2">
        <v>2018</v>
      </c>
      <c r="B55" s="2">
        <v>10</v>
      </c>
      <c r="C55" s="2" t="s">
        <v>77</v>
      </c>
      <c r="D55" s="2" t="s">
        <v>53</v>
      </c>
      <c r="E55" s="2" t="s">
        <v>52</v>
      </c>
      <c r="F55" s="2" t="s">
        <v>137</v>
      </c>
      <c r="G55" s="21" t="s">
        <v>55</v>
      </c>
      <c r="H55" s="17">
        <v>43385</v>
      </c>
      <c r="I55" s="2" t="s">
        <v>57</v>
      </c>
      <c r="J55" s="64" t="s">
        <v>151</v>
      </c>
      <c r="K55" s="2">
        <v>9</v>
      </c>
      <c r="L55" s="21"/>
    </row>
    <row r="56" spans="1:67" x14ac:dyDescent="0.25">
      <c r="A56" s="2">
        <v>2018</v>
      </c>
      <c r="B56" s="2">
        <v>10</v>
      </c>
      <c r="C56" s="2" t="s">
        <v>77</v>
      </c>
      <c r="D56" s="2" t="s">
        <v>53</v>
      </c>
      <c r="E56" s="2" t="s">
        <v>52</v>
      </c>
      <c r="F56" s="2" t="s">
        <v>137</v>
      </c>
      <c r="G56" s="21" t="s">
        <v>55</v>
      </c>
      <c r="H56" s="17">
        <v>43385</v>
      </c>
      <c r="I56" s="2" t="s">
        <v>57</v>
      </c>
      <c r="J56" s="64" t="s">
        <v>152</v>
      </c>
      <c r="K56" s="2">
        <v>10</v>
      </c>
      <c r="L56" s="21"/>
      <c r="AG56" s="2">
        <v>3</v>
      </c>
      <c r="AS56" s="2">
        <v>7</v>
      </c>
      <c r="BH56" s="2">
        <v>7</v>
      </c>
    </row>
    <row r="57" spans="1:67" s="25" customFormat="1" x14ac:dyDescent="0.25">
      <c r="A57" s="25">
        <v>2018</v>
      </c>
      <c r="B57" s="25">
        <v>10</v>
      </c>
      <c r="C57" s="25" t="s">
        <v>77</v>
      </c>
      <c r="D57" s="25" t="s">
        <v>53</v>
      </c>
      <c r="E57" s="25" t="s">
        <v>52</v>
      </c>
      <c r="F57" s="25" t="s">
        <v>137</v>
      </c>
      <c r="G57" s="15" t="s">
        <v>66</v>
      </c>
      <c r="H57" s="18">
        <v>43385</v>
      </c>
      <c r="I57" s="25" t="s">
        <v>57</v>
      </c>
      <c r="J57" s="64" t="s">
        <v>153</v>
      </c>
      <c r="K57" s="25">
        <v>1</v>
      </c>
      <c r="L57" s="26"/>
      <c r="BC57" s="25">
        <v>1</v>
      </c>
    </row>
    <row r="58" spans="1:67" x14ac:dyDescent="0.25">
      <c r="A58" s="2">
        <v>2018</v>
      </c>
      <c r="B58" s="2">
        <v>10</v>
      </c>
      <c r="C58" s="2" t="s">
        <v>77</v>
      </c>
      <c r="D58" s="2" t="s">
        <v>53</v>
      </c>
      <c r="E58" s="2" t="s">
        <v>52</v>
      </c>
      <c r="F58" s="2" t="s">
        <v>137</v>
      </c>
      <c r="G58" t="s">
        <v>66</v>
      </c>
      <c r="H58" s="17">
        <v>43385</v>
      </c>
      <c r="I58" s="2" t="s">
        <v>57</v>
      </c>
      <c r="J58" s="64" t="s">
        <v>154</v>
      </c>
      <c r="K58" s="2">
        <v>2</v>
      </c>
      <c r="L58" s="21"/>
      <c r="AN58" s="2">
        <v>2</v>
      </c>
      <c r="AR58" s="2">
        <v>8</v>
      </c>
    </row>
    <row r="59" spans="1:67" x14ac:dyDescent="0.25">
      <c r="A59" s="2">
        <v>2018</v>
      </c>
      <c r="B59" s="2">
        <v>10</v>
      </c>
      <c r="C59" s="2" t="s">
        <v>77</v>
      </c>
      <c r="D59" s="2" t="s">
        <v>53</v>
      </c>
      <c r="E59" s="2" t="s">
        <v>52</v>
      </c>
      <c r="F59" s="2" t="s">
        <v>137</v>
      </c>
      <c r="G59" t="s">
        <v>66</v>
      </c>
      <c r="H59" s="17">
        <v>43385</v>
      </c>
      <c r="I59" s="2" t="s">
        <v>57</v>
      </c>
      <c r="J59" s="64" t="s">
        <v>155</v>
      </c>
      <c r="K59" s="2">
        <v>3</v>
      </c>
      <c r="L59" s="21"/>
      <c r="AN59" s="2">
        <v>1</v>
      </c>
      <c r="AR59" s="2">
        <v>2</v>
      </c>
      <c r="BC59" s="2">
        <v>10</v>
      </c>
    </row>
    <row r="60" spans="1:67" x14ac:dyDescent="0.25">
      <c r="A60" s="2">
        <v>2018</v>
      </c>
      <c r="B60" s="2">
        <v>10</v>
      </c>
      <c r="C60" s="2" t="s">
        <v>77</v>
      </c>
      <c r="D60" s="2" t="s">
        <v>53</v>
      </c>
      <c r="E60" s="2" t="s">
        <v>52</v>
      </c>
      <c r="F60" s="2" t="s">
        <v>137</v>
      </c>
      <c r="G60" t="s">
        <v>66</v>
      </c>
      <c r="H60" s="17">
        <v>43385</v>
      </c>
      <c r="I60" s="2" t="s">
        <v>57</v>
      </c>
      <c r="J60" s="64" t="s">
        <v>156</v>
      </c>
      <c r="K60" s="2">
        <v>4</v>
      </c>
      <c r="L60" s="21"/>
      <c r="AR60" s="2">
        <v>7</v>
      </c>
      <c r="BC60" s="2">
        <v>3</v>
      </c>
    </row>
    <row r="61" spans="1:67" x14ac:dyDescent="0.25">
      <c r="A61" s="2">
        <v>2018</v>
      </c>
      <c r="B61" s="2">
        <v>10</v>
      </c>
      <c r="C61" s="2" t="s">
        <v>77</v>
      </c>
      <c r="D61" s="2" t="s">
        <v>53</v>
      </c>
      <c r="E61" s="2" t="s">
        <v>52</v>
      </c>
      <c r="F61" s="2" t="s">
        <v>137</v>
      </c>
      <c r="G61" t="s">
        <v>66</v>
      </c>
      <c r="H61" s="17">
        <v>43385</v>
      </c>
      <c r="I61" s="2" t="s">
        <v>57</v>
      </c>
      <c r="J61" s="64" t="s">
        <v>157</v>
      </c>
      <c r="K61" s="2">
        <v>5</v>
      </c>
      <c r="L61" s="21"/>
      <c r="AR61" s="2">
        <v>10</v>
      </c>
      <c r="BO61" s="2">
        <v>1</v>
      </c>
    </row>
    <row r="62" spans="1:67" x14ac:dyDescent="0.25">
      <c r="A62" s="2">
        <v>2018</v>
      </c>
      <c r="B62" s="2">
        <v>10</v>
      </c>
      <c r="C62" s="2" t="s">
        <v>77</v>
      </c>
      <c r="D62" s="2" t="s">
        <v>53</v>
      </c>
      <c r="E62" s="2" t="s">
        <v>52</v>
      </c>
      <c r="F62" s="2" t="s">
        <v>137</v>
      </c>
      <c r="G62" t="s">
        <v>66</v>
      </c>
      <c r="H62" s="17">
        <v>43385</v>
      </c>
      <c r="I62" s="2" t="s">
        <v>57</v>
      </c>
      <c r="J62" s="64" t="s">
        <v>158</v>
      </c>
      <c r="K62" s="2">
        <v>6</v>
      </c>
      <c r="L62" s="21"/>
      <c r="AR62" s="2">
        <v>1</v>
      </c>
    </row>
    <row r="63" spans="1:67" x14ac:dyDescent="0.25">
      <c r="A63" s="2">
        <v>2018</v>
      </c>
      <c r="B63" s="2">
        <v>10</v>
      </c>
      <c r="C63" s="2" t="s">
        <v>77</v>
      </c>
      <c r="D63" s="2" t="s">
        <v>53</v>
      </c>
      <c r="E63" s="2" t="s">
        <v>52</v>
      </c>
      <c r="F63" s="2" t="s">
        <v>137</v>
      </c>
      <c r="G63" t="s">
        <v>66</v>
      </c>
      <c r="H63" s="17">
        <v>43385</v>
      </c>
      <c r="I63" s="2" t="s">
        <v>57</v>
      </c>
      <c r="J63" s="64" t="s">
        <v>159</v>
      </c>
      <c r="K63" s="2">
        <v>7</v>
      </c>
      <c r="L63" s="21"/>
      <c r="AR63" s="2">
        <v>9</v>
      </c>
      <c r="BC63" s="2">
        <v>1</v>
      </c>
    </row>
    <row r="64" spans="1:67" s="25" customFormat="1" x14ac:dyDescent="0.25">
      <c r="A64" s="25">
        <v>2018</v>
      </c>
      <c r="B64" s="25">
        <v>10</v>
      </c>
      <c r="C64" s="25" t="s">
        <v>77</v>
      </c>
      <c r="D64" s="25" t="s">
        <v>53</v>
      </c>
      <c r="E64" s="25" t="s">
        <v>52</v>
      </c>
      <c r="F64" s="25" t="s">
        <v>137</v>
      </c>
      <c r="G64" s="15" t="s">
        <v>66</v>
      </c>
      <c r="H64" s="18">
        <v>43385</v>
      </c>
      <c r="I64" s="25" t="s">
        <v>57</v>
      </c>
      <c r="J64" s="64" t="s">
        <v>160</v>
      </c>
      <c r="K64" s="25">
        <v>8</v>
      </c>
      <c r="L64" s="26"/>
      <c r="AR64" s="25">
        <v>6</v>
      </c>
      <c r="BA64" s="25">
        <v>2</v>
      </c>
      <c r="BF64" s="25">
        <v>1</v>
      </c>
    </row>
    <row r="65" spans="1:61" x14ac:dyDescent="0.25">
      <c r="A65" s="2">
        <v>2018</v>
      </c>
      <c r="B65" s="2">
        <v>10</v>
      </c>
      <c r="C65" s="2" t="s">
        <v>77</v>
      </c>
      <c r="D65" s="2" t="s">
        <v>53</v>
      </c>
      <c r="E65" s="2" t="s">
        <v>52</v>
      </c>
      <c r="F65" s="2" t="s">
        <v>137</v>
      </c>
      <c r="G65" t="s">
        <v>66</v>
      </c>
      <c r="H65" s="17">
        <v>43385</v>
      </c>
      <c r="I65" s="2" t="s">
        <v>57</v>
      </c>
      <c r="J65" s="64" t="s">
        <v>161</v>
      </c>
      <c r="K65" s="2">
        <v>9</v>
      </c>
      <c r="L65" s="21"/>
      <c r="M65" s="2">
        <v>9</v>
      </c>
      <c r="AR65" s="2">
        <v>4</v>
      </c>
      <c r="BC65" s="2">
        <v>9</v>
      </c>
      <c r="BG65" s="2">
        <v>1</v>
      </c>
    </row>
    <row r="66" spans="1:61" x14ac:dyDescent="0.25">
      <c r="A66" s="2">
        <v>2018</v>
      </c>
      <c r="B66" s="2">
        <v>10</v>
      </c>
      <c r="C66" s="2" t="s">
        <v>77</v>
      </c>
      <c r="D66" s="2" t="s">
        <v>53</v>
      </c>
      <c r="E66" s="2" t="s">
        <v>52</v>
      </c>
      <c r="F66" s="2" t="s">
        <v>137</v>
      </c>
      <c r="G66" t="s">
        <v>66</v>
      </c>
      <c r="H66" s="17">
        <v>43385</v>
      </c>
      <c r="I66" s="2" t="s">
        <v>57</v>
      </c>
      <c r="J66" s="64" t="s">
        <v>162</v>
      </c>
      <c r="K66" s="2">
        <v>10</v>
      </c>
      <c r="L66" s="21"/>
      <c r="AR66" s="2">
        <v>3</v>
      </c>
    </row>
    <row r="67" spans="1:61" s="25" customFormat="1" x14ac:dyDescent="0.25">
      <c r="A67" s="25">
        <v>2018</v>
      </c>
      <c r="B67" s="25">
        <v>10</v>
      </c>
      <c r="C67" s="25" t="s">
        <v>77</v>
      </c>
      <c r="D67" s="25" t="s">
        <v>53</v>
      </c>
      <c r="E67" s="25" t="s">
        <v>52</v>
      </c>
      <c r="F67" s="25" t="s">
        <v>137</v>
      </c>
      <c r="G67" s="26" t="s">
        <v>96</v>
      </c>
      <c r="H67" s="18">
        <v>43387</v>
      </c>
      <c r="I67" s="25" t="s">
        <v>91</v>
      </c>
      <c r="J67" s="64" t="s">
        <v>196</v>
      </c>
      <c r="K67" s="25">
        <v>1</v>
      </c>
      <c r="L67" s="26"/>
    </row>
    <row r="68" spans="1:61" x14ac:dyDescent="0.25">
      <c r="A68" s="2">
        <v>2018</v>
      </c>
      <c r="B68" s="2">
        <v>10</v>
      </c>
      <c r="C68" s="2" t="s">
        <v>77</v>
      </c>
      <c r="D68" s="2" t="s">
        <v>53</v>
      </c>
      <c r="E68" s="2" t="s">
        <v>52</v>
      </c>
      <c r="F68" s="2" t="s">
        <v>137</v>
      </c>
      <c r="G68" s="21" t="s">
        <v>96</v>
      </c>
      <c r="H68" s="17">
        <v>43387</v>
      </c>
      <c r="I68" s="2" t="s">
        <v>91</v>
      </c>
      <c r="J68" s="64" t="s">
        <v>197</v>
      </c>
      <c r="K68" s="2">
        <v>2</v>
      </c>
      <c r="L68" s="21"/>
    </row>
    <row r="69" spans="1:61" x14ac:dyDescent="0.25">
      <c r="A69" s="2">
        <v>2018</v>
      </c>
      <c r="B69" s="2">
        <v>10</v>
      </c>
      <c r="C69" s="2" t="s">
        <v>77</v>
      </c>
      <c r="D69" s="2" t="s">
        <v>53</v>
      </c>
      <c r="E69" s="2" t="s">
        <v>52</v>
      </c>
      <c r="F69" s="2" t="s">
        <v>137</v>
      </c>
      <c r="G69" s="21" t="s">
        <v>96</v>
      </c>
      <c r="H69" s="17">
        <v>43387</v>
      </c>
      <c r="I69" s="2" t="s">
        <v>91</v>
      </c>
      <c r="J69" s="64" t="s">
        <v>198</v>
      </c>
      <c r="K69" s="2">
        <v>3</v>
      </c>
      <c r="L69" s="21"/>
      <c r="AR69" s="2">
        <v>3</v>
      </c>
      <c r="AT69" s="2">
        <v>1</v>
      </c>
      <c r="BC69" s="2">
        <v>2</v>
      </c>
    </row>
    <row r="70" spans="1:61" x14ac:dyDescent="0.25">
      <c r="A70" s="2">
        <v>2018</v>
      </c>
      <c r="B70" s="2">
        <v>10</v>
      </c>
      <c r="C70" s="2" t="s">
        <v>77</v>
      </c>
      <c r="D70" s="2" t="s">
        <v>53</v>
      </c>
      <c r="E70" s="2" t="s">
        <v>52</v>
      </c>
      <c r="F70" s="2" t="s">
        <v>137</v>
      </c>
      <c r="G70" s="21" t="s">
        <v>96</v>
      </c>
      <c r="H70" s="17">
        <v>43387</v>
      </c>
      <c r="I70" s="2" t="s">
        <v>91</v>
      </c>
      <c r="J70" s="64" t="s">
        <v>199</v>
      </c>
      <c r="K70" s="2">
        <v>4</v>
      </c>
      <c r="L70" s="21"/>
      <c r="S70" s="2">
        <v>1</v>
      </c>
      <c r="AT70" s="2">
        <v>1</v>
      </c>
      <c r="BC70" s="2">
        <v>12</v>
      </c>
    </row>
    <row r="71" spans="1:61" x14ac:dyDescent="0.25">
      <c r="A71" s="2">
        <v>2018</v>
      </c>
      <c r="B71" s="2">
        <v>10</v>
      </c>
      <c r="C71" s="2" t="s">
        <v>77</v>
      </c>
      <c r="D71" s="2" t="s">
        <v>53</v>
      </c>
      <c r="E71" s="2" t="s">
        <v>52</v>
      </c>
      <c r="F71" s="2" t="s">
        <v>137</v>
      </c>
      <c r="G71" s="21" t="s">
        <v>96</v>
      </c>
      <c r="H71" s="17">
        <v>43387</v>
      </c>
      <c r="I71" s="2" t="s">
        <v>91</v>
      </c>
      <c r="J71" s="64" t="s">
        <v>200</v>
      </c>
      <c r="K71" s="2">
        <v>5</v>
      </c>
      <c r="L71" s="21"/>
      <c r="AR71" s="2">
        <v>16</v>
      </c>
      <c r="AT71" s="2">
        <v>3</v>
      </c>
      <c r="BC71" s="2">
        <v>1</v>
      </c>
      <c r="BI71" s="2">
        <v>1</v>
      </c>
    </row>
    <row r="72" spans="1:61" x14ac:dyDescent="0.25">
      <c r="A72" s="2">
        <v>2018</v>
      </c>
      <c r="B72" s="2">
        <v>10</v>
      </c>
      <c r="C72" s="2" t="s">
        <v>77</v>
      </c>
      <c r="D72" s="2" t="s">
        <v>53</v>
      </c>
      <c r="E72" s="2" t="s">
        <v>52</v>
      </c>
      <c r="F72" s="2" t="s">
        <v>137</v>
      </c>
      <c r="G72" s="21" t="s">
        <v>96</v>
      </c>
      <c r="H72" s="17">
        <v>43387</v>
      </c>
      <c r="I72" s="2" t="s">
        <v>91</v>
      </c>
      <c r="J72" s="64" t="s">
        <v>201</v>
      </c>
      <c r="K72" s="2">
        <v>6</v>
      </c>
      <c r="L72" s="21"/>
      <c r="AT72" s="2">
        <v>1</v>
      </c>
      <c r="BC72" s="2">
        <v>22</v>
      </c>
    </row>
    <row r="73" spans="1:61" x14ac:dyDescent="0.25">
      <c r="A73" s="2">
        <v>2018</v>
      </c>
      <c r="B73" s="2">
        <v>10</v>
      </c>
      <c r="C73" s="2" t="s">
        <v>77</v>
      </c>
      <c r="D73" s="2" t="s">
        <v>53</v>
      </c>
      <c r="E73" s="2" t="s">
        <v>52</v>
      </c>
      <c r="F73" s="2" t="s">
        <v>137</v>
      </c>
      <c r="G73" s="21" t="s">
        <v>96</v>
      </c>
      <c r="H73" s="17">
        <v>43387</v>
      </c>
      <c r="I73" s="2" t="s">
        <v>91</v>
      </c>
      <c r="J73" s="64" t="s">
        <v>202</v>
      </c>
      <c r="K73" s="2">
        <v>7</v>
      </c>
      <c r="L73" s="21"/>
      <c r="AR73" s="2">
        <v>3</v>
      </c>
      <c r="AT73" s="2">
        <v>1</v>
      </c>
      <c r="BC73" s="2">
        <v>9</v>
      </c>
    </row>
    <row r="74" spans="1:61" x14ac:dyDescent="0.25">
      <c r="A74" s="2">
        <v>2018</v>
      </c>
      <c r="B74" s="2">
        <v>10</v>
      </c>
      <c r="C74" s="2" t="s">
        <v>77</v>
      </c>
      <c r="D74" s="2" t="s">
        <v>53</v>
      </c>
      <c r="E74" s="2" t="s">
        <v>52</v>
      </c>
      <c r="F74" s="2" t="s">
        <v>137</v>
      </c>
      <c r="G74" s="21" t="s">
        <v>96</v>
      </c>
      <c r="H74" s="17">
        <v>43387</v>
      </c>
      <c r="I74" s="2" t="s">
        <v>91</v>
      </c>
      <c r="J74" s="64" t="s">
        <v>203</v>
      </c>
      <c r="K74" s="2">
        <v>8</v>
      </c>
      <c r="L74" s="21"/>
      <c r="AT74" s="2">
        <v>1</v>
      </c>
      <c r="BC74" s="2">
        <v>18</v>
      </c>
    </row>
    <row r="75" spans="1:61" x14ac:dyDescent="0.25">
      <c r="A75" s="2">
        <v>2018</v>
      </c>
      <c r="B75" s="2">
        <v>10</v>
      </c>
      <c r="C75" s="2" t="s">
        <v>77</v>
      </c>
      <c r="D75" s="2" t="s">
        <v>53</v>
      </c>
      <c r="E75" s="2" t="s">
        <v>52</v>
      </c>
      <c r="F75" s="2" t="s">
        <v>137</v>
      </c>
      <c r="G75" s="21" t="s">
        <v>96</v>
      </c>
      <c r="H75" s="17">
        <v>43387</v>
      </c>
      <c r="I75" s="2" t="s">
        <v>91</v>
      </c>
      <c r="J75" s="64" t="s">
        <v>204</v>
      </c>
      <c r="K75" s="2">
        <v>9</v>
      </c>
      <c r="L75" s="21"/>
      <c r="AR75" s="2">
        <v>1</v>
      </c>
      <c r="AT75" s="2">
        <v>3</v>
      </c>
      <c r="BC75" s="2">
        <v>1</v>
      </c>
    </row>
    <row r="76" spans="1:61" x14ac:dyDescent="0.25">
      <c r="A76" s="2">
        <v>2018</v>
      </c>
      <c r="B76" s="2">
        <v>10</v>
      </c>
      <c r="C76" s="2" t="s">
        <v>77</v>
      </c>
      <c r="D76" s="2" t="s">
        <v>53</v>
      </c>
      <c r="E76" s="2" t="s">
        <v>52</v>
      </c>
      <c r="F76" s="2" t="s">
        <v>137</v>
      </c>
      <c r="G76" s="21" t="s">
        <v>96</v>
      </c>
      <c r="H76" s="17">
        <v>43387</v>
      </c>
      <c r="I76" s="2" t="s">
        <v>91</v>
      </c>
      <c r="J76" s="64" t="s">
        <v>205</v>
      </c>
      <c r="K76" s="2">
        <v>10</v>
      </c>
      <c r="L76" s="21"/>
      <c r="AL76" s="2">
        <v>4</v>
      </c>
      <c r="AR76" s="2">
        <v>4</v>
      </c>
      <c r="AT76" s="2">
        <v>4</v>
      </c>
      <c r="BC76" s="2">
        <v>4</v>
      </c>
    </row>
    <row r="77" spans="1:61" s="25" customFormat="1" x14ac:dyDescent="0.25">
      <c r="A77" s="25">
        <v>2018</v>
      </c>
      <c r="B77" s="25">
        <v>10</v>
      </c>
      <c r="C77" s="25" t="s">
        <v>77</v>
      </c>
      <c r="D77" s="25" t="s">
        <v>53</v>
      </c>
      <c r="E77" s="25" t="s">
        <v>52</v>
      </c>
      <c r="F77" s="25" t="s">
        <v>164</v>
      </c>
      <c r="G77" s="26" t="s">
        <v>55</v>
      </c>
      <c r="H77" s="18">
        <v>43387</v>
      </c>
      <c r="I77" s="25" t="s">
        <v>57</v>
      </c>
      <c r="J77" s="64" t="s">
        <v>187</v>
      </c>
      <c r="K77" s="25">
        <v>1</v>
      </c>
      <c r="L77" s="26"/>
      <c r="AS77" s="25">
        <v>2</v>
      </c>
    </row>
    <row r="78" spans="1:61" x14ac:dyDescent="0.25">
      <c r="A78" s="2">
        <v>2018</v>
      </c>
      <c r="B78" s="2">
        <v>10</v>
      </c>
      <c r="C78" s="2" t="s">
        <v>77</v>
      </c>
      <c r="D78" s="2" t="s">
        <v>53</v>
      </c>
      <c r="E78" s="2" t="s">
        <v>52</v>
      </c>
      <c r="F78" s="24" t="s">
        <v>164</v>
      </c>
      <c r="G78" s="21" t="s">
        <v>55</v>
      </c>
      <c r="H78" s="17">
        <v>43387</v>
      </c>
      <c r="I78" s="2" t="s">
        <v>57</v>
      </c>
      <c r="J78" s="64" t="s">
        <v>186</v>
      </c>
      <c r="K78" s="2">
        <v>2</v>
      </c>
      <c r="L78" s="21"/>
      <c r="AS78" s="2">
        <v>3</v>
      </c>
    </row>
    <row r="79" spans="1:61" x14ac:dyDescent="0.25">
      <c r="A79" s="2">
        <v>2018</v>
      </c>
      <c r="B79" s="2">
        <v>10</v>
      </c>
      <c r="C79" s="2" t="s">
        <v>77</v>
      </c>
      <c r="D79" s="2" t="s">
        <v>53</v>
      </c>
      <c r="E79" s="2" t="s">
        <v>52</v>
      </c>
      <c r="F79" s="24" t="s">
        <v>164</v>
      </c>
      <c r="G79" s="21" t="s">
        <v>55</v>
      </c>
      <c r="H79" s="17">
        <v>43387</v>
      </c>
      <c r="I79" s="2" t="s">
        <v>57</v>
      </c>
      <c r="J79" s="64" t="s">
        <v>188</v>
      </c>
      <c r="K79" s="2">
        <v>3</v>
      </c>
      <c r="L79" s="21"/>
      <c r="AS79" s="2">
        <v>4</v>
      </c>
    </row>
    <row r="80" spans="1:61" x14ac:dyDescent="0.25">
      <c r="A80" s="2">
        <v>2018</v>
      </c>
      <c r="B80" s="2">
        <v>10</v>
      </c>
      <c r="C80" s="2" t="s">
        <v>77</v>
      </c>
      <c r="D80" s="2" t="s">
        <v>53</v>
      </c>
      <c r="E80" s="2" t="s">
        <v>52</v>
      </c>
      <c r="F80" s="24" t="s">
        <v>164</v>
      </c>
      <c r="G80" s="21" t="s">
        <v>55</v>
      </c>
      <c r="H80" s="17">
        <v>43387</v>
      </c>
      <c r="I80" s="2" t="s">
        <v>57</v>
      </c>
      <c r="J80" s="64" t="s">
        <v>189</v>
      </c>
      <c r="K80" s="2">
        <v>4</v>
      </c>
      <c r="L80" s="21"/>
      <c r="AS80" s="2">
        <v>9</v>
      </c>
    </row>
    <row r="81" spans="1:60" x14ac:dyDescent="0.25">
      <c r="A81" s="2">
        <v>2018</v>
      </c>
      <c r="B81" s="2">
        <v>10</v>
      </c>
      <c r="C81" s="2" t="s">
        <v>77</v>
      </c>
      <c r="D81" s="2" t="s">
        <v>53</v>
      </c>
      <c r="E81" s="2" t="s">
        <v>52</v>
      </c>
      <c r="F81" s="24" t="s">
        <v>164</v>
      </c>
      <c r="G81" s="21" t="s">
        <v>55</v>
      </c>
      <c r="H81" s="17">
        <v>43387</v>
      </c>
      <c r="I81" s="2" t="s">
        <v>57</v>
      </c>
      <c r="J81" s="64" t="s">
        <v>190</v>
      </c>
      <c r="K81" s="2">
        <v>5</v>
      </c>
      <c r="L81" s="21"/>
      <c r="AF81" s="2">
        <v>5</v>
      </c>
      <c r="AH81" s="2">
        <v>7</v>
      </c>
    </row>
    <row r="82" spans="1:60" x14ac:dyDescent="0.25">
      <c r="A82" s="2">
        <v>2018</v>
      </c>
      <c r="B82" s="2">
        <v>10</v>
      </c>
      <c r="C82" s="2" t="s">
        <v>77</v>
      </c>
      <c r="D82" s="2" t="s">
        <v>53</v>
      </c>
      <c r="E82" s="2" t="s">
        <v>52</v>
      </c>
      <c r="F82" s="24" t="s">
        <v>164</v>
      </c>
      <c r="G82" s="21" t="s">
        <v>55</v>
      </c>
      <c r="H82" s="17">
        <v>43387</v>
      </c>
      <c r="I82" s="2" t="s">
        <v>57</v>
      </c>
      <c r="J82" s="64" t="s">
        <v>191</v>
      </c>
      <c r="K82" s="2">
        <v>6</v>
      </c>
      <c r="L82" s="21"/>
    </row>
    <row r="83" spans="1:60" x14ac:dyDescent="0.25">
      <c r="A83" s="2">
        <v>2018</v>
      </c>
      <c r="B83" s="2">
        <v>10</v>
      </c>
      <c r="C83" s="2" t="s">
        <v>77</v>
      </c>
      <c r="D83" s="2" t="s">
        <v>53</v>
      </c>
      <c r="E83" s="2" t="s">
        <v>52</v>
      </c>
      <c r="F83" s="24" t="s">
        <v>164</v>
      </c>
      <c r="G83" s="21" t="s">
        <v>55</v>
      </c>
      <c r="H83" s="17">
        <v>43387</v>
      </c>
      <c r="I83" s="2" t="s">
        <v>57</v>
      </c>
      <c r="J83" s="64" t="s">
        <v>192</v>
      </c>
      <c r="K83" s="2">
        <v>7</v>
      </c>
      <c r="L83" s="21"/>
      <c r="AG83" s="2">
        <v>13</v>
      </c>
      <c r="BH83" s="2">
        <v>7</v>
      </c>
    </row>
    <row r="84" spans="1:60" x14ac:dyDescent="0.25">
      <c r="A84" s="2">
        <v>2018</v>
      </c>
      <c r="B84" s="2">
        <v>10</v>
      </c>
      <c r="C84" s="2" t="s">
        <v>77</v>
      </c>
      <c r="D84" s="2" t="s">
        <v>53</v>
      </c>
      <c r="E84" s="2" t="s">
        <v>52</v>
      </c>
      <c r="F84" s="24" t="s">
        <v>164</v>
      </c>
      <c r="G84" s="21" t="s">
        <v>55</v>
      </c>
      <c r="H84" s="17">
        <v>43387</v>
      </c>
      <c r="I84" s="2" t="s">
        <v>57</v>
      </c>
      <c r="J84" s="64" t="s">
        <v>193</v>
      </c>
      <c r="K84" s="2">
        <v>8</v>
      </c>
      <c r="L84" s="21"/>
      <c r="AG84" s="2">
        <v>6</v>
      </c>
      <c r="AS84" s="2">
        <v>1</v>
      </c>
    </row>
    <row r="85" spans="1:60" x14ac:dyDescent="0.25">
      <c r="A85" s="2">
        <v>2018</v>
      </c>
      <c r="B85" s="2">
        <v>10</v>
      </c>
      <c r="C85" s="2" t="s">
        <v>77</v>
      </c>
      <c r="D85" s="2" t="s">
        <v>53</v>
      </c>
      <c r="E85" s="2" t="s">
        <v>52</v>
      </c>
      <c r="F85" s="24" t="s">
        <v>164</v>
      </c>
      <c r="G85" s="21" t="s">
        <v>55</v>
      </c>
      <c r="H85" s="17">
        <v>43387</v>
      </c>
      <c r="I85" s="2" t="s">
        <v>57</v>
      </c>
      <c r="J85" s="64" t="s">
        <v>194</v>
      </c>
      <c r="K85" s="2">
        <v>9</v>
      </c>
      <c r="L85" s="21"/>
      <c r="AS85" s="2">
        <v>20</v>
      </c>
    </row>
    <row r="86" spans="1:60" x14ac:dyDescent="0.25">
      <c r="A86" s="2">
        <v>2018</v>
      </c>
      <c r="B86" s="2">
        <v>10</v>
      </c>
      <c r="C86" s="2" t="s">
        <v>77</v>
      </c>
      <c r="D86" s="2" t="s">
        <v>53</v>
      </c>
      <c r="E86" s="2" t="s">
        <v>52</v>
      </c>
      <c r="F86" s="24" t="s">
        <v>164</v>
      </c>
      <c r="G86" s="21" t="s">
        <v>55</v>
      </c>
      <c r="H86" s="17">
        <v>43387</v>
      </c>
      <c r="I86" s="2" t="s">
        <v>57</v>
      </c>
      <c r="J86" s="64" t="s">
        <v>195</v>
      </c>
      <c r="K86" s="2">
        <v>10</v>
      </c>
      <c r="L86" s="21"/>
      <c r="AG86" s="2">
        <v>48</v>
      </c>
    </row>
    <row r="87" spans="1:60" s="25" customFormat="1" x14ac:dyDescent="0.25">
      <c r="A87" s="25">
        <v>2018</v>
      </c>
      <c r="B87" s="25">
        <v>10</v>
      </c>
      <c r="C87" s="25" t="s">
        <v>77</v>
      </c>
      <c r="D87" s="25" t="s">
        <v>53</v>
      </c>
      <c r="E87" s="25" t="s">
        <v>52</v>
      </c>
      <c r="F87" s="25" t="s">
        <v>164</v>
      </c>
      <c r="G87" s="15" t="s">
        <v>66</v>
      </c>
      <c r="H87" s="18">
        <v>43386</v>
      </c>
      <c r="I87" s="25" t="s">
        <v>57</v>
      </c>
      <c r="J87" s="64" t="s">
        <v>166</v>
      </c>
      <c r="K87" s="25">
        <v>1</v>
      </c>
      <c r="L87" s="26"/>
      <c r="AL87" s="25">
        <v>1</v>
      </c>
    </row>
    <row r="88" spans="1:60" x14ac:dyDescent="0.25">
      <c r="A88" s="2">
        <v>2018</v>
      </c>
      <c r="B88" s="2">
        <v>10</v>
      </c>
      <c r="C88" s="2" t="s">
        <v>77</v>
      </c>
      <c r="D88" s="2" t="s">
        <v>53</v>
      </c>
      <c r="E88" s="2" t="s">
        <v>52</v>
      </c>
      <c r="F88" s="24" t="s">
        <v>164</v>
      </c>
      <c r="G88" t="s">
        <v>66</v>
      </c>
      <c r="H88" s="17">
        <v>43386</v>
      </c>
      <c r="I88" s="2" t="s">
        <v>57</v>
      </c>
      <c r="J88" s="64" t="s">
        <v>167</v>
      </c>
      <c r="K88" s="2">
        <v>2</v>
      </c>
      <c r="L88" s="21"/>
      <c r="AR88" s="2">
        <v>3</v>
      </c>
    </row>
    <row r="89" spans="1:60" s="28" customFormat="1" x14ac:dyDescent="0.25">
      <c r="A89" s="28">
        <v>2018</v>
      </c>
      <c r="B89" s="28">
        <v>10</v>
      </c>
      <c r="C89" s="28" t="s">
        <v>77</v>
      </c>
      <c r="D89" s="28" t="s">
        <v>53</v>
      </c>
      <c r="E89" s="28" t="s">
        <v>52</v>
      </c>
      <c r="F89" s="28" t="s">
        <v>164</v>
      </c>
      <c r="G89" s="31" t="s">
        <v>66</v>
      </c>
      <c r="H89" s="18">
        <v>43386</v>
      </c>
      <c r="I89" s="28" t="s">
        <v>57</v>
      </c>
      <c r="J89" s="64" t="s">
        <v>168</v>
      </c>
      <c r="K89" s="28">
        <v>3</v>
      </c>
      <c r="L89" s="58"/>
      <c r="AY89" s="28">
        <v>1</v>
      </c>
      <c r="BC89" s="28">
        <v>1</v>
      </c>
    </row>
    <row r="90" spans="1:60" x14ac:dyDescent="0.25">
      <c r="A90" s="2">
        <v>2018</v>
      </c>
      <c r="B90" s="2">
        <v>10</v>
      </c>
      <c r="C90" s="2" t="s">
        <v>77</v>
      </c>
      <c r="D90" s="2" t="s">
        <v>53</v>
      </c>
      <c r="E90" s="2" t="s">
        <v>52</v>
      </c>
      <c r="F90" s="24" t="s">
        <v>164</v>
      </c>
      <c r="G90" t="s">
        <v>66</v>
      </c>
      <c r="H90" s="17">
        <v>43386</v>
      </c>
      <c r="I90" s="2" t="s">
        <v>57</v>
      </c>
      <c r="J90" s="64" t="s">
        <v>169</v>
      </c>
      <c r="K90" s="2">
        <v>4</v>
      </c>
      <c r="L90" s="21"/>
      <c r="AR90" s="2">
        <v>16</v>
      </c>
      <c r="AX90" s="2">
        <v>1</v>
      </c>
      <c r="BC90" s="2">
        <v>1</v>
      </c>
    </row>
    <row r="91" spans="1:60" x14ac:dyDescent="0.25">
      <c r="A91" s="2">
        <v>2018</v>
      </c>
      <c r="B91" s="2">
        <v>10</v>
      </c>
      <c r="C91" s="2" t="s">
        <v>77</v>
      </c>
      <c r="D91" s="2" t="s">
        <v>53</v>
      </c>
      <c r="E91" s="2" t="s">
        <v>52</v>
      </c>
      <c r="F91" s="24" t="s">
        <v>164</v>
      </c>
      <c r="G91" t="s">
        <v>66</v>
      </c>
      <c r="H91" s="17">
        <v>43386</v>
      </c>
      <c r="I91" s="2" t="s">
        <v>57</v>
      </c>
      <c r="J91" s="64" t="s">
        <v>170</v>
      </c>
      <c r="K91" s="2">
        <v>5</v>
      </c>
      <c r="L91" s="21"/>
    </row>
    <row r="92" spans="1:60" x14ac:dyDescent="0.25">
      <c r="A92" s="2">
        <v>2018</v>
      </c>
      <c r="B92" s="2">
        <v>10</v>
      </c>
      <c r="C92" s="2" t="s">
        <v>77</v>
      </c>
      <c r="D92" s="2" t="s">
        <v>53</v>
      </c>
      <c r="E92" s="2" t="s">
        <v>52</v>
      </c>
      <c r="F92" s="24" t="s">
        <v>164</v>
      </c>
      <c r="G92" t="s">
        <v>66</v>
      </c>
      <c r="H92" s="17">
        <v>43386</v>
      </c>
      <c r="I92" s="2" t="s">
        <v>57</v>
      </c>
      <c r="J92" s="64" t="s">
        <v>171</v>
      </c>
      <c r="K92" s="2">
        <v>6</v>
      </c>
      <c r="L92" s="21"/>
      <c r="AN92" s="2">
        <v>1</v>
      </c>
      <c r="AR92" s="2">
        <v>3</v>
      </c>
    </row>
    <row r="93" spans="1:60" s="25" customFormat="1" x14ac:dyDescent="0.25">
      <c r="A93" s="25">
        <v>2018</v>
      </c>
      <c r="B93" s="25">
        <v>10</v>
      </c>
      <c r="C93" s="25" t="s">
        <v>77</v>
      </c>
      <c r="D93" s="25" t="s">
        <v>53</v>
      </c>
      <c r="E93" s="25" t="s">
        <v>52</v>
      </c>
      <c r="F93" s="25" t="s">
        <v>164</v>
      </c>
      <c r="G93" s="15" t="s">
        <v>66</v>
      </c>
      <c r="H93" s="18">
        <v>43386</v>
      </c>
      <c r="I93" s="25" t="s">
        <v>57</v>
      </c>
      <c r="J93" s="64" t="s">
        <v>172</v>
      </c>
      <c r="K93" s="25">
        <v>7</v>
      </c>
      <c r="L93" s="26"/>
      <c r="T93" s="25">
        <v>2</v>
      </c>
      <c r="W93" s="25">
        <v>3</v>
      </c>
      <c r="BC93" s="25">
        <v>4</v>
      </c>
    </row>
    <row r="94" spans="1:60" x14ac:dyDescent="0.25">
      <c r="A94" s="2">
        <v>2018</v>
      </c>
      <c r="B94" s="2">
        <v>10</v>
      </c>
      <c r="C94" s="2" t="s">
        <v>77</v>
      </c>
      <c r="D94" s="2" t="s">
        <v>53</v>
      </c>
      <c r="E94" s="2" t="s">
        <v>52</v>
      </c>
      <c r="F94" s="24" t="s">
        <v>164</v>
      </c>
      <c r="G94" t="s">
        <v>66</v>
      </c>
      <c r="H94" s="17">
        <v>43386</v>
      </c>
      <c r="I94" s="2" t="s">
        <v>57</v>
      </c>
      <c r="J94" s="64" t="s">
        <v>173</v>
      </c>
      <c r="K94" s="2">
        <v>8</v>
      </c>
      <c r="L94" s="21"/>
      <c r="AR94" s="2">
        <v>1</v>
      </c>
    </row>
    <row r="95" spans="1:60" x14ac:dyDescent="0.25">
      <c r="A95" s="2">
        <v>2018</v>
      </c>
      <c r="B95" s="2">
        <v>10</v>
      </c>
      <c r="C95" s="2" t="s">
        <v>77</v>
      </c>
      <c r="D95" s="2" t="s">
        <v>53</v>
      </c>
      <c r="E95" s="2" t="s">
        <v>52</v>
      </c>
      <c r="F95" s="24" t="s">
        <v>164</v>
      </c>
      <c r="G95" t="s">
        <v>66</v>
      </c>
      <c r="H95" s="17">
        <v>43386</v>
      </c>
      <c r="I95" s="2" t="s">
        <v>57</v>
      </c>
      <c r="J95" s="64" t="s">
        <v>174</v>
      </c>
      <c r="K95" s="2">
        <v>9</v>
      </c>
      <c r="L95" s="21"/>
      <c r="AR95" s="2">
        <v>4</v>
      </c>
      <c r="AT95" s="2">
        <v>1</v>
      </c>
    </row>
    <row r="96" spans="1:60" x14ac:dyDescent="0.25">
      <c r="A96" s="2">
        <v>2018</v>
      </c>
      <c r="B96" s="2">
        <v>10</v>
      </c>
      <c r="C96" s="2" t="s">
        <v>77</v>
      </c>
      <c r="D96" s="2" t="s">
        <v>53</v>
      </c>
      <c r="E96" s="2" t="s">
        <v>52</v>
      </c>
      <c r="F96" s="24" t="s">
        <v>164</v>
      </c>
      <c r="G96" t="s">
        <v>66</v>
      </c>
      <c r="H96" s="17">
        <v>43386</v>
      </c>
      <c r="I96" s="2" t="s">
        <v>57</v>
      </c>
      <c r="J96" s="64" t="s">
        <v>175</v>
      </c>
      <c r="K96" s="2">
        <v>10</v>
      </c>
      <c r="L96" s="21"/>
      <c r="AR96" s="25">
        <v>6</v>
      </c>
      <c r="BC96" s="2">
        <v>5</v>
      </c>
    </row>
    <row r="97" spans="1:61" s="25" customFormat="1" x14ac:dyDescent="0.25">
      <c r="A97" s="25">
        <v>2018</v>
      </c>
      <c r="B97" s="25">
        <v>10</v>
      </c>
      <c r="C97" s="25" t="s">
        <v>77</v>
      </c>
      <c r="D97" s="25" t="s">
        <v>53</v>
      </c>
      <c r="E97" s="25" t="s">
        <v>52</v>
      </c>
      <c r="F97" s="25" t="s">
        <v>164</v>
      </c>
      <c r="G97" s="26" t="s">
        <v>96</v>
      </c>
      <c r="H97" s="18">
        <v>43386</v>
      </c>
      <c r="I97" s="25" t="s">
        <v>91</v>
      </c>
      <c r="J97" s="64" t="s">
        <v>176</v>
      </c>
      <c r="K97" s="25">
        <v>1</v>
      </c>
      <c r="L97" s="26"/>
      <c r="AL97" s="25">
        <v>7</v>
      </c>
      <c r="AR97" s="2">
        <v>39</v>
      </c>
      <c r="AW97" s="25">
        <v>2</v>
      </c>
      <c r="BI97" s="25">
        <v>2</v>
      </c>
    </row>
    <row r="98" spans="1:61" x14ac:dyDescent="0.25">
      <c r="A98" s="2">
        <v>2018</v>
      </c>
      <c r="B98" s="2">
        <v>10</v>
      </c>
      <c r="C98" s="2" t="s">
        <v>77</v>
      </c>
      <c r="D98" s="2" t="s">
        <v>53</v>
      </c>
      <c r="E98" s="2" t="s">
        <v>52</v>
      </c>
      <c r="F98" s="24" t="s">
        <v>164</v>
      </c>
      <c r="G98" s="21" t="s">
        <v>96</v>
      </c>
      <c r="H98" s="17">
        <v>43386</v>
      </c>
      <c r="I98" s="2" t="s">
        <v>91</v>
      </c>
      <c r="J98" s="64" t="s">
        <v>177</v>
      </c>
      <c r="K98" s="2">
        <v>2</v>
      </c>
      <c r="L98" s="21"/>
      <c r="AR98" s="2">
        <v>36</v>
      </c>
      <c r="BC98" s="2">
        <v>1</v>
      </c>
    </row>
    <row r="99" spans="1:61" x14ac:dyDescent="0.25">
      <c r="A99" s="2">
        <v>2018</v>
      </c>
      <c r="B99" s="2">
        <v>10</v>
      </c>
      <c r="C99" s="2" t="s">
        <v>77</v>
      </c>
      <c r="D99" s="2" t="s">
        <v>53</v>
      </c>
      <c r="E99" s="2" t="s">
        <v>52</v>
      </c>
      <c r="F99" s="24" t="s">
        <v>164</v>
      </c>
      <c r="G99" s="21" t="s">
        <v>96</v>
      </c>
      <c r="H99" s="17">
        <v>43386</v>
      </c>
      <c r="I99" s="2" t="s">
        <v>91</v>
      </c>
      <c r="J99" s="64" t="s">
        <v>178</v>
      </c>
      <c r="K99" s="2">
        <v>3</v>
      </c>
      <c r="L99" s="21"/>
      <c r="AE99" s="2">
        <v>4</v>
      </c>
      <c r="AR99" s="2">
        <v>22</v>
      </c>
      <c r="AT99" s="2">
        <v>3</v>
      </c>
      <c r="AX99" s="2">
        <v>1</v>
      </c>
    </row>
    <row r="100" spans="1:61" x14ac:dyDescent="0.25">
      <c r="A100" s="2">
        <v>2018</v>
      </c>
      <c r="B100" s="2">
        <v>10</v>
      </c>
      <c r="C100" s="2" t="s">
        <v>77</v>
      </c>
      <c r="D100" s="2" t="s">
        <v>53</v>
      </c>
      <c r="E100" s="2" t="s">
        <v>52</v>
      </c>
      <c r="F100" s="24" t="s">
        <v>164</v>
      </c>
      <c r="G100" s="21" t="s">
        <v>96</v>
      </c>
      <c r="H100" s="17">
        <v>43386</v>
      </c>
      <c r="I100" s="2" t="s">
        <v>91</v>
      </c>
      <c r="J100" s="64" t="s">
        <v>179</v>
      </c>
      <c r="K100" s="2">
        <v>4</v>
      </c>
      <c r="L100" s="21"/>
      <c r="AM100" s="2">
        <v>2</v>
      </c>
      <c r="AR100" s="2">
        <v>18</v>
      </c>
    </row>
    <row r="101" spans="1:61" x14ac:dyDescent="0.25">
      <c r="A101" s="2">
        <v>2018</v>
      </c>
      <c r="B101" s="2">
        <v>10</v>
      </c>
      <c r="C101" s="2" t="s">
        <v>77</v>
      </c>
      <c r="D101" s="2" t="s">
        <v>53</v>
      </c>
      <c r="E101" s="2" t="s">
        <v>52</v>
      </c>
      <c r="F101" s="24" t="s">
        <v>164</v>
      </c>
      <c r="G101" s="21" t="s">
        <v>96</v>
      </c>
      <c r="H101" s="17">
        <v>43386</v>
      </c>
      <c r="I101" s="2" t="s">
        <v>91</v>
      </c>
      <c r="J101" s="64" t="s">
        <v>180</v>
      </c>
      <c r="K101" s="2">
        <v>5</v>
      </c>
      <c r="L101" s="21"/>
      <c r="AL101" s="2">
        <v>5</v>
      </c>
      <c r="AV101" s="2">
        <v>1</v>
      </c>
    </row>
    <row r="102" spans="1:61" x14ac:dyDescent="0.25">
      <c r="A102" s="2">
        <v>2018</v>
      </c>
      <c r="B102" s="2">
        <v>10</v>
      </c>
      <c r="C102" s="2" t="s">
        <v>77</v>
      </c>
      <c r="D102" s="2" t="s">
        <v>53</v>
      </c>
      <c r="E102" s="2" t="s">
        <v>52</v>
      </c>
      <c r="F102" s="24" t="s">
        <v>164</v>
      </c>
      <c r="G102" s="21" t="s">
        <v>96</v>
      </c>
      <c r="H102" s="17">
        <v>43386</v>
      </c>
      <c r="I102" s="2" t="s">
        <v>91</v>
      </c>
      <c r="J102" s="64" t="s">
        <v>181</v>
      </c>
      <c r="K102" s="2">
        <v>6</v>
      </c>
      <c r="L102" s="21"/>
      <c r="AR102" s="2">
        <v>86</v>
      </c>
      <c r="AT102" s="2">
        <v>4</v>
      </c>
      <c r="AZ102" s="2">
        <v>4</v>
      </c>
      <c r="BC102" s="2">
        <v>3</v>
      </c>
    </row>
    <row r="103" spans="1:61" x14ac:dyDescent="0.25">
      <c r="A103" s="2">
        <v>2018</v>
      </c>
      <c r="B103" s="2">
        <v>10</v>
      </c>
      <c r="C103" s="2" t="s">
        <v>77</v>
      </c>
      <c r="D103" s="2" t="s">
        <v>53</v>
      </c>
      <c r="E103" s="2" t="s">
        <v>52</v>
      </c>
      <c r="F103" s="24" t="s">
        <v>164</v>
      </c>
      <c r="G103" s="21" t="s">
        <v>96</v>
      </c>
      <c r="H103" s="17">
        <v>43386</v>
      </c>
      <c r="I103" s="2" t="s">
        <v>91</v>
      </c>
      <c r="J103" s="64" t="s">
        <v>182</v>
      </c>
      <c r="K103" s="2">
        <v>7</v>
      </c>
      <c r="L103" s="21"/>
      <c r="AT103" s="2">
        <v>3</v>
      </c>
    </row>
    <row r="104" spans="1:61" x14ac:dyDescent="0.25">
      <c r="A104" s="2">
        <v>2018</v>
      </c>
      <c r="B104" s="2">
        <v>10</v>
      </c>
      <c r="C104" s="2" t="s">
        <v>77</v>
      </c>
      <c r="D104" s="2" t="s">
        <v>53</v>
      </c>
      <c r="E104" s="2" t="s">
        <v>52</v>
      </c>
      <c r="F104" s="24" t="s">
        <v>164</v>
      </c>
      <c r="G104" s="21" t="s">
        <v>96</v>
      </c>
      <c r="H104" s="17">
        <v>43386</v>
      </c>
      <c r="I104" s="2" t="s">
        <v>91</v>
      </c>
      <c r="J104" s="64" t="s">
        <v>183</v>
      </c>
      <c r="K104" s="2">
        <v>8</v>
      </c>
      <c r="L104" s="21"/>
      <c r="AR104" s="2">
        <v>9</v>
      </c>
      <c r="AT104" s="2">
        <v>1</v>
      </c>
    </row>
    <row r="105" spans="1:61" x14ac:dyDescent="0.25">
      <c r="A105" s="2">
        <v>2018</v>
      </c>
      <c r="B105" s="2">
        <v>10</v>
      </c>
      <c r="C105" s="2" t="s">
        <v>77</v>
      </c>
      <c r="D105" s="2" t="s">
        <v>53</v>
      </c>
      <c r="E105" s="2" t="s">
        <v>52</v>
      </c>
      <c r="F105" s="24" t="s">
        <v>164</v>
      </c>
      <c r="G105" s="21" t="s">
        <v>96</v>
      </c>
      <c r="H105" s="17">
        <v>43386</v>
      </c>
      <c r="I105" s="2" t="s">
        <v>91</v>
      </c>
      <c r="J105" s="64" t="s">
        <v>184</v>
      </c>
      <c r="K105" s="2">
        <v>9</v>
      </c>
      <c r="L105" s="21"/>
      <c r="AL105" s="2">
        <v>6</v>
      </c>
      <c r="AR105" s="2">
        <v>81</v>
      </c>
      <c r="AV105" s="2">
        <v>4</v>
      </c>
      <c r="BC105" s="2">
        <v>18</v>
      </c>
    </row>
    <row r="106" spans="1:61" x14ac:dyDescent="0.25">
      <c r="A106" s="2">
        <v>2018</v>
      </c>
      <c r="B106" s="2">
        <v>10</v>
      </c>
      <c r="C106" s="2" t="s">
        <v>77</v>
      </c>
      <c r="D106" s="2" t="s">
        <v>53</v>
      </c>
      <c r="E106" s="2" t="s">
        <v>52</v>
      </c>
      <c r="F106" s="24" t="s">
        <v>164</v>
      </c>
      <c r="G106" s="21" t="s">
        <v>96</v>
      </c>
      <c r="H106" s="17">
        <v>43386</v>
      </c>
      <c r="I106" s="2" t="s">
        <v>91</v>
      </c>
      <c r="J106" s="64" t="s">
        <v>185</v>
      </c>
      <c r="K106" s="2">
        <v>10</v>
      </c>
      <c r="L106" s="21"/>
      <c r="N106" s="2">
        <v>2</v>
      </c>
      <c r="W106" s="2">
        <v>2</v>
      </c>
    </row>
    <row r="107" spans="1:61" x14ac:dyDescent="0.25">
      <c r="A107" s="24"/>
      <c r="H107" s="18"/>
    </row>
    <row r="108" spans="1:61" x14ac:dyDescent="0.25">
      <c r="H108" s="18"/>
    </row>
    <row r="109" spans="1:61" x14ac:dyDescent="0.25">
      <c r="H109" s="18"/>
    </row>
    <row r="110" spans="1:61" x14ac:dyDescent="0.25">
      <c r="H110" s="18"/>
    </row>
    <row r="111" spans="1:61" x14ac:dyDescent="0.25">
      <c r="H111" s="18"/>
    </row>
    <row r="112" spans="1:61" x14ac:dyDescent="0.25">
      <c r="H112" s="18"/>
    </row>
    <row r="113" spans="1:8" x14ac:dyDescent="0.25">
      <c r="H113" s="18"/>
    </row>
    <row r="114" spans="1:8" x14ac:dyDescent="0.25">
      <c r="H114" s="18"/>
    </row>
    <row r="115" spans="1:8" x14ac:dyDescent="0.25">
      <c r="H115" s="18"/>
    </row>
    <row r="116" spans="1:8" x14ac:dyDescent="0.25">
      <c r="H116" s="18"/>
    </row>
    <row r="117" spans="1:8" x14ac:dyDescent="0.25">
      <c r="A117" s="24"/>
      <c r="H117" s="18"/>
    </row>
    <row r="118" spans="1:8" x14ac:dyDescent="0.25">
      <c r="H118" s="18"/>
    </row>
    <row r="119" spans="1:8" x14ac:dyDescent="0.25">
      <c r="H119" s="18"/>
    </row>
    <row r="120" spans="1:8" x14ac:dyDescent="0.25">
      <c r="H120" s="18"/>
    </row>
    <row r="121" spans="1:8" x14ac:dyDescent="0.25">
      <c r="H121" s="18"/>
    </row>
    <row r="122" spans="1:8" x14ac:dyDescent="0.25">
      <c r="H122" s="18"/>
    </row>
    <row r="123" spans="1:8" x14ac:dyDescent="0.25">
      <c r="H123" s="18"/>
    </row>
    <row r="124" spans="1:8" x14ac:dyDescent="0.25">
      <c r="H124" s="18"/>
    </row>
    <row r="125" spans="1:8" x14ac:dyDescent="0.25">
      <c r="H125" s="18"/>
    </row>
    <row r="126" spans="1:8" x14ac:dyDescent="0.25">
      <c r="H126" s="18"/>
    </row>
    <row r="127" spans="1:8" x14ac:dyDescent="0.25">
      <c r="A127" s="24"/>
      <c r="H127" s="18"/>
    </row>
    <row r="128" spans="1:8" x14ac:dyDescent="0.25">
      <c r="H128" s="18"/>
    </row>
    <row r="129" spans="8:8" x14ac:dyDescent="0.25">
      <c r="H129" s="18"/>
    </row>
    <row r="130" spans="8:8" x14ac:dyDescent="0.25">
      <c r="H130" s="18"/>
    </row>
    <row r="131" spans="8:8" x14ac:dyDescent="0.25">
      <c r="H131" s="18"/>
    </row>
    <row r="132" spans="8:8" x14ac:dyDescent="0.25">
      <c r="H132" s="18"/>
    </row>
    <row r="133" spans="8:8" x14ac:dyDescent="0.25">
      <c r="H133" s="18"/>
    </row>
    <row r="134" spans="8:8" x14ac:dyDescent="0.25">
      <c r="H134" s="18"/>
    </row>
    <row r="135" spans="8:8" x14ac:dyDescent="0.25">
      <c r="H135" s="18"/>
    </row>
    <row r="136" spans="8:8" x14ac:dyDescent="0.25">
      <c r="H136" s="18"/>
    </row>
    <row r="137" spans="8:8" x14ac:dyDescent="0.25">
      <c r="H137" s="17"/>
    </row>
    <row r="138" spans="8:8" x14ac:dyDescent="0.25">
      <c r="H138" s="17"/>
    </row>
    <row r="139" spans="8:8" x14ac:dyDescent="0.25">
      <c r="H139" s="17"/>
    </row>
    <row r="140" spans="8:8" x14ac:dyDescent="0.25">
      <c r="H140" s="17"/>
    </row>
    <row r="141" spans="8:8" x14ac:dyDescent="0.25">
      <c r="H141" s="17"/>
    </row>
    <row r="142" spans="8:8" x14ac:dyDescent="0.25">
      <c r="H142" s="17"/>
    </row>
    <row r="143" spans="8:8" x14ac:dyDescent="0.25">
      <c r="H143" s="17"/>
    </row>
    <row r="144" spans="8:8" x14ac:dyDescent="0.25">
      <c r="H144" s="17"/>
    </row>
    <row r="145" spans="8:8" x14ac:dyDescent="0.25">
      <c r="H145" s="17"/>
    </row>
    <row r="146" spans="8:8" x14ac:dyDescent="0.25">
      <c r="H146" s="17"/>
    </row>
    <row r="147" spans="8:8" x14ac:dyDescent="0.25">
      <c r="H147" s="17"/>
    </row>
    <row r="148" spans="8:8" x14ac:dyDescent="0.25">
      <c r="H148" s="17"/>
    </row>
    <row r="149" spans="8:8" x14ac:dyDescent="0.25">
      <c r="H149" s="17"/>
    </row>
    <row r="150" spans="8:8" x14ac:dyDescent="0.25">
      <c r="H150" s="17"/>
    </row>
    <row r="151" spans="8:8" x14ac:dyDescent="0.25">
      <c r="H151" s="17"/>
    </row>
    <row r="152" spans="8:8" x14ac:dyDescent="0.25">
      <c r="H152" s="17"/>
    </row>
    <row r="153" spans="8:8" x14ac:dyDescent="0.25">
      <c r="H153" s="17"/>
    </row>
    <row r="154" spans="8:8" x14ac:dyDescent="0.25">
      <c r="H154" s="17"/>
    </row>
    <row r="155" spans="8:8" x14ac:dyDescent="0.25">
      <c r="H155" s="17"/>
    </row>
    <row r="156" spans="8:8" x14ac:dyDescent="0.25">
      <c r="H156" s="17"/>
    </row>
    <row r="157" spans="8:8" x14ac:dyDescent="0.25">
      <c r="H157" s="17"/>
    </row>
    <row r="158" spans="8:8" x14ac:dyDescent="0.25">
      <c r="H158" s="17"/>
    </row>
    <row r="159" spans="8:8" x14ac:dyDescent="0.25">
      <c r="H159" s="17"/>
    </row>
    <row r="160" spans="8:8" x14ac:dyDescent="0.25">
      <c r="H160" s="17"/>
    </row>
    <row r="161" spans="8:8" x14ac:dyDescent="0.25">
      <c r="H161" s="17"/>
    </row>
    <row r="162" spans="8:8" x14ac:dyDescent="0.25">
      <c r="H162" s="17"/>
    </row>
    <row r="163" spans="8:8" x14ac:dyDescent="0.25">
      <c r="H163" s="17"/>
    </row>
    <row r="164" spans="8:8" x14ac:dyDescent="0.25">
      <c r="H164" s="17"/>
    </row>
    <row r="165" spans="8:8" x14ac:dyDescent="0.25">
      <c r="H165" s="17"/>
    </row>
    <row r="166" spans="8:8" x14ac:dyDescent="0.25">
      <c r="H166" s="17"/>
    </row>
    <row r="167" spans="8:8" x14ac:dyDescent="0.25">
      <c r="H167" s="17"/>
    </row>
    <row r="168" spans="8:8" x14ac:dyDescent="0.25">
      <c r="H168" s="17"/>
    </row>
    <row r="169" spans="8:8" x14ac:dyDescent="0.25">
      <c r="H169" s="17"/>
    </row>
    <row r="170" spans="8:8" x14ac:dyDescent="0.25">
      <c r="H170" s="17"/>
    </row>
    <row r="171" spans="8:8" x14ac:dyDescent="0.25">
      <c r="H171" s="17"/>
    </row>
    <row r="172" spans="8:8" x14ac:dyDescent="0.25">
      <c r="H172" s="17"/>
    </row>
    <row r="173" spans="8:8" x14ac:dyDescent="0.25">
      <c r="H173" s="17"/>
    </row>
    <row r="174" spans="8:8" x14ac:dyDescent="0.25">
      <c r="H174" s="17"/>
    </row>
    <row r="175" spans="8:8" x14ac:dyDescent="0.25">
      <c r="H175" s="17"/>
    </row>
    <row r="176" spans="8:8" x14ac:dyDescent="0.25">
      <c r="H176" s="17"/>
    </row>
    <row r="177" spans="8:8" x14ac:dyDescent="0.25">
      <c r="H177" s="17"/>
    </row>
    <row r="178" spans="8:8" x14ac:dyDescent="0.25">
      <c r="H178" s="17"/>
    </row>
    <row r="179" spans="8:8" x14ac:dyDescent="0.25">
      <c r="H179" s="17"/>
    </row>
    <row r="180" spans="8:8" x14ac:dyDescent="0.25">
      <c r="H180" s="17"/>
    </row>
    <row r="181" spans="8:8" x14ac:dyDescent="0.25">
      <c r="H181" s="17"/>
    </row>
    <row r="182" spans="8:8" x14ac:dyDescent="0.25">
      <c r="H182" s="17"/>
    </row>
    <row r="183" spans="8:8" x14ac:dyDescent="0.25">
      <c r="H183" s="17"/>
    </row>
    <row r="184" spans="8:8" x14ac:dyDescent="0.25">
      <c r="H184" s="17"/>
    </row>
    <row r="185" spans="8:8" x14ac:dyDescent="0.25">
      <c r="H185" s="17"/>
    </row>
    <row r="186" spans="8:8" x14ac:dyDescent="0.25">
      <c r="H186" s="17"/>
    </row>
    <row r="187" spans="8:8" x14ac:dyDescent="0.25">
      <c r="H187" s="17"/>
    </row>
    <row r="188" spans="8:8" x14ac:dyDescent="0.25">
      <c r="H188" s="17"/>
    </row>
    <row r="189" spans="8:8" x14ac:dyDescent="0.25">
      <c r="H189" s="17"/>
    </row>
    <row r="190" spans="8:8" x14ac:dyDescent="0.25">
      <c r="H190" s="17"/>
    </row>
    <row r="191" spans="8:8" x14ac:dyDescent="0.25">
      <c r="H191" s="17"/>
    </row>
    <row r="192" spans="8:8" x14ac:dyDescent="0.25">
      <c r="H192" s="17"/>
    </row>
    <row r="193" spans="8:8" x14ac:dyDescent="0.25">
      <c r="H193" s="17"/>
    </row>
    <row r="194" spans="8:8" x14ac:dyDescent="0.25">
      <c r="H194" s="17"/>
    </row>
    <row r="195" spans="8:8" x14ac:dyDescent="0.25">
      <c r="H195" s="17"/>
    </row>
    <row r="196" spans="8:8" x14ac:dyDescent="0.25">
      <c r="H196" s="17"/>
    </row>
    <row r="197" spans="8:8" x14ac:dyDescent="0.25">
      <c r="H197" s="17"/>
    </row>
    <row r="198" spans="8:8" x14ac:dyDescent="0.25">
      <c r="H198" s="17"/>
    </row>
    <row r="199" spans="8:8" x14ac:dyDescent="0.25">
      <c r="H199" s="17"/>
    </row>
    <row r="200" spans="8:8" x14ac:dyDescent="0.25">
      <c r="H200" s="17"/>
    </row>
    <row r="201" spans="8:8" x14ac:dyDescent="0.25">
      <c r="H201" s="17"/>
    </row>
    <row r="202" spans="8:8" x14ac:dyDescent="0.25">
      <c r="H202" s="17"/>
    </row>
    <row r="203" spans="8:8" x14ac:dyDescent="0.25">
      <c r="H203" s="17"/>
    </row>
    <row r="204" spans="8:8" x14ac:dyDescent="0.25">
      <c r="H204" s="17"/>
    </row>
    <row r="205" spans="8:8" x14ac:dyDescent="0.25">
      <c r="H205" s="17"/>
    </row>
    <row r="206" spans="8:8" x14ac:dyDescent="0.25">
      <c r="H206" s="17"/>
    </row>
    <row r="207" spans="8:8" x14ac:dyDescent="0.25">
      <c r="H207" s="17"/>
    </row>
    <row r="208" spans="8:8" x14ac:dyDescent="0.25">
      <c r="H208" s="17"/>
    </row>
    <row r="209" spans="8:8" x14ac:dyDescent="0.25">
      <c r="H209" s="17"/>
    </row>
    <row r="210" spans="8:8" x14ac:dyDescent="0.25">
      <c r="H210" s="17"/>
    </row>
    <row r="211" spans="8:8" x14ac:dyDescent="0.25">
      <c r="H211" s="17"/>
    </row>
    <row r="212" spans="8:8" x14ac:dyDescent="0.25">
      <c r="H212" s="17"/>
    </row>
    <row r="213" spans="8:8" x14ac:dyDescent="0.25">
      <c r="H213" s="17"/>
    </row>
    <row r="214" spans="8:8" x14ac:dyDescent="0.25">
      <c r="H214" s="17"/>
    </row>
    <row r="215" spans="8:8" x14ac:dyDescent="0.25">
      <c r="H215" s="17"/>
    </row>
    <row r="216" spans="8:8" x14ac:dyDescent="0.25">
      <c r="H216" s="17"/>
    </row>
    <row r="217" spans="8:8" x14ac:dyDescent="0.25">
      <c r="H217" s="17"/>
    </row>
    <row r="218" spans="8:8" x14ac:dyDescent="0.25">
      <c r="H218" s="17"/>
    </row>
    <row r="219" spans="8:8" x14ac:dyDescent="0.25">
      <c r="H219" s="17"/>
    </row>
    <row r="220" spans="8:8" x14ac:dyDescent="0.25">
      <c r="H220" s="17"/>
    </row>
    <row r="221" spans="8:8" x14ac:dyDescent="0.25">
      <c r="H221" s="17"/>
    </row>
    <row r="222" spans="8:8" x14ac:dyDescent="0.25">
      <c r="H222" s="17"/>
    </row>
    <row r="223" spans="8:8" x14ac:dyDescent="0.25">
      <c r="H223" s="17"/>
    </row>
    <row r="224" spans="8:8" x14ac:dyDescent="0.25">
      <c r="H224" s="17"/>
    </row>
    <row r="225" spans="8:8" x14ac:dyDescent="0.25">
      <c r="H225" s="17"/>
    </row>
    <row r="226" spans="8:8" x14ac:dyDescent="0.25">
      <c r="H226" s="17"/>
    </row>
    <row r="227" spans="8:8" x14ac:dyDescent="0.25">
      <c r="H227" s="17"/>
    </row>
    <row r="228" spans="8:8" x14ac:dyDescent="0.25">
      <c r="H228" s="17"/>
    </row>
    <row r="229" spans="8:8" x14ac:dyDescent="0.25">
      <c r="H229" s="17"/>
    </row>
    <row r="230" spans="8:8" x14ac:dyDescent="0.25">
      <c r="H230" s="17"/>
    </row>
    <row r="231" spans="8:8" x14ac:dyDescent="0.25">
      <c r="H231" s="17"/>
    </row>
    <row r="232" spans="8:8" x14ac:dyDescent="0.25">
      <c r="H232" s="17"/>
    </row>
    <row r="233" spans="8:8" x14ac:dyDescent="0.25">
      <c r="H233" s="17"/>
    </row>
    <row r="234" spans="8:8" x14ac:dyDescent="0.25">
      <c r="H234" s="17"/>
    </row>
    <row r="235" spans="8:8" x14ac:dyDescent="0.25">
      <c r="H235" s="17"/>
    </row>
    <row r="236" spans="8:8" x14ac:dyDescent="0.25">
      <c r="H236" s="17"/>
    </row>
    <row r="237" spans="8:8" x14ac:dyDescent="0.25">
      <c r="H237" s="17"/>
    </row>
    <row r="238" spans="8:8" x14ac:dyDescent="0.25">
      <c r="H238" s="17"/>
    </row>
    <row r="239" spans="8:8" x14ac:dyDescent="0.25">
      <c r="H239" s="17"/>
    </row>
    <row r="240" spans="8:8" x14ac:dyDescent="0.25">
      <c r="H240" s="17"/>
    </row>
    <row r="241" spans="8:8" x14ac:dyDescent="0.25">
      <c r="H241" s="17"/>
    </row>
    <row r="242" spans="8:8" x14ac:dyDescent="0.25">
      <c r="H242" s="17"/>
    </row>
    <row r="243" spans="8:8" x14ac:dyDescent="0.25">
      <c r="H243" s="17"/>
    </row>
    <row r="244" spans="8:8" x14ac:dyDescent="0.25">
      <c r="H244" s="17"/>
    </row>
    <row r="245" spans="8:8" x14ac:dyDescent="0.25">
      <c r="H245" s="17"/>
    </row>
    <row r="246" spans="8:8" x14ac:dyDescent="0.25">
      <c r="H246" s="17"/>
    </row>
    <row r="247" spans="8:8" x14ac:dyDescent="0.25">
      <c r="H247" s="17"/>
    </row>
    <row r="248" spans="8:8" x14ac:dyDescent="0.25">
      <c r="H248" s="17"/>
    </row>
    <row r="249" spans="8:8" x14ac:dyDescent="0.25">
      <c r="H249" s="17"/>
    </row>
    <row r="250" spans="8:8" x14ac:dyDescent="0.25">
      <c r="H250" s="17"/>
    </row>
    <row r="251" spans="8:8" x14ac:dyDescent="0.25">
      <c r="H251" s="17"/>
    </row>
    <row r="252" spans="8:8" x14ac:dyDescent="0.25">
      <c r="H252" s="17"/>
    </row>
    <row r="253" spans="8:8" x14ac:dyDescent="0.25">
      <c r="H253" s="17"/>
    </row>
    <row r="254" spans="8:8" x14ac:dyDescent="0.25">
      <c r="H254" s="17"/>
    </row>
    <row r="255" spans="8:8" x14ac:dyDescent="0.25">
      <c r="H255" s="17"/>
    </row>
    <row r="256" spans="8:8" x14ac:dyDescent="0.25">
      <c r="H256" s="17"/>
    </row>
    <row r="257" spans="8:8" x14ac:dyDescent="0.25">
      <c r="H257" s="17"/>
    </row>
    <row r="258" spans="8:8" x14ac:dyDescent="0.25">
      <c r="H258" s="17"/>
    </row>
    <row r="259" spans="8:8" x14ac:dyDescent="0.25">
      <c r="H259" s="17"/>
    </row>
    <row r="260" spans="8:8" x14ac:dyDescent="0.25">
      <c r="H260" s="17"/>
    </row>
    <row r="261" spans="8:8" x14ac:dyDescent="0.25">
      <c r="H261" s="17"/>
    </row>
    <row r="262" spans="8:8" x14ac:dyDescent="0.25">
      <c r="H262" s="17"/>
    </row>
    <row r="263" spans="8:8" x14ac:dyDescent="0.25">
      <c r="H263" s="17"/>
    </row>
    <row r="264" spans="8:8" x14ac:dyDescent="0.25">
      <c r="H264" s="17"/>
    </row>
    <row r="265" spans="8:8" x14ac:dyDescent="0.25">
      <c r="H265" s="17"/>
    </row>
    <row r="266" spans="8:8" x14ac:dyDescent="0.25">
      <c r="H266" s="17"/>
    </row>
    <row r="267" spans="8:8" x14ac:dyDescent="0.25">
      <c r="H267" s="17"/>
    </row>
    <row r="268" spans="8:8" x14ac:dyDescent="0.25">
      <c r="H268" s="17"/>
    </row>
    <row r="269" spans="8:8" x14ac:dyDescent="0.25">
      <c r="H269" s="17"/>
    </row>
    <row r="270" spans="8:8" x14ac:dyDescent="0.25">
      <c r="H270" s="17"/>
    </row>
    <row r="271" spans="8:8" x14ac:dyDescent="0.25">
      <c r="H271" s="17"/>
    </row>
    <row r="272" spans="8:8" x14ac:dyDescent="0.25">
      <c r="H272" s="17"/>
    </row>
    <row r="273" spans="8:8" x14ac:dyDescent="0.25">
      <c r="H273" s="17"/>
    </row>
    <row r="274" spans="8:8" x14ac:dyDescent="0.25">
      <c r="H274" s="17"/>
    </row>
    <row r="275" spans="8:8" x14ac:dyDescent="0.25">
      <c r="H275" s="17"/>
    </row>
    <row r="276" spans="8:8" x14ac:dyDescent="0.25">
      <c r="H276" s="17"/>
    </row>
    <row r="277" spans="8:8" x14ac:dyDescent="0.25">
      <c r="H277" s="17"/>
    </row>
    <row r="278" spans="8:8" x14ac:dyDescent="0.25">
      <c r="H278" s="17"/>
    </row>
    <row r="279" spans="8:8" x14ac:dyDescent="0.25">
      <c r="H279" s="17"/>
    </row>
    <row r="280" spans="8:8" x14ac:dyDescent="0.25">
      <c r="H280" s="17"/>
    </row>
    <row r="281" spans="8:8" x14ac:dyDescent="0.25">
      <c r="H281" s="17"/>
    </row>
    <row r="282" spans="8:8" x14ac:dyDescent="0.25">
      <c r="H282" s="17"/>
    </row>
    <row r="283" spans="8:8" x14ac:dyDescent="0.25">
      <c r="H283" s="17"/>
    </row>
    <row r="284" spans="8:8" x14ac:dyDescent="0.25">
      <c r="H284" s="17"/>
    </row>
    <row r="285" spans="8:8" x14ac:dyDescent="0.25">
      <c r="H285" s="17"/>
    </row>
    <row r="286" spans="8:8" x14ac:dyDescent="0.25">
      <c r="H286" s="17"/>
    </row>
  </sheetData>
  <mergeCells count="1">
    <mergeCell ref="A1:J15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CU166"/>
  <sheetViews>
    <sheetView zoomScaleNormal="100" workbookViewId="0">
      <pane xSplit="11" ySplit="16" topLeftCell="L17" activePane="bottomRight" state="frozen"/>
      <selection pane="topRight" activeCell="L1" sqref="L1"/>
      <selection pane="bottomLeft" activeCell="A17" sqref="A17"/>
      <selection pane="bottomRight" sqref="A1:J15"/>
    </sheetView>
  </sheetViews>
  <sheetFormatPr baseColWidth="10" defaultRowHeight="15" x14ac:dyDescent="0.25"/>
  <cols>
    <col min="1" max="1" width="5" style="25" bestFit="1" customWidth="1"/>
    <col min="2" max="2" width="7.85546875" style="25" bestFit="1" customWidth="1"/>
    <col min="3" max="3" width="9.42578125" style="25" bestFit="1" customWidth="1"/>
    <col min="4" max="4" width="17.5703125" style="25" bestFit="1" customWidth="1"/>
    <col min="5" max="5" width="11.85546875" style="25" bestFit="1" customWidth="1"/>
    <col min="6" max="6" width="11.5703125" style="25" bestFit="1" customWidth="1"/>
    <col min="7" max="7" width="6.140625" style="25" bestFit="1" customWidth="1"/>
    <col min="8" max="8" width="13.7109375" style="25" bestFit="1" customWidth="1"/>
    <col min="9" max="9" width="41" style="25" bestFit="1" customWidth="1"/>
    <col min="10" max="10" width="15.7109375" style="25" customWidth="1"/>
    <col min="11" max="11" width="31.85546875" style="25" bestFit="1" customWidth="1"/>
    <col min="12" max="12" width="15.140625" style="25" bestFit="1" customWidth="1"/>
    <col min="13" max="13" width="21" style="25" bestFit="1" customWidth="1"/>
    <col min="14" max="14" width="17" style="25" bestFit="1" customWidth="1"/>
    <col min="15" max="15" width="18" style="25" bestFit="1" customWidth="1"/>
    <col min="16" max="16" width="37.7109375" style="25" bestFit="1" customWidth="1"/>
    <col min="17" max="17" width="41.140625" style="25" bestFit="1" customWidth="1"/>
    <col min="18" max="18" width="40.42578125" style="25" bestFit="1" customWidth="1"/>
    <col min="19" max="19" width="11.28515625" style="25" bestFit="1" customWidth="1"/>
    <col min="20" max="20" width="18" style="25" bestFit="1" customWidth="1"/>
    <col min="21" max="21" width="14.5703125" style="25" bestFit="1" customWidth="1"/>
    <col min="22" max="22" width="23" style="25" bestFit="1" customWidth="1"/>
    <col min="23" max="23" width="23.42578125" style="25" bestFit="1" customWidth="1"/>
    <col min="24" max="24" width="19.7109375" style="25" bestFit="1" customWidth="1"/>
    <col min="25" max="25" width="22" style="25" bestFit="1" customWidth="1"/>
    <col min="26" max="26" width="19.85546875" style="25" bestFit="1" customWidth="1"/>
    <col min="27" max="27" width="19.42578125" style="25" bestFit="1" customWidth="1"/>
    <col min="28" max="28" width="16.140625" style="25" bestFit="1" customWidth="1"/>
    <col min="29" max="29" width="13.42578125" style="25" bestFit="1" customWidth="1"/>
    <col min="30" max="30" width="10" style="25" bestFit="1" customWidth="1"/>
    <col min="31" max="31" width="21.5703125" style="25" bestFit="1" customWidth="1"/>
    <col min="32" max="32" width="18.140625" style="25" bestFit="1" customWidth="1"/>
    <col min="33" max="34" width="16.5703125" style="25" bestFit="1" customWidth="1"/>
    <col min="35" max="35" width="20.5703125" style="25" bestFit="1" customWidth="1"/>
    <col min="36" max="36" width="15.85546875" style="25" bestFit="1" customWidth="1"/>
    <col min="37" max="37" width="16.85546875" style="25" bestFit="1" customWidth="1"/>
    <col min="38" max="38" width="20.28515625" style="25" bestFit="1" customWidth="1"/>
    <col min="39" max="39" width="18.28515625" style="25" bestFit="1" customWidth="1"/>
    <col min="40" max="40" width="20.140625" style="25" bestFit="1" customWidth="1"/>
    <col min="41" max="41" width="20.85546875" style="25" bestFit="1" customWidth="1"/>
    <col min="42" max="42" width="23.5703125" style="25" bestFit="1" customWidth="1"/>
    <col min="43" max="43" width="21.7109375" style="25" bestFit="1" customWidth="1"/>
    <col min="44" max="44" width="25" style="25" bestFit="1" customWidth="1"/>
    <col min="45" max="45" width="14.85546875" style="25" bestFit="1" customWidth="1"/>
    <col min="46" max="46" width="20" style="25" bestFit="1" customWidth="1"/>
    <col min="47" max="47" width="16.85546875" style="25" bestFit="1" customWidth="1"/>
    <col min="48" max="48" width="15.28515625" style="25" bestFit="1" customWidth="1"/>
    <col min="49" max="50" width="14.5703125" style="25" bestFit="1" customWidth="1"/>
    <col min="51" max="51" width="18" style="25" bestFit="1" customWidth="1"/>
    <col min="52" max="52" width="15" style="25" bestFit="1" customWidth="1"/>
    <col min="53" max="53" width="14.85546875" style="25" bestFit="1" customWidth="1"/>
    <col min="54" max="54" width="14.5703125" style="25" bestFit="1" customWidth="1"/>
    <col min="55" max="55" width="17.7109375" style="25" bestFit="1" customWidth="1"/>
    <col min="56" max="56" width="16.5703125" style="25" bestFit="1" customWidth="1"/>
    <col min="57" max="57" width="18" style="25" bestFit="1" customWidth="1"/>
    <col min="58" max="58" width="20.5703125" style="25" bestFit="1" customWidth="1"/>
    <col min="59" max="59" width="16.140625" style="25" bestFit="1" customWidth="1"/>
    <col min="60" max="60" width="11.140625" style="25" bestFit="1" customWidth="1"/>
    <col min="61" max="61" width="28.42578125" style="25" bestFit="1" customWidth="1"/>
    <col min="62" max="62" width="14.7109375" style="25" bestFit="1" customWidth="1"/>
    <col min="63" max="63" width="18.28515625" style="25" bestFit="1" customWidth="1"/>
    <col min="64" max="64" width="16.28515625" style="25" bestFit="1" customWidth="1"/>
    <col min="65" max="65" width="25" style="25" bestFit="1" customWidth="1"/>
    <col min="66" max="66" width="21.5703125" style="25" bestFit="1" customWidth="1"/>
    <col min="67" max="67" width="12.7109375" style="25" bestFit="1" customWidth="1"/>
    <col min="68" max="68" width="12.42578125" style="25" bestFit="1" customWidth="1"/>
    <col min="69" max="69" width="16.140625" style="25" bestFit="1" customWidth="1"/>
    <col min="70" max="70" width="13.42578125" style="25" bestFit="1" customWidth="1"/>
    <col min="71" max="71" width="13.7109375" style="25" bestFit="1" customWidth="1"/>
    <col min="72" max="72" width="24.5703125" style="25" bestFit="1" customWidth="1"/>
    <col min="73" max="73" width="16.7109375" style="25" bestFit="1" customWidth="1"/>
    <col min="74" max="74" width="16.28515625" style="25" bestFit="1" customWidth="1"/>
    <col min="75" max="75" width="17.7109375" style="25" bestFit="1" customWidth="1"/>
    <col min="76" max="76" width="23.7109375" style="25" bestFit="1" customWidth="1"/>
    <col min="77" max="77" width="23.140625" style="25" bestFit="1" customWidth="1"/>
    <col min="78" max="80" width="12.42578125" style="25" bestFit="1" customWidth="1"/>
    <col min="81" max="81" width="16.7109375" style="25" bestFit="1" customWidth="1"/>
    <col min="82" max="82" width="25.140625" style="25" bestFit="1" customWidth="1"/>
    <col min="83" max="83" width="19.5703125" style="25" bestFit="1" customWidth="1"/>
    <col min="84" max="84" width="13.5703125" style="25" bestFit="1" customWidth="1"/>
    <col min="85" max="85" width="23.42578125" style="25" bestFit="1" customWidth="1"/>
    <col min="86" max="86" width="23.140625" style="25" bestFit="1" customWidth="1"/>
    <col min="87" max="87" width="16.140625" style="25" bestFit="1" customWidth="1"/>
    <col min="88" max="88" width="14" style="25" bestFit="1" customWidth="1"/>
    <col min="89" max="89" width="22.7109375" style="25" bestFit="1" customWidth="1"/>
    <col min="90" max="90" width="30" style="25" bestFit="1" customWidth="1"/>
    <col min="91" max="91" width="40.85546875" style="25" bestFit="1" customWidth="1"/>
    <col min="92" max="92" width="17" style="25" bestFit="1" customWidth="1"/>
    <col min="93" max="93" width="20.28515625" style="25" bestFit="1" customWidth="1"/>
    <col min="94" max="94" width="19.42578125" style="25" bestFit="1" customWidth="1"/>
    <col min="95" max="95" width="22.42578125" style="25" bestFit="1" customWidth="1"/>
    <col min="96" max="96" width="19.140625" style="27" customWidth="1"/>
    <col min="98" max="98" width="8.140625" style="25" bestFit="1" customWidth="1"/>
    <col min="99" max="99" width="20" style="25" bestFit="1" customWidth="1"/>
    <col min="100" max="16384" width="11.42578125" style="25"/>
  </cols>
  <sheetData>
    <row r="1" spans="1:99" x14ac:dyDescent="0.25">
      <c r="A1" s="67" t="s">
        <v>14</v>
      </c>
      <c r="B1" s="67"/>
      <c r="C1" s="67"/>
      <c r="D1" s="67"/>
      <c r="E1" s="67"/>
      <c r="F1" s="67"/>
      <c r="G1" s="67"/>
      <c r="H1" s="67"/>
      <c r="I1" s="67"/>
      <c r="J1" s="67"/>
      <c r="K1" s="57" t="s">
        <v>27</v>
      </c>
      <c r="AF1" s="15"/>
      <c r="AG1" s="15"/>
      <c r="AH1" s="15"/>
      <c r="BU1" s="15"/>
      <c r="BZ1" s="15"/>
      <c r="CE1" s="15"/>
    </row>
    <row r="2" spans="1:99" x14ac:dyDescent="0.25">
      <c r="A2" s="67"/>
      <c r="B2" s="67"/>
      <c r="C2" s="67"/>
      <c r="D2" s="67"/>
      <c r="E2" s="67"/>
      <c r="F2" s="67"/>
      <c r="G2" s="67"/>
      <c r="H2" s="67"/>
      <c r="I2" s="67"/>
      <c r="J2" s="67"/>
      <c r="K2" s="57" t="s">
        <v>28</v>
      </c>
      <c r="AF2" s="15"/>
      <c r="AG2" s="15"/>
      <c r="AH2" s="15"/>
      <c r="BU2" s="15"/>
      <c r="BZ2" s="15"/>
      <c r="CE2" s="15"/>
    </row>
    <row r="3" spans="1:99" x14ac:dyDescent="0.25">
      <c r="A3" s="67"/>
      <c r="B3" s="67"/>
      <c r="C3" s="67"/>
      <c r="D3" s="67"/>
      <c r="E3" s="67"/>
      <c r="F3" s="67"/>
      <c r="G3" s="67"/>
      <c r="H3" s="67"/>
      <c r="I3" s="67"/>
      <c r="J3" s="67"/>
      <c r="K3" s="57" t="s">
        <v>29</v>
      </c>
      <c r="L3" s="51" t="s">
        <v>252</v>
      </c>
      <c r="M3" s="51" t="s">
        <v>252</v>
      </c>
      <c r="N3" s="51" t="s">
        <v>252</v>
      </c>
      <c r="O3" s="51" t="s">
        <v>252</v>
      </c>
      <c r="P3" s="51" t="s">
        <v>252</v>
      </c>
      <c r="Q3" s="51" t="s">
        <v>252</v>
      </c>
      <c r="R3" s="51" t="s">
        <v>252</v>
      </c>
      <c r="S3" s="51" t="s">
        <v>252</v>
      </c>
      <c r="T3" s="51" t="s">
        <v>252</v>
      </c>
      <c r="U3" s="51" t="s">
        <v>252</v>
      </c>
      <c r="V3" s="51" t="s">
        <v>252</v>
      </c>
      <c r="W3" s="51" t="s">
        <v>252</v>
      </c>
      <c r="X3" s="51" t="s">
        <v>252</v>
      </c>
      <c r="Y3" s="51" t="s">
        <v>252</v>
      </c>
      <c r="Z3" s="51" t="s">
        <v>252</v>
      </c>
      <c r="AA3" s="51" t="s">
        <v>252</v>
      </c>
      <c r="AB3" s="51" t="s">
        <v>252</v>
      </c>
      <c r="AC3" s="51" t="s">
        <v>252</v>
      </c>
      <c r="AD3" s="51" t="s">
        <v>252</v>
      </c>
      <c r="AE3" s="51" t="s">
        <v>252</v>
      </c>
      <c r="AF3" s="51" t="s">
        <v>252</v>
      </c>
      <c r="AG3" s="51" t="s">
        <v>252</v>
      </c>
      <c r="AH3" s="51" t="s">
        <v>252</v>
      </c>
      <c r="AI3" s="51" t="s">
        <v>252</v>
      </c>
      <c r="AJ3" s="51" t="s">
        <v>252</v>
      </c>
      <c r="AK3" s="51" t="s">
        <v>252</v>
      </c>
      <c r="AL3" s="51" t="s">
        <v>252</v>
      </c>
      <c r="AM3" s="51" t="s">
        <v>252</v>
      </c>
      <c r="AN3" s="51" t="s">
        <v>252</v>
      </c>
      <c r="AO3" s="51" t="s">
        <v>252</v>
      </c>
      <c r="AP3" s="51" t="s">
        <v>252</v>
      </c>
      <c r="AQ3" s="51" t="s">
        <v>252</v>
      </c>
      <c r="AR3" s="51" t="s">
        <v>252</v>
      </c>
      <c r="AS3" s="51" t="s">
        <v>252</v>
      </c>
      <c r="AT3" s="51" t="s">
        <v>252</v>
      </c>
      <c r="AU3" s="51" t="s">
        <v>252</v>
      </c>
      <c r="AV3" s="51" t="s">
        <v>252</v>
      </c>
      <c r="AW3" s="51" t="s">
        <v>252</v>
      </c>
      <c r="AX3" s="51" t="s">
        <v>252</v>
      </c>
      <c r="AY3" s="51" t="s">
        <v>252</v>
      </c>
      <c r="AZ3" s="51" t="s">
        <v>252</v>
      </c>
      <c r="BA3" s="51" t="s">
        <v>252</v>
      </c>
      <c r="BB3" s="51" t="s">
        <v>252</v>
      </c>
      <c r="BC3" s="51" t="s">
        <v>252</v>
      </c>
      <c r="BD3" s="51" t="s">
        <v>252</v>
      </c>
      <c r="BE3" s="51" t="s">
        <v>252</v>
      </c>
      <c r="BF3" s="51" t="s">
        <v>252</v>
      </c>
      <c r="BG3" s="51" t="s">
        <v>252</v>
      </c>
      <c r="BH3" s="51" t="s">
        <v>252</v>
      </c>
      <c r="BI3" s="51" t="s">
        <v>252</v>
      </c>
      <c r="BJ3" s="51" t="s">
        <v>252</v>
      </c>
      <c r="BK3" s="51" t="s">
        <v>252</v>
      </c>
      <c r="BL3" s="51" t="s">
        <v>252</v>
      </c>
      <c r="BM3" s="51" t="s">
        <v>252</v>
      </c>
      <c r="BN3" s="51" t="s">
        <v>252</v>
      </c>
      <c r="BO3" s="51" t="s">
        <v>252</v>
      </c>
      <c r="BP3" s="51" t="s">
        <v>252</v>
      </c>
      <c r="BQ3" s="51" t="s">
        <v>252</v>
      </c>
      <c r="BR3" s="51" t="s">
        <v>252</v>
      </c>
      <c r="BS3" s="51" t="s">
        <v>252</v>
      </c>
      <c r="BT3" s="51" t="s">
        <v>252</v>
      </c>
      <c r="BU3" s="51" t="s">
        <v>252</v>
      </c>
      <c r="BV3" s="51" t="s">
        <v>252</v>
      </c>
      <c r="BW3" s="51" t="s">
        <v>252</v>
      </c>
      <c r="BX3" s="51" t="s">
        <v>252</v>
      </c>
      <c r="BY3" s="51" t="s">
        <v>252</v>
      </c>
      <c r="BZ3" s="51" t="s">
        <v>252</v>
      </c>
      <c r="CA3" s="51" t="s">
        <v>252</v>
      </c>
      <c r="CB3" s="51" t="s">
        <v>252</v>
      </c>
      <c r="CC3" s="51" t="s">
        <v>252</v>
      </c>
      <c r="CD3" s="51" t="s">
        <v>252</v>
      </c>
      <c r="CE3" s="51" t="s">
        <v>252</v>
      </c>
      <c r="CF3" s="51" t="s">
        <v>252</v>
      </c>
      <c r="CG3" s="51" t="s">
        <v>252</v>
      </c>
      <c r="CH3" s="51" t="s">
        <v>252</v>
      </c>
      <c r="CI3" s="51" t="s">
        <v>252</v>
      </c>
      <c r="CJ3" s="51" t="s">
        <v>252</v>
      </c>
      <c r="CK3" s="51" t="s">
        <v>252</v>
      </c>
      <c r="CL3" s="51" t="s">
        <v>252</v>
      </c>
      <c r="CM3" s="51" t="s">
        <v>252</v>
      </c>
      <c r="CN3" s="51" t="s">
        <v>252</v>
      </c>
      <c r="CO3" s="51" t="s">
        <v>252</v>
      </c>
      <c r="CP3" s="51" t="s">
        <v>252</v>
      </c>
      <c r="CQ3" s="51" t="s">
        <v>252</v>
      </c>
    </row>
    <row r="4" spans="1:99" x14ac:dyDescent="0.25">
      <c r="A4" s="67"/>
      <c r="B4" s="67"/>
      <c r="C4" s="67"/>
      <c r="D4" s="67"/>
      <c r="E4" s="67"/>
      <c r="F4" s="67"/>
      <c r="G4" s="67"/>
      <c r="H4" s="67"/>
      <c r="I4" s="67"/>
      <c r="J4" s="67"/>
      <c r="K4" s="57" t="s">
        <v>30</v>
      </c>
      <c r="AF4" s="15"/>
      <c r="AG4" s="15"/>
      <c r="AH4" s="15"/>
      <c r="BU4" s="15"/>
      <c r="BZ4" s="15"/>
      <c r="CE4" s="15"/>
    </row>
    <row r="5" spans="1:99" x14ac:dyDescent="0.25">
      <c r="A5" s="67"/>
      <c r="B5" s="67"/>
      <c r="C5" s="67"/>
      <c r="D5" s="67"/>
      <c r="E5" s="67"/>
      <c r="F5" s="67"/>
      <c r="G5" s="67"/>
      <c r="H5" s="67"/>
      <c r="I5" s="67"/>
      <c r="J5" s="67"/>
      <c r="K5" s="57" t="s">
        <v>31</v>
      </c>
      <c r="AF5" s="15"/>
      <c r="AG5" s="15"/>
      <c r="AH5" s="15"/>
      <c r="BU5" s="15"/>
      <c r="BZ5" s="15"/>
      <c r="CE5" s="15"/>
    </row>
    <row r="6" spans="1:99" x14ac:dyDescent="0.25">
      <c r="A6" s="67"/>
      <c r="B6" s="67"/>
      <c r="C6" s="67"/>
      <c r="D6" s="67"/>
      <c r="E6" s="67"/>
      <c r="F6" s="67"/>
      <c r="G6" s="67"/>
      <c r="H6" s="67"/>
      <c r="I6" s="67"/>
      <c r="J6" s="67"/>
      <c r="K6" s="57" t="s">
        <v>17</v>
      </c>
      <c r="AF6" s="15"/>
      <c r="AG6" s="15"/>
      <c r="AH6" s="15"/>
      <c r="BU6" s="15"/>
      <c r="BZ6" s="15"/>
      <c r="CE6" s="15"/>
    </row>
    <row r="7" spans="1:99" x14ac:dyDescent="0.25">
      <c r="A7" s="67"/>
      <c r="B7" s="67"/>
      <c r="C7" s="67"/>
      <c r="D7" s="67"/>
      <c r="E7" s="67"/>
      <c r="F7" s="67"/>
      <c r="G7" s="67"/>
      <c r="H7" s="67"/>
      <c r="I7" s="67"/>
      <c r="J7" s="67"/>
      <c r="K7" s="57" t="s">
        <v>16</v>
      </c>
      <c r="AF7" s="15"/>
      <c r="AG7" s="15"/>
      <c r="AH7" s="15"/>
      <c r="BU7" s="15"/>
      <c r="BZ7" s="15"/>
      <c r="CE7" s="15"/>
    </row>
    <row r="8" spans="1:99" x14ac:dyDescent="0.25">
      <c r="A8" s="67"/>
      <c r="B8" s="67"/>
      <c r="C8" s="67"/>
      <c r="D8" s="67"/>
      <c r="E8" s="67"/>
      <c r="F8" s="67"/>
      <c r="G8" s="67"/>
      <c r="H8" s="67"/>
      <c r="I8" s="67"/>
      <c r="J8" s="67"/>
      <c r="K8" s="57" t="s">
        <v>15</v>
      </c>
      <c r="AF8" s="15"/>
      <c r="AG8" s="15"/>
      <c r="AH8" s="15"/>
      <c r="BU8" s="15"/>
      <c r="BZ8" s="15"/>
      <c r="CE8" s="15"/>
    </row>
    <row r="9" spans="1:99" x14ac:dyDescent="0.25">
      <c r="A9" s="67"/>
      <c r="B9" s="67"/>
      <c r="C9" s="67"/>
      <c r="D9" s="67"/>
      <c r="E9" s="67"/>
      <c r="F9" s="67"/>
      <c r="G9" s="67"/>
      <c r="H9" s="67"/>
      <c r="I9" s="67"/>
      <c r="J9" s="67"/>
      <c r="K9" s="57" t="s">
        <v>32</v>
      </c>
    </row>
    <row r="10" spans="1:99" x14ac:dyDescent="0.25">
      <c r="A10" s="67"/>
      <c r="B10" s="67"/>
      <c r="C10" s="67"/>
      <c r="D10" s="67"/>
      <c r="E10" s="67"/>
      <c r="F10" s="67"/>
      <c r="G10" s="67"/>
      <c r="H10" s="67"/>
      <c r="I10" s="67"/>
      <c r="J10" s="67"/>
      <c r="K10" s="57" t="s">
        <v>18</v>
      </c>
      <c r="L10" s="25" t="s">
        <v>263</v>
      </c>
      <c r="M10" s="25" t="s">
        <v>263</v>
      </c>
      <c r="N10" s="25" t="s">
        <v>263</v>
      </c>
      <c r="O10" s="25" t="s">
        <v>263</v>
      </c>
      <c r="P10" s="25" t="s">
        <v>263</v>
      </c>
      <c r="Q10" s="25" t="s">
        <v>263</v>
      </c>
      <c r="R10" s="25" t="s">
        <v>263</v>
      </c>
      <c r="S10" s="25" t="s">
        <v>263</v>
      </c>
      <c r="T10" s="25" t="s">
        <v>263</v>
      </c>
      <c r="U10" s="25" t="s">
        <v>263</v>
      </c>
      <c r="V10" s="25" t="s">
        <v>263</v>
      </c>
      <c r="W10" s="25" t="s">
        <v>263</v>
      </c>
      <c r="X10" s="25" t="s">
        <v>263</v>
      </c>
      <c r="Y10" s="25" t="s">
        <v>263</v>
      </c>
      <c r="Z10" s="25" t="s">
        <v>263</v>
      </c>
      <c r="AA10" s="25" t="s">
        <v>263</v>
      </c>
      <c r="AB10" s="25" t="s">
        <v>263</v>
      </c>
      <c r="AC10" s="25" t="s">
        <v>263</v>
      </c>
      <c r="AD10" s="25" t="s">
        <v>263</v>
      </c>
      <c r="AE10" s="25" t="s">
        <v>263</v>
      </c>
      <c r="AF10" s="16" t="s">
        <v>263</v>
      </c>
      <c r="AG10" s="16" t="s">
        <v>263</v>
      </c>
      <c r="AH10" s="16" t="s">
        <v>263</v>
      </c>
      <c r="AI10" s="25" t="s">
        <v>263</v>
      </c>
      <c r="AJ10" s="25" t="s">
        <v>263</v>
      </c>
      <c r="AK10" s="25" t="s">
        <v>263</v>
      </c>
      <c r="AL10" s="25" t="s">
        <v>263</v>
      </c>
      <c r="AM10" s="25" t="s">
        <v>263</v>
      </c>
      <c r="AN10" s="25" t="s">
        <v>263</v>
      </c>
      <c r="AO10" s="25" t="s">
        <v>263</v>
      </c>
      <c r="AP10" s="25" t="s">
        <v>263</v>
      </c>
      <c r="AQ10" s="25" t="s">
        <v>263</v>
      </c>
      <c r="AR10" s="25" t="s">
        <v>263</v>
      </c>
      <c r="AS10" s="25" t="s">
        <v>263</v>
      </c>
      <c r="AT10" s="25" t="s">
        <v>263</v>
      </c>
      <c r="AU10" s="25" t="s">
        <v>263</v>
      </c>
      <c r="AV10" s="25" t="s">
        <v>263</v>
      </c>
      <c r="AW10" s="25" t="s">
        <v>263</v>
      </c>
      <c r="AX10" s="25" t="s">
        <v>263</v>
      </c>
      <c r="AY10" s="25" t="s">
        <v>263</v>
      </c>
      <c r="AZ10" s="25" t="s">
        <v>263</v>
      </c>
      <c r="BA10" s="25" t="s">
        <v>263</v>
      </c>
      <c r="BB10" s="25" t="s">
        <v>263</v>
      </c>
      <c r="BC10" s="25" t="s">
        <v>263</v>
      </c>
      <c r="BD10" s="25" t="s">
        <v>263</v>
      </c>
      <c r="BE10" s="25" t="s">
        <v>263</v>
      </c>
      <c r="BF10" s="25" t="s">
        <v>263</v>
      </c>
      <c r="BG10" s="25" t="s">
        <v>263</v>
      </c>
      <c r="BH10" s="25" t="s">
        <v>263</v>
      </c>
      <c r="BI10" s="25" t="s">
        <v>263</v>
      </c>
      <c r="BJ10" s="25" t="s">
        <v>263</v>
      </c>
      <c r="BK10" s="25" t="s">
        <v>263</v>
      </c>
      <c r="BL10" s="25" t="s">
        <v>263</v>
      </c>
      <c r="BM10" s="25" t="s">
        <v>263</v>
      </c>
      <c r="BN10" s="25" t="s">
        <v>263</v>
      </c>
      <c r="BO10" s="25" t="s">
        <v>263</v>
      </c>
      <c r="BP10" s="25" t="s">
        <v>263</v>
      </c>
      <c r="BQ10" s="25" t="s">
        <v>263</v>
      </c>
      <c r="BR10" s="25" t="s">
        <v>263</v>
      </c>
      <c r="BS10" s="25" t="s">
        <v>263</v>
      </c>
      <c r="BT10" s="25" t="s">
        <v>263</v>
      </c>
      <c r="BU10" s="16" t="s">
        <v>263</v>
      </c>
      <c r="BV10" s="25" t="s">
        <v>263</v>
      </c>
      <c r="BW10" s="25" t="s">
        <v>263</v>
      </c>
      <c r="BX10" s="25" t="s">
        <v>263</v>
      </c>
      <c r="BY10" s="25" t="s">
        <v>263</v>
      </c>
      <c r="BZ10" s="16" t="s">
        <v>263</v>
      </c>
      <c r="CA10" s="25" t="s">
        <v>263</v>
      </c>
      <c r="CB10" s="25" t="s">
        <v>263</v>
      </c>
      <c r="CC10" s="25" t="s">
        <v>263</v>
      </c>
      <c r="CD10" s="25" t="s">
        <v>263</v>
      </c>
      <c r="CE10" s="16" t="s">
        <v>263</v>
      </c>
      <c r="CF10" s="25" t="s">
        <v>263</v>
      </c>
      <c r="CG10" s="25" t="s">
        <v>263</v>
      </c>
      <c r="CH10" s="25" t="s">
        <v>263</v>
      </c>
      <c r="CI10" s="25" t="s">
        <v>263</v>
      </c>
      <c r="CJ10" s="25" t="s">
        <v>263</v>
      </c>
      <c r="CK10" s="25" t="s">
        <v>263</v>
      </c>
      <c r="CL10" s="25" t="s">
        <v>263</v>
      </c>
      <c r="CM10" s="25" t="s">
        <v>263</v>
      </c>
      <c r="CN10" s="25" t="s">
        <v>263</v>
      </c>
      <c r="CO10" s="25" t="s">
        <v>263</v>
      </c>
      <c r="CP10" s="25" t="s">
        <v>263</v>
      </c>
      <c r="CQ10" s="25" t="s">
        <v>263</v>
      </c>
    </row>
    <row r="11" spans="1:99" x14ac:dyDescent="0.25">
      <c r="A11" s="67"/>
      <c r="B11" s="67"/>
      <c r="C11" s="67"/>
      <c r="D11" s="67"/>
      <c r="E11" s="67"/>
      <c r="F11" s="67"/>
      <c r="G11" s="67"/>
      <c r="H11" s="67"/>
      <c r="I11" s="67"/>
      <c r="J11" s="67"/>
      <c r="K11" s="57" t="s">
        <v>12</v>
      </c>
      <c r="L11" s="25" t="s">
        <v>264</v>
      </c>
      <c r="M11" s="25" t="s">
        <v>265</v>
      </c>
      <c r="N11" s="25" t="s">
        <v>266</v>
      </c>
      <c r="O11" s="25" t="s">
        <v>266</v>
      </c>
      <c r="P11" s="25" t="s">
        <v>267</v>
      </c>
      <c r="Q11" s="25" t="s">
        <v>267</v>
      </c>
      <c r="R11" s="25" t="s">
        <v>267</v>
      </c>
      <c r="S11" s="25" t="s">
        <v>268</v>
      </c>
      <c r="T11" s="25" t="s">
        <v>268</v>
      </c>
      <c r="U11" s="25" t="s">
        <v>268</v>
      </c>
      <c r="V11" s="25" t="s">
        <v>268</v>
      </c>
      <c r="W11" s="25" t="s">
        <v>268</v>
      </c>
      <c r="X11" s="25" t="s">
        <v>268</v>
      </c>
      <c r="Y11" s="25" t="s">
        <v>268</v>
      </c>
      <c r="Z11" s="25" t="s">
        <v>268</v>
      </c>
      <c r="AA11" s="25" t="s">
        <v>268</v>
      </c>
      <c r="AB11" s="25" t="s">
        <v>268</v>
      </c>
      <c r="AC11" s="25" t="s">
        <v>268</v>
      </c>
      <c r="AD11" s="25" t="s">
        <v>268</v>
      </c>
      <c r="AE11" s="25" t="s">
        <v>268</v>
      </c>
      <c r="AF11" s="16" t="s">
        <v>268</v>
      </c>
      <c r="AG11" s="16" t="s">
        <v>268</v>
      </c>
      <c r="AH11" s="16" t="s">
        <v>268</v>
      </c>
      <c r="AI11" s="25" t="s">
        <v>268</v>
      </c>
      <c r="AJ11" s="25" t="s">
        <v>268</v>
      </c>
      <c r="AK11" s="25" t="s">
        <v>268</v>
      </c>
      <c r="AL11" s="25" t="s">
        <v>268</v>
      </c>
      <c r="AM11" s="25" t="s">
        <v>268</v>
      </c>
      <c r="AN11" s="25" t="s">
        <v>268</v>
      </c>
      <c r="AO11" s="25" t="s">
        <v>268</v>
      </c>
      <c r="AP11" s="25" t="s">
        <v>268</v>
      </c>
      <c r="AQ11" s="25" t="s">
        <v>268</v>
      </c>
      <c r="AR11" s="25" t="s">
        <v>268</v>
      </c>
      <c r="AS11" s="25" t="s">
        <v>268</v>
      </c>
      <c r="AT11" s="25" t="s">
        <v>268</v>
      </c>
      <c r="AU11" s="25" t="s">
        <v>268</v>
      </c>
      <c r="AV11" s="25" t="s">
        <v>268</v>
      </c>
      <c r="AW11" s="25" t="s">
        <v>268</v>
      </c>
      <c r="AX11" s="25" t="s">
        <v>268</v>
      </c>
      <c r="AY11" s="25" t="s">
        <v>268</v>
      </c>
      <c r="AZ11" s="25" t="s">
        <v>268</v>
      </c>
      <c r="BA11" s="25" t="s">
        <v>268</v>
      </c>
      <c r="BB11" s="25" t="s">
        <v>268</v>
      </c>
      <c r="BC11" s="25" t="s">
        <v>268</v>
      </c>
      <c r="BD11" s="25" t="s">
        <v>268</v>
      </c>
      <c r="BE11" s="25" t="s">
        <v>268</v>
      </c>
      <c r="BF11" s="25" t="s">
        <v>268</v>
      </c>
      <c r="BG11" s="25" t="s">
        <v>268</v>
      </c>
      <c r="BH11" s="25" t="s">
        <v>268</v>
      </c>
      <c r="BI11" s="25" t="s">
        <v>268</v>
      </c>
      <c r="BJ11" s="25" t="s">
        <v>268</v>
      </c>
      <c r="BK11" s="25" t="s">
        <v>268</v>
      </c>
      <c r="BL11" s="25" t="s">
        <v>268</v>
      </c>
      <c r="BM11" s="25" t="s">
        <v>268</v>
      </c>
      <c r="BN11" s="25" t="s">
        <v>268</v>
      </c>
      <c r="BO11" s="25" t="s">
        <v>268</v>
      </c>
      <c r="BP11" s="25" t="s">
        <v>269</v>
      </c>
      <c r="BQ11" s="25" t="s">
        <v>269</v>
      </c>
      <c r="BR11" s="25" t="s">
        <v>269</v>
      </c>
      <c r="BS11" s="25" t="s">
        <v>269</v>
      </c>
      <c r="BT11" s="25" t="s">
        <v>269</v>
      </c>
      <c r="BU11" s="16" t="s">
        <v>269</v>
      </c>
      <c r="BV11" s="25" t="s">
        <v>269</v>
      </c>
      <c r="BW11" s="25" t="s">
        <v>269</v>
      </c>
      <c r="BX11" s="25" t="s">
        <v>269</v>
      </c>
      <c r="BY11" s="25" t="s">
        <v>269</v>
      </c>
      <c r="BZ11" s="16" t="s">
        <v>269</v>
      </c>
      <c r="CA11" s="25" t="s">
        <v>269</v>
      </c>
      <c r="CB11" s="25" t="s">
        <v>269</v>
      </c>
      <c r="CC11" s="25" t="s">
        <v>269</v>
      </c>
      <c r="CD11" s="25" t="s">
        <v>269</v>
      </c>
      <c r="CE11" s="16" t="s">
        <v>269</v>
      </c>
      <c r="CF11" s="25" t="s">
        <v>269</v>
      </c>
      <c r="CG11" s="25" t="s">
        <v>269</v>
      </c>
      <c r="CH11" s="25" t="s">
        <v>269</v>
      </c>
      <c r="CI11" s="25" t="s">
        <v>269</v>
      </c>
      <c r="CJ11" s="25" t="s">
        <v>269</v>
      </c>
      <c r="CK11" s="25" t="s">
        <v>269</v>
      </c>
      <c r="CL11" s="25" t="s">
        <v>269</v>
      </c>
      <c r="CM11" s="25" t="s">
        <v>270</v>
      </c>
      <c r="CN11" s="25" t="s">
        <v>270</v>
      </c>
      <c r="CO11" s="25" t="s">
        <v>270</v>
      </c>
      <c r="CP11" s="25" t="s">
        <v>270</v>
      </c>
      <c r="CQ11" s="25" t="s">
        <v>270</v>
      </c>
    </row>
    <row r="12" spans="1:99" x14ac:dyDescent="0.25">
      <c r="A12" s="67"/>
      <c r="B12" s="67"/>
      <c r="C12" s="67"/>
      <c r="D12" s="67"/>
      <c r="E12" s="67"/>
      <c r="F12" s="67"/>
      <c r="G12" s="67"/>
      <c r="H12" s="67"/>
      <c r="I12" s="67"/>
      <c r="J12" s="67"/>
      <c r="K12" s="57" t="s">
        <v>19</v>
      </c>
      <c r="L12" s="25" t="s">
        <v>271</v>
      </c>
      <c r="M12" s="25" t="s">
        <v>272</v>
      </c>
      <c r="N12" s="25" t="s">
        <v>273</v>
      </c>
      <c r="O12" s="25" t="s">
        <v>273</v>
      </c>
      <c r="P12" s="25" t="s">
        <v>274</v>
      </c>
      <c r="Q12" s="25" t="s">
        <v>274</v>
      </c>
      <c r="R12" s="25" t="s">
        <v>274</v>
      </c>
      <c r="S12" s="25" t="s">
        <v>275</v>
      </c>
      <c r="T12" s="25" t="s">
        <v>275</v>
      </c>
      <c r="U12" s="25" t="s">
        <v>275</v>
      </c>
      <c r="V12" s="25" t="s">
        <v>275</v>
      </c>
      <c r="W12" s="25" t="s">
        <v>275</v>
      </c>
      <c r="X12" s="25" t="s">
        <v>275</v>
      </c>
      <c r="Y12" s="25" t="s">
        <v>275</v>
      </c>
      <c r="Z12" s="25" t="s">
        <v>275</v>
      </c>
      <c r="AA12" s="25" t="s">
        <v>275</v>
      </c>
      <c r="AB12" s="25" t="s">
        <v>275</v>
      </c>
      <c r="AC12" s="25" t="s">
        <v>275</v>
      </c>
      <c r="AD12" s="25" t="s">
        <v>275</v>
      </c>
      <c r="AE12" s="25" t="s">
        <v>276</v>
      </c>
      <c r="AF12" s="16" t="s">
        <v>276</v>
      </c>
      <c r="AG12" s="16" t="s">
        <v>276</v>
      </c>
      <c r="AH12" s="16" t="s">
        <v>276</v>
      </c>
      <c r="AI12" s="25" t="s">
        <v>276</v>
      </c>
      <c r="AJ12" s="25" t="s">
        <v>276</v>
      </c>
      <c r="AK12" s="25" t="s">
        <v>276</v>
      </c>
      <c r="AL12" s="25" t="s">
        <v>276</v>
      </c>
      <c r="AM12" s="25" t="s">
        <v>276</v>
      </c>
      <c r="AN12" s="25" t="s">
        <v>276</v>
      </c>
      <c r="AO12" s="25" t="s">
        <v>276</v>
      </c>
      <c r="AP12" s="25" t="s">
        <v>276</v>
      </c>
      <c r="AQ12" s="25" t="s">
        <v>276</v>
      </c>
      <c r="AR12" s="25" t="s">
        <v>276</v>
      </c>
      <c r="AS12" s="25" t="s">
        <v>276</v>
      </c>
      <c r="AT12" s="25" t="s">
        <v>276</v>
      </c>
      <c r="AU12" s="25" t="s">
        <v>276</v>
      </c>
      <c r="AV12" s="25" t="s">
        <v>276</v>
      </c>
      <c r="AW12" s="25" t="s">
        <v>276</v>
      </c>
      <c r="AX12" s="25" t="s">
        <v>276</v>
      </c>
      <c r="AY12" s="25" t="s">
        <v>276</v>
      </c>
      <c r="AZ12" s="25" t="s">
        <v>276</v>
      </c>
      <c r="BA12" s="25" t="s">
        <v>276</v>
      </c>
      <c r="BB12" s="25" t="s">
        <v>276</v>
      </c>
      <c r="BC12" s="25" t="s">
        <v>276</v>
      </c>
      <c r="BD12" s="25" t="s">
        <v>276</v>
      </c>
      <c r="BE12" s="25" t="s">
        <v>276</v>
      </c>
      <c r="BF12" s="25" t="s">
        <v>276</v>
      </c>
      <c r="BG12" s="25" t="s">
        <v>276</v>
      </c>
      <c r="BH12" s="25" t="s">
        <v>276</v>
      </c>
      <c r="BI12" s="25" t="s">
        <v>277</v>
      </c>
      <c r="BJ12" s="25" t="s">
        <v>277</v>
      </c>
      <c r="BK12" s="25" t="s">
        <v>277</v>
      </c>
      <c r="BL12" s="25" t="s">
        <v>277</v>
      </c>
      <c r="BM12" s="25" t="s">
        <v>277</v>
      </c>
      <c r="BN12" s="25" t="s">
        <v>277</v>
      </c>
      <c r="BO12" s="25" t="s">
        <v>278</v>
      </c>
      <c r="BP12" s="25" t="s">
        <v>279</v>
      </c>
      <c r="BQ12" s="25" t="s">
        <v>279</v>
      </c>
      <c r="BR12" s="25" t="s">
        <v>279</v>
      </c>
      <c r="BS12" s="25" t="s">
        <v>279</v>
      </c>
      <c r="BT12" s="25" t="s">
        <v>279</v>
      </c>
      <c r="BU12" s="16" t="s">
        <v>279</v>
      </c>
      <c r="BV12" s="25" t="s">
        <v>279</v>
      </c>
      <c r="BW12" s="25" t="s">
        <v>279</v>
      </c>
      <c r="BX12" s="25" t="s">
        <v>279</v>
      </c>
      <c r="BY12" s="25" t="s">
        <v>279</v>
      </c>
      <c r="BZ12" s="16" t="s">
        <v>279</v>
      </c>
      <c r="CA12" s="25" t="s">
        <v>279</v>
      </c>
      <c r="CB12" s="25" t="s">
        <v>279</v>
      </c>
      <c r="CC12" s="25" t="s">
        <v>279</v>
      </c>
      <c r="CD12" s="25" t="s">
        <v>279</v>
      </c>
      <c r="CE12" s="16" t="s">
        <v>279</v>
      </c>
      <c r="CF12" s="25" t="s">
        <v>279</v>
      </c>
      <c r="CG12" s="25" t="s">
        <v>279</v>
      </c>
      <c r="CH12" s="25" t="s">
        <v>279</v>
      </c>
      <c r="CI12" s="25" t="s">
        <v>279</v>
      </c>
      <c r="CJ12" s="25" t="s">
        <v>279</v>
      </c>
      <c r="CK12" s="25" t="s">
        <v>280</v>
      </c>
      <c r="CL12" s="25" t="s">
        <v>280</v>
      </c>
      <c r="CM12" s="25" t="s">
        <v>281</v>
      </c>
      <c r="CN12" s="25" t="s">
        <v>282</v>
      </c>
      <c r="CO12" s="25" t="s">
        <v>282</v>
      </c>
      <c r="CP12" s="25" t="s">
        <v>282</v>
      </c>
      <c r="CQ12" s="25" t="s">
        <v>282</v>
      </c>
    </row>
    <row r="13" spans="1:99" x14ac:dyDescent="0.25">
      <c r="A13" s="67"/>
      <c r="B13" s="67"/>
      <c r="C13" s="67"/>
      <c r="D13" s="67"/>
      <c r="E13" s="67"/>
      <c r="F13" s="67"/>
      <c r="G13" s="67"/>
      <c r="H13" s="67"/>
      <c r="I13" s="67"/>
      <c r="J13" s="67"/>
      <c r="K13" s="57" t="s">
        <v>20</v>
      </c>
      <c r="L13" s="25" t="s">
        <v>283</v>
      </c>
      <c r="M13" s="25" t="s">
        <v>284</v>
      </c>
      <c r="N13" s="25" t="s">
        <v>285</v>
      </c>
      <c r="P13" s="25" t="s">
        <v>286</v>
      </c>
      <c r="Q13" s="25" t="s">
        <v>287</v>
      </c>
      <c r="R13" s="25" t="s">
        <v>287</v>
      </c>
      <c r="S13" s="25" t="s">
        <v>293</v>
      </c>
      <c r="T13" s="25" t="s">
        <v>290</v>
      </c>
      <c r="U13" s="25" t="s">
        <v>291</v>
      </c>
      <c r="V13" s="25" t="s">
        <v>294</v>
      </c>
      <c r="W13" s="25" t="s">
        <v>289</v>
      </c>
      <c r="X13" s="25" t="s">
        <v>289</v>
      </c>
      <c r="Y13" s="25" t="s">
        <v>289</v>
      </c>
      <c r="Z13" s="25" t="s">
        <v>289</v>
      </c>
      <c r="AA13" s="25" t="s">
        <v>289</v>
      </c>
      <c r="AB13" s="25" t="s">
        <v>288</v>
      </c>
      <c r="AC13" s="25" t="s">
        <v>292</v>
      </c>
      <c r="AE13" s="25" t="s">
        <v>300</v>
      </c>
      <c r="AF13" s="25" t="s">
        <v>425</v>
      </c>
      <c r="AG13" s="25" t="s">
        <v>425</v>
      </c>
      <c r="AH13" s="25" t="s">
        <v>425</v>
      </c>
      <c r="AI13" s="25" t="s">
        <v>425</v>
      </c>
      <c r="AJ13" s="25" t="s">
        <v>299</v>
      </c>
      <c r="AK13" s="25" t="s">
        <v>299</v>
      </c>
      <c r="AL13" s="25" t="s">
        <v>297</v>
      </c>
      <c r="AM13" s="25" t="s">
        <v>297</v>
      </c>
      <c r="AN13" s="25" t="s">
        <v>301</v>
      </c>
      <c r="AO13" s="25" t="s">
        <v>301</v>
      </c>
      <c r="AP13" s="25" t="s">
        <v>301</v>
      </c>
      <c r="AQ13" s="25" t="s">
        <v>301</v>
      </c>
      <c r="AR13" s="25" t="s">
        <v>301</v>
      </c>
      <c r="AS13" s="25" t="s">
        <v>301</v>
      </c>
      <c r="AT13" s="25" t="s">
        <v>295</v>
      </c>
      <c r="AU13" s="25" t="s">
        <v>295</v>
      </c>
      <c r="AV13" s="25" t="s">
        <v>295</v>
      </c>
      <c r="AW13" s="25" t="s">
        <v>295</v>
      </c>
      <c r="AX13" s="25" t="s">
        <v>295</v>
      </c>
      <c r="AY13" s="25" t="s">
        <v>295</v>
      </c>
      <c r="AZ13" s="25" t="s">
        <v>295</v>
      </c>
      <c r="BA13" s="25" t="s">
        <v>295</v>
      </c>
      <c r="BB13" s="25" t="s">
        <v>295</v>
      </c>
      <c r="BC13" s="25" t="s">
        <v>295</v>
      </c>
      <c r="BD13" s="25" t="s">
        <v>298</v>
      </c>
      <c r="BE13" s="25" t="s">
        <v>302</v>
      </c>
      <c r="BF13" s="25" t="s">
        <v>302</v>
      </c>
      <c r="BI13" s="25" t="s">
        <v>303</v>
      </c>
      <c r="BJ13" s="25" t="s">
        <v>303</v>
      </c>
      <c r="BK13" s="25" t="s">
        <v>303</v>
      </c>
      <c r="BL13" s="25" t="s">
        <v>303</v>
      </c>
      <c r="BM13" s="25" t="s">
        <v>303</v>
      </c>
      <c r="BN13" s="25" t="s">
        <v>303</v>
      </c>
      <c r="BO13" s="25" t="s">
        <v>304</v>
      </c>
      <c r="BP13" s="25" t="s">
        <v>260</v>
      </c>
      <c r="BQ13" s="25" t="s">
        <v>260</v>
      </c>
      <c r="BR13" s="25" t="s">
        <v>305</v>
      </c>
      <c r="BS13" s="25" t="s">
        <v>306</v>
      </c>
      <c r="BT13" s="25" t="s">
        <v>306</v>
      </c>
      <c r="BU13" s="16" t="s">
        <v>306</v>
      </c>
      <c r="BV13" s="25" t="s">
        <v>306</v>
      </c>
      <c r="BW13" s="25" t="s">
        <v>306</v>
      </c>
      <c r="BX13" s="25" t="s">
        <v>306</v>
      </c>
      <c r="BY13" s="25" t="s">
        <v>306</v>
      </c>
      <c r="BZ13" s="16" t="s">
        <v>306</v>
      </c>
      <c r="CA13" s="25" t="s">
        <v>306</v>
      </c>
      <c r="CB13" s="25" t="s">
        <v>306</v>
      </c>
      <c r="CC13" s="25" t="s">
        <v>306</v>
      </c>
      <c r="CD13" s="25" t="s">
        <v>306</v>
      </c>
      <c r="CE13" s="16" t="s">
        <v>306</v>
      </c>
      <c r="CF13" s="25" t="s">
        <v>306</v>
      </c>
      <c r="CG13" s="25" t="s">
        <v>306</v>
      </c>
      <c r="CH13" s="25" t="s">
        <v>306</v>
      </c>
      <c r="CI13" s="25" t="s">
        <v>306</v>
      </c>
      <c r="CJ13" s="25" t="s">
        <v>306</v>
      </c>
      <c r="CK13" s="25" t="s">
        <v>307</v>
      </c>
      <c r="CL13" s="25" t="s">
        <v>307</v>
      </c>
      <c r="CM13" s="25" t="s">
        <v>308</v>
      </c>
      <c r="CN13" s="25" t="s">
        <v>309</v>
      </c>
      <c r="CO13" s="25" t="s">
        <v>309</v>
      </c>
      <c r="CP13" s="25" t="s">
        <v>310</v>
      </c>
      <c r="CQ13" s="25" t="s">
        <v>310</v>
      </c>
    </row>
    <row r="14" spans="1:99" x14ac:dyDescent="0.25">
      <c r="A14" s="67"/>
      <c r="B14" s="67"/>
      <c r="C14" s="67"/>
      <c r="D14" s="67"/>
      <c r="E14" s="67"/>
      <c r="F14" s="67"/>
      <c r="G14" s="67"/>
      <c r="H14" s="67"/>
      <c r="I14" s="67"/>
      <c r="J14" s="67"/>
      <c r="K14" s="57" t="s">
        <v>21</v>
      </c>
      <c r="L14" s="25" t="s">
        <v>311</v>
      </c>
      <c r="M14" s="25" t="s">
        <v>312</v>
      </c>
      <c r="N14" s="25" t="s">
        <v>313</v>
      </c>
      <c r="O14" s="25" t="s">
        <v>68</v>
      </c>
      <c r="P14" s="25" t="s">
        <v>314</v>
      </c>
      <c r="Q14" s="25" t="s">
        <v>315</v>
      </c>
      <c r="R14" s="25" t="s">
        <v>315</v>
      </c>
      <c r="S14" s="25" t="s">
        <v>322</v>
      </c>
      <c r="T14" s="25" t="s">
        <v>319</v>
      </c>
      <c r="U14" s="25" t="s">
        <v>320</v>
      </c>
      <c r="V14" s="25" t="s">
        <v>323</v>
      </c>
      <c r="W14" s="25" t="s">
        <v>317</v>
      </c>
      <c r="X14" s="25" t="s">
        <v>317</v>
      </c>
      <c r="Y14" s="25" t="s">
        <v>317</v>
      </c>
      <c r="Z14" s="25" t="s">
        <v>317</v>
      </c>
      <c r="AA14" s="25" t="s">
        <v>317</v>
      </c>
      <c r="AB14" s="25" t="s">
        <v>316</v>
      </c>
      <c r="AC14" s="25" t="s">
        <v>321</v>
      </c>
      <c r="AD14" s="25" t="s">
        <v>318</v>
      </c>
      <c r="AE14" s="25" t="s">
        <v>332</v>
      </c>
      <c r="AF14" s="16" t="s">
        <v>326</v>
      </c>
      <c r="AG14" s="16" t="s">
        <v>334</v>
      </c>
      <c r="AH14" s="16" t="s">
        <v>335</v>
      </c>
      <c r="AI14" s="25" t="s">
        <v>335</v>
      </c>
      <c r="AJ14" s="25" t="s">
        <v>329</v>
      </c>
      <c r="AK14" s="25" t="s">
        <v>329</v>
      </c>
      <c r="AL14" s="25" t="s">
        <v>327</v>
      </c>
      <c r="AM14" s="25" t="s">
        <v>327</v>
      </c>
      <c r="AN14" s="25" t="s">
        <v>336</v>
      </c>
      <c r="AO14" s="25" t="s">
        <v>333</v>
      </c>
      <c r="AP14" s="25" t="s">
        <v>333</v>
      </c>
      <c r="AQ14" s="25" t="s">
        <v>333</v>
      </c>
      <c r="AR14" s="25" t="s">
        <v>333</v>
      </c>
      <c r="AS14" s="25" t="s">
        <v>340</v>
      </c>
      <c r="AT14" s="25" t="s">
        <v>324</v>
      </c>
      <c r="AU14" s="25" t="s">
        <v>324</v>
      </c>
      <c r="AV14" s="25" t="s">
        <v>324</v>
      </c>
      <c r="AW14" s="25" t="s">
        <v>331</v>
      </c>
      <c r="AX14" s="25" t="s">
        <v>338</v>
      </c>
      <c r="AY14" s="25" t="s">
        <v>325</v>
      </c>
      <c r="AZ14" s="25" t="s">
        <v>325</v>
      </c>
      <c r="BA14" s="25" t="s">
        <v>325</v>
      </c>
      <c r="BB14" s="25" t="s">
        <v>330</v>
      </c>
      <c r="BC14" s="25" t="s">
        <v>330</v>
      </c>
      <c r="BD14" s="25" t="s">
        <v>328</v>
      </c>
      <c r="BE14" s="25" t="s">
        <v>339</v>
      </c>
      <c r="BF14" s="25" t="s">
        <v>339</v>
      </c>
      <c r="BG14" s="25" t="s">
        <v>337</v>
      </c>
      <c r="BH14" s="25" t="s">
        <v>337</v>
      </c>
      <c r="BI14" s="25" t="s">
        <v>341</v>
      </c>
      <c r="BJ14" s="25" t="s">
        <v>342</v>
      </c>
      <c r="BK14" s="25" t="s">
        <v>343</v>
      </c>
      <c r="BL14" s="25" t="s">
        <v>343</v>
      </c>
      <c r="BM14" s="25" t="s">
        <v>343</v>
      </c>
      <c r="BN14" s="25" t="s">
        <v>343</v>
      </c>
      <c r="BO14" s="25" t="s">
        <v>344</v>
      </c>
      <c r="BQ14" s="25" t="s">
        <v>345</v>
      </c>
      <c r="BR14" s="25" t="s">
        <v>346</v>
      </c>
      <c r="BS14" s="25" t="s">
        <v>347</v>
      </c>
      <c r="BT14" s="25" t="s">
        <v>348</v>
      </c>
      <c r="BU14" s="16" t="s">
        <v>349</v>
      </c>
      <c r="BV14" s="25" t="s">
        <v>352</v>
      </c>
      <c r="BW14" s="25" t="s">
        <v>354</v>
      </c>
      <c r="BX14" s="25" t="s">
        <v>354</v>
      </c>
      <c r="BY14" s="25" t="s">
        <v>356</v>
      </c>
      <c r="BZ14" s="16" t="s">
        <v>357</v>
      </c>
      <c r="CA14" s="25" t="s">
        <v>357</v>
      </c>
      <c r="CB14" s="25" t="s">
        <v>357</v>
      </c>
      <c r="CC14" s="25" t="s">
        <v>353</v>
      </c>
      <c r="CD14" s="25" t="s">
        <v>350</v>
      </c>
      <c r="CE14" s="16" t="s">
        <v>350</v>
      </c>
      <c r="CF14" s="25" t="s">
        <v>350</v>
      </c>
      <c r="CG14" s="25" t="s">
        <v>355</v>
      </c>
      <c r="CH14" s="25" t="s">
        <v>351</v>
      </c>
      <c r="CI14" s="25" t="s">
        <v>351</v>
      </c>
      <c r="CJ14" s="25" t="s">
        <v>351</v>
      </c>
      <c r="CK14" s="25" t="s">
        <v>358</v>
      </c>
      <c r="CL14" s="25" t="s">
        <v>359</v>
      </c>
      <c r="CM14" s="25" t="s">
        <v>360</v>
      </c>
      <c r="CN14" s="25" t="s">
        <v>361</v>
      </c>
      <c r="CO14" s="25" t="s">
        <v>363</v>
      </c>
      <c r="CP14" s="25" t="s">
        <v>362</v>
      </c>
      <c r="CQ14" s="25" t="s">
        <v>362</v>
      </c>
    </row>
    <row r="15" spans="1:99" x14ac:dyDescent="0.25">
      <c r="A15" s="67"/>
      <c r="B15" s="67"/>
      <c r="C15" s="67"/>
      <c r="D15" s="67"/>
      <c r="E15" s="67"/>
      <c r="F15" s="67"/>
      <c r="G15" s="67"/>
      <c r="H15" s="67"/>
      <c r="I15" s="67"/>
      <c r="J15" s="67"/>
      <c r="K15" s="57" t="s">
        <v>22</v>
      </c>
      <c r="L15" s="25" t="s">
        <v>364</v>
      </c>
      <c r="N15" s="25" t="s">
        <v>365</v>
      </c>
      <c r="P15" s="25" t="s">
        <v>366</v>
      </c>
      <c r="Q15" s="25" t="s">
        <v>367</v>
      </c>
      <c r="R15" s="25" t="s">
        <v>367</v>
      </c>
      <c r="S15" s="25" t="s">
        <v>375</v>
      </c>
      <c r="T15" s="25" t="s">
        <v>372</v>
      </c>
      <c r="U15" s="25" t="s">
        <v>373</v>
      </c>
      <c r="V15" s="25" t="s">
        <v>376</v>
      </c>
      <c r="W15" s="25" t="s">
        <v>370</v>
      </c>
      <c r="X15" s="25" t="s">
        <v>369</v>
      </c>
      <c r="Y15" s="25" t="s">
        <v>369</v>
      </c>
      <c r="Z15" s="25" t="s">
        <v>369</v>
      </c>
      <c r="AA15" s="25" t="s">
        <v>369</v>
      </c>
      <c r="AB15" s="25" t="s">
        <v>368</v>
      </c>
      <c r="AC15" s="25" t="s">
        <v>374</v>
      </c>
      <c r="AD15" s="25" t="s">
        <v>371</v>
      </c>
      <c r="AE15" s="25" t="s">
        <v>386</v>
      </c>
      <c r="AF15" s="16" t="s">
        <v>379</v>
      </c>
      <c r="AG15" s="16" t="s">
        <v>389</v>
      </c>
      <c r="AH15" s="16" t="s">
        <v>390</v>
      </c>
      <c r="AI15" s="25" t="s">
        <v>395</v>
      </c>
      <c r="AJ15" s="25" t="s">
        <v>382</v>
      </c>
      <c r="AK15" s="25" t="s">
        <v>382</v>
      </c>
      <c r="AL15" s="25" t="s">
        <v>380</v>
      </c>
      <c r="AM15" s="25" t="s">
        <v>380</v>
      </c>
      <c r="AN15" s="25" t="s">
        <v>391</v>
      </c>
      <c r="AO15" s="25" t="s">
        <v>387</v>
      </c>
      <c r="AP15" s="25" t="s">
        <v>387</v>
      </c>
      <c r="AQ15" s="25" t="s">
        <v>387</v>
      </c>
      <c r="AR15" s="25" t="s">
        <v>387</v>
      </c>
      <c r="AT15" s="25" t="s">
        <v>377</v>
      </c>
      <c r="AU15" s="25" t="s">
        <v>384</v>
      </c>
      <c r="AV15" s="25" t="s">
        <v>394</v>
      </c>
      <c r="AW15" s="25" t="s">
        <v>385</v>
      </c>
      <c r="AX15" s="25" t="s">
        <v>393</v>
      </c>
      <c r="AY15" s="25" t="s">
        <v>396</v>
      </c>
      <c r="AZ15" s="25" t="s">
        <v>378</v>
      </c>
      <c r="BA15" s="25" t="s">
        <v>378</v>
      </c>
      <c r="BB15" s="25" t="s">
        <v>388</v>
      </c>
      <c r="BC15" s="25" t="s">
        <v>383</v>
      </c>
      <c r="BD15" s="25" t="s">
        <v>381</v>
      </c>
      <c r="BE15" s="25" t="s">
        <v>397</v>
      </c>
      <c r="BF15" s="25" t="s">
        <v>397</v>
      </c>
      <c r="BG15" s="25" t="s">
        <v>392</v>
      </c>
      <c r="BH15" s="25" t="s">
        <v>392</v>
      </c>
      <c r="BI15" s="25" t="s">
        <v>398</v>
      </c>
      <c r="BJ15" s="25" t="s">
        <v>399</v>
      </c>
      <c r="BK15" s="25" t="s">
        <v>400</v>
      </c>
      <c r="BL15" s="25" t="s">
        <v>400</v>
      </c>
      <c r="BM15" s="25" t="s">
        <v>400</v>
      </c>
      <c r="BN15" s="25" t="s">
        <v>401</v>
      </c>
      <c r="BO15" s="25" t="s">
        <v>402</v>
      </c>
      <c r="BQ15" s="25" t="s">
        <v>403</v>
      </c>
      <c r="BR15" s="25" t="s">
        <v>404</v>
      </c>
      <c r="BS15" s="25" t="s">
        <v>405</v>
      </c>
      <c r="BT15" s="25" t="s">
        <v>406</v>
      </c>
      <c r="BU15" s="16" t="s">
        <v>407</v>
      </c>
      <c r="BV15" s="25" t="s">
        <v>411</v>
      </c>
      <c r="BW15" s="25" t="s">
        <v>412</v>
      </c>
      <c r="BX15" s="25" t="s">
        <v>415</v>
      </c>
      <c r="BY15" s="25" t="s">
        <v>414</v>
      </c>
      <c r="BZ15" s="16" t="s">
        <v>417</v>
      </c>
      <c r="CA15" s="25" t="s">
        <v>417</v>
      </c>
      <c r="CB15" s="25" t="s">
        <v>417</v>
      </c>
      <c r="CC15" s="25" t="s">
        <v>237</v>
      </c>
      <c r="CD15" s="25" t="s">
        <v>408</v>
      </c>
      <c r="CE15" s="16" t="s">
        <v>409</v>
      </c>
      <c r="CF15" s="25" t="s">
        <v>409</v>
      </c>
      <c r="CG15" s="25" t="s">
        <v>413</v>
      </c>
      <c r="CH15" s="25" t="s">
        <v>410</v>
      </c>
      <c r="CI15" s="25" t="s">
        <v>416</v>
      </c>
      <c r="CJ15" s="25" t="s">
        <v>418</v>
      </c>
      <c r="CK15" s="25" t="s">
        <v>419</v>
      </c>
      <c r="CL15" s="25" t="s">
        <v>420</v>
      </c>
      <c r="CM15" s="25" t="s">
        <v>421</v>
      </c>
      <c r="CN15" s="25" t="s">
        <v>422</v>
      </c>
      <c r="CO15" s="25" t="s">
        <v>424</v>
      </c>
      <c r="CP15" s="25" t="s">
        <v>423</v>
      </c>
      <c r="CQ15" s="25" t="s">
        <v>423</v>
      </c>
    </row>
    <row r="16" spans="1:99" x14ac:dyDescent="0.25">
      <c r="A16" s="56" t="s">
        <v>8</v>
      </c>
      <c r="B16" s="56" t="s">
        <v>9</v>
      </c>
      <c r="C16" s="56" t="s">
        <v>0</v>
      </c>
      <c r="D16" s="56" t="s">
        <v>4</v>
      </c>
      <c r="E16" s="56" t="s">
        <v>5</v>
      </c>
      <c r="F16" s="56" t="s">
        <v>1</v>
      </c>
      <c r="G16" s="56" t="s">
        <v>6</v>
      </c>
      <c r="H16" s="56" t="s">
        <v>7</v>
      </c>
      <c r="I16" s="56" t="s">
        <v>3</v>
      </c>
      <c r="J16" s="56" t="s">
        <v>10</v>
      </c>
      <c r="K16" s="56" t="s">
        <v>11</v>
      </c>
      <c r="L16" s="25" t="s">
        <v>218</v>
      </c>
      <c r="M16" s="25" t="s">
        <v>245</v>
      </c>
      <c r="N16" s="25" t="s">
        <v>212</v>
      </c>
      <c r="O16" s="25" t="s">
        <v>427</v>
      </c>
      <c r="P16" s="25" t="s">
        <v>428</v>
      </c>
      <c r="Q16" s="25" t="s">
        <v>429</v>
      </c>
      <c r="R16" s="25" t="s">
        <v>88</v>
      </c>
      <c r="S16" s="25" t="s">
        <v>216</v>
      </c>
      <c r="T16" s="25" t="s">
        <v>432</v>
      </c>
      <c r="U16" s="25" t="s">
        <v>142</v>
      </c>
      <c r="V16" s="25" t="s">
        <v>433</v>
      </c>
      <c r="W16" s="25" t="s">
        <v>74</v>
      </c>
      <c r="X16" s="25" t="s">
        <v>86</v>
      </c>
      <c r="Y16" s="25" t="s">
        <v>434</v>
      </c>
      <c r="Z16" s="25" t="s">
        <v>435</v>
      </c>
      <c r="AA16" s="25" t="s">
        <v>101</v>
      </c>
      <c r="AB16" s="25" t="s">
        <v>64</v>
      </c>
      <c r="AC16" s="25" t="s">
        <v>255</v>
      </c>
      <c r="AD16" s="25" t="s">
        <v>89</v>
      </c>
      <c r="AE16" s="25" t="s">
        <v>163</v>
      </c>
      <c r="AF16" s="16" t="s">
        <v>71</v>
      </c>
      <c r="AG16" s="16" t="s">
        <v>211</v>
      </c>
      <c r="AH16" s="16" t="s">
        <v>217</v>
      </c>
      <c r="AI16" s="25" t="s">
        <v>65</v>
      </c>
      <c r="AJ16" s="25" t="s">
        <v>69</v>
      </c>
      <c r="AK16" s="25" t="s">
        <v>58</v>
      </c>
      <c r="AL16" s="25" t="s">
        <v>436</v>
      </c>
      <c r="AM16" s="25" t="s">
        <v>437</v>
      </c>
      <c r="AN16" s="25" t="s">
        <v>215</v>
      </c>
      <c r="AO16" s="25" t="s">
        <v>138</v>
      </c>
      <c r="AP16" s="25" t="s">
        <v>63</v>
      </c>
      <c r="AQ16" s="25" t="s">
        <v>140</v>
      </c>
      <c r="AR16" s="25" t="s">
        <v>139</v>
      </c>
      <c r="AS16" s="25" t="s">
        <v>430</v>
      </c>
      <c r="AT16" s="25" t="s">
        <v>438</v>
      </c>
      <c r="AU16" s="25" t="s">
        <v>214</v>
      </c>
      <c r="AV16" s="25" t="s">
        <v>136</v>
      </c>
      <c r="AW16" s="25" t="s">
        <v>97</v>
      </c>
      <c r="AX16" s="25" t="s">
        <v>439</v>
      </c>
      <c r="AY16" s="25" t="s">
        <v>440</v>
      </c>
      <c r="AZ16" s="25" t="s">
        <v>256</v>
      </c>
      <c r="BA16" s="25" t="s">
        <v>258</v>
      </c>
      <c r="BB16" s="25" t="s">
        <v>213</v>
      </c>
      <c r="BC16" s="25" t="s">
        <v>257</v>
      </c>
      <c r="BD16" s="25" t="s">
        <v>67</v>
      </c>
      <c r="BE16" s="25" t="s">
        <v>73</v>
      </c>
      <c r="BF16" s="25" t="s">
        <v>441</v>
      </c>
      <c r="BG16" s="25" t="s">
        <v>59</v>
      </c>
      <c r="BH16" s="25" t="s">
        <v>90</v>
      </c>
      <c r="BI16" s="25" t="s">
        <v>82</v>
      </c>
      <c r="BJ16" s="25" t="s">
        <v>83</v>
      </c>
      <c r="BK16" s="25" t="s">
        <v>85</v>
      </c>
      <c r="BL16" s="25" t="s">
        <v>241</v>
      </c>
      <c r="BM16" s="25" t="s">
        <v>133</v>
      </c>
      <c r="BN16" s="25" t="s">
        <v>134</v>
      </c>
      <c r="BO16" s="25" t="s">
        <v>259</v>
      </c>
      <c r="BP16" s="25" t="s">
        <v>426</v>
      </c>
      <c r="BQ16" s="25" t="s">
        <v>243</v>
      </c>
      <c r="BR16" s="25" t="s">
        <v>261</v>
      </c>
      <c r="BS16" s="25" t="s">
        <v>242</v>
      </c>
      <c r="BT16" s="25" t="s">
        <v>442</v>
      </c>
      <c r="BU16" s="16" t="s">
        <v>70</v>
      </c>
      <c r="BV16" s="25" t="s">
        <v>81</v>
      </c>
      <c r="BW16" s="25" t="s">
        <v>244</v>
      </c>
      <c r="BX16" s="25" t="s">
        <v>80</v>
      </c>
      <c r="BY16" s="25" t="s">
        <v>233</v>
      </c>
      <c r="BZ16" s="16" t="s">
        <v>235</v>
      </c>
      <c r="CA16" s="25" t="s">
        <v>236</v>
      </c>
      <c r="CB16" s="25" t="s">
        <v>240</v>
      </c>
      <c r="CC16" s="25" t="s">
        <v>238</v>
      </c>
      <c r="CD16" s="25" t="s">
        <v>232</v>
      </c>
      <c r="CE16" s="16" t="s">
        <v>443</v>
      </c>
      <c r="CF16" s="25" t="s">
        <v>84</v>
      </c>
      <c r="CG16" s="25" t="s">
        <v>231</v>
      </c>
      <c r="CH16" s="25" t="s">
        <v>239</v>
      </c>
      <c r="CI16" s="25" t="s">
        <v>135</v>
      </c>
      <c r="CJ16" s="25" t="s">
        <v>234</v>
      </c>
      <c r="CK16" s="25" t="s">
        <v>60</v>
      </c>
      <c r="CL16" s="25" t="s">
        <v>262</v>
      </c>
      <c r="CM16" s="25" t="s">
        <v>444</v>
      </c>
      <c r="CN16" s="25" t="s">
        <v>99</v>
      </c>
      <c r="CO16" s="25" t="s">
        <v>87</v>
      </c>
      <c r="CP16" s="25" t="s">
        <v>72</v>
      </c>
      <c r="CQ16" s="25" t="s">
        <v>445</v>
      </c>
      <c r="CT16" s="25" t="s">
        <v>141</v>
      </c>
      <c r="CU16" s="25" t="s">
        <v>165</v>
      </c>
    </row>
    <row r="17" spans="1:96" x14ac:dyDescent="0.25">
      <c r="A17" s="25">
        <v>2018</v>
      </c>
      <c r="B17" s="25">
        <v>10</v>
      </c>
      <c r="C17" s="25" t="s">
        <v>77</v>
      </c>
      <c r="D17" s="25" t="s">
        <v>53</v>
      </c>
      <c r="E17" s="25" t="s">
        <v>52</v>
      </c>
      <c r="F17" s="25" t="s">
        <v>54</v>
      </c>
      <c r="G17" s="26" t="s">
        <v>55</v>
      </c>
      <c r="H17" s="18">
        <v>43383</v>
      </c>
      <c r="I17" s="25" t="s">
        <v>91</v>
      </c>
      <c r="K17" s="25">
        <v>1</v>
      </c>
      <c r="AF17" s="16"/>
      <c r="AG17" s="16"/>
      <c r="AK17" s="25" t="s">
        <v>56</v>
      </c>
      <c r="AP17" s="25" t="s">
        <v>56</v>
      </c>
      <c r="BU17" s="16"/>
      <c r="CE17" s="16"/>
      <c r="CK17" s="25" t="s">
        <v>56</v>
      </c>
    </row>
    <row r="18" spans="1:96" x14ac:dyDescent="0.25">
      <c r="A18" s="25">
        <v>2018</v>
      </c>
      <c r="B18" s="25">
        <v>10</v>
      </c>
      <c r="C18" s="25" t="s">
        <v>77</v>
      </c>
      <c r="D18" s="25" t="s">
        <v>53</v>
      </c>
      <c r="E18" s="25" t="s">
        <v>52</v>
      </c>
      <c r="F18" s="25" t="s">
        <v>54</v>
      </c>
      <c r="G18" s="26" t="s">
        <v>55</v>
      </c>
      <c r="H18" s="18">
        <v>43383</v>
      </c>
      <c r="I18" s="25" t="s">
        <v>91</v>
      </c>
      <c r="K18" s="25">
        <v>2</v>
      </c>
      <c r="AF18" s="16"/>
      <c r="AG18" s="16"/>
      <c r="AP18" s="25" t="s">
        <v>56</v>
      </c>
      <c r="BU18" s="16"/>
      <c r="CE18" s="16"/>
    </row>
    <row r="19" spans="1:96" x14ac:dyDescent="0.25">
      <c r="A19" s="25">
        <v>2018</v>
      </c>
      <c r="B19" s="25">
        <v>10</v>
      </c>
      <c r="C19" s="25" t="s">
        <v>77</v>
      </c>
      <c r="D19" s="25" t="s">
        <v>53</v>
      </c>
      <c r="E19" s="25" t="s">
        <v>52</v>
      </c>
      <c r="F19" s="25" t="s">
        <v>54</v>
      </c>
      <c r="G19" s="26" t="s">
        <v>55</v>
      </c>
      <c r="H19" s="18">
        <v>43383</v>
      </c>
      <c r="I19" s="25" t="s">
        <v>91</v>
      </c>
      <c r="K19" s="25">
        <v>3</v>
      </c>
      <c r="AF19" s="16"/>
      <c r="AG19" s="16"/>
      <c r="AK19" s="25" t="s">
        <v>56</v>
      </c>
      <c r="AP19" s="25" t="s">
        <v>56</v>
      </c>
      <c r="BU19" s="16"/>
      <c r="CE19" s="16"/>
    </row>
    <row r="20" spans="1:96" x14ac:dyDescent="0.25">
      <c r="A20" s="25">
        <v>2018</v>
      </c>
      <c r="B20" s="25">
        <v>10</v>
      </c>
      <c r="C20" s="25" t="s">
        <v>77</v>
      </c>
      <c r="D20" s="25" t="s">
        <v>53</v>
      </c>
      <c r="E20" s="25" t="s">
        <v>52</v>
      </c>
      <c r="F20" s="25" t="s">
        <v>54</v>
      </c>
      <c r="G20" s="26" t="s">
        <v>55</v>
      </c>
      <c r="H20" s="18">
        <v>43383</v>
      </c>
      <c r="I20" s="25" t="s">
        <v>91</v>
      </c>
      <c r="K20" s="25">
        <v>4</v>
      </c>
      <c r="L20" s="25" t="s">
        <v>56</v>
      </c>
      <c r="AF20" s="16"/>
      <c r="AG20" s="16"/>
      <c r="AK20" s="25" t="s">
        <v>56</v>
      </c>
      <c r="BU20" s="16"/>
      <c r="BX20" s="25" t="s">
        <v>56</v>
      </c>
      <c r="CE20" s="16"/>
      <c r="CK20" s="25" t="s">
        <v>56</v>
      </c>
    </row>
    <row r="21" spans="1:96" x14ac:dyDescent="0.25">
      <c r="A21" s="25">
        <v>2018</v>
      </c>
      <c r="B21" s="25">
        <v>10</v>
      </c>
      <c r="C21" s="25" t="s">
        <v>77</v>
      </c>
      <c r="D21" s="25" t="s">
        <v>53</v>
      </c>
      <c r="E21" s="25" t="s">
        <v>52</v>
      </c>
      <c r="F21" s="25" t="s">
        <v>54</v>
      </c>
      <c r="G21" s="26" t="s">
        <v>55</v>
      </c>
      <c r="H21" s="18">
        <v>43383</v>
      </c>
      <c r="I21" s="25" t="s">
        <v>91</v>
      </c>
      <c r="K21" s="25">
        <v>5</v>
      </c>
      <c r="AF21" s="16"/>
      <c r="AG21" s="16"/>
      <c r="AK21" s="25" t="s">
        <v>56</v>
      </c>
      <c r="BG21" s="25" t="s">
        <v>56</v>
      </c>
      <c r="BU21" s="16"/>
      <c r="CE21" s="16"/>
      <c r="CK21" s="25" t="s">
        <v>56</v>
      </c>
    </row>
    <row r="22" spans="1:96" x14ac:dyDescent="0.25">
      <c r="A22" s="25">
        <v>2018</v>
      </c>
      <c r="B22" s="25">
        <v>10</v>
      </c>
      <c r="C22" s="25" t="s">
        <v>77</v>
      </c>
      <c r="D22" s="25" t="s">
        <v>53</v>
      </c>
      <c r="E22" s="25" t="s">
        <v>52</v>
      </c>
      <c r="F22" s="25" t="s">
        <v>54</v>
      </c>
      <c r="G22" s="26" t="s">
        <v>55</v>
      </c>
      <c r="H22" s="18">
        <v>43383</v>
      </c>
      <c r="I22" s="25" t="s">
        <v>91</v>
      </c>
      <c r="K22" s="25">
        <v>6</v>
      </c>
      <c r="AF22" s="16"/>
      <c r="AG22" s="16"/>
      <c r="AK22" s="25" t="s">
        <v>56</v>
      </c>
      <c r="AT22" s="25" t="s">
        <v>56</v>
      </c>
      <c r="AV22" s="25" t="s">
        <v>56</v>
      </c>
      <c r="AY22" s="25" t="s">
        <v>56</v>
      </c>
      <c r="BU22" s="16"/>
      <c r="CE22" s="16"/>
    </row>
    <row r="23" spans="1:96" x14ac:dyDescent="0.25">
      <c r="A23" s="25">
        <v>2018</v>
      </c>
      <c r="B23" s="25">
        <v>10</v>
      </c>
      <c r="C23" s="25" t="s">
        <v>77</v>
      </c>
      <c r="D23" s="25" t="s">
        <v>53</v>
      </c>
      <c r="E23" s="25" t="s">
        <v>52</v>
      </c>
      <c r="F23" s="25" t="s">
        <v>54</v>
      </c>
      <c r="G23" s="26" t="s">
        <v>55</v>
      </c>
      <c r="H23" s="18">
        <v>43383</v>
      </c>
      <c r="I23" s="25" t="s">
        <v>91</v>
      </c>
      <c r="K23" s="25">
        <v>7</v>
      </c>
      <c r="AF23" s="16"/>
      <c r="AG23" s="16"/>
      <c r="AK23" s="25" t="s">
        <v>56</v>
      </c>
      <c r="AP23" s="25" t="s">
        <v>56</v>
      </c>
      <c r="BU23" s="16"/>
      <c r="CE23" s="16"/>
      <c r="CK23" s="25" t="s">
        <v>56</v>
      </c>
    </row>
    <row r="24" spans="1:96" x14ac:dyDescent="0.25">
      <c r="A24" s="25">
        <v>2018</v>
      </c>
      <c r="B24" s="25">
        <v>10</v>
      </c>
      <c r="C24" s="25" t="s">
        <v>77</v>
      </c>
      <c r="D24" s="25" t="s">
        <v>53</v>
      </c>
      <c r="E24" s="25" t="s">
        <v>52</v>
      </c>
      <c r="F24" s="25" t="s">
        <v>54</v>
      </c>
      <c r="G24" s="26" t="s">
        <v>55</v>
      </c>
      <c r="H24" s="18">
        <v>43383</v>
      </c>
      <c r="I24" s="25" t="s">
        <v>91</v>
      </c>
      <c r="K24" s="25">
        <v>8</v>
      </c>
      <c r="AF24" s="16"/>
      <c r="AG24" s="16"/>
      <c r="AK24" s="25" t="s">
        <v>56</v>
      </c>
      <c r="BU24" s="16"/>
      <c r="CD24" s="25" t="s">
        <v>56</v>
      </c>
      <c r="CE24" s="16"/>
      <c r="CH24" s="25" t="s">
        <v>56</v>
      </c>
      <c r="CK24" s="25" t="s">
        <v>56</v>
      </c>
    </row>
    <row r="25" spans="1:96" x14ac:dyDescent="0.25">
      <c r="A25" s="25">
        <v>2018</v>
      </c>
      <c r="B25" s="25">
        <v>10</v>
      </c>
      <c r="C25" s="25" t="s">
        <v>77</v>
      </c>
      <c r="D25" s="25" t="s">
        <v>53</v>
      </c>
      <c r="E25" s="25" t="s">
        <v>52</v>
      </c>
      <c r="F25" s="25" t="s">
        <v>54</v>
      </c>
      <c r="G25" s="26" t="s">
        <v>55</v>
      </c>
      <c r="H25" s="18">
        <v>43383</v>
      </c>
      <c r="I25" s="25" t="s">
        <v>91</v>
      </c>
      <c r="K25" s="25">
        <v>9</v>
      </c>
      <c r="AF25" s="16"/>
      <c r="AG25" s="16"/>
      <c r="BU25" s="16"/>
      <c r="CD25" s="25" t="s">
        <v>56</v>
      </c>
      <c r="CE25" s="16"/>
      <c r="CK25" s="25" t="s">
        <v>56</v>
      </c>
    </row>
    <row r="26" spans="1:96" x14ac:dyDescent="0.25">
      <c r="A26" s="25">
        <v>2018</v>
      </c>
      <c r="B26" s="25">
        <v>10</v>
      </c>
      <c r="C26" s="25" t="s">
        <v>77</v>
      </c>
      <c r="D26" s="25" t="s">
        <v>53</v>
      </c>
      <c r="E26" s="25" t="s">
        <v>52</v>
      </c>
      <c r="F26" s="25" t="s">
        <v>54</v>
      </c>
      <c r="G26" s="26" t="s">
        <v>55</v>
      </c>
      <c r="H26" s="18">
        <v>43383</v>
      </c>
      <c r="I26" s="25" t="s">
        <v>91</v>
      </c>
      <c r="K26" s="25">
        <v>10</v>
      </c>
      <c r="AF26" s="16"/>
      <c r="AG26" s="16"/>
      <c r="BD26" s="25" t="s">
        <v>56</v>
      </c>
      <c r="BU26" s="16"/>
      <c r="CE26" s="16"/>
      <c r="CK26" s="25" t="s">
        <v>56</v>
      </c>
      <c r="CL26" s="25" t="s">
        <v>56</v>
      </c>
    </row>
    <row r="27" spans="1:96" x14ac:dyDescent="0.25">
      <c r="A27" s="25">
        <v>2018</v>
      </c>
      <c r="B27" s="25">
        <v>10</v>
      </c>
      <c r="C27" s="25" t="s">
        <v>77</v>
      </c>
      <c r="D27" s="25" t="s">
        <v>53</v>
      </c>
      <c r="E27" s="25" t="s">
        <v>52</v>
      </c>
      <c r="F27" s="25" t="s">
        <v>54</v>
      </c>
      <c r="G27" s="15" t="s">
        <v>66</v>
      </c>
      <c r="H27" s="18">
        <v>43383</v>
      </c>
      <c r="I27" s="25" t="s">
        <v>91</v>
      </c>
      <c r="K27" s="25">
        <v>1</v>
      </c>
      <c r="AF27" s="16" t="s">
        <v>56</v>
      </c>
      <c r="AG27" s="16"/>
      <c r="AM27" s="25" t="s">
        <v>56</v>
      </c>
      <c r="AZ27" s="25" t="s">
        <v>56</v>
      </c>
      <c r="BU27" s="16" t="s">
        <v>56</v>
      </c>
      <c r="BV27" s="25" t="s">
        <v>56</v>
      </c>
      <c r="BX27" s="25" t="s">
        <v>56</v>
      </c>
      <c r="CE27" s="16"/>
    </row>
    <row r="28" spans="1:96" x14ac:dyDescent="0.25">
      <c r="A28" s="25">
        <v>2018</v>
      </c>
      <c r="B28" s="25">
        <v>10</v>
      </c>
      <c r="C28" s="25" t="s">
        <v>77</v>
      </c>
      <c r="D28" s="25" t="s">
        <v>53</v>
      </c>
      <c r="E28" s="25" t="s">
        <v>52</v>
      </c>
      <c r="F28" s="25" t="s">
        <v>54</v>
      </c>
      <c r="G28" s="15" t="s">
        <v>66</v>
      </c>
      <c r="H28" s="18">
        <v>43383</v>
      </c>
      <c r="I28" s="25" t="s">
        <v>91</v>
      </c>
      <c r="K28" s="25">
        <v>2</v>
      </c>
      <c r="L28" s="25" t="s">
        <v>56</v>
      </c>
      <c r="AF28" s="16"/>
      <c r="AG28" s="16"/>
      <c r="AM28" s="25" t="s">
        <v>56</v>
      </c>
      <c r="BD28" s="25" t="s">
        <v>56</v>
      </c>
      <c r="BI28" s="25" t="s">
        <v>56</v>
      </c>
      <c r="BU28" s="16"/>
      <c r="CE28" s="16"/>
    </row>
    <row r="29" spans="1:96" x14ac:dyDescent="0.25">
      <c r="A29" s="25">
        <v>2018</v>
      </c>
      <c r="B29" s="25">
        <v>10</v>
      </c>
      <c r="C29" s="25" t="s">
        <v>77</v>
      </c>
      <c r="D29" s="25" t="s">
        <v>53</v>
      </c>
      <c r="E29" s="25" t="s">
        <v>52</v>
      </c>
      <c r="F29" s="25" t="s">
        <v>54</v>
      </c>
      <c r="G29" s="15" t="s">
        <v>66</v>
      </c>
      <c r="H29" s="18">
        <v>43383</v>
      </c>
      <c r="I29" s="25" t="s">
        <v>91</v>
      </c>
      <c r="K29" s="25">
        <v>3</v>
      </c>
      <c r="AF29" s="16"/>
      <c r="AG29" s="16"/>
      <c r="AJ29" s="25" t="s">
        <v>56</v>
      </c>
      <c r="AZ29" s="25" t="s">
        <v>56</v>
      </c>
      <c r="BU29" s="16" t="s">
        <v>56</v>
      </c>
      <c r="BX29" s="25" t="s">
        <v>56</v>
      </c>
      <c r="CE29" s="16"/>
      <c r="CM29" s="25" t="s">
        <v>56</v>
      </c>
    </row>
    <row r="30" spans="1:96" x14ac:dyDescent="0.25">
      <c r="A30" s="25">
        <v>2018</v>
      </c>
      <c r="B30" s="25">
        <v>10</v>
      </c>
      <c r="C30" s="25" t="s">
        <v>77</v>
      </c>
      <c r="D30" s="25" t="s">
        <v>53</v>
      </c>
      <c r="E30" s="25" t="s">
        <v>52</v>
      </c>
      <c r="F30" s="25" t="s">
        <v>54</v>
      </c>
      <c r="G30" s="15" t="s">
        <v>66</v>
      </c>
      <c r="H30" s="18">
        <v>43383</v>
      </c>
      <c r="I30" s="25" t="s">
        <v>91</v>
      </c>
      <c r="K30" s="25">
        <v>4</v>
      </c>
      <c r="X30" s="25" t="s">
        <v>56</v>
      </c>
      <c r="AB30" s="25" t="s">
        <v>56</v>
      </c>
      <c r="AF30" s="16"/>
      <c r="AG30" s="16"/>
      <c r="AJ30" s="25" t="s">
        <v>56</v>
      </c>
      <c r="AL30" s="25" t="s">
        <v>56</v>
      </c>
      <c r="AS30" s="25" t="s">
        <v>56</v>
      </c>
      <c r="BG30" s="25" t="s">
        <v>56</v>
      </c>
      <c r="BJ30" s="25" t="s">
        <v>56</v>
      </c>
      <c r="BK30" s="25" t="s">
        <v>56</v>
      </c>
      <c r="BR30" s="25" t="s">
        <v>56</v>
      </c>
      <c r="BU30" s="16" t="s">
        <v>56</v>
      </c>
      <c r="CE30" s="16"/>
      <c r="CF30" s="25" t="s">
        <v>56</v>
      </c>
      <c r="CM30" s="25" t="s">
        <v>56</v>
      </c>
    </row>
    <row r="31" spans="1:96" s="29" customFormat="1" x14ac:dyDescent="0.25">
      <c r="A31" s="29">
        <v>2018</v>
      </c>
      <c r="B31" s="29">
        <v>10</v>
      </c>
      <c r="C31" s="29" t="s">
        <v>77</v>
      </c>
      <c r="D31" s="29" t="s">
        <v>53</v>
      </c>
      <c r="E31" s="29" t="s">
        <v>52</v>
      </c>
      <c r="F31" s="29" t="s">
        <v>54</v>
      </c>
      <c r="G31" s="61" t="s">
        <v>66</v>
      </c>
      <c r="H31" s="18">
        <v>43383</v>
      </c>
      <c r="I31" s="29" t="s">
        <v>91</v>
      </c>
      <c r="K31" s="29">
        <v>5</v>
      </c>
      <c r="N31" s="29" t="s">
        <v>56</v>
      </c>
      <c r="AB31" s="29" t="s">
        <v>56</v>
      </c>
      <c r="AF31" s="60"/>
      <c r="AG31" s="60"/>
      <c r="AH31" s="29" t="s">
        <v>56</v>
      </c>
      <c r="AN31" s="29" t="s">
        <v>56</v>
      </c>
      <c r="BK31" s="29" t="s">
        <v>56</v>
      </c>
      <c r="BP31" s="29" t="s">
        <v>56</v>
      </c>
      <c r="BU31" s="60" t="s">
        <v>56</v>
      </c>
      <c r="CE31" s="60"/>
      <c r="CO31" s="29" t="s">
        <v>56</v>
      </c>
      <c r="CQ31" s="29" t="s">
        <v>56</v>
      </c>
      <c r="CR31" s="62"/>
    </row>
    <row r="32" spans="1:96" x14ac:dyDescent="0.25">
      <c r="A32" s="25">
        <v>2018</v>
      </c>
      <c r="B32" s="25">
        <v>10</v>
      </c>
      <c r="C32" s="25" t="s">
        <v>77</v>
      </c>
      <c r="D32" s="25" t="s">
        <v>53</v>
      </c>
      <c r="E32" s="25" t="s">
        <v>52</v>
      </c>
      <c r="F32" s="25" t="s">
        <v>54</v>
      </c>
      <c r="G32" s="15" t="s">
        <v>66</v>
      </c>
      <c r="H32" s="18">
        <v>43383</v>
      </c>
      <c r="I32" s="25" t="s">
        <v>91</v>
      </c>
      <c r="K32" s="25">
        <v>6</v>
      </c>
      <c r="R32" s="25" t="s">
        <v>56</v>
      </c>
      <c r="W32" s="25" t="s">
        <v>56</v>
      </c>
      <c r="X32" s="25" t="s">
        <v>56</v>
      </c>
      <c r="AB32" s="25" t="s">
        <v>56</v>
      </c>
      <c r="AF32" s="16"/>
      <c r="AG32" s="16"/>
      <c r="AJ32" s="25" t="s">
        <v>56</v>
      </c>
      <c r="AT32" s="25" t="s">
        <v>56</v>
      </c>
      <c r="AZ32" s="25" t="s">
        <v>56</v>
      </c>
      <c r="BE32" s="25" t="s">
        <v>56</v>
      </c>
      <c r="BK32" s="25" t="s">
        <v>56</v>
      </c>
      <c r="BR32" s="25" t="s">
        <v>56</v>
      </c>
      <c r="BU32" s="16" t="s">
        <v>56</v>
      </c>
      <c r="BX32" s="25" t="s">
        <v>56</v>
      </c>
      <c r="CE32" s="16"/>
      <c r="CO32" s="25" t="s">
        <v>56</v>
      </c>
    </row>
    <row r="33" spans="1:96" x14ac:dyDescent="0.25">
      <c r="A33" s="25">
        <v>2018</v>
      </c>
      <c r="B33" s="25">
        <v>10</v>
      </c>
      <c r="C33" s="25" t="s">
        <v>77</v>
      </c>
      <c r="D33" s="25" t="s">
        <v>53</v>
      </c>
      <c r="E33" s="25" t="s">
        <v>52</v>
      </c>
      <c r="F33" s="25" t="s">
        <v>54</v>
      </c>
      <c r="G33" s="15" t="s">
        <v>66</v>
      </c>
      <c r="H33" s="18">
        <v>43383</v>
      </c>
      <c r="I33" s="25" t="s">
        <v>91</v>
      </c>
      <c r="K33" s="25">
        <v>7</v>
      </c>
      <c r="AB33" s="25" t="s">
        <v>56</v>
      </c>
      <c r="AD33" s="25" t="s">
        <v>56</v>
      </c>
      <c r="AF33" s="16"/>
      <c r="AG33" s="16"/>
      <c r="AJ33" s="25" t="s">
        <v>56</v>
      </c>
      <c r="BU33" s="16"/>
      <c r="CE33" s="16"/>
    </row>
    <row r="34" spans="1:96" x14ac:dyDescent="0.25">
      <c r="A34" s="25">
        <v>2018</v>
      </c>
      <c r="B34" s="25">
        <v>10</v>
      </c>
      <c r="C34" s="25" t="s">
        <v>77</v>
      </c>
      <c r="D34" s="25" t="s">
        <v>53</v>
      </c>
      <c r="E34" s="25" t="s">
        <v>52</v>
      </c>
      <c r="F34" s="25" t="s">
        <v>54</v>
      </c>
      <c r="G34" s="15" t="s">
        <v>66</v>
      </c>
      <c r="H34" s="18">
        <v>43383</v>
      </c>
      <c r="I34" s="25" t="s">
        <v>91</v>
      </c>
      <c r="K34" s="25">
        <v>8</v>
      </c>
      <c r="O34" s="25" t="s">
        <v>56</v>
      </c>
      <c r="X34" s="25" t="s">
        <v>56</v>
      </c>
      <c r="AB34" s="25" t="s">
        <v>56</v>
      </c>
      <c r="AF34" s="16"/>
      <c r="AG34" s="16"/>
      <c r="AI34" s="25" t="s">
        <v>56</v>
      </c>
      <c r="AJ34" s="25" t="s">
        <v>56</v>
      </c>
      <c r="AL34" s="25" t="s">
        <v>56</v>
      </c>
      <c r="AS34" s="25" t="s">
        <v>56</v>
      </c>
      <c r="AZ34" s="25" t="s">
        <v>56</v>
      </c>
      <c r="BE34" s="25" t="s">
        <v>56</v>
      </c>
      <c r="BU34" s="16" t="s">
        <v>56</v>
      </c>
      <c r="BV34" s="25" t="s">
        <v>56</v>
      </c>
      <c r="CE34" s="16"/>
      <c r="CF34" s="25" t="s">
        <v>56</v>
      </c>
      <c r="CM34" s="25" t="s">
        <v>56</v>
      </c>
    </row>
    <row r="35" spans="1:96" x14ac:dyDescent="0.25">
      <c r="A35" s="25">
        <v>2018</v>
      </c>
      <c r="B35" s="25">
        <v>10</v>
      </c>
      <c r="C35" s="25" t="s">
        <v>77</v>
      </c>
      <c r="D35" s="25" t="s">
        <v>53</v>
      </c>
      <c r="E35" s="25" t="s">
        <v>52</v>
      </c>
      <c r="F35" s="25" t="s">
        <v>54</v>
      </c>
      <c r="G35" s="15" t="s">
        <v>66</v>
      </c>
      <c r="H35" s="18">
        <v>43383</v>
      </c>
      <c r="I35" s="25" t="s">
        <v>91</v>
      </c>
      <c r="K35" s="25">
        <v>9</v>
      </c>
      <c r="M35" s="25" t="s">
        <v>56</v>
      </c>
      <c r="O35" s="25" t="s">
        <v>56</v>
      </c>
      <c r="R35" s="25" t="s">
        <v>56</v>
      </c>
      <c r="Y35" s="25" t="s">
        <v>56</v>
      </c>
      <c r="Z35" s="25" t="s">
        <v>56</v>
      </c>
      <c r="AF35" s="16" t="s">
        <v>56</v>
      </c>
      <c r="AG35" s="16"/>
      <c r="AZ35" s="25" t="s">
        <v>56</v>
      </c>
      <c r="BH35" s="25" t="s">
        <v>56</v>
      </c>
      <c r="BK35" s="25" t="s">
        <v>56</v>
      </c>
      <c r="BU35" s="16" t="s">
        <v>56</v>
      </c>
      <c r="CE35" s="16"/>
      <c r="CF35" s="25" t="s">
        <v>56</v>
      </c>
    </row>
    <row r="36" spans="1:96" x14ac:dyDescent="0.25">
      <c r="A36" s="25">
        <v>2018</v>
      </c>
      <c r="B36" s="25">
        <v>10</v>
      </c>
      <c r="C36" s="25" t="s">
        <v>77</v>
      </c>
      <c r="D36" s="25" t="s">
        <v>53</v>
      </c>
      <c r="E36" s="25" t="s">
        <v>52</v>
      </c>
      <c r="F36" s="25" t="s">
        <v>54</v>
      </c>
      <c r="G36" s="15" t="s">
        <v>66</v>
      </c>
      <c r="H36" s="18">
        <v>43383</v>
      </c>
      <c r="I36" s="25" t="s">
        <v>91</v>
      </c>
      <c r="K36" s="25">
        <v>10</v>
      </c>
      <c r="AF36" s="16"/>
      <c r="AG36" s="16"/>
      <c r="AJ36" s="25" t="s">
        <v>56</v>
      </c>
      <c r="BU36" s="16"/>
      <c r="BX36" s="25" t="s">
        <v>56</v>
      </c>
      <c r="CE36" s="16"/>
    </row>
    <row r="37" spans="1:96" x14ac:dyDescent="0.25">
      <c r="A37" s="25">
        <v>2018</v>
      </c>
      <c r="B37" s="25">
        <v>10</v>
      </c>
      <c r="C37" s="25" t="s">
        <v>77</v>
      </c>
      <c r="D37" s="25" t="s">
        <v>53</v>
      </c>
      <c r="E37" s="25" t="s">
        <v>52</v>
      </c>
      <c r="F37" s="25" t="s">
        <v>54</v>
      </c>
      <c r="G37" s="26" t="s">
        <v>96</v>
      </c>
      <c r="H37" s="18">
        <v>43384</v>
      </c>
      <c r="I37" s="25" t="s">
        <v>91</v>
      </c>
      <c r="K37" s="25">
        <v>1</v>
      </c>
      <c r="AF37" s="16"/>
      <c r="AG37" s="16"/>
      <c r="AZ37" s="25" t="s">
        <v>56</v>
      </c>
      <c r="BU37" s="16"/>
      <c r="BV37" s="25" t="s">
        <v>56</v>
      </c>
      <c r="CE37" s="16"/>
      <c r="CP37" s="25" t="s">
        <v>56</v>
      </c>
    </row>
    <row r="38" spans="1:96" x14ac:dyDescent="0.25">
      <c r="A38" s="25">
        <v>2018</v>
      </c>
      <c r="B38" s="25">
        <v>10</v>
      </c>
      <c r="C38" s="25" t="s">
        <v>77</v>
      </c>
      <c r="D38" s="25" t="s">
        <v>53</v>
      </c>
      <c r="E38" s="25" t="s">
        <v>52</v>
      </c>
      <c r="F38" s="25" t="s">
        <v>54</v>
      </c>
      <c r="G38" s="26" t="s">
        <v>96</v>
      </c>
      <c r="H38" s="18">
        <v>43384</v>
      </c>
      <c r="I38" s="25" t="s">
        <v>91</v>
      </c>
      <c r="K38" s="25">
        <v>2</v>
      </c>
      <c r="Q38" s="25" t="s">
        <v>56</v>
      </c>
      <c r="S38" s="25" t="s">
        <v>56</v>
      </c>
      <c r="V38" s="25" t="s">
        <v>56</v>
      </c>
      <c r="X38" s="25" t="s">
        <v>56</v>
      </c>
      <c r="AA38" s="25" t="s">
        <v>56</v>
      </c>
      <c r="AB38" s="25" t="s">
        <v>56</v>
      </c>
      <c r="AF38" s="16"/>
      <c r="AG38" s="16"/>
      <c r="AN38" s="25" t="s">
        <v>56</v>
      </c>
      <c r="AS38" s="25" t="s">
        <v>56</v>
      </c>
      <c r="AT38" s="25" t="s">
        <v>56</v>
      </c>
      <c r="AZ38" s="25" t="s">
        <v>56</v>
      </c>
      <c r="BC38" s="25" t="s">
        <v>56</v>
      </c>
      <c r="BE38" s="25" t="s">
        <v>56</v>
      </c>
      <c r="BK38" s="25" t="s">
        <v>56</v>
      </c>
      <c r="BU38" s="16" t="s">
        <v>56</v>
      </c>
      <c r="BY38" s="25" t="s">
        <v>56</v>
      </c>
      <c r="CE38" s="16"/>
      <c r="CI38" s="25" t="s">
        <v>56</v>
      </c>
      <c r="CO38" s="25" t="s">
        <v>56</v>
      </c>
      <c r="CP38" s="25" t="s">
        <v>56</v>
      </c>
    </row>
    <row r="39" spans="1:96" x14ac:dyDescent="0.25">
      <c r="A39" s="25">
        <v>2018</v>
      </c>
      <c r="B39" s="25">
        <v>10</v>
      </c>
      <c r="C39" s="25" t="s">
        <v>77</v>
      </c>
      <c r="D39" s="25" t="s">
        <v>53</v>
      </c>
      <c r="E39" s="25" t="s">
        <v>52</v>
      </c>
      <c r="F39" s="25" t="s">
        <v>54</v>
      </c>
      <c r="G39" s="26" t="s">
        <v>96</v>
      </c>
      <c r="H39" s="18">
        <v>43384</v>
      </c>
      <c r="I39" s="25" t="s">
        <v>91</v>
      </c>
      <c r="K39" s="25">
        <v>3</v>
      </c>
      <c r="AB39" s="25" t="s">
        <v>56</v>
      </c>
      <c r="AF39" s="16"/>
      <c r="AG39" s="16"/>
      <c r="BE39" s="25" t="s">
        <v>56</v>
      </c>
      <c r="BK39" s="25" t="s">
        <v>56</v>
      </c>
      <c r="BO39" s="25" t="s">
        <v>56</v>
      </c>
      <c r="BU39" s="16" t="s">
        <v>56</v>
      </c>
      <c r="BX39" s="25" t="s">
        <v>56</v>
      </c>
      <c r="CE39" s="16"/>
      <c r="CO39" s="25" t="s">
        <v>56</v>
      </c>
    </row>
    <row r="40" spans="1:96" x14ac:dyDescent="0.25">
      <c r="A40" s="25">
        <v>2018</v>
      </c>
      <c r="B40" s="25">
        <v>10</v>
      </c>
      <c r="C40" s="25" t="s">
        <v>77</v>
      </c>
      <c r="D40" s="25" t="s">
        <v>53</v>
      </c>
      <c r="E40" s="25" t="s">
        <v>52</v>
      </c>
      <c r="F40" s="25" t="s">
        <v>54</v>
      </c>
      <c r="G40" s="26" t="s">
        <v>96</v>
      </c>
      <c r="H40" s="18">
        <v>43384</v>
      </c>
      <c r="I40" s="25" t="s">
        <v>91</v>
      </c>
      <c r="K40" s="25">
        <v>4</v>
      </c>
      <c r="AF40" s="16"/>
      <c r="AG40" s="16"/>
      <c r="BU40" s="16"/>
      <c r="BY40" s="25" t="s">
        <v>56</v>
      </c>
      <c r="BZ40" s="25" t="s">
        <v>56</v>
      </c>
      <c r="CA40" s="25" t="s">
        <v>56</v>
      </c>
      <c r="CE40" s="16"/>
    </row>
    <row r="41" spans="1:96" s="28" customFormat="1" x14ac:dyDescent="0.25">
      <c r="A41" s="28">
        <v>2018</v>
      </c>
      <c r="B41" s="28">
        <v>10</v>
      </c>
      <c r="C41" s="28" t="s">
        <v>77</v>
      </c>
      <c r="D41" s="28" t="s">
        <v>53</v>
      </c>
      <c r="E41" s="28" t="s">
        <v>52</v>
      </c>
      <c r="F41" s="28" t="s">
        <v>54</v>
      </c>
      <c r="G41" s="58" t="s">
        <v>96</v>
      </c>
      <c r="H41" s="18">
        <v>43384</v>
      </c>
      <c r="I41" s="28" t="s">
        <v>91</v>
      </c>
      <c r="K41" s="28">
        <v>5</v>
      </c>
      <c r="AF41" s="59"/>
      <c r="AG41" s="59"/>
      <c r="AX41" s="28" t="s">
        <v>56</v>
      </c>
      <c r="BU41" s="59"/>
      <c r="CE41" s="59"/>
      <c r="CP41" s="28" t="s">
        <v>56</v>
      </c>
      <c r="CR41" s="34"/>
    </row>
    <row r="42" spans="1:96" x14ac:dyDescent="0.25">
      <c r="A42" s="25">
        <v>2018</v>
      </c>
      <c r="B42" s="25">
        <v>10</v>
      </c>
      <c r="C42" s="25" t="s">
        <v>77</v>
      </c>
      <c r="D42" s="25" t="s">
        <v>53</v>
      </c>
      <c r="E42" s="25" t="s">
        <v>52</v>
      </c>
      <c r="F42" s="25" t="s">
        <v>54</v>
      </c>
      <c r="G42" s="26" t="s">
        <v>96</v>
      </c>
      <c r="H42" s="18">
        <v>43384</v>
      </c>
      <c r="I42" s="25" t="s">
        <v>91</v>
      </c>
      <c r="K42" s="25">
        <v>6</v>
      </c>
      <c r="P42" s="25" t="s">
        <v>56</v>
      </c>
      <c r="AF42" s="16"/>
      <c r="AG42" s="16"/>
      <c r="AW42" s="25" t="s">
        <v>56</v>
      </c>
      <c r="AZ42" s="25" t="s">
        <v>56</v>
      </c>
      <c r="BE42" s="25" t="s">
        <v>56</v>
      </c>
      <c r="BK42" s="25" t="s">
        <v>56</v>
      </c>
      <c r="BM42" s="25" t="s">
        <v>56</v>
      </c>
      <c r="BN42" s="25" t="s">
        <v>56</v>
      </c>
      <c r="BU42" s="16" t="s">
        <v>56</v>
      </c>
      <c r="CE42" s="16"/>
      <c r="CO42" s="25" t="s">
        <v>56</v>
      </c>
    </row>
    <row r="43" spans="1:96" x14ac:dyDescent="0.25">
      <c r="A43" s="25">
        <v>2018</v>
      </c>
      <c r="B43" s="25">
        <v>10</v>
      </c>
      <c r="C43" s="25" t="s">
        <v>77</v>
      </c>
      <c r="D43" s="25" t="s">
        <v>53</v>
      </c>
      <c r="E43" s="25" t="s">
        <v>52</v>
      </c>
      <c r="F43" s="25" t="s">
        <v>54</v>
      </c>
      <c r="G43" s="26" t="s">
        <v>96</v>
      </c>
      <c r="H43" s="18">
        <v>43384</v>
      </c>
      <c r="I43" s="25" t="s">
        <v>91</v>
      </c>
      <c r="K43" s="25">
        <v>7</v>
      </c>
      <c r="L43" s="25" t="s">
        <v>56</v>
      </c>
      <c r="Q43" s="25" t="s">
        <v>56</v>
      </c>
      <c r="AF43" s="16"/>
      <c r="AG43" s="16" t="s">
        <v>56</v>
      </c>
      <c r="AJ43" s="25" t="s">
        <v>56</v>
      </c>
      <c r="BU43" s="16" t="s">
        <v>56</v>
      </c>
      <c r="BX43" s="25" t="s">
        <v>56</v>
      </c>
      <c r="BZ43" s="25" t="s">
        <v>56</v>
      </c>
      <c r="CB43" s="25" t="s">
        <v>56</v>
      </c>
      <c r="CE43" s="16"/>
      <c r="CH43" s="25" t="s">
        <v>56</v>
      </c>
      <c r="CJ43" s="25" t="s">
        <v>56</v>
      </c>
    </row>
    <row r="44" spans="1:96" x14ac:dyDescent="0.25">
      <c r="A44" s="25">
        <v>2018</v>
      </c>
      <c r="B44" s="25">
        <v>10</v>
      </c>
      <c r="C44" s="25" t="s">
        <v>77</v>
      </c>
      <c r="D44" s="25" t="s">
        <v>53</v>
      </c>
      <c r="E44" s="25" t="s">
        <v>52</v>
      </c>
      <c r="F44" s="25" t="s">
        <v>54</v>
      </c>
      <c r="G44" s="26" t="s">
        <v>96</v>
      </c>
      <c r="H44" s="18">
        <v>43384</v>
      </c>
      <c r="I44" s="25" t="s">
        <v>91</v>
      </c>
      <c r="K44" s="25">
        <v>8</v>
      </c>
      <c r="AF44" s="16"/>
      <c r="AG44" s="16"/>
      <c r="AM44" s="25" t="s">
        <v>56</v>
      </c>
      <c r="BU44" s="16"/>
      <c r="CE44" s="16"/>
    </row>
    <row r="45" spans="1:96" x14ac:dyDescent="0.25">
      <c r="A45" s="25">
        <v>2018</v>
      </c>
      <c r="B45" s="25">
        <v>10</v>
      </c>
      <c r="C45" s="25" t="s">
        <v>77</v>
      </c>
      <c r="D45" s="25" t="s">
        <v>53</v>
      </c>
      <c r="E45" s="25" t="s">
        <v>52</v>
      </c>
      <c r="F45" s="25" t="s">
        <v>54</v>
      </c>
      <c r="G45" s="26" t="s">
        <v>96</v>
      </c>
      <c r="H45" s="18">
        <v>43384</v>
      </c>
      <c r="I45" s="25" t="s">
        <v>91</v>
      </c>
      <c r="K45" s="25">
        <v>9</v>
      </c>
      <c r="T45" s="25" t="s">
        <v>56</v>
      </c>
      <c r="AF45" s="16"/>
      <c r="AG45" s="16"/>
      <c r="AJ45" s="25" t="s">
        <v>56</v>
      </c>
      <c r="AM45" s="25" t="s">
        <v>56</v>
      </c>
      <c r="BG45" s="25" t="s">
        <v>56</v>
      </c>
      <c r="BI45" s="25" t="s">
        <v>56</v>
      </c>
      <c r="BU45" s="16"/>
      <c r="CE45" s="16"/>
    </row>
    <row r="46" spans="1:96" x14ac:dyDescent="0.25">
      <c r="A46" s="25">
        <v>2018</v>
      </c>
      <c r="B46" s="25">
        <v>10</v>
      </c>
      <c r="C46" s="25" t="s">
        <v>77</v>
      </c>
      <c r="D46" s="25" t="s">
        <v>53</v>
      </c>
      <c r="E46" s="25" t="s">
        <v>52</v>
      </c>
      <c r="F46" s="25" t="s">
        <v>54</v>
      </c>
      <c r="G46" s="26" t="s">
        <v>96</v>
      </c>
      <c r="H46" s="18">
        <v>43384</v>
      </c>
      <c r="I46" s="25" t="s">
        <v>91</v>
      </c>
      <c r="K46" s="25">
        <v>10</v>
      </c>
      <c r="AF46" s="16"/>
      <c r="AG46" s="16"/>
      <c r="AJ46" s="25" t="s">
        <v>56</v>
      </c>
      <c r="AW46" s="25" t="s">
        <v>56</v>
      </c>
      <c r="BK46" s="25" t="s">
        <v>56</v>
      </c>
      <c r="BU46" s="16"/>
      <c r="BX46" s="25" t="s">
        <v>56</v>
      </c>
      <c r="CE46" s="16"/>
      <c r="CM46" s="25" t="s">
        <v>56</v>
      </c>
    </row>
    <row r="47" spans="1:96" x14ac:dyDescent="0.25">
      <c r="A47" s="25">
        <v>2018</v>
      </c>
      <c r="B47" s="25">
        <v>10</v>
      </c>
      <c r="C47" s="25" t="s">
        <v>77</v>
      </c>
      <c r="D47" s="25" t="s">
        <v>53</v>
      </c>
      <c r="E47" s="25" t="s">
        <v>52</v>
      </c>
      <c r="F47" s="25" t="s">
        <v>137</v>
      </c>
      <c r="G47" s="26" t="s">
        <v>55</v>
      </c>
      <c r="H47" s="18">
        <v>43385</v>
      </c>
      <c r="I47" s="25" t="s">
        <v>57</v>
      </c>
      <c r="K47" s="25">
        <v>1</v>
      </c>
      <c r="AF47" s="16"/>
      <c r="AG47" s="16"/>
      <c r="BQ47" s="25" t="s">
        <v>56</v>
      </c>
      <c r="BU47" s="16"/>
      <c r="CE47" s="16"/>
    </row>
    <row r="48" spans="1:96" x14ac:dyDescent="0.25">
      <c r="A48" s="25">
        <v>2018</v>
      </c>
      <c r="B48" s="25">
        <v>10</v>
      </c>
      <c r="C48" s="25" t="s">
        <v>77</v>
      </c>
      <c r="D48" s="25" t="s">
        <v>53</v>
      </c>
      <c r="E48" s="25" t="s">
        <v>52</v>
      </c>
      <c r="F48" s="25" t="s">
        <v>137</v>
      </c>
      <c r="G48" s="26" t="s">
        <v>55</v>
      </c>
      <c r="H48" s="18">
        <v>43385</v>
      </c>
      <c r="I48" s="25" t="s">
        <v>57</v>
      </c>
      <c r="K48" s="25">
        <v>2</v>
      </c>
      <c r="AF48" s="16"/>
      <c r="AG48" s="16"/>
      <c r="BK48" s="25" t="s">
        <v>56</v>
      </c>
      <c r="BM48" s="25" t="s">
        <v>56</v>
      </c>
      <c r="BU48" s="16"/>
      <c r="BX48" s="25" t="s">
        <v>56</v>
      </c>
      <c r="CE48" s="16"/>
    </row>
    <row r="49" spans="1:98" x14ac:dyDescent="0.25">
      <c r="A49" s="25">
        <v>2018</v>
      </c>
      <c r="B49" s="25">
        <v>10</v>
      </c>
      <c r="C49" s="25" t="s">
        <v>77</v>
      </c>
      <c r="D49" s="25" t="s">
        <v>53</v>
      </c>
      <c r="E49" s="25" t="s">
        <v>52</v>
      </c>
      <c r="F49" s="25" t="s">
        <v>137</v>
      </c>
      <c r="G49" s="26" t="s">
        <v>55</v>
      </c>
      <c r="H49" s="18">
        <v>43385</v>
      </c>
      <c r="I49" s="25" t="s">
        <v>57</v>
      </c>
      <c r="K49" s="25">
        <v>3</v>
      </c>
      <c r="AF49" s="16"/>
      <c r="AG49" s="16"/>
      <c r="AI49" s="25" t="s">
        <v>56</v>
      </c>
      <c r="AK49" s="25" t="s">
        <v>56</v>
      </c>
      <c r="BG49" s="25" t="s">
        <v>56</v>
      </c>
      <c r="BU49" s="16"/>
      <c r="CE49" s="16"/>
    </row>
    <row r="50" spans="1:98" x14ac:dyDescent="0.25">
      <c r="A50" s="25">
        <v>2018</v>
      </c>
      <c r="B50" s="25">
        <v>10</v>
      </c>
      <c r="C50" s="25" t="s">
        <v>77</v>
      </c>
      <c r="D50" s="25" t="s">
        <v>53</v>
      </c>
      <c r="E50" s="25" t="s">
        <v>52</v>
      </c>
      <c r="F50" s="25" t="s">
        <v>137</v>
      </c>
      <c r="G50" s="26" t="s">
        <v>55</v>
      </c>
      <c r="H50" s="18">
        <v>43385</v>
      </c>
      <c r="I50" s="25" t="s">
        <v>57</v>
      </c>
      <c r="K50" s="25">
        <v>4</v>
      </c>
      <c r="AF50" s="16"/>
      <c r="AG50" s="16"/>
      <c r="AK50" s="25" t="s">
        <v>56</v>
      </c>
      <c r="BU50" s="16"/>
      <c r="BX50" s="25" t="s">
        <v>56</v>
      </c>
      <c r="CE50" s="16"/>
    </row>
    <row r="51" spans="1:98" x14ac:dyDescent="0.25">
      <c r="A51" s="25">
        <v>2018</v>
      </c>
      <c r="B51" s="25">
        <v>10</v>
      </c>
      <c r="C51" s="25" t="s">
        <v>77</v>
      </c>
      <c r="D51" s="25" t="s">
        <v>53</v>
      </c>
      <c r="E51" s="25" t="s">
        <v>52</v>
      </c>
      <c r="F51" s="25" t="s">
        <v>137</v>
      </c>
      <c r="G51" s="26" t="s">
        <v>55</v>
      </c>
      <c r="H51" s="18">
        <v>43385</v>
      </c>
      <c r="I51" s="25" t="s">
        <v>57</v>
      </c>
      <c r="K51" s="25">
        <v>5</v>
      </c>
      <c r="AF51" s="16"/>
      <c r="AG51" s="16"/>
      <c r="AK51" s="25" t="s">
        <v>56</v>
      </c>
      <c r="AR51" s="25" t="s">
        <v>56</v>
      </c>
      <c r="BU51" s="16"/>
      <c r="CE51" s="16"/>
    </row>
    <row r="52" spans="1:98" x14ac:dyDescent="0.25">
      <c r="A52" s="25">
        <v>2018</v>
      </c>
      <c r="B52" s="25">
        <v>10</v>
      </c>
      <c r="C52" s="25" t="s">
        <v>77</v>
      </c>
      <c r="D52" s="25" t="s">
        <v>53</v>
      </c>
      <c r="E52" s="25" t="s">
        <v>52</v>
      </c>
      <c r="F52" s="25" t="s">
        <v>137</v>
      </c>
      <c r="G52" s="26" t="s">
        <v>55</v>
      </c>
      <c r="H52" s="18">
        <v>43385</v>
      </c>
      <c r="I52" s="25" t="s">
        <v>57</v>
      </c>
      <c r="K52" s="25">
        <v>6</v>
      </c>
      <c r="AF52" s="16"/>
      <c r="AG52" s="16"/>
      <c r="AK52" s="25" t="s">
        <v>56</v>
      </c>
      <c r="AP52" s="25" t="s">
        <v>56</v>
      </c>
      <c r="BK52" s="25" t="s">
        <v>56</v>
      </c>
      <c r="BU52" s="16"/>
      <c r="CE52" s="16"/>
      <c r="CK52" s="25" t="s">
        <v>56</v>
      </c>
    </row>
    <row r="53" spans="1:98" x14ac:dyDescent="0.25">
      <c r="A53" s="25">
        <v>2018</v>
      </c>
      <c r="B53" s="25">
        <v>10</v>
      </c>
      <c r="C53" s="25" t="s">
        <v>77</v>
      </c>
      <c r="D53" s="25" t="s">
        <v>53</v>
      </c>
      <c r="E53" s="25" t="s">
        <v>52</v>
      </c>
      <c r="F53" s="25" t="s">
        <v>137</v>
      </c>
      <c r="G53" s="26" t="s">
        <v>55</v>
      </c>
      <c r="H53" s="18">
        <v>43385</v>
      </c>
      <c r="I53" s="25" t="s">
        <v>57</v>
      </c>
      <c r="K53" s="25">
        <v>7</v>
      </c>
      <c r="AF53" s="16"/>
      <c r="AG53" s="16"/>
      <c r="BM53" s="25" t="s">
        <v>56</v>
      </c>
      <c r="BU53" s="16"/>
      <c r="BX53" s="25" t="s">
        <v>56</v>
      </c>
      <c r="CE53" s="16"/>
    </row>
    <row r="54" spans="1:98" x14ac:dyDescent="0.25">
      <c r="A54" s="25">
        <v>2018</v>
      </c>
      <c r="B54" s="25">
        <v>10</v>
      </c>
      <c r="C54" s="25" t="s">
        <v>77</v>
      </c>
      <c r="D54" s="25" t="s">
        <v>53</v>
      </c>
      <c r="E54" s="25" t="s">
        <v>52</v>
      </c>
      <c r="F54" s="25" t="s">
        <v>137</v>
      </c>
      <c r="G54" s="26" t="s">
        <v>55</v>
      </c>
      <c r="H54" s="18">
        <v>43385</v>
      </c>
      <c r="I54" s="25" t="s">
        <v>57</v>
      </c>
      <c r="K54" s="25">
        <v>8</v>
      </c>
      <c r="AF54" s="16"/>
      <c r="AG54" s="16"/>
      <c r="AK54" s="25" t="s">
        <v>56</v>
      </c>
      <c r="BK54" s="25" t="s">
        <v>56</v>
      </c>
      <c r="BU54" s="16"/>
      <c r="CE54" s="16"/>
    </row>
    <row r="55" spans="1:98" x14ac:dyDescent="0.25">
      <c r="A55" s="25">
        <v>2018</v>
      </c>
      <c r="B55" s="25">
        <v>10</v>
      </c>
      <c r="C55" s="25" t="s">
        <v>77</v>
      </c>
      <c r="D55" s="25" t="s">
        <v>53</v>
      </c>
      <c r="E55" s="25" t="s">
        <v>52</v>
      </c>
      <c r="F55" s="25" t="s">
        <v>137</v>
      </c>
      <c r="G55" s="26" t="s">
        <v>55</v>
      </c>
      <c r="H55" s="18">
        <v>43385</v>
      </c>
      <c r="I55" s="25" t="s">
        <v>57</v>
      </c>
      <c r="K55" s="25">
        <v>9</v>
      </c>
      <c r="AF55" s="16"/>
      <c r="AG55" s="16"/>
      <c r="AK55" s="25" t="s">
        <v>56</v>
      </c>
      <c r="AO55" s="25" t="s">
        <v>56</v>
      </c>
      <c r="AP55" s="25" t="s">
        <v>56</v>
      </c>
      <c r="AQ55" s="25" t="s">
        <v>56</v>
      </c>
      <c r="AR55" s="25" t="s">
        <v>56</v>
      </c>
      <c r="BU55" s="16"/>
      <c r="BX55" s="25" t="s">
        <v>56</v>
      </c>
      <c r="CE55" s="16"/>
    </row>
    <row r="56" spans="1:98" x14ac:dyDescent="0.25">
      <c r="A56" s="25">
        <v>2018</v>
      </c>
      <c r="B56" s="25">
        <v>10</v>
      </c>
      <c r="C56" s="25" t="s">
        <v>77</v>
      </c>
      <c r="D56" s="25" t="s">
        <v>53</v>
      </c>
      <c r="E56" s="25" t="s">
        <v>52</v>
      </c>
      <c r="F56" s="25" t="s">
        <v>137</v>
      </c>
      <c r="G56" s="26" t="s">
        <v>55</v>
      </c>
      <c r="H56" s="18">
        <v>43385</v>
      </c>
      <c r="I56" s="25" t="s">
        <v>57</v>
      </c>
      <c r="K56" s="25">
        <v>10</v>
      </c>
      <c r="AF56" s="16"/>
      <c r="AG56" s="16"/>
      <c r="AP56" s="25" t="s">
        <v>56</v>
      </c>
      <c r="BU56" s="16"/>
      <c r="CE56" s="16"/>
    </row>
    <row r="57" spans="1:98" x14ac:dyDescent="0.25">
      <c r="A57" s="25">
        <v>2018</v>
      </c>
      <c r="B57" s="25">
        <v>10</v>
      </c>
      <c r="C57" s="25" t="s">
        <v>77</v>
      </c>
      <c r="D57" s="25" t="s">
        <v>53</v>
      </c>
      <c r="E57" s="25" t="s">
        <v>52</v>
      </c>
      <c r="F57" s="25" t="s">
        <v>137</v>
      </c>
      <c r="G57" s="15" t="s">
        <v>66</v>
      </c>
      <c r="H57" s="18">
        <v>43385</v>
      </c>
      <c r="I57" s="25" t="s">
        <v>57</v>
      </c>
      <c r="K57" s="25">
        <v>1</v>
      </c>
      <c r="P57" s="25" t="s">
        <v>56</v>
      </c>
      <c r="AB57" s="25" t="s">
        <v>56</v>
      </c>
      <c r="AT57" s="25" t="s">
        <v>56</v>
      </c>
      <c r="BK57" s="25" t="s">
        <v>56</v>
      </c>
      <c r="BU57" s="25" t="s">
        <v>56</v>
      </c>
      <c r="BZ57" s="25" t="s">
        <v>56</v>
      </c>
      <c r="CO57" s="25" t="s">
        <v>56</v>
      </c>
      <c r="CT57" s="25" t="s">
        <v>56</v>
      </c>
    </row>
    <row r="58" spans="1:98" x14ac:dyDescent="0.25">
      <c r="A58" s="25">
        <v>2018</v>
      </c>
      <c r="B58" s="25">
        <v>10</v>
      </c>
      <c r="C58" s="25" t="s">
        <v>77</v>
      </c>
      <c r="D58" s="25" t="s">
        <v>53</v>
      </c>
      <c r="E58" s="25" t="s">
        <v>52</v>
      </c>
      <c r="F58" s="25" t="s">
        <v>137</v>
      </c>
      <c r="G58" s="15" t="s">
        <v>66</v>
      </c>
      <c r="H58" s="18">
        <v>43385</v>
      </c>
      <c r="I58" s="25" t="s">
        <v>57</v>
      </c>
      <c r="K58" s="25">
        <v>2</v>
      </c>
      <c r="AC58" s="25" t="s">
        <v>56</v>
      </c>
      <c r="CN58" s="25" t="s">
        <v>56</v>
      </c>
    </row>
    <row r="59" spans="1:98" x14ac:dyDescent="0.25">
      <c r="A59" s="25">
        <v>2018</v>
      </c>
      <c r="B59" s="25">
        <v>10</v>
      </c>
      <c r="C59" s="25" t="s">
        <v>77</v>
      </c>
      <c r="D59" s="25" t="s">
        <v>53</v>
      </c>
      <c r="E59" s="25" t="s">
        <v>52</v>
      </c>
      <c r="F59" s="25" t="s">
        <v>137</v>
      </c>
      <c r="G59" s="15" t="s">
        <v>66</v>
      </c>
      <c r="H59" s="18">
        <v>43385</v>
      </c>
      <c r="I59" s="25" t="s">
        <v>57</v>
      </c>
      <c r="K59" s="25">
        <v>3</v>
      </c>
      <c r="AJ59" s="25" t="s">
        <v>56</v>
      </c>
      <c r="AT59" s="25" t="s">
        <v>56</v>
      </c>
      <c r="AZ59" s="25" t="s">
        <v>56</v>
      </c>
      <c r="BK59" s="25" t="s">
        <v>56</v>
      </c>
      <c r="BU59" s="25" t="s">
        <v>56</v>
      </c>
      <c r="BZ59" s="25" t="s">
        <v>56</v>
      </c>
      <c r="CO59" s="25" t="s">
        <v>56</v>
      </c>
      <c r="CT59" s="25" t="s">
        <v>56</v>
      </c>
    </row>
    <row r="60" spans="1:98" x14ac:dyDescent="0.25">
      <c r="A60" s="25">
        <v>2018</v>
      </c>
      <c r="B60" s="25">
        <v>10</v>
      </c>
      <c r="C60" s="25" t="s">
        <v>77</v>
      </c>
      <c r="D60" s="25" t="s">
        <v>53</v>
      </c>
      <c r="E60" s="25" t="s">
        <v>52</v>
      </c>
      <c r="F60" s="25" t="s">
        <v>137</v>
      </c>
      <c r="G60" s="15" t="s">
        <v>66</v>
      </c>
      <c r="H60" s="18">
        <v>43385</v>
      </c>
      <c r="I60" s="25" t="s">
        <v>57</v>
      </c>
      <c r="K60" s="25">
        <v>4</v>
      </c>
      <c r="AJ60" s="25" t="s">
        <v>56</v>
      </c>
      <c r="AT60" s="25" t="s">
        <v>56</v>
      </c>
      <c r="AZ60" s="25" t="s">
        <v>56</v>
      </c>
      <c r="BG60" s="25" t="s">
        <v>56</v>
      </c>
      <c r="BK60" s="25" t="s">
        <v>56</v>
      </c>
      <c r="BU60" s="25" t="s">
        <v>56</v>
      </c>
      <c r="BZ60" s="25" t="s">
        <v>56</v>
      </c>
      <c r="CO60" s="25" t="s">
        <v>56</v>
      </c>
    </row>
    <row r="61" spans="1:98" x14ac:dyDescent="0.25">
      <c r="A61" s="25">
        <v>2018</v>
      </c>
      <c r="B61" s="25">
        <v>10</v>
      </c>
      <c r="C61" s="25" t="s">
        <v>77</v>
      </c>
      <c r="D61" s="25" t="s">
        <v>53</v>
      </c>
      <c r="E61" s="25" t="s">
        <v>52</v>
      </c>
      <c r="F61" s="25" t="s">
        <v>137</v>
      </c>
      <c r="G61" s="15" t="s">
        <v>66</v>
      </c>
      <c r="H61" s="18">
        <v>43385</v>
      </c>
      <c r="I61" s="25" t="s">
        <v>57</v>
      </c>
      <c r="K61" s="25">
        <v>5</v>
      </c>
      <c r="AB61" s="25" t="s">
        <v>56</v>
      </c>
      <c r="AJ61" s="25" t="s">
        <v>56</v>
      </c>
      <c r="BU61" s="25" t="s">
        <v>56</v>
      </c>
    </row>
    <row r="62" spans="1:98" x14ac:dyDescent="0.25">
      <c r="A62" s="25">
        <v>2018</v>
      </c>
      <c r="B62" s="25">
        <v>10</v>
      </c>
      <c r="C62" s="25" t="s">
        <v>77</v>
      </c>
      <c r="D62" s="25" t="s">
        <v>53</v>
      </c>
      <c r="E62" s="25" t="s">
        <v>52</v>
      </c>
      <c r="F62" s="25" t="s">
        <v>137</v>
      </c>
      <c r="G62" s="15" t="s">
        <v>66</v>
      </c>
      <c r="H62" s="18">
        <v>43385</v>
      </c>
      <c r="I62" s="25" t="s">
        <v>57</v>
      </c>
      <c r="K62" s="25">
        <v>6</v>
      </c>
      <c r="O62" s="25" t="s">
        <v>56</v>
      </c>
      <c r="AJ62" s="25" t="s">
        <v>56</v>
      </c>
      <c r="AT62" s="25" t="s">
        <v>56</v>
      </c>
      <c r="AZ62" s="25" t="s">
        <v>56</v>
      </c>
      <c r="BK62" s="25" t="s">
        <v>56</v>
      </c>
      <c r="BS62" s="25" t="s">
        <v>56</v>
      </c>
      <c r="BT62" s="25" t="s">
        <v>56</v>
      </c>
      <c r="BU62" s="25" t="s">
        <v>56</v>
      </c>
      <c r="BZ62" s="25" t="s">
        <v>56</v>
      </c>
      <c r="CC62" s="25" t="s">
        <v>56</v>
      </c>
    </row>
    <row r="63" spans="1:98" s="28" customFormat="1" x14ac:dyDescent="0.25">
      <c r="A63" s="28">
        <v>2018</v>
      </c>
      <c r="B63" s="28">
        <v>10</v>
      </c>
      <c r="C63" s="28" t="s">
        <v>77</v>
      </c>
      <c r="D63" s="28" t="s">
        <v>53</v>
      </c>
      <c r="E63" s="28" t="s">
        <v>52</v>
      </c>
      <c r="F63" s="28" t="s">
        <v>137</v>
      </c>
      <c r="G63" s="31" t="s">
        <v>66</v>
      </c>
      <c r="H63" s="18">
        <v>43385</v>
      </c>
      <c r="I63" s="28" t="s">
        <v>57</v>
      </c>
      <c r="K63" s="28">
        <v>7</v>
      </c>
      <c r="M63" s="28" t="s">
        <v>56</v>
      </c>
      <c r="U63" s="28" t="s">
        <v>56</v>
      </c>
      <c r="AT63" s="28" t="s">
        <v>56</v>
      </c>
      <c r="AV63" s="28" t="s">
        <v>56</v>
      </c>
      <c r="AX63" s="28" t="s">
        <v>56</v>
      </c>
      <c r="BK63" s="28" t="s">
        <v>56</v>
      </c>
      <c r="BU63" s="28" t="s">
        <v>56</v>
      </c>
      <c r="CO63" s="28" t="s">
        <v>56</v>
      </c>
      <c r="CR63" s="34"/>
    </row>
    <row r="64" spans="1:98" s="28" customFormat="1" x14ac:dyDescent="0.25">
      <c r="A64" s="28">
        <v>2018</v>
      </c>
      <c r="B64" s="28">
        <v>10</v>
      </c>
      <c r="C64" s="28" t="s">
        <v>77</v>
      </c>
      <c r="D64" s="28" t="s">
        <v>53</v>
      </c>
      <c r="E64" s="28" t="s">
        <v>52</v>
      </c>
      <c r="F64" s="28" t="s">
        <v>137</v>
      </c>
      <c r="G64" s="31" t="s">
        <v>66</v>
      </c>
      <c r="H64" s="18">
        <v>43385</v>
      </c>
      <c r="I64" s="28" t="s">
        <v>57</v>
      </c>
      <c r="K64" s="28">
        <v>8</v>
      </c>
      <c r="M64" s="28" t="s">
        <v>56</v>
      </c>
      <c r="Z64" s="28" t="s">
        <v>56</v>
      </c>
      <c r="AJ64" s="28" t="s">
        <v>56</v>
      </c>
      <c r="AT64" s="28" t="s">
        <v>56</v>
      </c>
      <c r="AW64" s="28" t="s">
        <v>56</v>
      </c>
      <c r="BB64" s="28" t="s">
        <v>56</v>
      </c>
      <c r="BK64" s="28" t="s">
        <v>56</v>
      </c>
      <c r="BM64" s="28" t="s">
        <v>56</v>
      </c>
      <c r="BN64" s="28" t="s">
        <v>56</v>
      </c>
      <c r="BU64" s="28" t="s">
        <v>56</v>
      </c>
      <c r="BZ64" s="28" t="s">
        <v>56</v>
      </c>
      <c r="CA64" s="28" t="s">
        <v>56</v>
      </c>
      <c r="CJ64" s="28" t="s">
        <v>56</v>
      </c>
      <c r="CO64" s="28" t="s">
        <v>56</v>
      </c>
      <c r="CR64" s="34"/>
    </row>
    <row r="65" spans="1:99" x14ac:dyDescent="0.25">
      <c r="A65" s="25">
        <v>2018</v>
      </c>
      <c r="B65" s="25">
        <v>10</v>
      </c>
      <c r="C65" s="25" t="s">
        <v>77</v>
      </c>
      <c r="D65" s="25" t="s">
        <v>53</v>
      </c>
      <c r="E65" s="25" t="s">
        <v>52</v>
      </c>
      <c r="F65" s="25" t="s">
        <v>137</v>
      </c>
      <c r="G65" s="15" t="s">
        <v>66</v>
      </c>
      <c r="H65" s="18">
        <v>43385</v>
      </c>
      <c r="I65" s="25" t="s">
        <v>57</v>
      </c>
      <c r="K65" s="25">
        <v>9</v>
      </c>
      <c r="AB65" s="25" t="s">
        <v>56</v>
      </c>
      <c r="AZ65" s="25" t="s">
        <v>56</v>
      </c>
      <c r="BK65" s="25" t="s">
        <v>56</v>
      </c>
      <c r="BU65" s="25" t="s">
        <v>56</v>
      </c>
      <c r="BZ65" s="25" t="s">
        <v>56</v>
      </c>
      <c r="CE65" s="25" t="s">
        <v>56</v>
      </c>
    </row>
    <row r="66" spans="1:99" x14ac:dyDescent="0.25">
      <c r="A66" s="25">
        <v>2018</v>
      </c>
      <c r="B66" s="25">
        <v>10</v>
      </c>
      <c r="C66" s="25" t="s">
        <v>77</v>
      </c>
      <c r="D66" s="25" t="s">
        <v>53</v>
      </c>
      <c r="E66" s="25" t="s">
        <v>52</v>
      </c>
      <c r="F66" s="25" t="s">
        <v>137</v>
      </c>
      <c r="G66" s="15" t="s">
        <v>66</v>
      </c>
      <c r="H66" s="18">
        <v>43385</v>
      </c>
      <c r="I66" s="25" t="s">
        <v>57</v>
      </c>
      <c r="K66" s="25">
        <v>10</v>
      </c>
      <c r="L66" s="25" t="s">
        <v>56</v>
      </c>
      <c r="M66" s="25" t="s">
        <v>56</v>
      </c>
      <c r="Q66" s="25" t="s">
        <v>56</v>
      </c>
      <c r="AB66" s="25" t="s">
        <v>56</v>
      </c>
      <c r="AT66" s="25" t="s">
        <v>56</v>
      </c>
      <c r="AW66" s="25" t="s">
        <v>56</v>
      </c>
      <c r="BG66" s="25" t="s">
        <v>56</v>
      </c>
      <c r="BK66" s="25" t="s">
        <v>56</v>
      </c>
      <c r="BU66" s="25" t="s">
        <v>56</v>
      </c>
      <c r="CO66" s="25" t="s">
        <v>56</v>
      </c>
      <c r="CT66" s="25" t="s">
        <v>56</v>
      </c>
    </row>
    <row r="67" spans="1:99" x14ac:dyDescent="0.25">
      <c r="A67" s="25">
        <v>2018</v>
      </c>
      <c r="B67" s="25">
        <v>10</v>
      </c>
      <c r="C67" s="25" t="s">
        <v>77</v>
      </c>
      <c r="D67" s="25" t="s">
        <v>53</v>
      </c>
      <c r="E67" s="25" t="s">
        <v>52</v>
      </c>
      <c r="F67" s="25" t="s">
        <v>137</v>
      </c>
      <c r="G67" s="26" t="s">
        <v>96</v>
      </c>
      <c r="H67" s="18">
        <v>43387</v>
      </c>
      <c r="I67" s="25" t="s">
        <v>91</v>
      </c>
      <c r="K67" s="25">
        <v>1</v>
      </c>
      <c r="AG67" s="25" t="s">
        <v>56</v>
      </c>
      <c r="AZ67" s="25" t="s">
        <v>56</v>
      </c>
      <c r="BK67" s="25" t="s">
        <v>56</v>
      </c>
      <c r="CO67" s="25" t="s">
        <v>56</v>
      </c>
      <c r="CU67" s="25" t="s">
        <v>56</v>
      </c>
    </row>
    <row r="68" spans="1:99" x14ac:dyDescent="0.25">
      <c r="A68" s="25">
        <v>2018</v>
      </c>
      <c r="B68" s="25">
        <v>10</v>
      </c>
      <c r="C68" s="25" t="s">
        <v>77</v>
      </c>
      <c r="D68" s="25" t="s">
        <v>53</v>
      </c>
      <c r="E68" s="25" t="s">
        <v>52</v>
      </c>
      <c r="F68" s="25" t="s">
        <v>137</v>
      </c>
      <c r="G68" s="26" t="s">
        <v>96</v>
      </c>
      <c r="H68" s="18">
        <v>43387</v>
      </c>
      <c r="I68" s="25" t="s">
        <v>91</v>
      </c>
      <c r="K68" s="25">
        <v>2</v>
      </c>
      <c r="AB68" s="25" t="s">
        <v>56</v>
      </c>
      <c r="AT68" s="25" t="s">
        <v>56</v>
      </c>
      <c r="BE68" s="25" t="s">
        <v>56</v>
      </c>
      <c r="BK68" s="25" t="s">
        <v>56</v>
      </c>
      <c r="BU68" s="25" t="s">
        <v>56</v>
      </c>
      <c r="CO68" s="25" t="s">
        <v>56</v>
      </c>
    </row>
    <row r="69" spans="1:99" x14ac:dyDescent="0.25">
      <c r="A69" s="25">
        <v>2018</v>
      </c>
      <c r="B69" s="25">
        <v>10</v>
      </c>
      <c r="C69" s="25" t="s">
        <v>77</v>
      </c>
      <c r="D69" s="25" t="s">
        <v>53</v>
      </c>
      <c r="E69" s="25" t="s">
        <v>52</v>
      </c>
      <c r="F69" s="25" t="s">
        <v>137</v>
      </c>
      <c r="G69" s="26" t="s">
        <v>96</v>
      </c>
      <c r="H69" s="18">
        <v>43387</v>
      </c>
      <c r="I69" s="25" t="s">
        <v>91</v>
      </c>
      <c r="K69" s="25">
        <v>3</v>
      </c>
      <c r="Q69" s="25" t="s">
        <v>56</v>
      </c>
      <c r="AJ69" s="25" t="s">
        <v>56</v>
      </c>
      <c r="AT69" s="25" t="s">
        <v>56</v>
      </c>
      <c r="AW69" s="25" t="s">
        <v>56</v>
      </c>
      <c r="BE69" s="25" t="s">
        <v>56</v>
      </c>
      <c r="BK69" s="25" t="s">
        <v>56</v>
      </c>
      <c r="CO69" s="25" t="s">
        <v>56</v>
      </c>
    </row>
    <row r="70" spans="1:99" x14ac:dyDescent="0.25">
      <c r="A70" s="25">
        <v>2018</v>
      </c>
      <c r="B70" s="25">
        <v>10</v>
      </c>
      <c r="C70" s="25" t="s">
        <v>77</v>
      </c>
      <c r="D70" s="25" t="s">
        <v>53</v>
      </c>
      <c r="E70" s="25" t="s">
        <v>52</v>
      </c>
      <c r="F70" s="25" t="s">
        <v>137</v>
      </c>
      <c r="G70" s="26" t="s">
        <v>96</v>
      </c>
      <c r="H70" s="18">
        <v>43387</v>
      </c>
      <c r="I70" s="25" t="s">
        <v>91</v>
      </c>
      <c r="K70" s="25">
        <v>4</v>
      </c>
      <c r="AG70" s="25" t="s">
        <v>56</v>
      </c>
      <c r="AT70" s="25" t="s">
        <v>56</v>
      </c>
      <c r="BE70" s="25" t="s">
        <v>56</v>
      </c>
      <c r="BK70" s="25" t="s">
        <v>56</v>
      </c>
      <c r="CL70" s="25" t="s">
        <v>56</v>
      </c>
      <c r="CO70" s="25" t="s">
        <v>56</v>
      </c>
    </row>
    <row r="71" spans="1:99" x14ac:dyDescent="0.25">
      <c r="A71" s="25">
        <v>2018</v>
      </c>
      <c r="B71" s="25">
        <v>10</v>
      </c>
      <c r="C71" s="25" t="s">
        <v>77</v>
      </c>
      <c r="D71" s="25" t="s">
        <v>53</v>
      </c>
      <c r="E71" s="25" t="s">
        <v>52</v>
      </c>
      <c r="F71" s="25" t="s">
        <v>137</v>
      </c>
      <c r="G71" s="26" t="s">
        <v>96</v>
      </c>
      <c r="H71" s="18">
        <v>43387</v>
      </c>
      <c r="I71" s="25" t="s">
        <v>91</v>
      </c>
      <c r="K71" s="25">
        <v>5</v>
      </c>
      <c r="AE71" s="25" t="s">
        <v>56</v>
      </c>
      <c r="AJ71" s="25" t="s">
        <v>56</v>
      </c>
      <c r="AV71" s="25" t="s">
        <v>56</v>
      </c>
      <c r="BE71" s="25" t="s">
        <v>56</v>
      </c>
      <c r="BK71" s="25" t="s">
        <v>56</v>
      </c>
      <c r="BU71" s="25" t="s">
        <v>56</v>
      </c>
      <c r="BX71" s="25" t="s">
        <v>56</v>
      </c>
      <c r="CO71" s="25" t="s">
        <v>56</v>
      </c>
    </row>
    <row r="72" spans="1:99" x14ac:dyDescent="0.25">
      <c r="A72" s="25">
        <v>2018</v>
      </c>
      <c r="B72" s="25">
        <v>10</v>
      </c>
      <c r="C72" s="25" t="s">
        <v>77</v>
      </c>
      <c r="D72" s="25" t="s">
        <v>53</v>
      </c>
      <c r="E72" s="25" t="s">
        <v>52</v>
      </c>
      <c r="F72" s="25" t="s">
        <v>137</v>
      </c>
      <c r="G72" s="26" t="s">
        <v>96</v>
      </c>
      <c r="H72" s="18">
        <v>43387</v>
      </c>
      <c r="I72" s="25" t="s">
        <v>91</v>
      </c>
      <c r="K72" s="25">
        <v>6</v>
      </c>
      <c r="BE72" s="25" t="s">
        <v>56</v>
      </c>
      <c r="BK72" s="25" t="s">
        <v>56</v>
      </c>
      <c r="BU72" s="25" t="s">
        <v>56</v>
      </c>
      <c r="CL72" s="25" t="s">
        <v>56</v>
      </c>
      <c r="CO72" s="25" t="s">
        <v>56</v>
      </c>
    </row>
    <row r="73" spans="1:99" x14ac:dyDescent="0.25">
      <c r="A73" s="25">
        <v>2018</v>
      </c>
      <c r="B73" s="25">
        <v>10</v>
      </c>
      <c r="C73" s="25" t="s">
        <v>77</v>
      </c>
      <c r="D73" s="25" t="s">
        <v>53</v>
      </c>
      <c r="E73" s="25" t="s">
        <v>52</v>
      </c>
      <c r="F73" s="25" t="s">
        <v>137</v>
      </c>
      <c r="G73" s="26" t="s">
        <v>96</v>
      </c>
      <c r="H73" s="18">
        <v>43387</v>
      </c>
      <c r="I73" s="25" t="s">
        <v>91</v>
      </c>
      <c r="K73" s="25">
        <v>7</v>
      </c>
      <c r="AJ73" s="25" t="s">
        <v>56</v>
      </c>
      <c r="AT73" s="25" t="s">
        <v>56</v>
      </c>
      <c r="AU73" s="25" t="s">
        <v>56</v>
      </c>
      <c r="BE73" s="25" t="s">
        <v>56</v>
      </c>
      <c r="BF73" s="25" t="s">
        <v>56</v>
      </c>
      <c r="BU73" s="25" t="s">
        <v>56</v>
      </c>
      <c r="BX73" s="25" t="s">
        <v>56</v>
      </c>
      <c r="CO73" s="25" t="s">
        <v>56</v>
      </c>
    </row>
    <row r="74" spans="1:99" x14ac:dyDescent="0.25">
      <c r="A74" s="25">
        <v>2018</v>
      </c>
      <c r="B74" s="25">
        <v>10</v>
      </c>
      <c r="C74" s="25" t="s">
        <v>77</v>
      </c>
      <c r="D74" s="25" t="s">
        <v>53</v>
      </c>
      <c r="E74" s="25" t="s">
        <v>52</v>
      </c>
      <c r="F74" s="25" t="s">
        <v>137</v>
      </c>
      <c r="G74" s="26" t="s">
        <v>96</v>
      </c>
      <c r="H74" s="18">
        <v>43387</v>
      </c>
      <c r="I74" s="25" t="s">
        <v>91</v>
      </c>
      <c r="K74" s="25">
        <v>8</v>
      </c>
      <c r="AJ74" s="25" t="s">
        <v>56</v>
      </c>
      <c r="AV74" s="25" t="s">
        <v>56</v>
      </c>
    </row>
    <row r="75" spans="1:99" x14ac:dyDescent="0.25">
      <c r="A75" s="25">
        <v>2018</v>
      </c>
      <c r="B75" s="25">
        <v>10</v>
      </c>
      <c r="C75" s="25" t="s">
        <v>77</v>
      </c>
      <c r="D75" s="25" t="s">
        <v>53</v>
      </c>
      <c r="E75" s="25" t="s">
        <v>52</v>
      </c>
      <c r="F75" s="25" t="s">
        <v>137</v>
      </c>
      <c r="G75" s="26" t="s">
        <v>96</v>
      </c>
      <c r="H75" s="18">
        <v>43387</v>
      </c>
      <c r="I75" s="25" t="s">
        <v>91</v>
      </c>
      <c r="K75" s="25">
        <v>9</v>
      </c>
      <c r="AJ75" s="25" t="s">
        <v>56</v>
      </c>
      <c r="BU75" s="25" t="s">
        <v>56</v>
      </c>
    </row>
    <row r="76" spans="1:99" s="29" customFormat="1" x14ac:dyDescent="0.25">
      <c r="A76" s="29">
        <v>2018</v>
      </c>
      <c r="B76" s="29">
        <v>10</v>
      </c>
      <c r="C76" s="29" t="s">
        <v>77</v>
      </c>
      <c r="D76" s="29" t="s">
        <v>53</v>
      </c>
      <c r="E76" s="29" t="s">
        <v>52</v>
      </c>
      <c r="F76" s="29" t="s">
        <v>137</v>
      </c>
      <c r="G76" s="30" t="s">
        <v>96</v>
      </c>
      <c r="H76" s="18">
        <v>43387</v>
      </c>
      <c r="I76" s="29" t="s">
        <v>91</v>
      </c>
      <c r="K76" s="29">
        <v>10</v>
      </c>
      <c r="P76" s="29" t="s">
        <v>56</v>
      </c>
      <c r="AC76" s="29" t="s">
        <v>56</v>
      </c>
      <c r="AD76" s="29" t="s">
        <v>56</v>
      </c>
      <c r="AG76" s="29" t="s">
        <v>56</v>
      </c>
      <c r="AJ76" s="29" t="s">
        <v>56</v>
      </c>
      <c r="AT76" s="29" t="s">
        <v>56</v>
      </c>
      <c r="BE76" s="29" t="s">
        <v>56</v>
      </c>
      <c r="BF76" s="29" t="s">
        <v>56</v>
      </c>
      <c r="BK76" s="29" t="s">
        <v>56</v>
      </c>
      <c r="BX76" s="29" t="s">
        <v>56</v>
      </c>
      <c r="CO76" s="29" t="s">
        <v>56</v>
      </c>
      <c r="CR76" s="62"/>
    </row>
    <row r="77" spans="1:99" x14ac:dyDescent="0.25">
      <c r="A77" s="25">
        <v>2018</v>
      </c>
      <c r="B77" s="25">
        <v>10</v>
      </c>
      <c r="C77" s="25" t="s">
        <v>77</v>
      </c>
      <c r="D77" s="25" t="s">
        <v>53</v>
      </c>
      <c r="E77" s="25" t="s">
        <v>52</v>
      </c>
      <c r="F77" s="25" t="s">
        <v>164</v>
      </c>
      <c r="G77" s="26" t="s">
        <v>55</v>
      </c>
      <c r="H77" s="18">
        <v>43387</v>
      </c>
      <c r="I77" s="25" t="s">
        <v>57</v>
      </c>
      <c r="K77" s="25">
        <v>1</v>
      </c>
      <c r="AK77" s="25" t="s">
        <v>56</v>
      </c>
      <c r="AY77" s="25" t="s">
        <v>56</v>
      </c>
      <c r="BQ77" s="25" t="s">
        <v>56</v>
      </c>
      <c r="CK77" s="25" t="s">
        <v>56</v>
      </c>
    </row>
    <row r="78" spans="1:99" x14ac:dyDescent="0.25">
      <c r="A78" s="25">
        <v>2018</v>
      </c>
      <c r="B78" s="25">
        <v>10</v>
      </c>
      <c r="C78" s="25" t="s">
        <v>77</v>
      </c>
      <c r="D78" s="25" t="s">
        <v>53</v>
      </c>
      <c r="E78" s="25" t="s">
        <v>52</v>
      </c>
      <c r="F78" s="25" t="s">
        <v>164</v>
      </c>
      <c r="G78" s="26" t="s">
        <v>55</v>
      </c>
      <c r="H78" s="18">
        <v>43387</v>
      </c>
      <c r="I78" s="25" t="s">
        <v>57</v>
      </c>
      <c r="K78" s="25">
        <v>2</v>
      </c>
      <c r="AP78" s="25" t="s">
        <v>56</v>
      </c>
    </row>
    <row r="79" spans="1:99" x14ac:dyDescent="0.25">
      <c r="A79" s="25">
        <v>2018</v>
      </c>
      <c r="B79" s="25">
        <v>10</v>
      </c>
      <c r="C79" s="25" t="s">
        <v>77</v>
      </c>
      <c r="D79" s="25" t="s">
        <v>53</v>
      </c>
      <c r="E79" s="25" t="s">
        <v>52</v>
      </c>
      <c r="F79" s="25" t="s">
        <v>164</v>
      </c>
      <c r="G79" s="26" t="s">
        <v>55</v>
      </c>
      <c r="H79" s="18">
        <v>43387</v>
      </c>
      <c r="I79" s="25" t="s">
        <v>57</v>
      </c>
      <c r="K79" s="25">
        <v>3</v>
      </c>
      <c r="AP79" s="25" t="s">
        <v>56</v>
      </c>
    </row>
    <row r="80" spans="1:99" x14ac:dyDescent="0.25">
      <c r="A80" s="25">
        <v>2018</v>
      </c>
      <c r="B80" s="25">
        <v>10</v>
      </c>
      <c r="C80" s="25" t="s">
        <v>77</v>
      </c>
      <c r="D80" s="25" t="s">
        <v>53</v>
      </c>
      <c r="E80" s="25" t="s">
        <v>52</v>
      </c>
      <c r="F80" s="25" t="s">
        <v>164</v>
      </c>
      <c r="G80" s="26" t="s">
        <v>55</v>
      </c>
      <c r="H80" s="18">
        <v>43387</v>
      </c>
      <c r="I80" s="25" t="s">
        <v>57</v>
      </c>
      <c r="K80" s="25">
        <v>4</v>
      </c>
      <c r="AP80" s="25" t="s">
        <v>56</v>
      </c>
    </row>
    <row r="81" spans="1:93" x14ac:dyDescent="0.25">
      <c r="A81" s="25">
        <v>2018</v>
      </c>
      <c r="B81" s="25">
        <v>10</v>
      </c>
      <c r="C81" s="25" t="s">
        <v>77</v>
      </c>
      <c r="D81" s="25" t="s">
        <v>53</v>
      </c>
      <c r="E81" s="25" t="s">
        <v>52</v>
      </c>
      <c r="F81" s="25" t="s">
        <v>164</v>
      </c>
      <c r="G81" s="26" t="s">
        <v>55</v>
      </c>
      <c r="H81" s="18">
        <v>43387</v>
      </c>
      <c r="I81" s="25" t="s">
        <v>57</v>
      </c>
      <c r="K81" s="25">
        <v>5</v>
      </c>
      <c r="AK81" s="25" t="s">
        <v>56</v>
      </c>
      <c r="AP81" s="25" t="s">
        <v>56</v>
      </c>
    </row>
    <row r="82" spans="1:93" x14ac:dyDescent="0.25">
      <c r="A82" s="25">
        <v>2018</v>
      </c>
      <c r="B82" s="25">
        <v>10</v>
      </c>
      <c r="C82" s="25" t="s">
        <v>77</v>
      </c>
      <c r="D82" s="25" t="s">
        <v>53</v>
      </c>
      <c r="E82" s="25" t="s">
        <v>52</v>
      </c>
      <c r="F82" s="25" t="s">
        <v>164</v>
      </c>
      <c r="G82" s="26" t="s">
        <v>55</v>
      </c>
      <c r="H82" s="18">
        <v>43387</v>
      </c>
      <c r="I82" s="25" t="s">
        <v>57</v>
      </c>
      <c r="K82" s="25">
        <v>6</v>
      </c>
      <c r="AK82" s="25" t="s">
        <v>56</v>
      </c>
      <c r="AP82" s="25" t="s">
        <v>56</v>
      </c>
      <c r="AY82" s="25" t="s">
        <v>56</v>
      </c>
      <c r="BW82" s="25" t="s">
        <v>56</v>
      </c>
    </row>
    <row r="83" spans="1:93" x14ac:dyDescent="0.25">
      <c r="A83" s="25">
        <v>2018</v>
      </c>
      <c r="B83" s="25">
        <v>10</v>
      </c>
      <c r="C83" s="25" t="s">
        <v>77</v>
      </c>
      <c r="D83" s="25" t="s">
        <v>53</v>
      </c>
      <c r="E83" s="25" t="s">
        <v>52</v>
      </c>
      <c r="F83" s="25" t="s">
        <v>164</v>
      </c>
      <c r="G83" s="26" t="s">
        <v>55</v>
      </c>
      <c r="H83" s="18">
        <v>43387</v>
      </c>
      <c r="I83" s="25" t="s">
        <v>57</v>
      </c>
      <c r="K83" s="25">
        <v>7</v>
      </c>
      <c r="AK83" s="25" t="s">
        <v>56</v>
      </c>
      <c r="AP83" s="25" t="s">
        <v>56</v>
      </c>
    </row>
    <row r="84" spans="1:93" x14ac:dyDescent="0.25">
      <c r="A84" s="25">
        <v>2018</v>
      </c>
      <c r="B84" s="25">
        <v>10</v>
      </c>
      <c r="C84" s="25" t="s">
        <v>77</v>
      </c>
      <c r="D84" s="25" t="s">
        <v>53</v>
      </c>
      <c r="E84" s="25" t="s">
        <v>52</v>
      </c>
      <c r="F84" s="25" t="s">
        <v>164</v>
      </c>
      <c r="G84" s="26" t="s">
        <v>55</v>
      </c>
      <c r="H84" s="18">
        <v>43387</v>
      </c>
      <c r="I84" s="25" t="s">
        <v>57</v>
      </c>
      <c r="K84" s="25">
        <v>8</v>
      </c>
      <c r="AP84" s="25" t="s">
        <v>56</v>
      </c>
    </row>
    <row r="85" spans="1:93" x14ac:dyDescent="0.25">
      <c r="A85" s="25">
        <v>2018</v>
      </c>
      <c r="B85" s="25">
        <v>10</v>
      </c>
      <c r="C85" s="25" t="s">
        <v>77</v>
      </c>
      <c r="D85" s="25" t="s">
        <v>53</v>
      </c>
      <c r="E85" s="25" t="s">
        <v>52</v>
      </c>
      <c r="F85" s="25" t="s">
        <v>164</v>
      </c>
      <c r="G85" s="26" t="s">
        <v>55</v>
      </c>
      <c r="H85" s="18">
        <v>43387</v>
      </c>
      <c r="I85" s="25" t="s">
        <v>57</v>
      </c>
      <c r="K85" s="25">
        <v>9</v>
      </c>
      <c r="AR85" s="25" t="s">
        <v>56</v>
      </c>
    </row>
    <row r="86" spans="1:93" x14ac:dyDescent="0.25">
      <c r="A86" s="25">
        <v>2018</v>
      </c>
      <c r="B86" s="25">
        <v>10</v>
      </c>
      <c r="C86" s="25" t="s">
        <v>77</v>
      </c>
      <c r="D86" s="25" t="s">
        <v>53</v>
      </c>
      <c r="E86" s="25" t="s">
        <v>52</v>
      </c>
      <c r="F86" s="25" t="s">
        <v>164</v>
      </c>
      <c r="G86" s="26" t="s">
        <v>55</v>
      </c>
      <c r="H86" s="18">
        <v>43387</v>
      </c>
      <c r="I86" s="25" t="s">
        <v>57</v>
      </c>
      <c r="K86" s="25">
        <v>10</v>
      </c>
      <c r="AK86" s="25" t="s">
        <v>56</v>
      </c>
      <c r="AP86" s="25" t="s">
        <v>56</v>
      </c>
    </row>
    <row r="87" spans="1:93" x14ac:dyDescent="0.25">
      <c r="A87" s="25">
        <v>2018</v>
      </c>
      <c r="B87" s="25">
        <v>10</v>
      </c>
      <c r="C87" s="25" t="s">
        <v>77</v>
      </c>
      <c r="D87" s="25" t="s">
        <v>53</v>
      </c>
      <c r="E87" s="25" t="s">
        <v>52</v>
      </c>
      <c r="F87" s="25" t="s">
        <v>164</v>
      </c>
      <c r="G87" s="15" t="s">
        <v>66</v>
      </c>
      <c r="H87" s="18">
        <v>43386</v>
      </c>
      <c r="I87" s="25" t="s">
        <v>57</v>
      </c>
      <c r="K87" s="25">
        <v>1</v>
      </c>
      <c r="AJ87" s="25" t="s">
        <v>56</v>
      </c>
      <c r="AZ87" s="25" t="s">
        <v>56</v>
      </c>
      <c r="BK87" s="25" t="s">
        <v>56</v>
      </c>
      <c r="BU87" s="25" t="s">
        <v>56</v>
      </c>
    </row>
    <row r="88" spans="1:93" x14ac:dyDescent="0.25">
      <c r="A88" s="25">
        <v>2018</v>
      </c>
      <c r="B88" s="25">
        <v>10</v>
      </c>
      <c r="C88" s="25" t="s">
        <v>77</v>
      </c>
      <c r="D88" s="25" t="s">
        <v>53</v>
      </c>
      <c r="E88" s="25" t="s">
        <v>52</v>
      </c>
      <c r="F88" s="25" t="s">
        <v>164</v>
      </c>
      <c r="G88" s="15" t="s">
        <v>66</v>
      </c>
      <c r="H88" s="18">
        <v>43386</v>
      </c>
      <c r="I88" s="25" t="s">
        <v>57</v>
      </c>
      <c r="K88" s="25">
        <v>2</v>
      </c>
      <c r="M88" s="25" t="s">
        <v>56</v>
      </c>
      <c r="BE88" s="25" t="s">
        <v>56</v>
      </c>
      <c r="BJ88" s="25" t="s">
        <v>56</v>
      </c>
      <c r="BK88" s="25" t="s">
        <v>56</v>
      </c>
      <c r="BM88" s="25" t="s">
        <v>56</v>
      </c>
      <c r="CO88" s="25" t="s">
        <v>56</v>
      </c>
    </row>
    <row r="89" spans="1:93" x14ac:dyDescent="0.25">
      <c r="A89" s="25">
        <v>2018</v>
      </c>
      <c r="B89" s="25">
        <v>10</v>
      </c>
      <c r="C89" s="25" t="s">
        <v>77</v>
      </c>
      <c r="D89" s="25" t="s">
        <v>53</v>
      </c>
      <c r="E89" s="25" t="s">
        <v>52</v>
      </c>
      <c r="F89" s="25" t="s">
        <v>164</v>
      </c>
      <c r="G89" s="15" t="s">
        <v>66</v>
      </c>
      <c r="H89" s="18">
        <v>43386</v>
      </c>
      <c r="I89" s="25" t="s">
        <v>57</v>
      </c>
      <c r="K89" s="25">
        <v>3</v>
      </c>
      <c r="M89" s="25" t="s">
        <v>56</v>
      </c>
      <c r="AI89" s="25" t="s">
        <v>56</v>
      </c>
      <c r="AJ89" s="25" t="s">
        <v>56</v>
      </c>
      <c r="BE89" s="25" t="s">
        <v>56</v>
      </c>
      <c r="BG89" s="25" t="s">
        <v>56</v>
      </c>
      <c r="BK89" s="25" t="s">
        <v>56</v>
      </c>
      <c r="BP89" s="25" t="s">
        <v>56</v>
      </c>
      <c r="BU89" s="25" t="s">
        <v>56</v>
      </c>
    </row>
    <row r="90" spans="1:93" x14ac:dyDescent="0.25">
      <c r="A90" s="25">
        <v>2018</v>
      </c>
      <c r="B90" s="25">
        <v>10</v>
      </c>
      <c r="C90" s="25" t="s">
        <v>77</v>
      </c>
      <c r="D90" s="25" t="s">
        <v>53</v>
      </c>
      <c r="E90" s="25" t="s">
        <v>52</v>
      </c>
      <c r="F90" s="25" t="s">
        <v>164</v>
      </c>
      <c r="G90" s="15" t="s">
        <v>66</v>
      </c>
      <c r="H90" s="18">
        <v>43386</v>
      </c>
      <c r="I90" s="25" t="s">
        <v>57</v>
      </c>
      <c r="K90" s="25">
        <v>4</v>
      </c>
      <c r="M90" s="25" t="s">
        <v>56</v>
      </c>
      <c r="O90" s="25" t="s">
        <v>56</v>
      </c>
      <c r="AI90" s="25" t="s">
        <v>56</v>
      </c>
      <c r="AJ90" s="25" t="s">
        <v>56</v>
      </c>
      <c r="BE90" s="25" t="s">
        <v>56</v>
      </c>
      <c r="BK90" s="25" t="s">
        <v>56</v>
      </c>
      <c r="BU90" s="25" t="s">
        <v>56</v>
      </c>
    </row>
    <row r="91" spans="1:93" x14ac:dyDescent="0.25">
      <c r="A91" s="25">
        <v>2018</v>
      </c>
      <c r="B91" s="25">
        <v>10</v>
      </c>
      <c r="C91" s="25" t="s">
        <v>77</v>
      </c>
      <c r="D91" s="25" t="s">
        <v>53</v>
      </c>
      <c r="E91" s="25" t="s">
        <v>52</v>
      </c>
      <c r="F91" s="25" t="s">
        <v>164</v>
      </c>
      <c r="G91" s="15" t="s">
        <v>66</v>
      </c>
      <c r="H91" s="18">
        <v>43386</v>
      </c>
      <c r="I91" s="25" t="s">
        <v>57</v>
      </c>
      <c r="K91" s="25">
        <v>5</v>
      </c>
      <c r="AI91" s="25" t="s">
        <v>56</v>
      </c>
      <c r="AJ91" s="25" t="s">
        <v>56</v>
      </c>
      <c r="BJ91" s="25" t="s">
        <v>56</v>
      </c>
      <c r="BK91" s="25" t="s">
        <v>56</v>
      </c>
      <c r="BM91" s="25" t="s">
        <v>56</v>
      </c>
      <c r="BU91" s="25" t="s">
        <v>56</v>
      </c>
    </row>
    <row r="92" spans="1:93" x14ac:dyDescent="0.25">
      <c r="A92" s="25">
        <v>2018</v>
      </c>
      <c r="B92" s="25">
        <v>10</v>
      </c>
      <c r="C92" s="25" t="s">
        <v>77</v>
      </c>
      <c r="D92" s="25" t="s">
        <v>53</v>
      </c>
      <c r="E92" s="25" t="s">
        <v>52</v>
      </c>
      <c r="F92" s="25" t="s">
        <v>164</v>
      </c>
      <c r="G92" s="15" t="s">
        <v>66</v>
      </c>
      <c r="H92" s="18">
        <v>43386</v>
      </c>
      <c r="I92" s="25" t="s">
        <v>57</v>
      </c>
      <c r="K92" s="25">
        <v>6</v>
      </c>
      <c r="AJ92" s="25" t="s">
        <v>56</v>
      </c>
      <c r="BE92" s="25" t="s">
        <v>56</v>
      </c>
      <c r="BG92" s="25" t="s">
        <v>56</v>
      </c>
      <c r="BK92" s="25" t="s">
        <v>56</v>
      </c>
    </row>
    <row r="93" spans="1:93" x14ac:dyDescent="0.25">
      <c r="A93" s="25">
        <v>2018</v>
      </c>
      <c r="B93" s="25">
        <v>10</v>
      </c>
      <c r="C93" s="25" t="s">
        <v>77</v>
      </c>
      <c r="D93" s="25" t="s">
        <v>53</v>
      </c>
      <c r="E93" s="25" t="s">
        <v>52</v>
      </c>
      <c r="F93" s="25" t="s">
        <v>164</v>
      </c>
      <c r="G93" s="15" t="s">
        <v>66</v>
      </c>
      <c r="H93" s="18">
        <v>43386</v>
      </c>
      <c r="I93" s="25" t="s">
        <v>57</v>
      </c>
      <c r="K93" s="25">
        <v>7</v>
      </c>
      <c r="O93" s="25" t="s">
        <v>56</v>
      </c>
      <c r="W93" s="25" t="s">
        <v>56</v>
      </c>
      <c r="AJ93" s="25" t="s">
        <v>56</v>
      </c>
      <c r="AV93" s="25" t="s">
        <v>56</v>
      </c>
      <c r="AZ93" s="25" t="s">
        <v>56</v>
      </c>
      <c r="BE93" s="25" t="s">
        <v>56</v>
      </c>
      <c r="BG93" s="25" t="s">
        <v>56</v>
      </c>
      <c r="BK93" s="25" t="s">
        <v>56</v>
      </c>
      <c r="BM93" s="25" t="s">
        <v>56</v>
      </c>
      <c r="BU93" s="25" t="s">
        <v>56</v>
      </c>
    </row>
    <row r="94" spans="1:93" x14ac:dyDescent="0.25">
      <c r="A94" s="25">
        <v>2018</v>
      </c>
      <c r="B94" s="25">
        <v>10</v>
      </c>
      <c r="C94" s="25" t="s">
        <v>77</v>
      </c>
      <c r="D94" s="25" t="s">
        <v>53</v>
      </c>
      <c r="E94" s="25" t="s">
        <v>52</v>
      </c>
      <c r="F94" s="25" t="s">
        <v>164</v>
      </c>
      <c r="G94" s="15" t="s">
        <v>66</v>
      </c>
      <c r="H94" s="18">
        <v>43386</v>
      </c>
      <c r="I94" s="25" t="s">
        <v>57</v>
      </c>
      <c r="K94" s="25">
        <v>8</v>
      </c>
      <c r="AJ94" s="25" t="s">
        <v>56</v>
      </c>
      <c r="AT94" s="25" t="s">
        <v>56</v>
      </c>
      <c r="AV94" s="25" t="s">
        <v>56</v>
      </c>
      <c r="BG94" s="25" t="s">
        <v>56</v>
      </c>
      <c r="BK94" s="25" t="s">
        <v>56</v>
      </c>
      <c r="BU94" s="25" t="s">
        <v>56</v>
      </c>
    </row>
    <row r="95" spans="1:93" x14ac:dyDescent="0.25">
      <c r="A95" s="25">
        <v>2018</v>
      </c>
      <c r="B95" s="25">
        <v>10</v>
      </c>
      <c r="C95" s="25" t="s">
        <v>77</v>
      </c>
      <c r="D95" s="25" t="s">
        <v>53</v>
      </c>
      <c r="E95" s="25" t="s">
        <v>52</v>
      </c>
      <c r="F95" s="25" t="s">
        <v>164</v>
      </c>
      <c r="G95" s="15" t="s">
        <v>66</v>
      </c>
      <c r="H95" s="18">
        <v>43386</v>
      </c>
      <c r="I95" s="25" t="s">
        <v>57</v>
      </c>
      <c r="K95" s="25">
        <v>9</v>
      </c>
      <c r="AJ95" s="25" t="s">
        <v>56</v>
      </c>
      <c r="AZ95" s="25" t="s">
        <v>56</v>
      </c>
      <c r="BE95" s="25" t="s">
        <v>56</v>
      </c>
      <c r="BK95" s="25" t="s">
        <v>56</v>
      </c>
      <c r="BU95" s="25" t="s">
        <v>56</v>
      </c>
    </row>
    <row r="96" spans="1:93" x14ac:dyDescent="0.25">
      <c r="A96" s="25">
        <v>2018</v>
      </c>
      <c r="B96" s="25">
        <v>10</v>
      </c>
      <c r="C96" s="25" t="s">
        <v>77</v>
      </c>
      <c r="D96" s="25" t="s">
        <v>53</v>
      </c>
      <c r="E96" s="25" t="s">
        <v>52</v>
      </c>
      <c r="F96" s="25" t="s">
        <v>164</v>
      </c>
      <c r="G96" s="15" t="s">
        <v>66</v>
      </c>
      <c r="H96" s="18">
        <v>43386</v>
      </c>
      <c r="I96" s="25" t="s">
        <v>57</v>
      </c>
      <c r="K96" s="25">
        <v>10</v>
      </c>
      <c r="M96" s="25" t="s">
        <v>56</v>
      </c>
      <c r="AI96" s="25" t="s">
        <v>56</v>
      </c>
      <c r="AJ96" s="25" t="s">
        <v>56</v>
      </c>
      <c r="AT96" s="25" t="s">
        <v>56</v>
      </c>
      <c r="AV96" s="25" t="s">
        <v>56</v>
      </c>
      <c r="BE96" s="25" t="s">
        <v>56</v>
      </c>
      <c r="BK96" s="25" t="s">
        <v>56</v>
      </c>
      <c r="BU96" s="25" t="s">
        <v>56</v>
      </c>
      <c r="CO96" s="25" t="s">
        <v>56</v>
      </c>
    </row>
    <row r="97" spans="1:94" x14ac:dyDescent="0.25">
      <c r="A97" s="25">
        <v>2018</v>
      </c>
      <c r="B97" s="25">
        <v>10</v>
      </c>
      <c r="C97" s="25" t="s">
        <v>77</v>
      </c>
      <c r="D97" s="25" t="s">
        <v>53</v>
      </c>
      <c r="E97" s="25" t="s">
        <v>52</v>
      </c>
      <c r="F97" s="25" t="s">
        <v>164</v>
      </c>
      <c r="G97" s="26" t="s">
        <v>96</v>
      </c>
      <c r="H97" s="18">
        <v>43386</v>
      </c>
      <c r="I97" s="25" t="s">
        <v>91</v>
      </c>
      <c r="K97" s="25">
        <v>1</v>
      </c>
      <c r="L97" s="25" t="s">
        <v>56</v>
      </c>
      <c r="AZ97" s="25" t="s">
        <v>56</v>
      </c>
    </row>
    <row r="98" spans="1:94" x14ac:dyDescent="0.25">
      <c r="A98" s="25">
        <v>2018</v>
      </c>
      <c r="B98" s="25">
        <v>10</v>
      </c>
      <c r="C98" s="25" t="s">
        <v>77</v>
      </c>
      <c r="D98" s="25" t="s">
        <v>53</v>
      </c>
      <c r="E98" s="25" t="s">
        <v>52</v>
      </c>
      <c r="F98" s="25" t="s">
        <v>164</v>
      </c>
      <c r="G98" s="26" t="s">
        <v>96</v>
      </c>
      <c r="H98" s="18">
        <v>43386</v>
      </c>
      <c r="I98" s="25" t="s">
        <v>91</v>
      </c>
      <c r="K98" s="25">
        <v>2</v>
      </c>
      <c r="AJ98" s="25" t="s">
        <v>56</v>
      </c>
      <c r="AV98" s="25" t="s">
        <v>56</v>
      </c>
      <c r="AZ98" s="25" t="s">
        <v>56</v>
      </c>
      <c r="BA98" s="25" t="s">
        <v>56</v>
      </c>
      <c r="BE98" s="25" t="s">
        <v>56</v>
      </c>
      <c r="BG98" s="25" t="s">
        <v>56</v>
      </c>
      <c r="BK98" s="25" t="s">
        <v>56</v>
      </c>
      <c r="BU98" s="25" t="s">
        <v>56</v>
      </c>
      <c r="CO98" s="25" t="s">
        <v>56</v>
      </c>
    </row>
    <row r="99" spans="1:94" x14ac:dyDescent="0.25">
      <c r="A99" s="25">
        <v>2018</v>
      </c>
      <c r="B99" s="25">
        <v>10</v>
      </c>
      <c r="C99" s="25" t="s">
        <v>77</v>
      </c>
      <c r="D99" s="25" t="s">
        <v>53</v>
      </c>
      <c r="E99" s="25" t="s">
        <v>52</v>
      </c>
      <c r="F99" s="25" t="s">
        <v>164</v>
      </c>
      <c r="G99" s="26" t="s">
        <v>96</v>
      </c>
      <c r="H99" s="18">
        <v>43386</v>
      </c>
      <c r="I99" s="25" t="s">
        <v>91</v>
      </c>
      <c r="K99" s="25">
        <v>3</v>
      </c>
      <c r="M99" s="25" t="s">
        <v>56</v>
      </c>
      <c r="AJ99" s="25" t="s">
        <v>56</v>
      </c>
      <c r="AV99" s="25" t="s">
        <v>56</v>
      </c>
      <c r="AZ99" s="25" t="s">
        <v>56</v>
      </c>
      <c r="BE99" s="25" t="s">
        <v>56</v>
      </c>
      <c r="BG99" s="25" t="s">
        <v>56</v>
      </c>
      <c r="BJ99" s="25" t="s">
        <v>56</v>
      </c>
      <c r="BK99" s="25" t="s">
        <v>56</v>
      </c>
      <c r="BR99" s="25" t="s">
        <v>56</v>
      </c>
      <c r="BU99" s="25" t="s">
        <v>56</v>
      </c>
      <c r="CO99" s="25" t="s">
        <v>56</v>
      </c>
      <c r="CP99" s="25" t="s">
        <v>56</v>
      </c>
    </row>
    <row r="100" spans="1:94" x14ac:dyDescent="0.25">
      <c r="A100" s="25">
        <v>2018</v>
      </c>
      <c r="B100" s="25">
        <v>10</v>
      </c>
      <c r="C100" s="25" t="s">
        <v>77</v>
      </c>
      <c r="D100" s="25" t="s">
        <v>53</v>
      </c>
      <c r="E100" s="25" t="s">
        <v>52</v>
      </c>
      <c r="F100" s="25" t="s">
        <v>164</v>
      </c>
      <c r="G100" s="26" t="s">
        <v>96</v>
      </c>
      <c r="H100" s="18">
        <v>43386</v>
      </c>
      <c r="I100" s="25" t="s">
        <v>91</v>
      </c>
      <c r="K100" s="25">
        <v>4</v>
      </c>
      <c r="AJ100" s="25" t="s">
        <v>56</v>
      </c>
      <c r="AZ100" s="25" t="s">
        <v>56</v>
      </c>
      <c r="BE100" s="25" t="s">
        <v>56</v>
      </c>
      <c r="BU100" s="25" t="s">
        <v>56</v>
      </c>
      <c r="CG100" s="25" t="s">
        <v>56</v>
      </c>
    </row>
    <row r="101" spans="1:94" x14ac:dyDescent="0.25">
      <c r="A101" s="25">
        <v>2018</v>
      </c>
      <c r="B101" s="25">
        <v>10</v>
      </c>
      <c r="C101" s="25" t="s">
        <v>77</v>
      </c>
      <c r="D101" s="25" t="s">
        <v>53</v>
      </c>
      <c r="E101" s="25" t="s">
        <v>52</v>
      </c>
      <c r="F101" s="25" t="s">
        <v>164</v>
      </c>
      <c r="G101" s="26" t="s">
        <v>96</v>
      </c>
      <c r="H101" s="18">
        <v>43386</v>
      </c>
      <c r="I101" s="25" t="s">
        <v>91</v>
      </c>
      <c r="K101" s="25">
        <v>5</v>
      </c>
      <c r="AM101" s="25" t="s">
        <v>56</v>
      </c>
      <c r="BJ101" s="25" t="s">
        <v>56</v>
      </c>
      <c r="BK101" s="25" t="s">
        <v>56</v>
      </c>
      <c r="BL101" s="25" t="s">
        <v>56</v>
      </c>
      <c r="CH101" s="25" t="s">
        <v>56</v>
      </c>
      <c r="CO101" s="25" t="s">
        <v>56</v>
      </c>
    </row>
    <row r="102" spans="1:94" x14ac:dyDescent="0.25">
      <c r="A102" s="25">
        <v>2018</v>
      </c>
      <c r="B102" s="25">
        <v>10</v>
      </c>
      <c r="C102" s="25" t="s">
        <v>77</v>
      </c>
      <c r="D102" s="25" t="s">
        <v>53</v>
      </c>
      <c r="E102" s="25" t="s">
        <v>52</v>
      </c>
      <c r="F102" s="25" t="s">
        <v>164</v>
      </c>
      <c r="G102" s="26" t="s">
        <v>96</v>
      </c>
      <c r="H102" s="18">
        <v>43386</v>
      </c>
      <c r="I102" s="25" t="s">
        <v>91</v>
      </c>
      <c r="K102" s="25">
        <v>6</v>
      </c>
      <c r="AJ102" s="25" t="s">
        <v>56</v>
      </c>
      <c r="BE102" s="25" t="s">
        <v>56</v>
      </c>
      <c r="BK102" s="25" t="s">
        <v>56</v>
      </c>
      <c r="CO102" s="25" t="s">
        <v>56</v>
      </c>
    </row>
    <row r="103" spans="1:94" x14ac:dyDescent="0.25">
      <c r="A103" s="25">
        <v>2018</v>
      </c>
      <c r="B103" s="25">
        <v>10</v>
      </c>
      <c r="C103" s="25" t="s">
        <v>77</v>
      </c>
      <c r="D103" s="25" t="s">
        <v>53</v>
      </c>
      <c r="E103" s="25" t="s">
        <v>52</v>
      </c>
      <c r="F103" s="25" t="s">
        <v>164</v>
      </c>
      <c r="G103" s="26" t="s">
        <v>96</v>
      </c>
      <c r="H103" s="18">
        <v>43386</v>
      </c>
      <c r="I103" s="25" t="s">
        <v>91</v>
      </c>
      <c r="K103" s="25">
        <v>7</v>
      </c>
      <c r="X103" s="25" t="s">
        <v>56</v>
      </c>
      <c r="AF103" s="25" t="s">
        <v>56</v>
      </c>
      <c r="AM103" s="25" t="s">
        <v>56</v>
      </c>
      <c r="AZ103" s="25" t="s">
        <v>56</v>
      </c>
      <c r="BE103" s="25" t="s">
        <v>56</v>
      </c>
      <c r="BG103" s="25" t="s">
        <v>56</v>
      </c>
      <c r="BJ103" s="25" t="s">
        <v>56</v>
      </c>
      <c r="BK103" s="25" t="s">
        <v>56</v>
      </c>
      <c r="BU103" s="25" t="s">
        <v>56</v>
      </c>
      <c r="CL103" s="25" t="s">
        <v>56</v>
      </c>
      <c r="CO103" s="25" t="s">
        <v>56</v>
      </c>
    </row>
    <row r="104" spans="1:94" x14ac:dyDescent="0.25">
      <c r="A104" s="25">
        <v>2018</v>
      </c>
      <c r="B104" s="25">
        <v>10</v>
      </c>
      <c r="C104" s="25" t="s">
        <v>77</v>
      </c>
      <c r="D104" s="25" t="s">
        <v>53</v>
      </c>
      <c r="E104" s="25" t="s">
        <v>52</v>
      </c>
      <c r="F104" s="25" t="s">
        <v>164</v>
      </c>
      <c r="G104" s="26" t="s">
        <v>96</v>
      </c>
      <c r="H104" s="18">
        <v>43386</v>
      </c>
      <c r="I104" s="25" t="s">
        <v>91</v>
      </c>
      <c r="K104" s="25">
        <v>8</v>
      </c>
      <c r="AE104" s="25" t="s">
        <v>56</v>
      </c>
      <c r="AG104" s="25" t="s">
        <v>56</v>
      </c>
      <c r="AV104" s="25" t="s">
        <v>56</v>
      </c>
      <c r="AZ104" s="25" t="s">
        <v>56</v>
      </c>
      <c r="BE104" s="25" t="s">
        <v>56</v>
      </c>
      <c r="BG104" s="25" t="s">
        <v>56</v>
      </c>
      <c r="BJ104" s="25" t="s">
        <v>56</v>
      </c>
      <c r="BK104" s="25" t="s">
        <v>56</v>
      </c>
      <c r="BL104" s="25" t="s">
        <v>56</v>
      </c>
      <c r="BM104" s="25" t="s">
        <v>56</v>
      </c>
      <c r="BU104" s="25" t="s">
        <v>56</v>
      </c>
      <c r="CO104" s="25" t="s">
        <v>56</v>
      </c>
    </row>
    <row r="105" spans="1:94" x14ac:dyDescent="0.25">
      <c r="A105" s="25">
        <v>2018</v>
      </c>
      <c r="B105" s="25">
        <v>10</v>
      </c>
      <c r="C105" s="25" t="s">
        <v>77</v>
      </c>
      <c r="D105" s="25" t="s">
        <v>53</v>
      </c>
      <c r="E105" s="25" t="s">
        <v>52</v>
      </c>
      <c r="F105" s="25" t="s">
        <v>164</v>
      </c>
      <c r="G105" s="26" t="s">
        <v>96</v>
      </c>
      <c r="H105" s="18">
        <v>43386</v>
      </c>
      <c r="I105" s="25" t="s">
        <v>91</v>
      </c>
      <c r="K105" s="25">
        <v>9</v>
      </c>
      <c r="AJ105" s="25" t="s">
        <v>56</v>
      </c>
      <c r="BE105" s="25" t="s">
        <v>56</v>
      </c>
      <c r="BJ105" s="25" t="s">
        <v>56</v>
      </c>
      <c r="BK105" s="25" t="s">
        <v>56</v>
      </c>
      <c r="CC105" s="25" t="s">
        <v>56</v>
      </c>
      <c r="CF105" s="25" t="s">
        <v>56</v>
      </c>
      <c r="CM105" s="25" t="s">
        <v>56</v>
      </c>
    </row>
    <row r="106" spans="1:94" x14ac:dyDescent="0.25">
      <c r="A106" s="25">
        <v>2018</v>
      </c>
      <c r="B106" s="25">
        <v>10</v>
      </c>
      <c r="C106" s="25" t="s">
        <v>77</v>
      </c>
      <c r="D106" s="25" t="s">
        <v>53</v>
      </c>
      <c r="E106" s="25" t="s">
        <v>52</v>
      </c>
      <c r="F106" s="25" t="s">
        <v>164</v>
      </c>
      <c r="G106" s="26" t="s">
        <v>96</v>
      </c>
      <c r="H106" s="18">
        <v>43386</v>
      </c>
      <c r="I106" s="25" t="s">
        <v>91</v>
      </c>
      <c r="K106" s="25">
        <v>10</v>
      </c>
      <c r="M106" s="25" t="s">
        <v>56</v>
      </c>
      <c r="AZ106" s="25" t="s">
        <v>56</v>
      </c>
      <c r="BG106" s="25" t="s">
        <v>56</v>
      </c>
      <c r="BJ106" s="25" t="s">
        <v>56</v>
      </c>
      <c r="BK106" s="25" t="s">
        <v>56</v>
      </c>
      <c r="BU106" s="25" t="s">
        <v>56</v>
      </c>
      <c r="CO106" s="25" t="s">
        <v>56</v>
      </c>
    </row>
    <row r="107" spans="1:94" x14ac:dyDescent="0.25">
      <c r="G107" s="16"/>
      <c r="H107" s="18"/>
    </row>
    <row r="108" spans="1:94" x14ac:dyDescent="0.25">
      <c r="G108" s="16"/>
      <c r="H108" s="18"/>
    </row>
    <row r="109" spans="1:94" x14ac:dyDescent="0.25">
      <c r="G109" s="16"/>
      <c r="H109" s="18"/>
    </row>
    <row r="110" spans="1:94" x14ac:dyDescent="0.25">
      <c r="G110" s="16"/>
      <c r="H110" s="18"/>
    </row>
    <row r="111" spans="1:94" x14ac:dyDescent="0.25">
      <c r="G111" s="16"/>
      <c r="H111" s="18"/>
    </row>
    <row r="112" spans="1:94" x14ac:dyDescent="0.25">
      <c r="G112" s="16"/>
      <c r="H112" s="18"/>
    </row>
    <row r="113" spans="7:8" x14ac:dyDescent="0.25">
      <c r="G113" s="16"/>
      <c r="H113" s="18"/>
    </row>
    <row r="114" spans="7:8" x14ac:dyDescent="0.25">
      <c r="G114" s="16"/>
      <c r="H114" s="18"/>
    </row>
    <row r="115" spans="7:8" x14ac:dyDescent="0.25">
      <c r="G115" s="16"/>
      <c r="H115" s="18"/>
    </row>
    <row r="116" spans="7:8" x14ac:dyDescent="0.25">
      <c r="G116" s="16"/>
      <c r="H116" s="18"/>
    </row>
    <row r="117" spans="7:8" x14ac:dyDescent="0.25">
      <c r="G117" s="16"/>
      <c r="H117" s="18"/>
    </row>
    <row r="118" spans="7:8" x14ac:dyDescent="0.25">
      <c r="G118" s="16"/>
      <c r="H118" s="18"/>
    </row>
    <row r="119" spans="7:8" x14ac:dyDescent="0.25">
      <c r="G119" s="16"/>
      <c r="H119" s="18"/>
    </row>
    <row r="120" spans="7:8" x14ac:dyDescent="0.25">
      <c r="G120" s="16"/>
      <c r="H120" s="18"/>
    </row>
    <row r="121" spans="7:8" x14ac:dyDescent="0.25">
      <c r="G121" s="16"/>
      <c r="H121" s="18"/>
    </row>
    <row r="122" spans="7:8" x14ac:dyDescent="0.25">
      <c r="G122" s="16"/>
      <c r="H122" s="18"/>
    </row>
    <row r="123" spans="7:8" x14ac:dyDescent="0.25">
      <c r="G123" s="16"/>
      <c r="H123" s="18"/>
    </row>
    <row r="124" spans="7:8" x14ac:dyDescent="0.25">
      <c r="G124" s="16"/>
      <c r="H124" s="18"/>
    </row>
    <row r="125" spans="7:8" x14ac:dyDescent="0.25">
      <c r="G125" s="16"/>
      <c r="H125" s="18"/>
    </row>
    <row r="126" spans="7:8" x14ac:dyDescent="0.25">
      <c r="G126" s="16"/>
      <c r="H126" s="18"/>
    </row>
    <row r="127" spans="7:8" x14ac:dyDescent="0.25">
      <c r="G127" s="16"/>
      <c r="H127" s="18"/>
    </row>
    <row r="128" spans="7:8" x14ac:dyDescent="0.25">
      <c r="G128" s="16"/>
      <c r="H128" s="18"/>
    </row>
    <row r="129" spans="7:8" x14ac:dyDescent="0.25">
      <c r="G129" s="16"/>
      <c r="H129" s="18"/>
    </row>
    <row r="130" spans="7:8" x14ac:dyDescent="0.25">
      <c r="G130" s="16"/>
      <c r="H130" s="18"/>
    </row>
    <row r="131" spans="7:8" x14ac:dyDescent="0.25">
      <c r="G131" s="16"/>
      <c r="H131" s="18"/>
    </row>
    <row r="132" spans="7:8" x14ac:dyDescent="0.25">
      <c r="G132" s="16"/>
      <c r="H132" s="18"/>
    </row>
    <row r="133" spans="7:8" x14ac:dyDescent="0.25">
      <c r="G133" s="16"/>
      <c r="H133" s="18"/>
    </row>
    <row r="134" spans="7:8" x14ac:dyDescent="0.25">
      <c r="G134" s="16"/>
      <c r="H134" s="18"/>
    </row>
    <row r="135" spans="7:8" x14ac:dyDescent="0.25">
      <c r="G135" s="16"/>
      <c r="H135" s="18"/>
    </row>
    <row r="136" spans="7:8" x14ac:dyDescent="0.25">
      <c r="G136" s="16"/>
      <c r="H136" s="18"/>
    </row>
    <row r="137" spans="7:8" x14ac:dyDescent="0.25">
      <c r="G137" s="16"/>
      <c r="H137" s="18"/>
    </row>
    <row r="138" spans="7:8" x14ac:dyDescent="0.25">
      <c r="G138" s="16"/>
      <c r="H138" s="18"/>
    </row>
    <row r="139" spans="7:8" x14ac:dyDescent="0.25">
      <c r="G139" s="16"/>
      <c r="H139" s="18"/>
    </row>
    <row r="140" spans="7:8" x14ac:dyDescent="0.25">
      <c r="G140" s="16"/>
      <c r="H140" s="18"/>
    </row>
    <row r="141" spans="7:8" x14ac:dyDescent="0.25">
      <c r="G141" s="16"/>
      <c r="H141" s="18"/>
    </row>
    <row r="142" spans="7:8" x14ac:dyDescent="0.25">
      <c r="G142" s="16"/>
      <c r="H142" s="18"/>
    </row>
    <row r="143" spans="7:8" x14ac:dyDescent="0.25">
      <c r="G143" s="16"/>
      <c r="H143" s="18"/>
    </row>
    <row r="144" spans="7:8" x14ac:dyDescent="0.25">
      <c r="G144" s="16"/>
      <c r="H144" s="18"/>
    </row>
    <row r="145" spans="7:8" x14ac:dyDescent="0.25">
      <c r="G145" s="16"/>
      <c r="H145" s="18"/>
    </row>
    <row r="146" spans="7:8" x14ac:dyDescent="0.25">
      <c r="G146" s="16"/>
      <c r="H146" s="18"/>
    </row>
    <row r="147" spans="7:8" x14ac:dyDescent="0.25">
      <c r="G147" s="16"/>
      <c r="H147" s="18"/>
    </row>
    <row r="148" spans="7:8" x14ac:dyDescent="0.25">
      <c r="G148" s="16"/>
      <c r="H148" s="18"/>
    </row>
    <row r="149" spans="7:8" x14ac:dyDescent="0.25">
      <c r="G149" s="16"/>
      <c r="H149" s="18"/>
    </row>
    <row r="150" spans="7:8" x14ac:dyDescent="0.25">
      <c r="G150" s="16"/>
      <c r="H150" s="18"/>
    </row>
    <row r="151" spans="7:8" x14ac:dyDescent="0.25">
      <c r="G151" s="16"/>
      <c r="H151" s="18"/>
    </row>
    <row r="152" spans="7:8" x14ac:dyDescent="0.25">
      <c r="G152" s="16"/>
      <c r="H152" s="18"/>
    </row>
    <row r="153" spans="7:8" x14ac:dyDescent="0.25">
      <c r="G153" s="16"/>
      <c r="H153" s="18"/>
    </row>
    <row r="154" spans="7:8" x14ac:dyDescent="0.25">
      <c r="G154" s="16"/>
      <c r="H154" s="18"/>
    </row>
    <row r="155" spans="7:8" x14ac:dyDescent="0.25">
      <c r="G155" s="16"/>
      <c r="H155" s="18"/>
    </row>
    <row r="156" spans="7:8" x14ac:dyDescent="0.25">
      <c r="G156" s="16"/>
      <c r="H156" s="18"/>
    </row>
    <row r="157" spans="7:8" x14ac:dyDescent="0.25">
      <c r="G157" s="16"/>
      <c r="H157" s="18"/>
    </row>
    <row r="158" spans="7:8" x14ac:dyDescent="0.25">
      <c r="G158" s="16"/>
      <c r="H158" s="18"/>
    </row>
    <row r="159" spans="7:8" x14ac:dyDescent="0.25">
      <c r="G159" s="16"/>
      <c r="H159" s="18"/>
    </row>
    <row r="160" spans="7:8" x14ac:dyDescent="0.25">
      <c r="G160" s="16"/>
      <c r="H160" s="18"/>
    </row>
    <row r="161" spans="7:8" x14ac:dyDescent="0.25">
      <c r="G161" s="16"/>
      <c r="H161" s="18"/>
    </row>
    <row r="162" spans="7:8" x14ac:dyDescent="0.25">
      <c r="G162" s="16"/>
      <c r="H162" s="18"/>
    </row>
    <row r="163" spans="7:8" x14ac:dyDescent="0.25">
      <c r="G163" s="16"/>
      <c r="H163" s="18"/>
    </row>
    <row r="164" spans="7:8" x14ac:dyDescent="0.25">
      <c r="G164" s="16"/>
      <c r="H164" s="18"/>
    </row>
    <row r="165" spans="7:8" x14ac:dyDescent="0.25">
      <c r="G165" s="16"/>
      <c r="H165" s="18"/>
    </row>
    <row r="166" spans="7:8" x14ac:dyDescent="0.25">
      <c r="G166" s="16"/>
      <c r="H166" s="18"/>
    </row>
  </sheetData>
  <mergeCells count="1">
    <mergeCell ref="A1:J15"/>
  </mergeCells>
  <pageMargins left="0.7" right="0.7" top="0.75" bottom="0.75" header="0.3" footer="0.3"/>
  <pageSetup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AD287"/>
  <sheetViews>
    <sheetView workbookViewId="0">
      <pane xSplit="11" ySplit="17" topLeftCell="L18" activePane="bottomRight" state="frozen"/>
      <selection pane="topRight" activeCell="L1" sqref="L1"/>
      <selection pane="bottomLeft" activeCell="A18" sqref="A18"/>
      <selection pane="bottomRight" sqref="A1:J16"/>
    </sheetView>
  </sheetViews>
  <sheetFormatPr baseColWidth="10" defaultRowHeight="15" x14ac:dyDescent="0.25"/>
  <cols>
    <col min="1" max="1" width="5" bestFit="1" customWidth="1"/>
    <col min="2" max="2" width="7.85546875" bestFit="1" customWidth="1"/>
    <col min="3" max="3" width="9.42578125" bestFit="1" customWidth="1"/>
    <col min="4" max="4" width="17.5703125" bestFit="1" customWidth="1"/>
    <col min="5" max="5" width="11.85546875" bestFit="1" customWidth="1"/>
    <col min="6" max="6" width="11.5703125" bestFit="1" customWidth="1"/>
    <col min="7" max="7" width="6.140625" bestFit="1" customWidth="1"/>
    <col min="8" max="8" width="13.7109375" bestFit="1" customWidth="1"/>
    <col min="9" max="9" width="41" bestFit="1" customWidth="1"/>
    <col min="10" max="10" width="24.42578125" bestFit="1" customWidth="1"/>
    <col min="11" max="11" width="31.85546875" bestFit="1" customWidth="1"/>
    <col min="12" max="12" width="15.85546875" bestFit="1" customWidth="1"/>
    <col min="13" max="13" width="12.28515625" bestFit="1" customWidth="1"/>
    <col min="14" max="14" width="24.7109375" style="2" bestFit="1" customWidth="1"/>
    <col min="15" max="15" width="12.7109375" bestFit="1" customWidth="1"/>
    <col min="16" max="16" width="14.5703125" style="2" bestFit="1" customWidth="1"/>
    <col min="17" max="17" width="18" bestFit="1" customWidth="1"/>
    <col min="18" max="18" width="14.5703125" bestFit="1" customWidth="1"/>
    <col min="19" max="19" width="16.140625" bestFit="1" customWidth="1"/>
    <col min="20" max="20" width="14.5703125" style="1" bestFit="1" customWidth="1"/>
    <col min="21" max="21" width="15.7109375" style="2" bestFit="1" customWidth="1"/>
    <col min="22" max="22" width="17.140625" bestFit="1" customWidth="1"/>
    <col min="23" max="23" width="14.5703125" bestFit="1" customWidth="1"/>
    <col min="24" max="24" width="14.7109375" bestFit="1" customWidth="1"/>
    <col min="25" max="25" width="14" style="2" bestFit="1" customWidth="1"/>
    <col min="26" max="26" width="15" bestFit="1" customWidth="1"/>
    <col min="27" max="27" width="18.7109375" bestFit="1" customWidth="1"/>
    <col min="28" max="28" width="17.28515625" style="64" bestFit="1" customWidth="1"/>
    <col min="29" max="29" width="9.5703125" style="64" bestFit="1" customWidth="1"/>
  </cols>
  <sheetData>
    <row r="1" spans="1:29" s="35" customFormat="1" ht="15" customHeight="1" x14ac:dyDescent="0.25">
      <c r="A1" s="66" t="s">
        <v>13</v>
      </c>
      <c r="B1" s="66"/>
      <c r="C1" s="66"/>
      <c r="D1" s="66"/>
      <c r="E1" s="66"/>
      <c r="F1" s="66"/>
      <c r="G1" s="66"/>
      <c r="H1" s="66"/>
      <c r="I1" s="66"/>
      <c r="J1" s="66"/>
      <c r="K1" s="45" t="s">
        <v>27</v>
      </c>
      <c r="L1" s="50" t="s">
        <v>530</v>
      </c>
      <c r="M1" s="50" t="s">
        <v>530</v>
      </c>
      <c r="N1" s="50" t="s">
        <v>530</v>
      </c>
      <c r="O1" s="50" t="s">
        <v>530</v>
      </c>
      <c r="P1" s="50" t="s">
        <v>530</v>
      </c>
      <c r="Q1" s="50" t="s">
        <v>530</v>
      </c>
      <c r="R1" s="50" t="s">
        <v>530</v>
      </c>
      <c r="S1" s="50" t="s">
        <v>530</v>
      </c>
      <c r="T1" s="50" t="s">
        <v>530</v>
      </c>
      <c r="U1" s="50" t="s">
        <v>530</v>
      </c>
      <c r="V1" s="50" t="s">
        <v>530</v>
      </c>
      <c r="W1" s="50" t="s">
        <v>530</v>
      </c>
      <c r="X1" s="50" t="s">
        <v>530</v>
      </c>
      <c r="Y1" s="50" t="s">
        <v>530</v>
      </c>
      <c r="Z1" s="50" t="s">
        <v>529</v>
      </c>
      <c r="AA1" s="50" t="s">
        <v>529</v>
      </c>
      <c r="AB1" s="64"/>
      <c r="AC1" s="64"/>
    </row>
    <row r="2" spans="1:29" s="35" customFormat="1" ht="15" customHeight="1" x14ac:dyDescent="0.25">
      <c r="A2" s="66"/>
      <c r="B2" s="66"/>
      <c r="C2" s="66"/>
      <c r="D2" s="66"/>
      <c r="E2" s="66"/>
      <c r="F2" s="66"/>
      <c r="G2" s="66"/>
      <c r="H2" s="66"/>
      <c r="I2" s="66"/>
      <c r="J2" s="66"/>
      <c r="K2" s="45" t="s">
        <v>28</v>
      </c>
      <c r="N2" s="39"/>
      <c r="O2" s="39"/>
      <c r="P2" s="39"/>
      <c r="Q2" s="54"/>
      <c r="S2" s="39"/>
      <c r="T2" s="36"/>
      <c r="U2" s="39"/>
      <c r="V2" s="39"/>
      <c r="Y2" s="39"/>
      <c r="AA2" s="39"/>
      <c r="AB2" s="64"/>
      <c r="AC2" s="64"/>
    </row>
    <row r="3" spans="1:29" s="35" customFormat="1" ht="15" customHeight="1" x14ac:dyDescent="0.25">
      <c r="A3" s="66"/>
      <c r="B3" s="66"/>
      <c r="C3" s="66"/>
      <c r="D3" s="66"/>
      <c r="E3" s="66"/>
      <c r="F3" s="66"/>
      <c r="G3" s="66"/>
      <c r="H3" s="66"/>
      <c r="I3" s="66"/>
      <c r="J3" s="66"/>
      <c r="K3" s="45" t="s">
        <v>29</v>
      </c>
      <c r="L3" s="51" t="s">
        <v>252</v>
      </c>
      <c r="M3" s="51" t="s">
        <v>252</v>
      </c>
      <c r="N3" s="51" t="s">
        <v>252</v>
      </c>
      <c r="O3" s="51" t="s">
        <v>252</v>
      </c>
      <c r="P3" s="51" t="s">
        <v>252</v>
      </c>
      <c r="Q3" s="51" t="s">
        <v>252</v>
      </c>
      <c r="R3" s="51" t="s">
        <v>252</v>
      </c>
      <c r="S3" s="51" t="s">
        <v>252</v>
      </c>
      <c r="T3" s="51" t="s">
        <v>252</v>
      </c>
      <c r="U3" s="51" t="s">
        <v>252</v>
      </c>
      <c r="V3" s="51" t="s">
        <v>252</v>
      </c>
      <c r="W3" s="51" t="s">
        <v>252</v>
      </c>
      <c r="X3" s="51" t="s">
        <v>252</v>
      </c>
      <c r="Y3" s="51" t="s">
        <v>252</v>
      </c>
      <c r="Z3" s="51" t="s">
        <v>252</v>
      </c>
      <c r="AA3" s="51" t="s">
        <v>252</v>
      </c>
      <c r="AB3" s="64"/>
      <c r="AC3" s="64"/>
    </row>
    <row r="4" spans="1:29" s="35" customFormat="1" ht="15" customHeight="1" x14ac:dyDescent="0.25">
      <c r="A4" s="66"/>
      <c r="B4" s="66"/>
      <c r="C4" s="66"/>
      <c r="D4" s="66"/>
      <c r="E4" s="66"/>
      <c r="F4" s="66"/>
      <c r="G4" s="66"/>
      <c r="H4" s="66"/>
      <c r="I4" s="66"/>
      <c r="J4" s="66"/>
      <c r="K4" s="45" t="s">
        <v>30</v>
      </c>
      <c r="L4" s="50" t="s">
        <v>252</v>
      </c>
      <c r="M4" s="50" t="s">
        <v>252</v>
      </c>
      <c r="N4" s="50" t="s">
        <v>252</v>
      </c>
      <c r="O4" s="50" t="s">
        <v>252</v>
      </c>
      <c r="P4" s="50" t="s">
        <v>252</v>
      </c>
      <c r="Q4" s="50" t="s">
        <v>252</v>
      </c>
      <c r="R4" s="50" t="s">
        <v>252</v>
      </c>
      <c r="S4" s="50" t="s">
        <v>252</v>
      </c>
      <c r="T4" s="50" t="s">
        <v>252</v>
      </c>
      <c r="U4" s="50" t="s">
        <v>252</v>
      </c>
      <c r="V4" s="50" t="s">
        <v>252</v>
      </c>
      <c r="W4" s="50" t="s">
        <v>252</v>
      </c>
      <c r="X4" s="50" t="s">
        <v>252</v>
      </c>
      <c r="Y4" s="50" t="s">
        <v>252</v>
      </c>
      <c r="Z4" s="50" t="s">
        <v>252</v>
      </c>
      <c r="AA4" s="50" t="s">
        <v>251</v>
      </c>
      <c r="AB4" s="64"/>
      <c r="AC4" s="64"/>
    </row>
    <row r="5" spans="1:29" s="35" customFormat="1" ht="15" customHeight="1" x14ac:dyDescent="0.25">
      <c r="A5" s="66"/>
      <c r="B5" s="66"/>
      <c r="C5" s="66"/>
      <c r="D5" s="66"/>
      <c r="E5" s="66"/>
      <c r="F5" s="66"/>
      <c r="G5" s="66"/>
      <c r="H5" s="66"/>
      <c r="I5" s="66"/>
      <c r="J5" s="66"/>
      <c r="K5" s="45" t="s">
        <v>31</v>
      </c>
      <c r="L5" s="48" t="s">
        <v>527</v>
      </c>
      <c r="M5" s="51" t="s">
        <v>527</v>
      </c>
      <c r="N5" s="51" t="s">
        <v>527</v>
      </c>
      <c r="O5" s="51" t="s">
        <v>527</v>
      </c>
      <c r="P5" s="51" t="s">
        <v>527</v>
      </c>
      <c r="Q5" s="51" t="s">
        <v>527</v>
      </c>
      <c r="R5" s="51" t="s">
        <v>527</v>
      </c>
      <c r="S5" s="51" t="s">
        <v>527</v>
      </c>
      <c r="T5" s="51" t="s">
        <v>527</v>
      </c>
      <c r="U5" s="51" t="s">
        <v>527</v>
      </c>
      <c r="V5" s="51" t="s">
        <v>527</v>
      </c>
      <c r="W5" s="51" t="s">
        <v>527</v>
      </c>
      <c r="X5" s="51" t="s">
        <v>527</v>
      </c>
      <c r="Y5" s="51" t="s">
        <v>527</v>
      </c>
      <c r="Z5" s="51" t="s">
        <v>528</v>
      </c>
      <c r="AA5" s="51" t="s">
        <v>528</v>
      </c>
      <c r="AB5" s="64"/>
      <c r="AC5" s="64"/>
    </row>
    <row r="6" spans="1:29" s="35" customFormat="1" ht="15" customHeight="1" x14ac:dyDescent="0.25">
      <c r="A6" s="66"/>
      <c r="B6" s="66"/>
      <c r="C6" s="66"/>
      <c r="D6" s="66"/>
      <c r="E6" s="66"/>
      <c r="F6" s="66"/>
      <c r="G6" s="66"/>
      <c r="H6" s="66"/>
      <c r="I6" s="66"/>
      <c r="J6" s="66"/>
      <c r="K6" s="45" t="s">
        <v>17</v>
      </c>
      <c r="N6" s="39"/>
      <c r="O6" s="39"/>
      <c r="P6" s="39"/>
      <c r="Q6" s="54"/>
      <c r="S6" s="39"/>
      <c r="T6" s="36"/>
      <c r="U6" s="39"/>
      <c r="V6" s="39"/>
      <c r="Y6" s="39"/>
      <c r="AA6" s="39"/>
      <c r="AB6" s="64"/>
      <c r="AC6" s="64"/>
    </row>
    <row r="7" spans="1:29" s="35" customFormat="1" ht="15" customHeight="1" x14ac:dyDescent="0.25">
      <c r="A7" s="66"/>
      <c r="B7" s="66"/>
      <c r="C7" s="66"/>
      <c r="D7" s="66"/>
      <c r="E7" s="66"/>
      <c r="F7" s="66"/>
      <c r="G7" s="66"/>
      <c r="H7" s="66"/>
      <c r="I7" s="66"/>
      <c r="J7" s="66"/>
      <c r="K7" s="45" t="s">
        <v>16</v>
      </c>
      <c r="N7" s="42"/>
      <c r="O7" s="39"/>
      <c r="P7" s="42"/>
      <c r="Q7" s="54"/>
      <c r="S7" s="39"/>
      <c r="T7" s="36"/>
      <c r="U7" s="42"/>
      <c r="V7" s="39"/>
      <c r="Y7" s="42"/>
      <c r="AA7" s="39"/>
      <c r="AB7" s="64"/>
      <c r="AC7" s="64"/>
    </row>
    <row r="8" spans="1:29" s="35" customFormat="1" ht="15" customHeight="1" x14ac:dyDescent="0.25">
      <c r="A8" s="66"/>
      <c r="B8" s="66"/>
      <c r="C8" s="66"/>
      <c r="D8" s="66"/>
      <c r="E8" s="66"/>
      <c r="F8" s="66"/>
      <c r="G8" s="66"/>
      <c r="H8" s="66"/>
      <c r="I8" s="66"/>
      <c r="J8" s="66"/>
      <c r="K8" s="45" t="s">
        <v>15</v>
      </c>
      <c r="N8" s="43"/>
      <c r="O8" s="44"/>
      <c r="P8" s="43"/>
      <c r="Q8" s="54"/>
      <c r="S8" s="44"/>
      <c r="T8" s="36"/>
      <c r="U8" s="43"/>
      <c r="V8" s="44"/>
      <c r="Y8" s="43"/>
      <c r="AA8" s="44"/>
      <c r="AB8" s="44"/>
      <c r="AC8" s="44"/>
    </row>
    <row r="9" spans="1:29" s="35" customFormat="1" ht="15" customHeight="1" x14ac:dyDescent="0.25">
      <c r="A9" s="66"/>
      <c r="B9" s="66"/>
      <c r="C9" s="66"/>
      <c r="D9" s="66"/>
      <c r="E9" s="66"/>
      <c r="F9" s="66"/>
      <c r="G9" s="66"/>
      <c r="H9" s="66"/>
      <c r="I9" s="66"/>
      <c r="J9" s="66"/>
      <c r="K9" s="45" t="s">
        <v>32</v>
      </c>
      <c r="AB9" s="64"/>
      <c r="AC9" s="64"/>
    </row>
    <row r="10" spans="1:29" s="35" customFormat="1" ht="15" customHeight="1" x14ac:dyDescent="0.25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45" t="s">
        <v>18</v>
      </c>
      <c r="L10" s="63" t="s">
        <v>461</v>
      </c>
      <c r="M10" s="63" t="s">
        <v>460</v>
      </c>
      <c r="N10" s="63" t="s">
        <v>460</v>
      </c>
      <c r="O10" s="63" t="s">
        <v>460</v>
      </c>
      <c r="P10" s="63" t="s">
        <v>460</v>
      </c>
      <c r="Q10" s="63" t="s">
        <v>460</v>
      </c>
      <c r="R10" s="63" t="s">
        <v>460</v>
      </c>
      <c r="S10" s="63" t="s">
        <v>460</v>
      </c>
      <c r="T10" s="63" t="s">
        <v>460</v>
      </c>
      <c r="U10" s="63" t="s">
        <v>460</v>
      </c>
      <c r="V10" s="63" t="s">
        <v>460</v>
      </c>
      <c r="W10" s="63" t="s">
        <v>460</v>
      </c>
      <c r="X10" s="63" t="s">
        <v>460</v>
      </c>
      <c r="Y10" s="63" t="s">
        <v>462</v>
      </c>
      <c r="Z10" s="63" t="s">
        <v>263</v>
      </c>
      <c r="AA10" s="63" t="s">
        <v>263</v>
      </c>
      <c r="AB10" s="63"/>
      <c r="AC10" s="63"/>
    </row>
    <row r="11" spans="1:29" s="35" customFormat="1" ht="15" customHeight="1" x14ac:dyDescent="0.25">
      <c r="A11" s="66"/>
      <c r="B11" s="66"/>
      <c r="C11" s="66"/>
      <c r="D11" s="66"/>
      <c r="E11" s="66"/>
      <c r="F11" s="66"/>
      <c r="G11" s="66"/>
      <c r="H11" s="66"/>
      <c r="I11" s="66"/>
      <c r="J11" s="66"/>
      <c r="K11" s="45" t="s">
        <v>12</v>
      </c>
      <c r="L11" s="63" t="s">
        <v>465</v>
      </c>
      <c r="M11" s="63" t="s">
        <v>463</v>
      </c>
      <c r="N11" s="63" t="s">
        <v>463</v>
      </c>
      <c r="O11" s="63" t="s">
        <v>463</v>
      </c>
      <c r="P11" s="63" t="s">
        <v>464</v>
      </c>
      <c r="Q11" s="63" t="s">
        <v>464</v>
      </c>
      <c r="R11" s="63" t="s">
        <v>464</v>
      </c>
      <c r="S11" s="63" t="s">
        <v>464</v>
      </c>
      <c r="T11" s="63" t="s">
        <v>464</v>
      </c>
      <c r="U11" s="63" t="s">
        <v>464</v>
      </c>
      <c r="V11" s="63" t="s">
        <v>464</v>
      </c>
      <c r="W11" s="63" t="s">
        <v>464</v>
      </c>
      <c r="X11" s="63" t="s">
        <v>464</v>
      </c>
      <c r="Y11" s="63" t="s">
        <v>466</v>
      </c>
      <c r="Z11" s="63" t="s">
        <v>467</v>
      </c>
      <c r="AA11" s="63" t="s">
        <v>266</v>
      </c>
      <c r="AB11" s="63"/>
      <c r="AC11" s="63"/>
    </row>
    <row r="12" spans="1:29" s="35" customFormat="1" ht="15" customHeight="1" x14ac:dyDescent="0.25">
      <c r="A12" s="66"/>
      <c r="B12" s="66"/>
      <c r="C12" s="66"/>
      <c r="D12" s="66"/>
      <c r="E12" s="66"/>
      <c r="F12" s="66"/>
      <c r="G12" s="66"/>
      <c r="H12" s="66"/>
      <c r="I12" s="66"/>
      <c r="J12" s="66"/>
      <c r="K12" s="45" t="s">
        <v>19</v>
      </c>
      <c r="L12" s="63" t="s">
        <v>470</v>
      </c>
      <c r="M12" s="63" t="s">
        <v>468</v>
      </c>
      <c r="N12" s="63" t="s">
        <v>468</v>
      </c>
      <c r="O12" s="63" t="s">
        <v>468</v>
      </c>
      <c r="P12" s="63" t="s">
        <v>469</v>
      </c>
      <c r="Q12" s="63" t="s">
        <v>469</v>
      </c>
      <c r="R12" s="63" t="s">
        <v>469</v>
      </c>
      <c r="S12" s="63" t="s">
        <v>469</v>
      </c>
      <c r="T12" s="63" t="s">
        <v>469</v>
      </c>
      <c r="U12" s="63" t="s">
        <v>469</v>
      </c>
      <c r="V12" s="63" t="s">
        <v>469</v>
      </c>
      <c r="W12" s="63" t="s">
        <v>469</v>
      </c>
      <c r="X12" s="63" t="s">
        <v>469</v>
      </c>
      <c r="Y12" s="63" t="s">
        <v>471</v>
      </c>
      <c r="Z12" s="63" t="s">
        <v>472</v>
      </c>
      <c r="AA12" s="63" t="s">
        <v>273</v>
      </c>
      <c r="AB12" s="63"/>
      <c r="AC12" s="63"/>
    </row>
    <row r="13" spans="1:29" s="35" customFormat="1" ht="15" customHeight="1" x14ac:dyDescent="0.25">
      <c r="A13" s="66"/>
      <c r="B13" s="66"/>
      <c r="C13" s="66"/>
      <c r="D13" s="66"/>
      <c r="E13" s="66"/>
      <c r="F13" s="66"/>
      <c r="G13" s="66"/>
      <c r="H13" s="66"/>
      <c r="I13" s="66"/>
      <c r="J13" s="66"/>
      <c r="K13" s="45" t="s">
        <v>20</v>
      </c>
      <c r="L13" s="63" t="s">
        <v>479</v>
      </c>
      <c r="M13" s="63" t="s">
        <v>475</v>
      </c>
      <c r="N13" s="63" t="s">
        <v>473</v>
      </c>
      <c r="O13" s="63" t="s">
        <v>473</v>
      </c>
      <c r="P13" s="63" t="s">
        <v>474</v>
      </c>
      <c r="Q13" s="63" t="s">
        <v>474</v>
      </c>
      <c r="R13" s="63" t="s">
        <v>478</v>
      </c>
      <c r="S13" s="63" t="s">
        <v>478</v>
      </c>
      <c r="T13" s="63" t="s">
        <v>478</v>
      </c>
      <c r="U13" s="63" t="s">
        <v>478</v>
      </c>
      <c r="V13" s="63" t="s">
        <v>478</v>
      </c>
      <c r="W13" s="63" t="s">
        <v>477</v>
      </c>
      <c r="X13" s="63" t="s">
        <v>476</v>
      </c>
      <c r="Y13" s="63" t="s">
        <v>480</v>
      </c>
      <c r="Z13" s="63" t="s">
        <v>481</v>
      </c>
      <c r="AA13" s="63"/>
      <c r="AB13" s="63"/>
      <c r="AC13" s="63"/>
    </row>
    <row r="14" spans="1:29" s="35" customFormat="1" ht="15" customHeight="1" x14ac:dyDescent="0.25">
      <c r="A14" s="66"/>
      <c r="B14" s="66"/>
      <c r="C14" s="66"/>
      <c r="D14" s="66"/>
      <c r="E14" s="66"/>
      <c r="F14" s="66"/>
      <c r="G14" s="66"/>
      <c r="H14" s="66"/>
      <c r="I14" s="66"/>
      <c r="J14" s="66"/>
      <c r="K14" s="45" t="s">
        <v>21</v>
      </c>
      <c r="L14" s="63" t="s">
        <v>489</v>
      </c>
      <c r="M14" s="63" t="s">
        <v>484</v>
      </c>
      <c r="N14" s="63" t="s">
        <v>482</v>
      </c>
      <c r="O14" s="63" t="s">
        <v>490</v>
      </c>
      <c r="P14" s="63" t="s">
        <v>483</v>
      </c>
      <c r="Q14" s="63" t="s">
        <v>485</v>
      </c>
      <c r="R14" s="63" t="s">
        <v>488</v>
      </c>
      <c r="S14" s="63" t="s">
        <v>488</v>
      </c>
      <c r="T14" s="63" t="s">
        <v>491</v>
      </c>
      <c r="U14" s="63" t="s">
        <v>491</v>
      </c>
      <c r="V14" s="63" t="s">
        <v>492</v>
      </c>
      <c r="W14" s="63" t="s">
        <v>487</v>
      </c>
      <c r="X14" s="63" t="s">
        <v>486</v>
      </c>
      <c r="Y14" s="63" t="s">
        <v>493</v>
      </c>
      <c r="Z14" s="63" t="s">
        <v>494</v>
      </c>
      <c r="AA14" s="63" t="s">
        <v>495</v>
      </c>
      <c r="AB14" s="63"/>
      <c r="AC14" s="63"/>
    </row>
    <row r="15" spans="1:29" s="35" customFormat="1" ht="15" customHeight="1" x14ac:dyDescent="0.25">
      <c r="A15" s="66"/>
      <c r="B15" s="66"/>
      <c r="C15" s="66"/>
      <c r="D15" s="66"/>
      <c r="E15" s="66"/>
      <c r="F15" s="66"/>
      <c r="G15" s="66"/>
      <c r="H15" s="66"/>
      <c r="I15" s="66"/>
      <c r="J15" s="66"/>
      <c r="K15" s="45" t="s">
        <v>22</v>
      </c>
      <c r="L15" s="63" t="s">
        <v>503</v>
      </c>
      <c r="M15" s="63" t="s">
        <v>498</v>
      </c>
      <c r="N15" s="63" t="s">
        <v>496</v>
      </c>
      <c r="O15" s="63" t="s">
        <v>504</v>
      </c>
      <c r="P15" s="63" t="s">
        <v>497</v>
      </c>
      <c r="Q15" s="63" t="s">
        <v>499</v>
      </c>
      <c r="R15" s="63" t="s">
        <v>502</v>
      </c>
      <c r="S15" s="63"/>
      <c r="T15" s="63" t="s">
        <v>507</v>
      </c>
      <c r="U15" s="63" t="s">
        <v>505</v>
      </c>
      <c r="V15" s="63" t="s">
        <v>506</v>
      </c>
      <c r="W15" s="63" t="s">
        <v>501</v>
      </c>
      <c r="X15" s="63" t="s">
        <v>500</v>
      </c>
      <c r="Y15" s="63" t="s">
        <v>508</v>
      </c>
      <c r="Z15" s="63" t="s">
        <v>509</v>
      </c>
      <c r="AA15" s="63" t="s">
        <v>510</v>
      </c>
      <c r="AB15" s="63"/>
      <c r="AC15" s="63"/>
    </row>
    <row r="16" spans="1:29" s="35" customFormat="1" ht="15" customHeight="1" x14ac:dyDescent="0.25">
      <c r="A16" s="66"/>
      <c r="B16" s="66"/>
      <c r="C16" s="66"/>
      <c r="D16" s="66"/>
      <c r="E16" s="66"/>
      <c r="F16" s="66"/>
      <c r="G16" s="66"/>
      <c r="H16" s="66"/>
      <c r="I16" s="66"/>
      <c r="J16" s="66"/>
      <c r="K16" s="40" t="s">
        <v>47</v>
      </c>
      <c r="L16" s="51" t="s">
        <v>102</v>
      </c>
      <c r="M16" s="47" t="s">
        <v>220</v>
      </c>
      <c r="N16" s="47" t="s">
        <v>79</v>
      </c>
      <c r="O16" s="47" t="s">
        <v>222</v>
      </c>
      <c r="P16" s="46" t="s">
        <v>219</v>
      </c>
      <c r="Q16" s="53" t="s">
        <v>61</v>
      </c>
      <c r="R16" s="47" t="s">
        <v>227</v>
      </c>
      <c r="S16" s="47" t="s">
        <v>223</v>
      </c>
      <c r="T16" s="47" t="s">
        <v>228</v>
      </c>
      <c r="U16" s="53" t="s">
        <v>224</v>
      </c>
      <c r="V16" s="47" t="s">
        <v>221</v>
      </c>
      <c r="W16" s="47" t="s">
        <v>226</v>
      </c>
      <c r="X16" s="47" t="s">
        <v>225</v>
      </c>
      <c r="Y16" s="53" t="s">
        <v>78</v>
      </c>
      <c r="Z16" s="60" t="s">
        <v>246</v>
      </c>
      <c r="AA16" s="47" t="s">
        <v>249</v>
      </c>
      <c r="AB16" s="47" t="s">
        <v>518</v>
      </c>
      <c r="AC16" s="47" t="s">
        <v>517</v>
      </c>
    </row>
    <row r="17" spans="1:30" x14ac:dyDescent="0.25">
      <c r="A17" s="20" t="s">
        <v>8</v>
      </c>
      <c r="B17" s="20" t="s">
        <v>9</v>
      </c>
      <c r="C17" s="20" t="s">
        <v>0</v>
      </c>
      <c r="D17" s="20" t="s">
        <v>4</v>
      </c>
      <c r="E17" s="20" t="s">
        <v>5</v>
      </c>
      <c r="F17" s="20" t="s">
        <v>1</v>
      </c>
      <c r="G17" s="20" t="s">
        <v>6</v>
      </c>
      <c r="H17" s="20" t="s">
        <v>7</v>
      </c>
      <c r="I17" s="20" t="s">
        <v>3</v>
      </c>
      <c r="J17" s="20" t="s">
        <v>10</v>
      </c>
      <c r="K17" s="54" t="s">
        <v>48</v>
      </c>
    </row>
    <row r="18" spans="1:30" x14ac:dyDescent="0.25">
      <c r="A18" s="2">
        <v>2018</v>
      </c>
      <c r="B18" s="2">
        <v>10</v>
      </c>
      <c r="C18" s="2" t="s">
        <v>77</v>
      </c>
      <c r="D18" s="2" t="s">
        <v>53</v>
      </c>
      <c r="E18" s="2" t="s">
        <v>52</v>
      </c>
      <c r="F18" s="2" t="s">
        <v>54</v>
      </c>
      <c r="G18" s="21" t="s">
        <v>55</v>
      </c>
      <c r="H18" s="17">
        <v>43383</v>
      </c>
      <c r="I18" s="2" t="s">
        <v>57</v>
      </c>
      <c r="J18" s="64" t="s">
        <v>113</v>
      </c>
      <c r="K18" s="2">
        <v>1</v>
      </c>
      <c r="N18" s="1"/>
      <c r="O18" s="2"/>
      <c r="S18" s="2"/>
      <c r="U18" s="1"/>
      <c r="V18" s="1"/>
      <c r="Y18" s="1"/>
      <c r="Z18" s="2"/>
      <c r="AA18" s="1"/>
      <c r="AB18" s="50"/>
      <c r="AC18" s="50">
        <v>100</v>
      </c>
    </row>
    <row r="19" spans="1:30" x14ac:dyDescent="0.25">
      <c r="A19" s="2">
        <v>2018</v>
      </c>
      <c r="B19" s="2">
        <v>10</v>
      </c>
      <c r="C19" s="2" t="s">
        <v>77</v>
      </c>
      <c r="D19" s="2" t="s">
        <v>53</v>
      </c>
      <c r="E19" s="2" t="s">
        <v>52</v>
      </c>
      <c r="F19" s="2" t="s">
        <v>54</v>
      </c>
      <c r="G19" s="21" t="s">
        <v>55</v>
      </c>
      <c r="H19" s="17">
        <v>43383</v>
      </c>
      <c r="I19" s="2" t="s">
        <v>57</v>
      </c>
      <c r="J19" s="23" t="s">
        <v>114</v>
      </c>
      <c r="K19" s="2">
        <v>2</v>
      </c>
      <c r="N19" s="1">
        <v>2</v>
      </c>
      <c r="O19" s="2"/>
      <c r="S19" s="2"/>
      <c r="U19" s="1"/>
      <c r="V19" s="1"/>
      <c r="Y19" s="1"/>
      <c r="Z19" s="2"/>
      <c r="AA19" s="1"/>
      <c r="AB19" s="50"/>
      <c r="AC19" s="50">
        <v>98</v>
      </c>
      <c r="AD19" s="64"/>
    </row>
    <row r="20" spans="1:30" x14ac:dyDescent="0.25">
      <c r="A20" s="2">
        <v>2018</v>
      </c>
      <c r="B20" s="2">
        <v>10</v>
      </c>
      <c r="C20" s="2" t="s">
        <v>77</v>
      </c>
      <c r="D20" s="2" t="s">
        <v>53</v>
      </c>
      <c r="E20" s="2" t="s">
        <v>52</v>
      </c>
      <c r="F20" s="2" t="s">
        <v>54</v>
      </c>
      <c r="G20" s="21" t="s">
        <v>55</v>
      </c>
      <c r="H20" s="17">
        <v>43383</v>
      </c>
      <c r="I20" s="2" t="s">
        <v>57</v>
      </c>
      <c r="J20" s="64" t="s">
        <v>115</v>
      </c>
      <c r="K20" s="2">
        <v>3</v>
      </c>
      <c r="N20" s="1"/>
      <c r="O20" s="2"/>
      <c r="S20" s="2"/>
      <c r="U20" s="1"/>
      <c r="V20" s="1"/>
      <c r="Y20" s="1"/>
      <c r="Z20" s="2"/>
      <c r="AA20" s="1"/>
      <c r="AB20" s="50"/>
      <c r="AC20" s="50">
        <v>100</v>
      </c>
      <c r="AD20" s="64"/>
    </row>
    <row r="21" spans="1:30" x14ac:dyDescent="0.25">
      <c r="A21" s="2">
        <v>2018</v>
      </c>
      <c r="B21" s="2">
        <v>10</v>
      </c>
      <c r="C21" s="2" t="s">
        <v>77</v>
      </c>
      <c r="D21" s="2" t="s">
        <v>53</v>
      </c>
      <c r="E21" s="2" t="s">
        <v>52</v>
      </c>
      <c r="F21" s="2" t="s">
        <v>54</v>
      </c>
      <c r="G21" s="21" t="s">
        <v>55</v>
      </c>
      <c r="H21" s="17">
        <v>43383</v>
      </c>
      <c r="I21" s="2" t="s">
        <v>57</v>
      </c>
      <c r="J21" s="64" t="s">
        <v>116</v>
      </c>
      <c r="K21" s="2">
        <v>4</v>
      </c>
      <c r="N21" s="1"/>
      <c r="O21" s="2"/>
      <c r="S21" s="2"/>
      <c r="U21" s="1"/>
      <c r="V21" s="1"/>
      <c r="Y21" s="1"/>
      <c r="Z21" s="2"/>
      <c r="AA21" s="1"/>
      <c r="AB21" s="50">
        <v>11</v>
      </c>
      <c r="AC21" s="50">
        <v>89</v>
      </c>
      <c r="AD21" s="64"/>
    </row>
    <row r="22" spans="1:30" x14ac:dyDescent="0.25">
      <c r="A22" s="2">
        <v>2018</v>
      </c>
      <c r="B22" s="2">
        <v>10</v>
      </c>
      <c r="C22" s="2" t="s">
        <v>77</v>
      </c>
      <c r="D22" s="2" t="s">
        <v>53</v>
      </c>
      <c r="E22" s="2" t="s">
        <v>52</v>
      </c>
      <c r="F22" s="2" t="s">
        <v>54</v>
      </c>
      <c r="G22" s="21" t="s">
        <v>55</v>
      </c>
      <c r="H22" s="17">
        <v>43383</v>
      </c>
      <c r="I22" s="2" t="s">
        <v>57</v>
      </c>
      <c r="J22" s="64" t="s">
        <v>117</v>
      </c>
      <c r="K22" s="2">
        <v>5</v>
      </c>
      <c r="N22" s="1"/>
      <c r="O22" s="2"/>
      <c r="S22" s="2"/>
      <c r="U22" s="1"/>
      <c r="V22" s="1"/>
      <c r="Y22" s="1"/>
      <c r="Z22" s="2"/>
      <c r="AA22" s="1"/>
      <c r="AB22" s="50">
        <v>4</v>
      </c>
      <c r="AC22" s="50">
        <v>96</v>
      </c>
      <c r="AD22" s="64"/>
    </row>
    <row r="23" spans="1:30" x14ac:dyDescent="0.25">
      <c r="A23" s="2">
        <v>2018</v>
      </c>
      <c r="B23" s="2">
        <v>10</v>
      </c>
      <c r="C23" s="2" t="s">
        <v>77</v>
      </c>
      <c r="D23" s="2" t="s">
        <v>53</v>
      </c>
      <c r="E23" s="2" t="s">
        <v>52</v>
      </c>
      <c r="F23" s="2" t="s">
        <v>54</v>
      </c>
      <c r="G23" s="21" t="s">
        <v>55</v>
      </c>
      <c r="H23" s="17">
        <v>43383</v>
      </c>
      <c r="I23" s="2" t="s">
        <v>57</v>
      </c>
      <c r="J23" s="64" t="s">
        <v>118</v>
      </c>
      <c r="K23" s="2">
        <v>6</v>
      </c>
      <c r="N23" s="1"/>
      <c r="O23" s="2"/>
      <c r="S23" s="2"/>
      <c r="U23" s="1"/>
      <c r="V23" s="1"/>
      <c r="Y23" s="1"/>
      <c r="Z23" s="2"/>
      <c r="AA23" s="1"/>
      <c r="AB23" s="50"/>
      <c r="AC23" s="50">
        <v>100</v>
      </c>
      <c r="AD23" s="64"/>
    </row>
    <row r="24" spans="1:30" x14ac:dyDescent="0.25">
      <c r="A24" s="2">
        <v>2018</v>
      </c>
      <c r="B24" s="2">
        <v>10</v>
      </c>
      <c r="C24" s="2" t="s">
        <v>77</v>
      </c>
      <c r="D24" s="2" t="s">
        <v>53</v>
      </c>
      <c r="E24" s="2" t="s">
        <v>52</v>
      </c>
      <c r="F24" s="2" t="s">
        <v>54</v>
      </c>
      <c r="G24" s="21" t="s">
        <v>55</v>
      </c>
      <c r="H24" s="17">
        <v>43383</v>
      </c>
      <c r="I24" s="2" t="s">
        <v>57</v>
      </c>
      <c r="J24" s="64" t="s">
        <v>119</v>
      </c>
      <c r="K24" s="2">
        <v>7</v>
      </c>
      <c r="N24" s="1"/>
      <c r="O24" s="2"/>
      <c r="S24" s="2"/>
      <c r="U24" s="1"/>
      <c r="V24" s="1"/>
      <c r="Y24" s="1"/>
      <c r="Z24" s="2"/>
      <c r="AA24" s="1"/>
      <c r="AB24" s="50"/>
      <c r="AC24" s="50">
        <v>100</v>
      </c>
      <c r="AD24" s="64"/>
    </row>
    <row r="25" spans="1:30" x14ac:dyDescent="0.25">
      <c r="A25" s="2">
        <v>2018</v>
      </c>
      <c r="B25" s="2">
        <v>10</v>
      </c>
      <c r="C25" s="2" t="s">
        <v>77</v>
      </c>
      <c r="D25" s="2" t="s">
        <v>53</v>
      </c>
      <c r="E25" s="2" t="s">
        <v>52</v>
      </c>
      <c r="F25" s="2" t="s">
        <v>54</v>
      </c>
      <c r="G25" s="21" t="s">
        <v>55</v>
      </c>
      <c r="H25" s="17">
        <v>43383</v>
      </c>
      <c r="I25" s="2" t="s">
        <v>57</v>
      </c>
      <c r="J25" s="64" t="s">
        <v>120</v>
      </c>
      <c r="K25" s="2">
        <v>8</v>
      </c>
      <c r="N25" s="1">
        <v>1</v>
      </c>
      <c r="O25" s="2"/>
      <c r="S25" s="2"/>
      <c r="U25" s="1"/>
      <c r="V25" s="1"/>
      <c r="Y25" s="1"/>
      <c r="Z25" s="2"/>
      <c r="AA25" s="1"/>
      <c r="AB25" s="50"/>
      <c r="AC25" s="50">
        <v>99</v>
      </c>
      <c r="AD25" s="64"/>
    </row>
    <row r="26" spans="1:30" x14ac:dyDescent="0.25">
      <c r="A26" s="2">
        <v>2018</v>
      </c>
      <c r="B26" s="2">
        <v>10</v>
      </c>
      <c r="C26" s="2" t="s">
        <v>77</v>
      </c>
      <c r="D26" s="2" t="s">
        <v>53</v>
      </c>
      <c r="E26" s="2" t="s">
        <v>52</v>
      </c>
      <c r="F26" s="2" t="s">
        <v>54</v>
      </c>
      <c r="G26" s="21" t="s">
        <v>55</v>
      </c>
      <c r="H26" s="17">
        <v>43383</v>
      </c>
      <c r="I26" s="2" t="s">
        <v>57</v>
      </c>
      <c r="J26" s="64" t="s">
        <v>121</v>
      </c>
      <c r="K26" s="2">
        <v>9</v>
      </c>
      <c r="N26" s="1"/>
      <c r="O26" s="2"/>
      <c r="S26" s="2"/>
      <c r="U26" s="1"/>
      <c r="V26" s="1"/>
      <c r="Y26" s="1"/>
      <c r="Z26" s="2"/>
      <c r="AA26" s="1"/>
      <c r="AB26" s="50"/>
      <c r="AC26" s="50">
        <v>100</v>
      </c>
      <c r="AD26" s="64"/>
    </row>
    <row r="27" spans="1:30" x14ac:dyDescent="0.25">
      <c r="A27" s="2">
        <v>2018</v>
      </c>
      <c r="B27" s="2">
        <v>10</v>
      </c>
      <c r="C27" s="2" t="s">
        <v>77</v>
      </c>
      <c r="D27" s="2" t="s">
        <v>53</v>
      </c>
      <c r="E27" s="2" t="s">
        <v>52</v>
      </c>
      <c r="F27" s="2" t="s">
        <v>54</v>
      </c>
      <c r="G27" s="21" t="s">
        <v>55</v>
      </c>
      <c r="H27" s="17">
        <v>43383</v>
      </c>
      <c r="I27" s="2" t="s">
        <v>57</v>
      </c>
      <c r="J27" s="23" t="s">
        <v>122</v>
      </c>
      <c r="K27" s="2">
        <v>10</v>
      </c>
      <c r="N27" s="1"/>
      <c r="O27" s="2"/>
      <c r="S27" s="2"/>
      <c r="U27" s="1"/>
      <c r="V27" s="1"/>
      <c r="Y27" s="1"/>
      <c r="Z27" s="2"/>
      <c r="AA27" s="1"/>
      <c r="AB27" s="50">
        <v>1</v>
      </c>
      <c r="AC27" s="50">
        <v>99</v>
      </c>
      <c r="AD27" s="64"/>
    </row>
    <row r="28" spans="1:30" x14ac:dyDescent="0.25">
      <c r="A28" s="2">
        <v>2018</v>
      </c>
      <c r="B28" s="2">
        <v>10</v>
      </c>
      <c r="C28" s="2" t="s">
        <v>77</v>
      </c>
      <c r="D28" s="2" t="s">
        <v>53</v>
      </c>
      <c r="E28" s="2" t="s">
        <v>52</v>
      </c>
      <c r="F28" s="2" t="s">
        <v>54</v>
      </c>
      <c r="G28" t="s">
        <v>66</v>
      </c>
      <c r="H28" s="17">
        <v>43383</v>
      </c>
      <c r="I28" s="2" t="s">
        <v>57</v>
      </c>
      <c r="J28" s="64" t="s">
        <v>104</v>
      </c>
      <c r="K28" s="2">
        <v>1</v>
      </c>
      <c r="N28" s="1"/>
      <c r="O28" s="2"/>
      <c r="S28" s="2"/>
      <c r="U28" s="1">
        <v>11</v>
      </c>
      <c r="V28" s="1"/>
      <c r="Y28" s="1">
        <v>2</v>
      </c>
      <c r="Z28" s="2"/>
      <c r="AA28" s="1"/>
      <c r="AB28" s="50"/>
      <c r="AC28" s="50">
        <v>87</v>
      </c>
      <c r="AD28" s="64"/>
    </row>
    <row r="29" spans="1:30" x14ac:dyDescent="0.25">
      <c r="A29" s="2">
        <v>2018</v>
      </c>
      <c r="B29" s="2">
        <v>10</v>
      </c>
      <c r="C29" s="2" t="s">
        <v>77</v>
      </c>
      <c r="D29" s="2" t="s">
        <v>53</v>
      </c>
      <c r="E29" s="2" t="s">
        <v>52</v>
      </c>
      <c r="F29" s="2" t="s">
        <v>54</v>
      </c>
      <c r="G29" t="s">
        <v>66</v>
      </c>
      <c r="H29" s="17">
        <v>43383</v>
      </c>
      <c r="I29" s="2" t="s">
        <v>57</v>
      </c>
      <c r="J29" s="23" t="s">
        <v>105</v>
      </c>
      <c r="K29" s="2">
        <v>2</v>
      </c>
      <c r="N29" s="1"/>
      <c r="O29" s="2"/>
      <c r="S29" s="2"/>
      <c r="U29" s="1"/>
      <c r="V29" s="1"/>
      <c r="Y29" s="1">
        <v>38</v>
      </c>
      <c r="Z29" s="2"/>
      <c r="AA29" s="1"/>
      <c r="AB29" s="50"/>
      <c r="AC29" s="50">
        <v>62</v>
      </c>
      <c r="AD29" s="64"/>
    </row>
    <row r="30" spans="1:30" s="15" customFormat="1" x14ac:dyDescent="0.25">
      <c r="A30" s="25">
        <v>2018</v>
      </c>
      <c r="B30" s="25">
        <v>10</v>
      </c>
      <c r="C30" s="25" t="s">
        <v>77</v>
      </c>
      <c r="D30" s="25" t="s">
        <v>53</v>
      </c>
      <c r="E30" s="25" t="s">
        <v>52</v>
      </c>
      <c r="F30" s="25" t="s">
        <v>54</v>
      </c>
      <c r="G30" s="15" t="s">
        <v>66</v>
      </c>
      <c r="H30" s="18">
        <v>43383</v>
      </c>
      <c r="I30" s="25" t="s">
        <v>57</v>
      </c>
      <c r="J30" s="64" t="s">
        <v>106</v>
      </c>
      <c r="K30" s="25">
        <v>3</v>
      </c>
      <c r="N30" s="25">
        <v>13</v>
      </c>
      <c r="O30" s="25"/>
      <c r="P30" s="25">
        <v>1</v>
      </c>
      <c r="S30" s="25"/>
      <c r="T30" s="16"/>
      <c r="U30" s="16"/>
      <c r="V30" s="16"/>
      <c r="Y30" s="16">
        <v>65</v>
      </c>
      <c r="Z30" s="25"/>
      <c r="AA30" s="16"/>
      <c r="AB30" s="16"/>
      <c r="AC30" s="50">
        <v>21</v>
      </c>
      <c r="AD30" s="64"/>
    </row>
    <row r="31" spans="1:30" x14ac:dyDescent="0.25">
      <c r="A31" s="2">
        <v>2018</v>
      </c>
      <c r="B31" s="2">
        <v>10</v>
      </c>
      <c r="C31" s="2" t="s">
        <v>77</v>
      </c>
      <c r="D31" s="2" t="s">
        <v>53</v>
      </c>
      <c r="E31" s="2" t="s">
        <v>52</v>
      </c>
      <c r="F31" s="2" t="s">
        <v>54</v>
      </c>
      <c r="G31" t="s">
        <v>66</v>
      </c>
      <c r="H31" s="17">
        <v>43383</v>
      </c>
      <c r="I31" s="2" t="s">
        <v>57</v>
      </c>
      <c r="J31" s="64" t="s">
        <v>107</v>
      </c>
      <c r="K31" s="2">
        <v>4</v>
      </c>
      <c r="O31" s="2"/>
      <c r="S31" s="2"/>
      <c r="U31" s="1">
        <v>1</v>
      </c>
      <c r="V31" s="1"/>
      <c r="Y31" s="1">
        <v>39</v>
      </c>
      <c r="Z31" s="2"/>
      <c r="AA31" s="1"/>
      <c r="AB31" s="50"/>
      <c r="AC31" s="50">
        <v>60</v>
      </c>
      <c r="AD31" s="64"/>
    </row>
    <row r="32" spans="1:30" x14ac:dyDescent="0.25">
      <c r="A32" s="2">
        <v>2018</v>
      </c>
      <c r="B32" s="2">
        <v>10</v>
      </c>
      <c r="C32" s="2" t="s">
        <v>77</v>
      </c>
      <c r="D32" s="2" t="s">
        <v>53</v>
      </c>
      <c r="E32" s="2" t="s">
        <v>52</v>
      </c>
      <c r="F32" s="2" t="s">
        <v>54</v>
      </c>
      <c r="G32" t="s">
        <v>66</v>
      </c>
      <c r="H32" s="17">
        <v>43383</v>
      </c>
      <c r="I32" s="2" t="s">
        <v>57</v>
      </c>
      <c r="J32" s="64" t="s">
        <v>108</v>
      </c>
      <c r="K32" s="2">
        <v>5</v>
      </c>
      <c r="N32" s="2">
        <v>27</v>
      </c>
      <c r="O32" s="2"/>
      <c r="S32" s="2"/>
      <c r="U32" s="1"/>
      <c r="V32" s="1"/>
      <c r="Y32" s="1"/>
      <c r="Z32" s="2"/>
      <c r="AA32" s="1"/>
      <c r="AB32" s="50"/>
      <c r="AC32" s="50">
        <v>73</v>
      </c>
      <c r="AD32" s="64"/>
    </row>
    <row r="33" spans="1:30" x14ac:dyDescent="0.25">
      <c r="A33" s="2">
        <v>2018</v>
      </c>
      <c r="B33" s="2">
        <v>10</v>
      </c>
      <c r="C33" s="2" t="s">
        <v>77</v>
      </c>
      <c r="D33" s="2" t="s">
        <v>53</v>
      </c>
      <c r="E33" s="2" t="s">
        <v>52</v>
      </c>
      <c r="F33" s="2" t="s">
        <v>54</v>
      </c>
      <c r="G33" t="s">
        <v>66</v>
      </c>
      <c r="H33" s="17">
        <v>43383</v>
      </c>
      <c r="I33" s="2" t="s">
        <v>57</v>
      </c>
      <c r="J33" s="64" t="s">
        <v>109</v>
      </c>
      <c r="K33" s="2">
        <v>6</v>
      </c>
      <c r="O33" s="2"/>
      <c r="S33" s="2"/>
      <c r="U33" s="1"/>
      <c r="V33" s="1"/>
      <c r="Y33" s="1">
        <v>15</v>
      </c>
      <c r="Z33" s="2"/>
      <c r="AA33" s="1"/>
      <c r="AB33" s="50"/>
      <c r="AC33" s="50">
        <v>85</v>
      </c>
      <c r="AD33" s="64"/>
    </row>
    <row r="34" spans="1:30" x14ac:dyDescent="0.25">
      <c r="A34" s="2">
        <v>2018</v>
      </c>
      <c r="B34" s="2">
        <v>10</v>
      </c>
      <c r="C34" s="2" t="s">
        <v>77</v>
      </c>
      <c r="D34" s="2" t="s">
        <v>53</v>
      </c>
      <c r="E34" s="2" t="s">
        <v>52</v>
      </c>
      <c r="F34" s="2" t="s">
        <v>54</v>
      </c>
      <c r="G34" t="s">
        <v>66</v>
      </c>
      <c r="H34" s="17">
        <v>43383</v>
      </c>
      <c r="I34" s="2" t="s">
        <v>57</v>
      </c>
      <c r="J34" s="64" t="s">
        <v>110</v>
      </c>
      <c r="K34" s="2">
        <v>7</v>
      </c>
      <c r="O34" s="2"/>
      <c r="S34" s="2"/>
      <c r="U34" s="1"/>
      <c r="V34" s="1"/>
      <c r="Y34" s="1">
        <v>5</v>
      </c>
      <c r="Z34" s="2"/>
      <c r="AA34" s="1"/>
      <c r="AB34" s="50"/>
      <c r="AC34" s="50">
        <v>95</v>
      </c>
      <c r="AD34" s="64"/>
    </row>
    <row r="35" spans="1:30" x14ac:dyDescent="0.25">
      <c r="A35" s="2">
        <v>2018</v>
      </c>
      <c r="B35" s="2">
        <v>10</v>
      </c>
      <c r="C35" s="2" t="s">
        <v>77</v>
      </c>
      <c r="D35" s="2" t="s">
        <v>53</v>
      </c>
      <c r="E35" s="2" t="s">
        <v>52</v>
      </c>
      <c r="F35" s="2" t="s">
        <v>54</v>
      </c>
      <c r="G35" t="s">
        <v>66</v>
      </c>
      <c r="H35" s="17">
        <v>43383</v>
      </c>
      <c r="I35" s="2" t="s">
        <v>57</v>
      </c>
      <c r="J35" s="64" t="s">
        <v>111</v>
      </c>
      <c r="K35" s="2">
        <v>8</v>
      </c>
      <c r="N35" s="2">
        <v>2</v>
      </c>
      <c r="O35" s="2"/>
      <c r="S35" s="2"/>
      <c r="U35" s="1"/>
      <c r="V35" s="1"/>
      <c r="Y35" s="1">
        <v>4</v>
      </c>
      <c r="Z35" s="2"/>
      <c r="AA35" s="1"/>
      <c r="AB35" s="50"/>
      <c r="AC35" s="50">
        <v>94</v>
      </c>
      <c r="AD35" s="64"/>
    </row>
    <row r="36" spans="1:30" x14ac:dyDescent="0.25">
      <c r="A36" s="2">
        <v>2018</v>
      </c>
      <c r="B36" s="2">
        <v>10</v>
      </c>
      <c r="C36" s="2" t="s">
        <v>77</v>
      </c>
      <c r="D36" s="2" t="s">
        <v>53</v>
      </c>
      <c r="E36" s="2" t="s">
        <v>52</v>
      </c>
      <c r="F36" s="2" t="s">
        <v>54</v>
      </c>
      <c r="G36" t="s">
        <v>66</v>
      </c>
      <c r="H36" s="17">
        <v>43383</v>
      </c>
      <c r="I36" s="2" t="s">
        <v>57</v>
      </c>
      <c r="J36" s="64" t="s">
        <v>112</v>
      </c>
      <c r="K36" s="2">
        <v>9</v>
      </c>
      <c r="N36" s="1"/>
      <c r="O36" s="2"/>
      <c r="S36" s="2"/>
      <c r="U36" s="1"/>
      <c r="V36" s="1"/>
      <c r="Y36" s="1">
        <v>6</v>
      </c>
      <c r="Z36" s="2"/>
      <c r="AA36" s="1"/>
      <c r="AB36" s="50"/>
      <c r="AC36" s="50">
        <v>94</v>
      </c>
      <c r="AD36" s="64"/>
    </row>
    <row r="37" spans="1:30" x14ac:dyDescent="0.25">
      <c r="A37" s="2">
        <v>2018</v>
      </c>
      <c r="B37" s="2">
        <v>10</v>
      </c>
      <c r="C37" s="2" t="s">
        <v>77</v>
      </c>
      <c r="D37" s="2" t="s">
        <v>53</v>
      </c>
      <c r="E37" s="2" t="s">
        <v>52</v>
      </c>
      <c r="F37" s="2" t="s">
        <v>54</v>
      </c>
      <c r="G37" t="s">
        <v>66</v>
      </c>
      <c r="H37" s="17">
        <v>43383</v>
      </c>
      <c r="I37" s="2" t="s">
        <v>57</v>
      </c>
      <c r="J37" s="23" t="s">
        <v>103</v>
      </c>
      <c r="K37" s="2">
        <v>10</v>
      </c>
      <c r="N37" s="1"/>
      <c r="O37" s="2"/>
      <c r="S37" s="2"/>
      <c r="U37" s="1">
        <v>3</v>
      </c>
      <c r="V37" s="1"/>
      <c r="Y37" s="1">
        <v>15</v>
      </c>
      <c r="Z37" s="2"/>
      <c r="AA37" s="1"/>
      <c r="AB37" s="50"/>
      <c r="AC37" s="50">
        <v>82</v>
      </c>
      <c r="AD37" s="64"/>
    </row>
    <row r="38" spans="1:30" s="31" customFormat="1" x14ac:dyDescent="0.25">
      <c r="A38" s="28">
        <v>2018</v>
      </c>
      <c r="B38" s="28">
        <v>10</v>
      </c>
      <c r="C38" s="28" t="s">
        <v>77</v>
      </c>
      <c r="D38" s="28" t="s">
        <v>53</v>
      </c>
      <c r="E38" s="28" t="s">
        <v>52</v>
      </c>
      <c r="F38" s="28" t="s">
        <v>54</v>
      </c>
      <c r="G38" s="58" t="s">
        <v>96</v>
      </c>
      <c r="H38" s="18">
        <v>43384</v>
      </c>
      <c r="I38" s="28" t="s">
        <v>91</v>
      </c>
      <c r="J38" s="64" t="s">
        <v>123</v>
      </c>
      <c r="K38" s="28">
        <v>1</v>
      </c>
      <c r="M38" s="31">
        <v>15</v>
      </c>
      <c r="N38" s="28">
        <v>78</v>
      </c>
      <c r="O38" s="28"/>
      <c r="P38" s="28">
        <v>4</v>
      </c>
      <c r="S38" s="28"/>
      <c r="T38" s="59"/>
      <c r="U38" s="28">
        <v>1</v>
      </c>
      <c r="V38" s="59"/>
      <c r="X38" s="31">
        <v>1</v>
      </c>
      <c r="Y38" s="28">
        <v>1</v>
      </c>
      <c r="Z38" s="28"/>
      <c r="AA38" s="59"/>
      <c r="AB38" s="59"/>
      <c r="AC38" s="50">
        <v>15</v>
      </c>
      <c r="AD38" s="64"/>
    </row>
    <row r="39" spans="1:30" x14ac:dyDescent="0.25">
      <c r="A39" s="2">
        <v>2018</v>
      </c>
      <c r="B39" s="2">
        <v>10</v>
      </c>
      <c r="C39" s="2" t="s">
        <v>77</v>
      </c>
      <c r="D39" s="2" t="s">
        <v>53</v>
      </c>
      <c r="E39" s="2" t="s">
        <v>52</v>
      </c>
      <c r="F39" s="2" t="s">
        <v>54</v>
      </c>
      <c r="G39" s="21" t="s">
        <v>96</v>
      </c>
      <c r="H39" s="17">
        <v>43384</v>
      </c>
      <c r="I39" s="2" t="s">
        <v>91</v>
      </c>
      <c r="J39" s="23" t="s">
        <v>124</v>
      </c>
      <c r="K39" s="2">
        <v>2</v>
      </c>
      <c r="O39" s="2"/>
      <c r="S39" s="1"/>
      <c r="U39" s="2">
        <v>7</v>
      </c>
      <c r="V39" s="1"/>
      <c r="Y39" s="2">
        <v>40</v>
      </c>
      <c r="Z39" s="2"/>
      <c r="AA39" s="1"/>
      <c r="AB39" s="50"/>
      <c r="AC39" s="50">
        <v>53</v>
      </c>
      <c r="AD39" s="64"/>
    </row>
    <row r="40" spans="1:30" x14ac:dyDescent="0.25">
      <c r="A40" s="2">
        <v>2018</v>
      </c>
      <c r="B40" s="2">
        <v>10</v>
      </c>
      <c r="C40" s="2" t="s">
        <v>77</v>
      </c>
      <c r="D40" s="2" t="s">
        <v>53</v>
      </c>
      <c r="E40" s="2" t="s">
        <v>52</v>
      </c>
      <c r="F40" s="2" t="s">
        <v>54</v>
      </c>
      <c r="G40" s="21" t="s">
        <v>96</v>
      </c>
      <c r="H40" s="17">
        <v>43384</v>
      </c>
      <c r="I40" s="2" t="s">
        <v>91</v>
      </c>
      <c r="J40" s="64" t="s">
        <v>125</v>
      </c>
      <c r="K40" s="2">
        <v>3</v>
      </c>
      <c r="N40" s="2">
        <v>57</v>
      </c>
      <c r="O40" s="1"/>
      <c r="P40" s="2">
        <v>14</v>
      </c>
      <c r="S40" s="1">
        <v>2</v>
      </c>
      <c r="U40" s="2">
        <v>1</v>
      </c>
      <c r="V40" s="1"/>
      <c r="Z40" s="2"/>
      <c r="AA40" s="1"/>
      <c r="AB40" s="50"/>
      <c r="AC40" s="50">
        <v>26</v>
      </c>
      <c r="AD40" s="64"/>
    </row>
    <row r="41" spans="1:30" s="32" customFormat="1" x14ac:dyDescent="0.25">
      <c r="A41" s="41">
        <v>2018</v>
      </c>
      <c r="B41" s="41">
        <v>10</v>
      </c>
      <c r="C41" s="41" t="s">
        <v>77</v>
      </c>
      <c r="D41" s="41" t="s">
        <v>53</v>
      </c>
      <c r="E41" s="41" t="s">
        <v>52</v>
      </c>
      <c r="F41" s="41" t="s">
        <v>54</v>
      </c>
      <c r="G41" s="33" t="s">
        <v>96</v>
      </c>
      <c r="H41" s="17">
        <v>43384</v>
      </c>
      <c r="I41" s="41" t="s">
        <v>91</v>
      </c>
      <c r="J41" s="23" t="s">
        <v>126</v>
      </c>
      <c r="K41" s="41">
        <v>4</v>
      </c>
      <c r="N41" s="41">
        <v>51</v>
      </c>
      <c r="O41" s="53">
        <v>1</v>
      </c>
      <c r="P41" s="41">
        <v>29</v>
      </c>
      <c r="S41" s="53">
        <v>3</v>
      </c>
      <c r="T41" s="53"/>
      <c r="U41" s="41">
        <v>1</v>
      </c>
      <c r="V41" s="53"/>
      <c r="Y41" s="41">
        <v>3</v>
      </c>
      <c r="Z41" s="41"/>
      <c r="AA41" s="53"/>
      <c r="AB41" s="53"/>
      <c r="AC41" s="50">
        <v>12</v>
      </c>
      <c r="AD41" s="64"/>
    </row>
    <row r="42" spans="1:30" x14ac:dyDescent="0.25">
      <c r="A42" s="2">
        <v>2018</v>
      </c>
      <c r="B42" s="2">
        <v>10</v>
      </c>
      <c r="C42" s="2" t="s">
        <v>77</v>
      </c>
      <c r="D42" s="2" t="s">
        <v>53</v>
      </c>
      <c r="E42" s="2" t="s">
        <v>52</v>
      </c>
      <c r="F42" s="2" t="s">
        <v>54</v>
      </c>
      <c r="G42" s="21" t="s">
        <v>96</v>
      </c>
      <c r="H42" s="17">
        <v>43384</v>
      </c>
      <c r="I42" s="2" t="s">
        <v>91</v>
      </c>
      <c r="J42" s="64" t="s">
        <v>127</v>
      </c>
      <c r="K42" s="2">
        <v>5</v>
      </c>
      <c r="N42" s="2">
        <v>35</v>
      </c>
      <c r="O42" s="1">
        <v>1</v>
      </c>
      <c r="P42" s="2">
        <v>22</v>
      </c>
      <c r="S42" s="1"/>
      <c r="V42" s="1"/>
      <c r="Y42" s="2">
        <v>32</v>
      </c>
      <c r="Z42" s="2"/>
      <c r="AA42" s="1"/>
      <c r="AB42" s="50"/>
      <c r="AC42" s="50">
        <v>10</v>
      </c>
      <c r="AD42" s="64"/>
    </row>
    <row r="43" spans="1:30" s="32" customFormat="1" x14ac:dyDescent="0.25">
      <c r="A43" s="41">
        <v>2018</v>
      </c>
      <c r="B43" s="41">
        <v>10</v>
      </c>
      <c r="C43" s="41" t="s">
        <v>77</v>
      </c>
      <c r="D43" s="41" t="s">
        <v>53</v>
      </c>
      <c r="E43" s="41" t="s">
        <v>52</v>
      </c>
      <c r="F43" s="41" t="s">
        <v>54</v>
      </c>
      <c r="G43" s="33" t="s">
        <v>96</v>
      </c>
      <c r="H43" s="17">
        <v>43384</v>
      </c>
      <c r="I43" s="41" t="s">
        <v>91</v>
      </c>
      <c r="J43" s="23" t="s">
        <v>128</v>
      </c>
      <c r="K43" s="41">
        <v>6</v>
      </c>
      <c r="L43" s="32">
        <v>1</v>
      </c>
      <c r="N43" s="41">
        <v>62</v>
      </c>
      <c r="O43" s="53"/>
      <c r="P43" s="41"/>
      <c r="R43" s="32">
        <v>8</v>
      </c>
      <c r="S43" s="53"/>
      <c r="T43" s="53"/>
      <c r="U43" s="41"/>
      <c r="V43" s="53"/>
      <c r="W43" s="32">
        <v>1</v>
      </c>
      <c r="X43" s="32">
        <v>1</v>
      </c>
      <c r="Y43" s="41">
        <v>27</v>
      </c>
      <c r="Z43" s="41"/>
      <c r="AA43" s="53"/>
      <c r="AB43" s="53"/>
      <c r="AC43" s="50">
        <v>1</v>
      </c>
      <c r="AD43" s="64"/>
    </row>
    <row r="44" spans="1:30" x14ac:dyDescent="0.25">
      <c r="A44" s="2">
        <v>2018</v>
      </c>
      <c r="B44" s="2">
        <v>10</v>
      </c>
      <c r="C44" s="2" t="s">
        <v>77</v>
      </c>
      <c r="D44" s="2" t="s">
        <v>53</v>
      </c>
      <c r="E44" s="2" t="s">
        <v>52</v>
      </c>
      <c r="F44" s="2" t="s">
        <v>54</v>
      </c>
      <c r="G44" s="21" t="s">
        <v>96</v>
      </c>
      <c r="H44" s="17">
        <v>43384</v>
      </c>
      <c r="I44" s="2" t="s">
        <v>91</v>
      </c>
      <c r="J44" s="64" t="s">
        <v>129</v>
      </c>
      <c r="K44" s="2">
        <v>7</v>
      </c>
      <c r="N44" s="2">
        <v>24</v>
      </c>
      <c r="O44" s="1">
        <v>1</v>
      </c>
      <c r="S44" s="1">
        <v>2</v>
      </c>
      <c r="V44" s="1"/>
      <c r="Y44" s="2">
        <v>62</v>
      </c>
      <c r="Z44" s="2"/>
      <c r="AA44" s="1"/>
      <c r="AB44" s="50"/>
      <c r="AC44" s="50">
        <v>11</v>
      </c>
      <c r="AD44" s="64"/>
    </row>
    <row r="45" spans="1:30" x14ac:dyDescent="0.25">
      <c r="A45" s="2">
        <v>2018</v>
      </c>
      <c r="B45" s="2">
        <v>10</v>
      </c>
      <c r="C45" s="2" t="s">
        <v>77</v>
      </c>
      <c r="D45" s="2" t="s">
        <v>53</v>
      </c>
      <c r="E45" s="2" t="s">
        <v>52</v>
      </c>
      <c r="F45" s="2" t="s">
        <v>54</v>
      </c>
      <c r="G45" s="21" t="s">
        <v>96</v>
      </c>
      <c r="H45" s="17">
        <v>43384</v>
      </c>
      <c r="I45" s="2" t="s">
        <v>91</v>
      </c>
      <c r="J45" s="23" t="s">
        <v>130</v>
      </c>
      <c r="K45" s="2">
        <v>8</v>
      </c>
      <c r="N45" s="2">
        <v>71</v>
      </c>
      <c r="O45" s="1"/>
      <c r="P45" s="2">
        <v>11</v>
      </c>
      <c r="S45" s="1"/>
      <c r="U45" s="2">
        <v>1</v>
      </c>
      <c r="V45" s="1"/>
      <c r="Y45" s="2">
        <v>2</v>
      </c>
      <c r="Z45" s="2"/>
      <c r="AA45" s="1"/>
      <c r="AB45" s="50"/>
      <c r="AC45" s="50">
        <v>15</v>
      </c>
      <c r="AD45" s="64"/>
    </row>
    <row r="46" spans="1:30" x14ac:dyDescent="0.25">
      <c r="A46" s="2">
        <v>2018</v>
      </c>
      <c r="B46" s="2">
        <v>10</v>
      </c>
      <c r="C46" s="2" t="s">
        <v>77</v>
      </c>
      <c r="D46" s="2" t="s">
        <v>53</v>
      </c>
      <c r="E46" s="2" t="s">
        <v>52</v>
      </c>
      <c r="F46" s="2" t="s">
        <v>54</v>
      </c>
      <c r="G46" s="21" t="s">
        <v>96</v>
      </c>
      <c r="H46" s="17">
        <v>43384</v>
      </c>
      <c r="I46" s="2" t="s">
        <v>91</v>
      </c>
      <c r="J46" s="64" t="s">
        <v>131</v>
      </c>
      <c r="K46" s="2">
        <v>9</v>
      </c>
      <c r="N46" s="2">
        <v>41</v>
      </c>
      <c r="O46" s="1"/>
      <c r="P46" s="2">
        <v>10</v>
      </c>
      <c r="S46" s="1"/>
      <c r="V46" s="1">
        <v>1</v>
      </c>
      <c r="Y46" s="2">
        <v>1</v>
      </c>
      <c r="Z46" s="2">
        <v>1</v>
      </c>
      <c r="AA46" s="1"/>
      <c r="AB46" s="50"/>
      <c r="AC46" s="50">
        <v>46</v>
      </c>
      <c r="AD46" s="64"/>
    </row>
    <row r="47" spans="1:30" x14ac:dyDescent="0.25">
      <c r="A47" s="2">
        <v>2018</v>
      </c>
      <c r="B47" s="2">
        <v>10</v>
      </c>
      <c r="C47" s="2" t="s">
        <v>77</v>
      </c>
      <c r="D47" s="2" t="s">
        <v>53</v>
      </c>
      <c r="E47" s="2" t="s">
        <v>52</v>
      </c>
      <c r="F47" s="2" t="s">
        <v>54</v>
      </c>
      <c r="G47" s="21" t="s">
        <v>96</v>
      </c>
      <c r="H47" s="17">
        <v>43384</v>
      </c>
      <c r="I47" s="2" t="s">
        <v>91</v>
      </c>
      <c r="J47" s="23" t="s">
        <v>132</v>
      </c>
      <c r="K47" s="2">
        <v>10</v>
      </c>
      <c r="N47" s="2">
        <v>32</v>
      </c>
      <c r="O47" s="1"/>
      <c r="S47" s="1"/>
      <c r="V47" s="1"/>
      <c r="Y47" s="2">
        <v>65</v>
      </c>
      <c r="Z47" s="2"/>
      <c r="AA47" s="1"/>
      <c r="AB47" s="50">
        <v>2</v>
      </c>
      <c r="AC47" s="50">
        <v>1</v>
      </c>
      <c r="AD47" s="64"/>
    </row>
    <row r="48" spans="1:30" s="15" customFormat="1" x14ac:dyDescent="0.25">
      <c r="A48" s="25">
        <v>2018</v>
      </c>
      <c r="B48" s="25">
        <v>10</v>
      </c>
      <c r="C48" s="25" t="s">
        <v>77</v>
      </c>
      <c r="D48" s="25" t="s">
        <v>53</v>
      </c>
      <c r="E48" s="25" t="s">
        <v>52</v>
      </c>
      <c r="F48" s="25" t="s">
        <v>137</v>
      </c>
      <c r="G48" s="26" t="s">
        <v>55</v>
      </c>
      <c r="H48" s="18">
        <v>43385</v>
      </c>
      <c r="I48" s="25" t="s">
        <v>57</v>
      </c>
      <c r="J48" s="64" t="s">
        <v>143</v>
      </c>
      <c r="K48" s="25">
        <v>1</v>
      </c>
      <c r="N48" s="25"/>
      <c r="O48" s="16"/>
      <c r="P48" s="25"/>
      <c r="S48" s="16"/>
      <c r="T48" s="16"/>
      <c r="U48" s="25"/>
      <c r="V48" s="16"/>
      <c r="Y48" s="25"/>
      <c r="Z48" s="25"/>
      <c r="AA48" s="16"/>
      <c r="AB48" s="16"/>
      <c r="AC48" s="50">
        <v>100</v>
      </c>
      <c r="AD48" s="64"/>
    </row>
    <row r="49" spans="1:30" x14ac:dyDescent="0.25">
      <c r="A49" s="2">
        <v>2018</v>
      </c>
      <c r="B49" s="2">
        <v>10</v>
      </c>
      <c r="C49" s="2" t="s">
        <v>77</v>
      </c>
      <c r="D49" s="2" t="s">
        <v>53</v>
      </c>
      <c r="E49" s="2" t="s">
        <v>52</v>
      </c>
      <c r="F49" s="2" t="s">
        <v>137</v>
      </c>
      <c r="G49" s="21" t="s">
        <v>55</v>
      </c>
      <c r="H49" s="17">
        <v>43385</v>
      </c>
      <c r="I49" s="2" t="s">
        <v>57</v>
      </c>
      <c r="J49" s="64" t="s">
        <v>144</v>
      </c>
      <c r="K49" s="2">
        <v>2</v>
      </c>
      <c r="O49" s="1"/>
      <c r="S49" s="1"/>
      <c r="V49" s="1"/>
      <c r="Z49" s="2"/>
      <c r="AA49" s="1"/>
      <c r="AB49" s="50"/>
      <c r="AC49" s="50">
        <v>100</v>
      </c>
      <c r="AD49" s="64"/>
    </row>
    <row r="50" spans="1:30" x14ac:dyDescent="0.25">
      <c r="A50" s="2">
        <v>2018</v>
      </c>
      <c r="B50" s="2">
        <v>10</v>
      </c>
      <c r="C50" s="2" t="s">
        <v>77</v>
      </c>
      <c r="D50" s="2" t="s">
        <v>53</v>
      </c>
      <c r="E50" s="2" t="s">
        <v>52</v>
      </c>
      <c r="F50" s="2" t="s">
        <v>137</v>
      </c>
      <c r="G50" s="21" t="s">
        <v>55</v>
      </c>
      <c r="H50" s="17">
        <v>43385</v>
      </c>
      <c r="I50" s="2" t="s">
        <v>57</v>
      </c>
      <c r="J50" s="64" t="s">
        <v>145</v>
      </c>
      <c r="K50" s="2">
        <v>3</v>
      </c>
      <c r="O50" s="1"/>
      <c r="S50" s="1"/>
      <c r="V50" s="1"/>
      <c r="Z50" s="2"/>
      <c r="AA50" s="1"/>
      <c r="AB50" s="50"/>
      <c r="AC50" s="50">
        <v>100</v>
      </c>
      <c r="AD50" s="64"/>
    </row>
    <row r="51" spans="1:30" x14ac:dyDescent="0.25">
      <c r="A51" s="2">
        <v>2018</v>
      </c>
      <c r="B51" s="2">
        <v>10</v>
      </c>
      <c r="C51" s="2" t="s">
        <v>77</v>
      </c>
      <c r="D51" s="2" t="s">
        <v>53</v>
      </c>
      <c r="E51" s="2" t="s">
        <v>52</v>
      </c>
      <c r="F51" s="2" t="s">
        <v>137</v>
      </c>
      <c r="G51" s="21" t="s">
        <v>55</v>
      </c>
      <c r="H51" s="17">
        <v>43385</v>
      </c>
      <c r="I51" s="2" t="s">
        <v>57</v>
      </c>
      <c r="J51" s="64" t="s">
        <v>146</v>
      </c>
      <c r="K51" s="2">
        <v>4</v>
      </c>
      <c r="O51" s="1"/>
      <c r="S51" s="1"/>
      <c r="V51" s="1"/>
      <c r="Z51" s="2"/>
      <c r="AA51" s="1"/>
      <c r="AB51" s="50"/>
      <c r="AC51" s="50">
        <v>100</v>
      </c>
      <c r="AD51" s="64"/>
    </row>
    <row r="52" spans="1:30" x14ac:dyDescent="0.25">
      <c r="A52" s="2">
        <v>2018</v>
      </c>
      <c r="B52" s="2">
        <v>10</v>
      </c>
      <c r="C52" s="2" t="s">
        <v>77</v>
      </c>
      <c r="D52" s="2" t="s">
        <v>53</v>
      </c>
      <c r="E52" s="2" t="s">
        <v>52</v>
      </c>
      <c r="F52" s="2" t="s">
        <v>137</v>
      </c>
      <c r="G52" s="21" t="s">
        <v>55</v>
      </c>
      <c r="H52" s="17">
        <v>43385</v>
      </c>
      <c r="I52" s="2" t="s">
        <v>57</v>
      </c>
      <c r="J52" s="64" t="s">
        <v>147</v>
      </c>
      <c r="K52" s="2">
        <v>5</v>
      </c>
      <c r="O52" s="1"/>
      <c r="S52" s="1"/>
      <c r="V52" s="1"/>
      <c r="Z52" s="2"/>
      <c r="AA52" s="1"/>
      <c r="AB52" s="50"/>
      <c r="AC52" s="50">
        <v>100</v>
      </c>
      <c r="AD52" s="64"/>
    </row>
    <row r="53" spans="1:30" x14ac:dyDescent="0.25">
      <c r="A53" s="2">
        <v>2018</v>
      </c>
      <c r="B53" s="2">
        <v>10</v>
      </c>
      <c r="C53" s="2" t="s">
        <v>77</v>
      </c>
      <c r="D53" s="2" t="s">
        <v>53</v>
      </c>
      <c r="E53" s="2" t="s">
        <v>52</v>
      </c>
      <c r="F53" s="2" t="s">
        <v>137</v>
      </c>
      <c r="G53" s="21" t="s">
        <v>55</v>
      </c>
      <c r="H53" s="17">
        <v>43385</v>
      </c>
      <c r="I53" s="2" t="s">
        <v>57</v>
      </c>
      <c r="J53" s="64" t="s">
        <v>148</v>
      </c>
      <c r="K53" s="2">
        <v>6</v>
      </c>
      <c r="O53" s="1"/>
      <c r="S53" s="1"/>
      <c r="V53" s="1"/>
      <c r="Z53" s="2"/>
      <c r="AA53" s="1"/>
      <c r="AB53" s="50"/>
      <c r="AC53" s="50">
        <v>100</v>
      </c>
      <c r="AD53" s="64"/>
    </row>
    <row r="54" spans="1:30" x14ac:dyDescent="0.25">
      <c r="A54" s="2">
        <v>2018</v>
      </c>
      <c r="B54" s="2">
        <v>10</v>
      </c>
      <c r="C54" s="2" t="s">
        <v>77</v>
      </c>
      <c r="D54" s="2" t="s">
        <v>53</v>
      </c>
      <c r="E54" s="2" t="s">
        <v>52</v>
      </c>
      <c r="F54" s="2" t="s">
        <v>137</v>
      </c>
      <c r="G54" s="21" t="s">
        <v>55</v>
      </c>
      <c r="H54" s="17">
        <v>43385</v>
      </c>
      <c r="I54" s="2" t="s">
        <v>57</v>
      </c>
      <c r="J54" s="64" t="s">
        <v>149</v>
      </c>
      <c r="K54" s="2">
        <v>7</v>
      </c>
      <c r="O54" s="1"/>
      <c r="S54" s="1"/>
      <c r="V54" s="1"/>
      <c r="Z54" s="2"/>
      <c r="AA54" s="1"/>
      <c r="AB54" s="50"/>
      <c r="AC54" s="50">
        <v>100</v>
      </c>
      <c r="AD54" s="64"/>
    </row>
    <row r="55" spans="1:30" x14ac:dyDescent="0.25">
      <c r="A55" s="2">
        <v>2018</v>
      </c>
      <c r="B55" s="2">
        <v>10</v>
      </c>
      <c r="C55" s="2" t="s">
        <v>77</v>
      </c>
      <c r="D55" s="2" t="s">
        <v>53</v>
      </c>
      <c r="E55" s="2" t="s">
        <v>52</v>
      </c>
      <c r="F55" s="2" t="s">
        <v>137</v>
      </c>
      <c r="G55" s="21" t="s">
        <v>55</v>
      </c>
      <c r="H55" s="17">
        <v>43385</v>
      </c>
      <c r="I55" s="2" t="s">
        <v>57</v>
      </c>
      <c r="J55" s="64" t="s">
        <v>150</v>
      </c>
      <c r="K55" s="2">
        <v>8</v>
      </c>
      <c r="N55" s="2">
        <v>2</v>
      </c>
      <c r="O55" s="1"/>
      <c r="S55" s="1"/>
      <c r="V55" s="1"/>
      <c r="Z55" s="2"/>
      <c r="AA55" s="1"/>
      <c r="AB55" s="50"/>
      <c r="AC55" s="50">
        <v>98</v>
      </c>
      <c r="AD55" s="64"/>
    </row>
    <row r="56" spans="1:30" x14ac:dyDescent="0.25">
      <c r="A56" s="2">
        <v>2018</v>
      </c>
      <c r="B56" s="2">
        <v>10</v>
      </c>
      <c r="C56" s="2" t="s">
        <v>77</v>
      </c>
      <c r="D56" s="2" t="s">
        <v>53</v>
      </c>
      <c r="E56" s="2" t="s">
        <v>52</v>
      </c>
      <c r="F56" s="2" t="s">
        <v>137</v>
      </c>
      <c r="G56" s="21" t="s">
        <v>55</v>
      </c>
      <c r="H56" s="17">
        <v>43385</v>
      </c>
      <c r="I56" s="2" t="s">
        <v>57</v>
      </c>
      <c r="J56" s="64" t="s">
        <v>151</v>
      </c>
      <c r="K56" s="2">
        <v>9</v>
      </c>
      <c r="O56" s="1"/>
      <c r="S56" s="1"/>
      <c r="V56" s="1"/>
      <c r="Z56" s="2"/>
      <c r="AA56" s="1"/>
      <c r="AB56" s="50"/>
      <c r="AC56" s="50">
        <v>100</v>
      </c>
      <c r="AD56" s="64"/>
    </row>
    <row r="57" spans="1:30" x14ac:dyDescent="0.25">
      <c r="A57" s="2">
        <v>2018</v>
      </c>
      <c r="B57" s="2">
        <v>10</v>
      </c>
      <c r="C57" s="2" t="s">
        <v>77</v>
      </c>
      <c r="D57" s="2" t="s">
        <v>53</v>
      </c>
      <c r="E57" s="2" t="s">
        <v>52</v>
      </c>
      <c r="F57" s="2" t="s">
        <v>137</v>
      </c>
      <c r="G57" s="21" t="s">
        <v>55</v>
      </c>
      <c r="H57" s="17">
        <v>43385</v>
      </c>
      <c r="I57" s="2" t="s">
        <v>57</v>
      </c>
      <c r="J57" s="64" t="s">
        <v>152</v>
      </c>
      <c r="K57" s="2">
        <v>10</v>
      </c>
      <c r="O57" s="1"/>
      <c r="S57" s="1"/>
      <c r="V57" s="1"/>
      <c r="Z57" s="2"/>
      <c r="AA57" s="1"/>
      <c r="AB57" s="50"/>
      <c r="AC57" s="50">
        <v>100</v>
      </c>
      <c r="AD57" s="64"/>
    </row>
    <row r="58" spans="1:30" s="15" customFormat="1" x14ac:dyDescent="0.25">
      <c r="A58" s="25">
        <v>2018</v>
      </c>
      <c r="B58" s="25">
        <v>10</v>
      </c>
      <c r="C58" s="25" t="s">
        <v>77</v>
      </c>
      <c r="D58" s="25" t="s">
        <v>53</v>
      </c>
      <c r="E58" s="25" t="s">
        <v>52</v>
      </c>
      <c r="F58" s="25" t="s">
        <v>137</v>
      </c>
      <c r="G58" s="15" t="s">
        <v>66</v>
      </c>
      <c r="H58" s="18">
        <v>43385</v>
      </c>
      <c r="I58" s="25" t="s">
        <v>57</v>
      </c>
      <c r="J58" s="64" t="s">
        <v>153</v>
      </c>
      <c r="K58" s="25">
        <v>1</v>
      </c>
      <c r="N58" s="25"/>
      <c r="O58" s="16"/>
      <c r="P58" s="25"/>
      <c r="S58" s="16"/>
      <c r="T58" s="16"/>
      <c r="U58" s="25">
        <v>2</v>
      </c>
      <c r="V58" s="16"/>
      <c r="Y58" s="25"/>
      <c r="Z58" s="25"/>
      <c r="AA58" s="16">
        <v>48</v>
      </c>
      <c r="AB58" s="16"/>
      <c r="AC58" s="50">
        <v>50</v>
      </c>
      <c r="AD58" s="64"/>
    </row>
    <row r="59" spans="1:30" x14ac:dyDescent="0.25">
      <c r="A59" s="2">
        <v>2018</v>
      </c>
      <c r="B59" s="2">
        <v>10</v>
      </c>
      <c r="C59" s="2" t="s">
        <v>77</v>
      </c>
      <c r="D59" s="2" t="s">
        <v>53</v>
      </c>
      <c r="E59" s="2" t="s">
        <v>52</v>
      </c>
      <c r="F59" s="2" t="s">
        <v>137</v>
      </c>
      <c r="G59" t="s">
        <v>66</v>
      </c>
      <c r="H59" s="17">
        <v>43385</v>
      </c>
      <c r="I59" s="2" t="s">
        <v>57</v>
      </c>
      <c r="J59" s="64" t="s">
        <v>154</v>
      </c>
      <c r="K59" s="2">
        <v>2</v>
      </c>
      <c r="O59" s="1"/>
      <c r="S59" s="1"/>
      <c r="V59" s="1"/>
      <c r="Z59" s="2"/>
      <c r="AA59" s="1">
        <v>2</v>
      </c>
      <c r="AB59" s="50"/>
      <c r="AC59" s="50">
        <v>98</v>
      </c>
      <c r="AD59" s="64"/>
    </row>
    <row r="60" spans="1:30" x14ac:dyDescent="0.25">
      <c r="A60" s="2">
        <v>2018</v>
      </c>
      <c r="B60" s="2">
        <v>10</v>
      </c>
      <c r="C60" s="2" t="s">
        <v>77</v>
      </c>
      <c r="D60" s="2" t="s">
        <v>53</v>
      </c>
      <c r="E60" s="2" t="s">
        <v>52</v>
      </c>
      <c r="F60" s="2" t="s">
        <v>137</v>
      </c>
      <c r="G60" t="s">
        <v>66</v>
      </c>
      <c r="H60" s="17">
        <v>43385</v>
      </c>
      <c r="I60" s="2" t="s">
        <v>57</v>
      </c>
      <c r="J60" s="64" t="s">
        <v>155</v>
      </c>
      <c r="K60" s="2">
        <v>3</v>
      </c>
      <c r="O60" s="1"/>
      <c r="S60" s="1"/>
      <c r="V60" s="1"/>
      <c r="Z60" s="2"/>
      <c r="AA60" s="1">
        <v>86</v>
      </c>
      <c r="AB60" s="50">
        <v>6</v>
      </c>
      <c r="AC60" s="50">
        <v>8</v>
      </c>
      <c r="AD60" s="64"/>
    </row>
    <row r="61" spans="1:30" x14ac:dyDescent="0.25">
      <c r="A61" s="2">
        <v>2018</v>
      </c>
      <c r="B61" s="2">
        <v>10</v>
      </c>
      <c r="C61" s="2" t="s">
        <v>77</v>
      </c>
      <c r="D61" s="2" t="s">
        <v>53</v>
      </c>
      <c r="E61" s="2" t="s">
        <v>52</v>
      </c>
      <c r="F61" s="2" t="s">
        <v>137</v>
      </c>
      <c r="G61" t="s">
        <v>66</v>
      </c>
      <c r="H61" s="17">
        <v>43385</v>
      </c>
      <c r="I61" s="2" t="s">
        <v>57</v>
      </c>
      <c r="J61" s="64" t="s">
        <v>156</v>
      </c>
      <c r="K61" s="2">
        <v>4</v>
      </c>
      <c r="N61" s="2">
        <v>21</v>
      </c>
      <c r="O61" s="1"/>
      <c r="S61" s="1"/>
      <c r="U61" s="2">
        <v>26</v>
      </c>
      <c r="V61" s="1"/>
      <c r="Y61" s="2">
        <v>8</v>
      </c>
      <c r="Z61" s="2"/>
      <c r="AA61" s="1">
        <v>6</v>
      </c>
      <c r="AB61" s="50"/>
      <c r="AC61" s="50">
        <v>39</v>
      </c>
      <c r="AD61" s="64"/>
    </row>
    <row r="62" spans="1:30" x14ac:dyDescent="0.25">
      <c r="A62" s="2">
        <v>2018</v>
      </c>
      <c r="B62" s="2">
        <v>10</v>
      </c>
      <c r="C62" s="2" t="s">
        <v>77</v>
      </c>
      <c r="D62" s="2" t="s">
        <v>53</v>
      </c>
      <c r="E62" s="2" t="s">
        <v>52</v>
      </c>
      <c r="F62" s="2" t="s">
        <v>137</v>
      </c>
      <c r="G62" t="s">
        <v>66</v>
      </c>
      <c r="H62" s="17">
        <v>43385</v>
      </c>
      <c r="I62" s="2" t="s">
        <v>57</v>
      </c>
      <c r="J62" s="64" t="s">
        <v>157</v>
      </c>
      <c r="K62" s="2">
        <v>5</v>
      </c>
      <c r="O62" s="1"/>
      <c r="S62" s="1"/>
      <c r="U62" s="2">
        <v>7</v>
      </c>
      <c r="V62" s="1"/>
      <c r="Y62" s="2">
        <v>6</v>
      </c>
      <c r="Z62" s="2"/>
      <c r="AA62" s="1">
        <v>5</v>
      </c>
      <c r="AB62" s="50"/>
      <c r="AC62" s="50">
        <v>82</v>
      </c>
      <c r="AD62" s="64"/>
    </row>
    <row r="63" spans="1:30" x14ac:dyDescent="0.25">
      <c r="A63" s="2">
        <v>2018</v>
      </c>
      <c r="B63" s="2">
        <v>10</v>
      </c>
      <c r="C63" s="2" t="s">
        <v>77</v>
      </c>
      <c r="D63" s="2" t="s">
        <v>53</v>
      </c>
      <c r="E63" s="2" t="s">
        <v>52</v>
      </c>
      <c r="F63" s="2" t="s">
        <v>137</v>
      </c>
      <c r="G63" t="s">
        <v>66</v>
      </c>
      <c r="H63" s="17">
        <v>43385</v>
      </c>
      <c r="I63" s="2" t="s">
        <v>57</v>
      </c>
      <c r="J63" s="64" t="s">
        <v>158</v>
      </c>
      <c r="K63" s="2">
        <v>6</v>
      </c>
      <c r="O63" s="1"/>
      <c r="S63" s="1"/>
      <c r="V63" s="1"/>
      <c r="Y63" s="2">
        <v>1</v>
      </c>
      <c r="Z63" s="2"/>
      <c r="AA63" s="1"/>
      <c r="AB63" s="50"/>
      <c r="AC63" s="50">
        <v>99</v>
      </c>
      <c r="AD63" s="64"/>
    </row>
    <row r="64" spans="1:30" x14ac:dyDescent="0.25">
      <c r="A64" s="2">
        <v>2018</v>
      </c>
      <c r="B64" s="2">
        <v>10</v>
      </c>
      <c r="C64" s="2" t="s">
        <v>77</v>
      </c>
      <c r="D64" s="2" t="s">
        <v>53</v>
      </c>
      <c r="E64" s="2" t="s">
        <v>52</v>
      </c>
      <c r="F64" s="2" t="s">
        <v>137</v>
      </c>
      <c r="G64" t="s">
        <v>66</v>
      </c>
      <c r="H64" s="17">
        <v>43385</v>
      </c>
      <c r="I64" s="2" t="s">
        <v>57</v>
      </c>
      <c r="J64" s="64" t="s">
        <v>159</v>
      </c>
      <c r="K64" s="2">
        <v>7</v>
      </c>
      <c r="O64" s="1"/>
      <c r="S64" s="1"/>
      <c r="U64" s="2">
        <v>12</v>
      </c>
      <c r="V64" s="1"/>
      <c r="Y64" s="2">
        <v>4</v>
      </c>
      <c r="Z64" s="2"/>
      <c r="AA64" s="1">
        <v>8</v>
      </c>
      <c r="AB64" s="50"/>
      <c r="AC64" s="50">
        <v>76</v>
      </c>
      <c r="AD64" s="64"/>
    </row>
    <row r="65" spans="1:30" x14ac:dyDescent="0.25">
      <c r="A65" s="2">
        <v>2018</v>
      </c>
      <c r="B65" s="2">
        <v>10</v>
      </c>
      <c r="C65" s="2" t="s">
        <v>77</v>
      </c>
      <c r="D65" s="2" t="s">
        <v>53</v>
      </c>
      <c r="E65" s="2" t="s">
        <v>52</v>
      </c>
      <c r="F65" s="2" t="s">
        <v>137</v>
      </c>
      <c r="G65" t="s">
        <v>66</v>
      </c>
      <c r="H65" s="17">
        <v>43385</v>
      </c>
      <c r="I65" s="2" t="s">
        <v>57</v>
      </c>
      <c r="J65" s="64" t="s">
        <v>160</v>
      </c>
      <c r="K65" s="2">
        <v>8</v>
      </c>
      <c r="O65" s="1"/>
      <c r="S65" s="1"/>
      <c r="U65" s="2">
        <v>6</v>
      </c>
      <c r="V65" s="1"/>
      <c r="Y65" s="2">
        <v>19</v>
      </c>
      <c r="Z65" s="2"/>
      <c r="AA65" s="1">
        <v>25</v>
      </c>
      <c r="AB65" s="50"/>
      <c r="AC65" s="50">
        <v>50</v>
      </c>
      <c r="AD65" s="64"/>
    </row>
    <row r="66" spans="1:30" x14ac:dyDescent="0.25">
      <c r="A66" s="2">
        <v>2018</v>
      </c>
      <c r="B66" s="2">
        <v>10</v>
      </c>
      <c r="C66" s="2" t="s">
        <v>77</v>
      </c>
      <c r="D66" s="2" t="s">
        <v>53</v>
      </c>
      <c r="E66" s="2" t="s">
        <v>52</v>
      </c>
      <c r="F66" s="2" t="s">
        <v>137</v>
      </c>
      <c r="G66" t="s">
        <v>66</v>
      </c>
      <c r="H66" s="17">
        <v>43385</v>
      </c>
      <c r="I66" s="2" t="s">
        <v>57</v>
      </c>
      <c r="J66" s="64" t="s">
        <v>161</v>
      </c>
      <c r="K66" s="2">
        <v>9</v>
      </c>
      <c r="O66" s="1"/>
      <c r="S66" s="1"/>
      <c r="U66" s="2">
        <v>5</v>
      </c>
      <c r="V66" s="1"/>
      <c r="Y66" s="2">
        <v>2</v>
      </c>
      <c r="Z66" s="2"/>
      <c r="AA66" s="1">
        <v>28</v>
      </c>
      <c r="AB66" s="50"/>
      <c r="AC66" s="50">
        <v>65</v>
      </c>
      <c r="AD66" s="64"/>
    </row>
    <row r="67" spans="1:30" x14ac:dyDescent="0.25">
      <c r="A67" s="2">
        <v>2018</v>
      </c>
      <c r="B67" s="2">
        <v>10</v>
      </c>
      <c r="C67" s="2" t="s">
        <v>77</v>
      </c>
      <c r="D67" s="2" t="s">
        <v>53</v>
      </c>
      <c r="E67" s="2" t="s">
        <v>52</v>
      </c>
      <c r="F67" s="2" t="s">
        <v>137</v>
      </c>
      <c r="G67" t="s">
        <v>66</v>
      </c>
      <c r="H67" s="17">
        <v>43385</v>
      </c>
      <c r="I67" s="2" t="s">
        <v>57</v>
      </c>
      <c r="J67" s="64" t="s">
        <v>162</v>
      </c>
      <c r="K67" s="2">
        <v>10</v>
      </c>
      <c r="O67" s="1"/>
      <c r="S67" s="1"/>
      <c r="U67" s="2">
        <v>5</v>
      </c>
      <c r="V67" s="1"/>
      <c r="Y67" s="2">
        <v>14</v>
      </c>
      <c r="Z67" s="2"/>
      <c r="AA67" s="1">
        <v>16</v>
      </c>
      <c r="AB67" s="50"/>
      <c r="AC67" s="50">
        <v>65</v>
      </c>
      <c r="AD67" s="64"/>
    </row>
    <row r="68" spans="1:30" s="15" customFormat="1" x14ac:dyDescent="0.25">
      <c r="A68" s="25">
        <v>2018</v>
      </c>
      <c r="B68" s="25">
        <v>10</v>
      </c>
      <c r="C68" s="25" t="s">
        <v>77</v>
      </c>
      <c r="D68" s="25" t="s">
        <v>53</v>
      </c>
      <c r="E68" s="25" t="s">
        <v>52</v>
      </c>
      <c r="F68" s="25" t="s">
        <v>137</v>
      </c>
      <c r="G68" s="26" t="s">
        <v>96</v>
      </c>
      <c r="H68" s="18">
        <v>43387</v>
      </c>
      <c r="I68" s="25" t="s">
        <v>91</v>
      </c>
      <c r="J68" s="64" t="s">
        <v>196</v>
      </c>
      <c r="K68" s="25">
        <v>1</v>
      </c>
      <c r="N68" s="25"/>
      <c r="O68" s="16"/>
      <c r="P68" s="25"/>
      <c r="S68" s="16"/>
      <c r="T68" s="16"/>
      <c r="U68" s="25">
        <v>3</v>
      </c>
      <c r="V68" s="16"/>
      <c r="Y68" s="25">
        <v>20</v>
      </c>
      <c r="Z68" s="25"/>
      <c r="AA68" s="16"/>
      <c r="AB68" s="16"/>
      <c r="AC68" s="50">
        <v>77</v>
      </c>
      <c r="AD68" s="64"/>
    </row>
    <row r="69" spans="1:30" x14ac:dyDescent="0.25">
      <c r="A69" s="2">
        <v>2018</v>
      </c>
      <c r="B69" s="2">
        <v>10</v>
      </c>
      <c r="C69" s="2" t="s">
        <v>77</v>
      </c>
      <c r="D69" s="2" t="s">
        <v>53</v>
      </c>
      <c r="E69" s="2" t="s">
        <v>52</v>
      </c>
      <c r="F69" s="2" t="s">
        <v>137</v>
      </c>
      <c r="G69" s="21" t="s">
        <v>96</v>
      </c>
      <c r="H69" s="17">
        <v>43387</v>
      </c>
      <c r="I69" s="2" t="s">
        <v>91</v>
      </c>
      <c r="J69" s="64" t="s">
        <v>197</v>
      </c>
      <c r="K69" s="2">
        <v>2</v>
      </c>
      <c r="O69" s="1"/>
      <c r="S69" s="1"/>
      <c r="V69" s="1"/>
      <c r="Y69" s="2">
        <v>35</v>
      </c>
      <c r="Z69" s="2"/>
      <c r="AA69" s="1">
        <v>1</v>
      </c>
      <c r="AB69" s="50"/>
      <c r="AC69" s="50">
        <v>64</v>
      </c>
      <c r="AD69" s="64"/>
    </row>
    <row r="70" spans="1:30" x14ac:dyDescent="0.25">
      <c r="A70" s="2">
        <v>2018</v>
      </c>
      <c r="B70" s="2">
        <v>10</v>
      </c>
      <c r="C70" s="2" t="s">
        <v>77</v>
      </c>
      <c r="D70" s="2" t="s">
        <v>53</v>
      </c>
      <c r="E70" s="2" t="s">
        <v>52</v>
      </c>
      <c r="F70" s="2" t="s">
        <v>137</v>
      </c>
      <c r="G70" s="21" t="s">
        <v>96</v>
      </c>
      <c r="H70" s="17">
        <v>43387</v>
      </c>
      <c r="I70" s="2" t="s">
        <v>91</v>
      </c>
      <c r="J70" s="64" t="s">
        <v>198</v>
      </c>
      <c r="K70" s="2">
        <v>3</v>
      </c>
      <c r="O70" s="1"/>
      <c r="S70" s="1"/>
      <c r="U70" s="2">
        <v>1</v>
      </c>
      <c r="V70" s="1"/>
      <c r="Y70" s="2">
        <v>40</v>
      </c>
      <c r="Z70" s="2"/>
      <c r="AA70" s="1"/>
      <c r="AB70" s="50"/>
      <c r="AC70" s="50">
        <v>59</v>
      </c>
      <c r="AD70" s="64"/>
    </row>
    <row r="71" spans="1:30" x14ac:dyDescent="0.25">
      <c r="A71" s="2">
        <v>2018</v>
      </c>
      <c r="B71" s="2">
        <v>10</v>
      </c>
      <c r="C71" s="2" t="s">
        <v>77</v>
      </c>
      <c r="D71" s="2" t="s">
        <v>53</v>
      </c>
      <c r="E71" s="2" t="s">
        <v>52</v>
      </c>
      <c r="F71" s="2" t="s">
        <v>137</v>
      </c>
      <c r="G71" s="21" t="s">
        <v>96</v>
      </c>
      <c r="H71" s="17">
        <v>43387</v>
      </c>
      <c r="I71" s="2" t="s">
        <v>91</v>
      </c>
      <c r="J71" s="64" t="s">
        <v>199</v>
      </c>
      <c r="K71" s="2">
        <v>4</v>
      </c>
      <c r="O71" s="1"/>
      <c r="S71" s="1"/>
      <c r="T71" s="1">
        <v>11</v>
      </c>
      <c r="U71" s="2">
        <v>1</v>
      </c>
      <c r="V71" s="1"/>
      <c r="Y71" s="2">
        <v>16</v>
      </c>
      <c r="Z71" s="2"/>
      <c r="AA71" s="1"/>
      <c r="AB71" s="50"/>
      <c r="AC71" s="50">
        <v>72</v>
      </c>
      <c r="AD71" s="64"/>
    </row>
    <row r="72" spans="1:30" x14ac:dyDescent="0.25">
      <c r="A72" s="2">
        <v>2018</v>
      </c>
      <c r="B72" s="2">
        <v>10</v>
      </c>
      <c r="C72" s="2" t="s">
        <v>77</v>
      </c>
      <c r="D72" s="2" t="s">
        <v>53</v>
      </c>
      <c r="E72" s="2" t="s">
        <v>52</v>
      </c>
      <c r="F72" s="2" t="s">
        <v>137</v>
      </c>
      <c r="G72" s="21" t="s">
        <v>96</v>
      </c>
      <c r="H72" s="17">
        <v>43387</v>
      </c>
      <c r="I72" s="2" t="s">
        <v>91</v>
      </c>
      <c r="J72" s="64" t="s">
        <v>200</v>
      </c>
      <c r="K72" s="2">
        <v>5</v>
      </c>
      <c r="O72" s="1"/>
      <c r="S72" s="1"/>
      <c r="T72" s="1">
        <v>4</v>
      </c>
      <c r="U72" s="2">
        <v>5</v>
      </c>
      <c r="V72" s="1"/>
      <c r="Y72" s="2">
        <v>3</v>
      </c>
      <c r="Z72" s="2"/>
      <c r="AA72" s="1">
        <v>1</v>
      </c>
      <c r="AB72" s="50"/>
      <c r="AC72" s="50">
        <v>87</v>
      </c>
      <c r="AD72" s="64"/>
    </row>
    <row r="73" spans="1:30" x14ac:dyDescent="0.25">
      <c r="A73" s="2">
        <v>2018</v>
      </c>
      <c r="B73" s="2">
        <v>10</v>
      </c>
      <c r="C73" s="2" t="s">
        <v>77</v>
      </c>
      <c r="D73" s="2" t="s">
        <v>53</v>
      </c>
      <c r="E73" s="2" t="s">
        <v>52</v>
      </c>
      <c r="F73" s="2" t="s">
        <v>137</v>
      </c>
      <c r="G73" s="21" t="s">
        <v>96</v>
      </c>
      <c r="H73" s="17">
        <v>43387</v>
      </c>
      <c r="I73" s="2" t="s">
        <v>91</v>
      </c>
      <c r="J73" s="64" t="s">
        <v>201</v>
      </c>
      <c r="K73" s="2">
        <v>6</v>
      </c>
      <c r="O73" s="1"/>
      <c r="S73" s="1"/>
      <c r="T73" s="1">
        <v>1</v>
      </c>
      <c r="U73" s="2">
        <v>7</v>
      </c>
      <c r="V73" s="1"/>
      <c r="Y73" s="2">
        <v>13</v>
      </c>
      <c r="Z73" s="2"/>
      <c r="AA73" s="1"/>
      <c r="AB73" s="50"/>
      <c r="AC73" s="50">
        <v>79</v>
      </c>
      <c r="AD73" s="64"/>
    </row>
    <row r="74" spans="1:30" x14ac:dyDescent="0.25">
      <c r="A74" s="2">
        <v>2018</v>
      </c>
      <c r="B74" s="2">
        <v>10</v>
      </c>
      <c r="C74" s="2" t="s">
        <v>77</v>
      </c>
      <c r="D74" s="2" t="s">
        <v>53</v>
      </c>
      <c r="E74" s="2" t="s">
        <v>52</v>
      </c>
      <c r="F74" s="2" t="s">
        <v>137</v>
      </c>
      <c r="G74" s="21" t="s">
        <v>96</v>
      </c>
      <c r="H74" s="17">
        <v>43387</v>
      </c>
      <c r="I74" s="2" t="s">
        <v>91</v>
      </c>
      <c r="J74" s="64" t="s">
        <v>202</v>
      </c>
      <c r="K74" s="2">
        <v>7</v>
      </c>
      <c r="O74" s="1"/>
      <c r="S74" s="1"/>
      <c r="U74" s="2">
        <v>2</v>
      </c>
      <c r="V74" s="1"/>
      <c r="Y74" s="2">
        <v>59</v>
      </c>
      <c r="Z74" s="2"/>
      <c r="AA74" s="1"/>
      <c r="AB74" s="50"/>
      <c r="AC74" s="50">
        <v>39</v>
      </c>
      <c r="AD74" s="64"/>
    </row>
    <row r="75" spans="1:30" x14ac:dyDescent="0.25">
      <c r="A75" s="2">
        <v>2018</v>
      </c>
      <c r="B75" s="2">
        <v>10</v>
      </c>
      <c r="C75" s="2" t="s">
        <v>77</v>
      </c>
      <c r="D75" s="2" t="s">
        <v>53</v>
      </c>
      <c r="E75" s="2" t="s">
        <v>52</v>
      </c>
      <c r="F75" s="2" t="s">
        <v>137</v>
      </c>
      <c r="G75" s="21" t="s">
        <v>96</v>
      </c>
      <c r="H75" s="17">
        <v>43387</v>
      </c>
      <c r="I75" s="2" t="s">
        <v>91</v>
      </c>
      <c r="J75" s="64" t="s">
        <v>203</v>
      </c>
      <c r="K75" s="2">
        <v>8</v>
      </c>
      <c r="O75" s="1"/>
      <c r="S75" s="1"/>
      <c r="U75" s="2">
        <v>5</v>
      </c>
      <c r="V75" s="1"/>
      <c r="Y75" s="2">
        <v>58</v>
      </c>
      <c r="Z75" s="2"/>
      <c r="AA75" s="1"/>
      <c r="AB75" s="50"/>
      <c r="AC75" s="50">
        <v>37</v>
      </c>
      <c r="AD75" s="64"/>
    </row>
    <row r="76" spans="1:30" x14ac:dyDescent="0.25">
      <c r="A76" s="2">
        <v>2018</v>
      </c>
      <c r="B76" s="2">
        <v>10</v>
      </c>
      <c r="C76" s="2" t="s">
        <v>77</v>
      </c>
      <c r="D76" s="2" t="s">
        <v>53</v>
      </c>
      <c r="E76" s="2" t="s">
        <v>52</v>
      </c>
      <c r="F76" s="2" t="s">
        <v>137</v>
      </c>
      <c r="G76" s="21" t="s">
        <v>96</v>
      </c>
      <c r="H76" s="17">
        <v>43387</v>
      </c>
      <c r="I76" s="2" t="s">
        <v>91</v>
      </c>
      <c r="J76" s="64" t="s">
        <v>204</v>
      </c>
      <c r="K76" s="2">
        <v>9</v>
      </c>
      <c r="O76" s="1"/>
      <c r="S76" s="1"/>
      <c r="U76" s="2">
        <v>1</v>
      </c>
      <c r="V76" s="1"/>
      <c r="Y76" s="2">
        <v>78</v>
      </c>
      <c r="Z76" s="2"/>
      <c r="AA76" s="1"/>
      <c r="AB76" s="50"/>
      <c r="AC76" s="50">
        <v>21</v>
      </c>
      <c r="AD76" s="64"/>
    </row>
    <row r="77" spans="1:30" x14ac:dyDescent="0.25">
      <c r="A77" s="2">
        <v>2018</v>
      </c>
      <c r="B77" s="2">
        <v>10</v>
      </c>
      <c r="C77" s="2" t="s">
        <v>77</v>
      </c>
      <c r="D77" s="2" t="s">
        <v>53</v>
      </c>
      <c r="E77" s="2" t="s">
        <v>52</v>
      </c>
      <c r="F77" s="2" t="s">
        <v>137</v>
      </c>
      <c r="G77" s="21" t="s">
        <v>96</v>
      </c>
      <c r="H77" s="17">
        <v>43387</v>
      </c>
      <c r="I77" s="2" t="s">
        <v>91</v>
      </c>
      <c r="J77" s="64" t="s">
        <v>205</v>
      </c>
      <c r="K77" s="2">
        <v>10</v>
      </c>
      <c r="O77" s="1"/>
      <c r="S77" s="1"/>
      <c r="U77" s="2">
        <v>2</v>
      </c>
      <c r="V77" s="1"/>
      <c r="Y77" s="2">
        <v>64</v>
      </c>
      <c r="Z77" s="2"/>
      <c r="AA77" s="1"/>
      <c r="AB77" s="50"/>
      <c r="AC77" s="50">
        <v>34</v>
      </c>
      <c r="AD77" s="64"/>
    </row>
    <row r="78" spans="1:30" s="15" customFormat="1" x14ac:dyDescent="0.25">
      <c r="A78" s="25">
        <v>2018</v>
      </c>
      <c r="B78" s="25">
        <v>10</v>
      </c>
      <c r="C78" s="25" t="s">
        <v>77</v>
      </c>
      <c r="D78" s="25" t="s">
        <v>53</v>
      </c>
      <c r="E78" s="25" t="s">
        <v>52</v>
      </c>
      <c r="F78" s="25" t="s">
        <v>164</v>
      </c>
      <c r="G78" s="26" t="s">
        <v>55</v>
      </c>
      <c r="H78" s="18">
        <v>43387</v>
      </c>
      <c r="I78" s="25" t="s">
        <v>57</v>
      </c>
      <c r="J78" s="64" t="s">
        <v>187</v>
      </c>
      <c r="K78" s="25">
        <v>1</v>
      </c>
      <c r="N78" s="25"/>
      <c r="O78" s="16"/>
      <c r="P78" s="25"/>
      <c r="S78" s="16"/>
      <c r="T78" s="16"/>
      <c r="U78" s="25"/>
      <c r="V78" s="16"/>
      <c r="Y78" s="25"/>
      <c r="Z78" s="25"/>
      <c r="AA78" s="16"/>
      <c r="AB78" s="16"/>
      <c r="AC78" s="50">
        <v>100</v>
      </c>
      <c r="AD78" s="64"/>
    </row>
    <row r="79" spans="1:30" x14ac:dyDescent="0.25">
      <c r="A79" s="2">
        <v>2018</v>
      </c>
      <c r="B79" s="2">
        <v>10</v>
      </c>
      <c r="C79" s="2" t="s">
        <v>77</v>
      </c>
      <c r="D79" s="2" t="s">
        <v>53</v>
      </c>
      <c r="E79" s="2" t="s">
        <v>52</v>
      </c>
      <c r="F79" s="24" t="s">
        <v>164</v>
      </c>
      <c r="G79" s="21" t="s">
        <v>55</v>
      </c>
      <c r="H79" s="17">
        <v>43387</v>
      </c>
      <c r="I79" s="2" t="s">
        <v>57</v>
      </c>
      <c r="J79" s="64" t="s">
        <v>186</v>
      </c>
      <c r="K79" s="2">
        <v>2</v>
      </c>
      <c r="O79" s="1"/>
      <c r="S79" s="1"/>
      <c r="V79" s="1"/>
      <c r="Z79" s="2"/>
      <c r="AA79" s="1"/>
      <c r="AB79" s="50"/>
      <c r="AC79" s="50">
        <v>100</v>
      </c>
      <c r="AD79" s="64"/>
    </row>
    <row r="80" spans="1:30" x14ac:dyDescent="0.25">
      <c r="A80" s="2">
        <v>2018</v>
      </c>
      <c r="B80" s="2">
        <v>10</v>
      </c>
      <c r="C80" s="2" t="s">
        <v>77</v>
      </c>
      <c r="D80" s="2" t="s">
        <v>53</v>
      </c>
      <c r="E80" s="2" t="s">
        <v>52</v>
      </c>
      <c r="F80" s="24" t="s">
        <v>164</v>
      </c>
      <c r="G80" s="21" t="s">
        <v>55</v>
      </c>
      <c r="H80" s="17">
        <v>43387</v>
      </c>
      <c r="I80" s="2" t="s">
        <v>57</v>
      </c>
      <c r="J80" s="64" t="s">
        <v>188</v>
      </c>
      <c r="K80" s="2">
        <v>3</v>
      </c>
      <c r="O80" s="1"/>
      <c r="S80" s="1"/>
      <c r="V80" s="1"/>
      <c r="Z80" s="2"/>
      <c r="AA80" s="1"/>
      <c r="AB80" s="50"/>
      <c r="AC80" s="50">
        <v>100</v>
      </c>
      <c r="AD80" s="64"/>
    </row>
    <row r="81" spans="1:30" x14ac:dyDescent="0.25">
      <c r="A81" s="2">
        <v>2018</v>
      </c>
      <c r="B81" s="2">
        <v>10</v>
      </c>
      <c r="C81" s="2" t="s">
        <v>77</v>
      </c>
      <c r="D81" s="2" t="s">
        <v>53</v>
      </c>
      <c r="E81" s="2" t="s">
        <v>52</v>
      </c>
      <c r="F81" s="24" t="s">
        <v>164</v>
      </c>
      <c r="G81" s="21" t="s">
        <v>55</v>
      </c>
      <c r="H81" s="17">
        <v>43387</v>
      </c>
      <c r="I81" s="2" t="s">
        <v>57</v>
      </c>
      <c r="J81" s="64" t="s">
        <v>189</v>
      </c>
      <c r="K81" s="2">
        <v>4</v>
      </c>
      <c r="O81" s="1"/>
      <c r="S81" s="1"/>
      <c r="V81" s="1"/>
      <c r="Z81" s="2"/>
      <c r="AA81" s="1"/>
      <c r="AB81" s="50"/>
      <c r="AC81" s="50">
        <v>100</v>
      </c>
      <c r="AD81" s="64"/>
    </row>
    <row r="82" spans="1:30" x14ac:dyDescent="0.25">
      <c r="A82" s="2">
        <v>2018</v>
      </c>
      <c r="B82" s="2">
        <v>10</v>
      </c>
      <c r="C82" s="2" t="s">
        <v>77</v>
      </c>
      <c r="D82" s="2" t="s">
        <v>53</v>
      </c>
      <c r="E82" s="2" t="s">
        <v>52</v>
      </c>
      <c r="F82" s="24" t="s">
        <v>164</v>
      </c>
      <c r="G82" s="21" t="s">
        <v>55</v>
      </c>
      <c r="H82" s="17">
        <v>43387</v>
      </c>
      <c r="I82" s="2" t="s">
        <v>57</v>
      </c>
      <c r="J82" s="64" t="s">
        <v>190</v>
      </c>
      <c r="K82" s="2">
        <v>5</v>
      </c>
      <c r="O82" s="1"/>
      <c r="S82" s="1"/>
      <c r="V82" s="1"/>
      <c r="Z82" s="2"/>
      <c r="AA82" s="1"/>
      <c r="AB82" s="50">
        <v>8</v>
      </c>
      <c r="AC82" s="50">
        <v>92</v>
      </c>
      <c r="AD82" s="64"/>
    </row>
    <row r="83" spans="1:30" x14ac:dyDescent="0.25">
      <c r="A83" s="2">
        <v>2018</v>
      </c>
      <c r="B83" s="2">
        <v>10</v>
      </c>
      <c r="C83" s="2" t="s">
        <v>77</v>
      </c>
      <c r="D83" s="2" t="s">
        <v>53</v>
      </c>
      <c r="E83" s="2" t="s">
        <v>52</v>
      </c>
      <c r="F83" s="24" t="s">
        <v>164</v>
      </c>
      <c r="G83" s="21" t="s">
        <v>55</v>
      </c>
      <c r="H83" s="17">
        <v>43387</v>
      </c>
      <c r="I83" s="2" t="s">
        <v>57</v>
      </c>
      <c r="J83" s="64" t="s">
        <v>191</v>
      </c>
      <c r="K83" s="2">
        <v>6</v>
      </c>
      <c r="O83" s="1"/>
      <c r="S83" s="1"/>
      <c r="V83" s="1"/>
      <c r="Z83" s="2"/>
      <c r="AA83" s="1"/>
      <c r="AB83" s="50">
        <v>27</v>
      </c>
      <c r="AC83" s="50">
        <v>73</v>
      </c>
      <c r="AD83" s="64"/>
    </row>
    <row r="84" spans="1:30" x14ac:dyDescent="0.25">
      <c r="A84" s="2">
        <v>2018</v>
      </c>
      <c r="B84" s="2">
        <v>10</v>
      </c>
      <c r="C84" s="2" t="s">
        <v>77</v>
      </c>
      <c r="D84" s="2" t="s">
        <v>53</v>
      </c>
      <c r="E84" s="2" t="s">
        <v>52</v>
      </c>
      <c r="F84" s="24" t="s">
        <v>164</v>
      </c>
      <c r="G84" s="21" t="s">
        <v>55</v>
      </c>
      <c r="H84" s="17">
        <v>43387</v>
      </c>
      <c r="I84" s="2" t="s">
        <v>57</v>
      </c>
      <c r="J84" s="64" t="s">
        <v>192</v>
      </c>
      <c r="K84" s="2">
        <v>7</v>
      </c>
      <c r="O84" s="1"/>
      <c r="S84" s="1"/>
      <c r="V84" s="1"/>
      <c r="Z84" s="2"/>
      <c r="AA84" s="1"/>
      <c r="AB84" s="50"/>
      <c r="AC84" s="50">
        <v>100</v>
      </c>
      <c r="AD84" s="64"/>
    </row>
    <row r="85" spans="1:30" x14ac:dyDescent="0.25">
      <c r="A85" s="2">
        <v>2018</v>
      </c>
      <c r="B85" s="2">
        <v>10</v>
      </c>
      <c r="C85" s="2" t="s">
        <v>77</v>
      </c>
      <c r="D85" s="2" t="s">
        <v>53</v>
      </c>
      <c r="E85" s="2" t="s">
        <v>52</v>
      </c>
      <c r="F85" s="24" t="s">
        <v>164</v>
      </c>
      <c r="G85" s="21" t="s">
        <v>55</v>
      </c>
      <c r="H85" s="17">
        <v>43387</v>
      </c>
      <c r="I85" s="2" t="s">
        <v>57</v>
      </c>
      <c r="J85" s="64" t="s">
        <v>193</v>
      </c>
      <c r="K85" s="2">
        <v>8</v>
      </c>
      <c r="O85" s="1"/>
      <c r="S85" s="1"/>
      <c r="V85" s="1"/>
      <c r="Z85" s="2"/>
      <c r="AA85" s="1"/>
      <c r="AB85" s="50"/>
      <c r="AC85" s="50">
        <v>100</v>
      </c>
      <c r="AD85" s="64"/>
    </row>
    <row r="86" spans="1:30" x14ac:dyDescent="0.25">
      <c r="A86" s="2">
        <v>2018</v>
      </c>
      <c r="B86" s="2">
        <v>10</v>
      </c>
      <c r="C86" s="2" t="s">
        <v>77</v>
      </c>
      <c r="D86" s="2" t="s">
        <v>53</v>
      </c>
      <c r="E86" s="2" t="s">
        <v>52</v>
      </c>
      <c r="F86" s="24" t="s">
        <v>164</v>
      </c>
      <c r="G86" s="21" t="s">
        <v>55</v>
      </c>
      <c r="H86" s="17">
        <v>43387</v>
      </c>
      <c r="I86" s="2" t="s">
        <v>57</v>
      </c>
      <c r="J86" s="64" t="s">
        <v>194</v>
      </c>
      <c r="K86" s="2">
        <v>9</v>
      </c>
      <c r="O86" s="1"/>
      <c r="S86" s="1"/>
      <c r="V86" s="1"/>
      <c r="Z86" s="2"/>
      <c r="AA86" s="1"/>
      <c r="AB86" s="50">
        <v>14</v>
      </c>
      <c r="AC86" s="50">
        <v>86</v>
      </c>
      <c r="AD86" s="64"/>
    </row>
    <row r="87" spans="1:30" x14ac:dyDescent="0.25">
      <c r="A87" s="2">
        <v>2018</v>
      </c>
      <c r="B87" s="2">
        <v>10</v>
      </c>
      <c r="C87" s="2" t="s">
        <v>77</v>
      </c>
      <c r="D87" s="2" t="s">
        <v>53</v>
      </c>
      <c r="E87" s="2" t="s">
        <v>52</v>
      </c>
      <c r="F87" s="24" t="s">
        <v>164</v>
      </c>
      <c r="G87" s="21" t="s">
        <v>55</v>
      </c>
      <c r="H87" s="17">
        <v>43387</v>
      </c>
      <c r="I87" s="2" t="s">
        <v>57</v>
      </c>
      <c r="J87" s="64" t="s">
        <v>195</v>
      </c>
      <c r="K87" s="2">
        <v>10</v>
      </c>
      <c r="O87" s="1"/>
      <c r="S87" s="1"/>
      <c r="V87" s="1"/>
      <c r="Z87" s="2"/>
      <c r="AA87" s="1"/>
      <c r="AB87" s="50"/>
      <c r="AC87" s="50">
        <v>100</v>
      </c>
      <c r="AD87" s="64"/>
    </row>
    <row r="88" spans="1:30" s="15" customFormat="1" x14ac:dyDescent="0.25">
      <c r="A88" s="25">
        <v>2018</v>
      </c>
      <c r="B88" s="25">
        <v>10</v>
      </c>
      <c r="C88" s="25" t="s">
        <v>77</v>
      </c>
      <c r="D88" s="25" t="s">
        <v>53</v>
      </c>
      <c r="E88" s="25" t="s">
        <v>52</v>
      </c>
      <c r="F88" s="25" t="s">
        <v>164</v>
      </c>
      <c r="G88" s="15" t="s">
        <v>66</v>
      </c>
      <c r="H88" s="18">
        <v>43386</v>
      </c>
      <c r="I88" s="25" t="s">
        <v>57</v>
      </c>
      <c r="J88" s="64" t="s">
        <v>166</v>
      </c>
      <c r="K88" s="25">
        <v>1</v>
      </c>
      <c r="N88" s="25"/>
      <c r="O88" s="16"/>
      <c r="P88" s="25"/>
      <c r="S88" s="16"/>
      <c r="T88" s="16"/>
      <c r="U88" s="25">
        <v>1</v>
      </c>
      <c r="V88" s="16"/>
      <c r="Y88" s="25">
        <v>1</v>
      </c>
      <c r="Z88" s="25"/>
      <c r="AA88" s="16"/>
      <c r="AB88" s="16"/>
      <c r="AC88" s="50">
        <v>98</v>
      </c>
      <c r="AD88" s="64"/>
    </row>
    <row r="89" spans="1:30" x14ac:dyDescent="0.25">
      <c r="A89" s="2">
        <v>2018</v>
      </c>
      <c r="B89" s="2">
        <v>10</v>
      </c>
      <c r="C89" s="2" t="s">
        <v>77</v>
      </c>
      <c r="D89" s="2" t="s">
        <v>53</v>
      </c>
      <c r="E89" s="2" t="s">
        <v>52</v>
      </c>
      <c r="F89" s="24" t="s">
        <v>164</v>
      </c>
      <c r="G89" t="s">
        <v>66</v>
      </c>
      <c r="H89" s="17">
        <v>43386</v>
      </c>
      <c r="I89" s="2" t="s">
        <v>57</v>
      </c>
      <c r="J89" s="64" t="s">
        <v>167</v>
      </c>
      <c r="K89" s="2">
        <v>2</v>
      </c>
      <c r="O89" s="1"/>
      <c r="S89" s="1"/>
      <c r="V89" s="1"/>
      <c r="Z89" s="2"/>
      <c r="AA89" s="1"/>
      <c r="AB89" s="50"/>
      <c r="AC89" s="50">
        <v>100</v>
      </c>
      <c r="AD89" s="64"/>
    </row>
    <row r="90" spans="1:30" x14ac:dyDescent="0.25">
      <c r="A90" s="2">
        <v>2018</v>
      </c>
      <c r="B90" s="2">
        <v>10</v>
      </c>
      <c r="C90" s="2" t="s">
        <v>77</v>
      </c>
      <c r="D90" s="2" t="s">
        <v>53</v>
      </c>
      <c r="E90" s="2" t="s">
        <v>52</v>
      </c>
      <c r="F90" s="24" t="s">
        <v>164</v>
      </c>
      <c r="G90" t="s">
        <v>66</v>
      </c>
      <c r="H90" s="17">
        <v>43386</v>
      </c>
      <c r="I90" s="2" t="s">
        <v>57</v>
      </c>
      <c r="J90" s="64" t="s">
        <v>168</v>
      </c>
      <c r="K90" s="2">
        <v>3</v>
      </c>
      <c r="O90" s="1"/>
      <c r="S90" s="1"/>
      <c r="U90" s="2">
        <v>1</v>
      </c>
      <c r="V90" s="1"/>
      <c r="Y90" s="2">
        <v>4</v>
      </c>
      <c r="Z90" s="2"/>
      <c r="AA90" s="1"/>
      <c r="AB90" s="50"/>
      <c r="AC90" s="50">
        <v>95</v>
      </c>
      <c r="AD90" s="64"/>
    </row>
    <row r="91" spans="1:30" x14ac:dyDescent="0.25">
      <c r="A91" s="2">
        <v>2018</v>
      </c>
      <c r="B91" s="2">
        <v>10</v>
      </c>
      <c r="C91" s="2" t="s">
        <v>77</v>
      </c>
      <c r="D91" s="2" t="s">
        <v>53</v>
      </c>
      <c r="E91" s="2" t="s">
        <v>52</v>
      </c>
      <c r="F91" s="24" t="s">
        <v>164</v>
      </c>
      <c r="G91" t="s">
        <v>66</v>
      </c>
      <c r="H91" s="17">
        <v>43386</v>
      </c>
      <c r="I91" s="2" t="s">
        <v>57</v>
      </c>
      <c r="J91" s="64" t="s">
        <v>169</v>
      </c>
      <c r="K91" s="2">
        <v>4</v>
      </c>
      <c r="O91" s="1"/>
      <c r="S91" s="1"/>
      <c r="U91" s="2">
        <v>2</v>
      </c>
      <c r="V91" s="1"/>
      <c r="Y91" s="2">
        <v>1</v>
      </c>
      <c r="Z91" s="2"/>
      <c r="AA91" s="1"/>
      <c r="AB91" s="50"/>
      <c r="AC91" s="50">
        <v>97</v>
      </c>
      <c r="AD91" s="64"/>
    </row>
    <row r="92" spans="1:30" x14ac:dyDescent="0.25">
      <c r="A92" s="2">
        <v>2018</v>
      </c>
      <c r="B92" s="2">
        <v>10</v>
      </c>
      <c r="C92" s="2" t="s">
        <v>77</v>
      </c>
      <c r="D92" s="2" t="s">
        <v>53</v>
      </c>
      <c r="E92" s="2" t="s">
        <v>52</v>
      </c>
      <c r="F92" s="24" t="s">
        <v>164</v>
      </c>
      <c r="G92" t="s">
        <v>66</v>
      </c>
      <c r="H92" s="17">
        <v>43386</v>
      </c>
      <c r="I92" s="2" t="s">
        <v>57</v>
      </c>
      <c r="J92" s="64" t="s">
        <v>170</v>
      </c>
      <c r="K92" s="2">
        <v>5</v>
      </c>
      <c r="O92" s="1"/>
      <c r="S92" s="1"/>
      <c r="U92" s="2">
        <v>1</v>
      </c>
      <c r="V92" s="1"/>
      <c r="Y92" s="2">
        <v>1</v>
      </c>
      <c r="Z92" s="2"/>
      <c r="AA92" s="1"/>
      <c r="AB92" s="50"/>
      <c r="AC92" s="50">
        <v>98</v>
      </c>
      <c r="AD92" s="64"/>
    </row>
    <row r="93" spans="1:30" x14ac:dyDescent="0.25">
      <c r="A93" s="2">
        <v>2018</v>
      </c>
      <c r="B93" s="2">
        <v>10</v>
      </c>
      <c r="C93" s="2" t="s">
        <v>77</v>
      </c>
      <c r="D93" s="2" t="s">
        <v>53</v>
      </c>
      <c r="E93" s="2" t="s">
        <v>52</v>
      </c>
      <c r="F93" s="24" t="s">
        <v>164</v>
      </c>
      <c r="G93" t="s">
        <v>66</v>
      </c>
      <c r="H93" s="17">
        <v>43386</v>
      </c>
      <c r="I93" s="2" t="s">
        <v>57</v>
      </c>
      <c r="J93" s="64" t="s">
        <v>171</v>
      </c>
      <c r="K93" s="2">
        <v>6</v>
      </c>
      <c r="O93" s="1"/>
      <c r="S93" s="1"/>
      <c r="V93" s="1"/>
      <c r="Y93" s="2">
        <v>1</v>
      </c>
      <c r="Z93" s="2"/>
      <c r="AA93" s="1"/>
      <c r="AB93" s="50"/>
      <c r="AC93" s="50">
        <v>99</v>
      </c>
      <c r="AD93" s="64"/>
    </row>
    <row r="94" spans="1:30" x14ac:dyDescent="0.25">
      <c r="A94" s="2">
        <v>2018</v>
      </c>
      <c r="B94" s="2">
        <v>10</v>
      </c>
      <c r="C94" s="2" t="s">
        <v>77</v>
      </c>
      <c r="D94" s="2" t="s">
        <v>53</v>
      </c>
      <c r="E94" s="2" t="s">
        <v>52</v>
      </c>
      <c r="F94" s="24" t="s">
        <v>164</v>
      </c>
      <c r="G94" t="s">
        <v>66</v>
      </c>
      <c r="H94" s="17">
        <v>43386</v>
      </c>
      <c r="I94" s="2" t="s">
        <v>57</v>
      </c>
      <c r="J94" s="64" t="s">
        <v>172</v>
      </c>
      <c r="K94" s="2">
        <v>7</v>
      </c>
      <c r="O94" s="1"/>
      <c r="S94" s="1"/>
      <c r="V94" s="1"/>
      <c r="Y94" s="2">
        <v>20</v>
      </c>
      <c r="Z94" s="2"/>
      <c r="AA94" s="1"/>
      <c r="AB94" s="50"/>
      <c r="AC94" s="50">
        <v>80</v>
      </c>
      <c r="AD94" s="64"/>
    </row>
    <row r="95" spans="1:30" x14ac:dyDescent="0.25">
      <c r="A95" s="2">
        <v>2018</v>
      </c>
      <c r="B95" s="2">
        <v>10</v>
      </c>
      <c r="C95" s="2" t="s">
        <v>77</v>
      </c>
      <c r="D95" s="2" t="s">
        <v>53</v>
      </c>
      <c r="E95" s="2" t="s">
        <v>52</v>
      </c>
      <c r="F95" s="24" t="s">
        <v>164</v>
      </c>
      <c r="G95" t="s">
        <v>66</v>
      </c>
      <c r="H95" s="17">
        <v>43386</v>
      </c>
      <c r="I95" s="2" t="s">
        <v>57</v>
      </c>
      <c r="J95" s="64" t="s">
        <v>173</v>
      </c>
      <c r="K95" s="2">
        <v>8</v>
      </c>
      <c r="O95" s="1"/>
      <c r="S95" s="1"/>
      <c r="U95" s="2">
        <v>24</v>
      </c>
      <c r="V95" s="1"/>
      <c r="Y95" s="2">
        <v>1</v>
      </c>
      <c r="Z95" s="2"/>
      <c r="AA95" s="1"/>
      <c r="AB95" s="50"/>
      <c r="AC95" s="50">
        <v>75</v>
      </c>
      <c r="AD95" s="64"/>
    </row>
    <row r="96" spans="1:30" x14ac:dyDescent="0.25">
      <c r="A96" s="2">
        <v>2018</v>
      </c>
      <c r="B96" s="2">
        <v>10</v>
      </c>
      <c r="C96" s="2" t="s">
        <v>77</v>
      </c>
      <c r="D96" s="2" t="s">
        <v>53</v>
      </c>
      <c r="E96" s="2" t="s">
        <v>52</v>
      </c>
      <c r="F96" s="24" t="s">
        <v>164</v>
      </c>
      <c r="G96" t="s">
        <v>66</v>
      </c>
      <c r="H96" s="17">
        <v>43386</v>
      </c>
      <c r="I96" s="2" t="s">
        <v>57</v>
      </c>
      <c r="J96" s="64" t="s">
        <v>174</v>
      </c>
      <c r="K96" s="2">
        <v>9</v>
      </c>
      <c r="O96" s="1"/>
      <c r="S96" s="1"/>
      <c r="U96" s="2">
        <v>3</v>
      </c>
      <c r="V96" s="1"/>
      <c r="Y96" s="2">
        <v>4</v>
      </c>
      <c r="Z96" s="2"/>
      <c r="AA96" s="1"/>
      <c r="AB96" s="50"/>
      <c r="AC96" s="50">
        <v>93</v>
      </c>
      <c r="AD96" s="64"/>
    </row>
    <row r="97" spans="1:30" x14ac:dyDescent="0.25">
      <c r="A97" s="2">
        <v>2018</v>
      </c>
      <c r="B97" s="2">
        <v>10</v>
      </c>
      <c r="C97" s="2" t="s">
        <v>77</v>
      </c>
      <c r="D97" s="2" t="s">
        <v>53</v>
      </c>
      <c r="E97" s="2" t="s">
        <v>52</v>
      </c>
      <c r="F97" s="24" t="s">
        <v>164</v>
      </c>
      <c r="G97" t="s">
        <v>66</v>
      </c>
      <c r="H97" s="17">
        <v>43386</v>
      </c>
      <c r="I97" s="2" t="s">
        <v>57</v>
      </c>
      <c r="J97" s="64" t="s">
        <v>175</v>
      </c>
      <c r="K97" s="2">
        <v>10</v>
      </c>
      <c r="N97" s="2">
        <v>9</v>
      </c>
      <c r="O97" s="1"/>
      <c r="S97" s="1"/>
      <c r="U97" s="2">
        <v>45</v>
      </c>
      <c r="V97" s="1"/>
      <c r="Y97" s="2">
        <v>5</v>
      </c>
      <c r="Z97" s="2"/>
      <c r="AA97" s="1"/>
      <c r="AB97" s="50"/>
      <c r="AC97" s="50">
        <v>41</v>
      </c>
      <c r="AD97" s="64"/>
    </row>
    <row r="98" spans="1:30" s="15" customFormat="1" x14ac:dyDescent="0.25">
      <c r="A98" s="25">
        <v>2018</v>
      </c>
      <c r="B98" s="25">
        <v>10</v>
      </c>
      <c r="C98" s="25" t="s">
        <v>77</v>
      </c>
      <c r="D98" s="25" t="s">
        <v>53</v>
      </c>
      <c r="E98" s="25" t="s">
        <v>52</v>
      </c>
      <c r="F98" s="25" t="s">
        <v>164</v>
      </c>
      <c r="G98" s="26" t="s">
        <v>96</v>
      </c>
      <c r="H98" s="18">
        <v>43386</v>
      </c>
      <c r="I98" s="25" t="s">
        <v>91</v>
      </c>
      <c r="J98" s="64" t="s">
        <v>176</v>
      </c>
      <c r="K98" s="25">
        <v>1</v>
      </c>
      <c r="N98" s="25"/>
      <c r="O98" s="16"/>
      <c r="P98" s="25"/>
      <c r="S98" s="16"/>
      <c r="T98" s="16"/>
      <c r="U98" s="25"/>
      <c r="V98" s="16"/>
      <c r="Y98" s="25">
        <v>85</v>
      </c>
      <c r="Z98" s="25"/>
      <c r="AA98" s="16"/>
      <c r="AB98" s="16"/>
      <c r="AC98" s="50">
        <v>15</v>
      </c>
      <c r="AD98" s="64"/>
    </row>
    <row r="99" spans="1:30" x14ac:dyDescent="0.25">
      <c r="A99" s="2">
        <v>2018</v>
      </c>
      <c r="B99" s="2">
        <v>10</v>
      </c>
      <c r="C99" s="2" t="s">
        <v>77</v>
      </c>
      <c r="D99" s="2" t="s">
        <v>53</v>
      </c>
      <c r="E99" s="2" t="s">
        <v>52</v>
      </c>
      <c r="F99" s="24" t="s">
        <v>164</v>
      </c>
      <c r="G99" s="21" t="s">
        <v>96</v>
      </c>
      <c r="H99" s="17">
        <v>43386</v>
      </c>
      <c r="I99" s="2" t="s">
        <v>91</v>
      </c>
      <c r="J99" s="64" t="s">
        <v>177</v>
      </c>
      <c r="K99" s="2">
        <v>2</v>
      </c>
      <c r="N99" s="2">
        <v>14</v>
      </c>
      <c r="O99" s="1"/>
      <c r="P99" s="2">
        <v>2</v>
      </c>
      <c r="S99" s="1"/>
      <c r="V99" s="1"/>
      <c r="Z99" s="2"/>
      <c r="AA99" s="1"/>
      <c r="AB99" s="50"/>
      <c r="AC99" s="50">
        <v>84</v>
      </c>
      <c r="AD99" s="64"/>
    </row>
    <row r="100" spans="1:30" x14ac:dyDescent="0.25">
      <c r="A100" s="2">
        <v>2018</v>
      </c>
      <c r="B100" s="2">
        <v>10</v>
      </c>
      <c r="C100" s="2" t="s">
        <v>77</v>
      </c>
      <c r="D100" s="2" t="s">
        <v>53</v>
      </c>
      <c r="E100" s="2" t="s">
        <v>52</v>
      </c>
      <c r="F100" s="24" t="s">
        <v>164</v>
      </c>
      <c r="G100" s="21" t="s">
        <v>96</v>
      </c>
      <c r="H100" s="17">
        <v>43386</v>
      </c>
      <c r="I100" s="2" t="s">
        <v>91</v>
      </c>
      <c r="J100" s="64" t="s">
        <v>178</v>
      </c>
      <c r="K100" s="2">
        <v>3</v>
      </c>
      <c r="N100" s="2">
        <v>19</v>
      </c>
      <c r="O100" s="1">
        <v>1</v>
      </c>
      <c r="P100" s="2">
        <v>4</v>
      </c>
      <c r="S100" s="1"/>
      <c r="T100" s="1">
        <v>1</v>
      </c>
      <c r="U100" s="2">
        <v>5</v>
      </c>
      <c r="V100" s="1"/>
      <c r="Y100" s="2">
        <v>2</v>
      </c>
      <c r="Z100" s="2"/>
      <c r="AA100" s="1"/>
      <c r="AB100" s="50"/>
      <c r="AC100" s="50">
        <v>68</v>
      </c>
      <c r="AD100" s="64"/>
    </row>
    <row r="101" spans="1:30" x14ac:dyDescent="0.25">
      <c r="A101" s="2">
        <v>2018</v>
      </c>
      <c r="B101" s="2">
        <v>10</v>
      </c>
      <c r="C101" s="2" t="s">
        <v>77</v>
      </c>
      <c r="D101" s="2" t="s">
        <v>53</v>
      </c>
      <c r="E101" s="2" t="s">
        <v>52</v>
      </c>
      <c r="F101" s="24" t="s">
        <v>164</v>
      </c>
      <c r="G101" s="21" t="s">
        <v>96</v>
      </c>
      <c r="H101" s="17">
        <v>43386</v>
      </c>
      <c r="I101" s="2" t="s">
        <v>91</v>
      </c>
      <c r="J101" s="64" t="s">
        <v>179</v>
      </c>
      <c r="K101" s="2">
        <v>4</v>
      </c>
      <c r="O101" s="1"/>
      <c r="P101" s="2">
        <v>9</v>
      </c>
      <c r="S101" s="1"/>
      <c r="V101" s="1"/>
      <c r="Y101" s="2">
        <v>3</v>
      </c>
      <c r="Z101" s="2"/>
      <c r="AA101" s="1"/>
      <c r="AB101" s="50"/>
      <c r="AC101" s="50">
        <v>88</v>
      </c>
      <c r="AD101" s="64"/>
    </row>
    <row r="102" spans="1:30" x14ac:dyDescent="0.25">
      <c r="A102" s="2">
        <v>2018</v>
      </c>
      <c r="B102" s="2">
        <v>10</v>
      </c>
      <c r="C102" s="2" t="s">
        <v>77</v>
      </c>
      <c r="D102" s="2" t="s">
        <v>53</v>
      </c>
      <c r="E102" s="2" t="s">
        <v>52</v>
      </c>
      <c r="F102" s="24" t="s">
        <v>164</v>
      </c>
      <c r="G102" s="21" t="s">
        <v>96</v>
      </c>
      <c r="H102" s="17">
        <v>43386</v>
      </c>
      <c r="I102" s="2" t="s">
        <v>91</v>
      </c>
      <c r="J102" s="64" t="s">
        <v>180</v>
      </c>
      <c r="K102" s="2">
        <v>5</v>
      </c>
      <c r="O102" s="1"/>
      <c r="S102" s="1"/>
      <c r="V102" s="1"/>
      <c r="Y102" s="2">
        <v>50</v>
      </c>
      <c r="Z102" s="2"/>
      <c r="AA102" s="1"/>
      <c r="AB102" s="50"/>
      <c r="AC102" s="50">
        <v>50</v>
      </c>
      <c r="AD102" s="64"/>
    </row>
    <row r="103" spans="1:30" x14ac:dyDescent="0.25">
      <c r="A103" s="2">
        <v>2018</v>
      </c>
      <c r="B103" s="2">
        <v>10</v>
      </c>
      <c r="C103" s="2" t="s">
        <v>77</v>
      </c>
      <c r="D103" s="2" t="s">
        <v>53</v>
      </c>
      <c r="E103" s="2" t="s">
        <v>52</v>
      </c>
      <c r="F103" s="24" t="s">
        <v>164</v>
      </c>
      <c r="G103" s="21" t="s">
        <v>96</v>
      </c>
      <c r="H103" s="17">
        <v>43386</v>
      </c>
      <c r="I103" s="2" t="s">
        <v>91</v>
      </c>
      <c r="J103" s="64" t="s">
        <v>181</v>
      </c>
      <c r="K103" s="2">
        <v>6</v>
      </c>
      <c r="O103" s="1"/>
      <c r="S103" s="1"/>
      <c r="T103" s="1">
        <v>2</v>
      </c>
      <c r="V103" s="1"/>
      <c r="Y103" s="2">
        <v>32</v>
      </c>
      <c r="Z103" s="2"/>
      <c r="AA103" s="1"/>
      <c r="AB103" s="50"/>
      <c r="AC103" s="50">
        <v>66</v>
      </c>
      <c r="AD103" s="64"/>
    </row>
    <row r="104" spans="1:30" x14ac:dyDescent="0.25">
      <c r="A104" s="2">
        <v>2018</v>
      </c>
      <c r="B104" s="2">
        <v>10</v>
      </c>
      <c r="C104" s="2" t="s">
        <v>77</v>
      </c>
      <c r="D104" s="2" t="s">
        <v>53</v>
      </c>
      <c r="E104" s="2" t="s">
        <v>52</v>
      </c>
      <c r="F104" s="24" t="s">
        <v>164</v>
      </c>
      <c r="G104" s="21" t="s">
        <v>96</v>
      </c>
      <c r="H104" s="17">
        <v>43386</v>
      </c>
      <c r="I104" s="2" t="s">
        <v>91</v>
      </c>
      <c r="J104" s="64" t="s">
        <v>182</v>
      </c>
      <c r="K104" s="2">
        <v>7</v>
      </c>
      <c r="O104" s="1"/>
      <c r="S104" s="1"/>
      <c r="U104" s="2">
        <v>12</v>
      </c>
      <c r="V104" s="1"/>
      <c r="Y104" s="2">
        <v>3</v>
      </c>
      <c r="Z104" s="2"/>
      <c r="AA104" s="1"/>
      <c r="AB104" s="50"/>
      <c r="AC104" s="50">
        <v>85</v>
      </c>
      <c r="AD104" s="64"/>
    </row>
    <row r="105" spans="1:30" x14ac:dyDescent="0.25">
      <c r="A105" s="2">
        <v>2018</v>
      </c>
      <c r="B105" s="2">
        <v>10</v>
      </c>
      <c r="C105" s="2" t="s">
        <v>77</v>
      </c>
      <c r="D105" s="2" t="s">
        <v>53</v>
      </c>
      <c r="E105" s="2" t="s">
        <v>52</v>
      </c>
      <c r="F105" s="24" t="s">
        <v>164</v>
      </c>
      <c r="G105" s="21" t="s">
        <v>96</v>
      </c>
      <c r="H105" s="17">
        <v>43386</v>
      </c>
      <c r="I105" s="2" t="s">
        <v>91</v>
      </c>
      <c r="J105" s="64" t="s">
        <v>183</v>
      </c>
      <c r="K105" s="2">
        <v>8</v>
      </c>
      <c r="O105" s="1"/>
      <c r="S105" s="1"/>
      <c r="U105" s="2">
        <v>2</v>
      </c>
      <c r="V105" s="1"/>
      <c r="Y105" s="2">
        <v>3</v>
      </c>
      <c r="Z105" s="2"/>
      <c r="AA105" s="1"/>
      <c r="AB105" s="50"/>
      <c r="AC105" s="50">
        <v>95</v>
      </c>
      <c r="AD105" s="64"/>
    </row>
    <row r="106" spans="1:30" x14ac:dyDescent="0.25">
      <c r="A106" s="2">
        <v>2018</v>
      </c>
      <c r="B106" s="2">
        <v>10</v>
      </c>
      <c r="C106" s="2" t="s">
        <v>77</v>
      </c>
      <c r="D106" s="2" t="s">
        <v>53</v>
      </c>
      <c r="E106" s="2" t="s">
        <v>52</v>
      </c>
      <c r="F106" s="24" t="s">
        <v>164</v>
      </c>
      <c r="G106" s="21" t="s">
        <v>96</v>
      </c>
      <c r="H106" s="17">
        <v>43386</v>
      </c>
      <c r="I106" s="2" t="s">
        <v>91</v>
      </c>
      <c r="J106" s="64" t="s">
        <v>184</v>
      </c>
      <c r="K106" s="2">
        <v>9</v>
      </c>
      <c r="O106" s="1"/>
      <c r="P106" s="2">
        <v>11</v>
      </c>
      <c r="S106" s="1"/>
      <c r="T106" s="1">
        <v>11</v>
      </c>
      <c r="V106" s="1"/>
      <c r="Z106" s="2"/>
      <c r="AA106" s="1"/>
      <c r="AB106" s="50"/>
      <c r="AC106" s="50">
        <v>78</v>
      </c>
      <c r="AD106" s="64"/>
    </row>
    <row r="107" spans="1:30" x14ac:dyDescent="0.25">
      <c r="A107" s="2">
        <v>2018</v>
      </c>
      <c r="B107" s="2">
        <v>10</v>
      </c>
      <c r="C107" s="2" t="s">
        <v>77</v>
      </c>
      <c r="D107" s="2" t="s">
        <v>53</v>
      </c>
      <c r="E107" s="2" t="s">
        <v>52</v>
      </c>
      <c r="F107" s="24" t="s">
        <v>164</v>
      </c>
      <c r="G107" s="21" t="s">
        <v>96</v>
      </c>
      <c r="H107" s="17">
        <v>43386</v>
      </c>
      <c r="I107" s="2" t="s">
        <v>91</v>
      </c>
      <c r="J107" s="64" t="s">
        <v>185</v>
      </c>
      <c r="K107" s="2">
        <v>10</v>
      </c>
      <c r="O107" s="1"/>
      <c r="S107" s="1"/>
      <c r="V107" s="1"/>
      <c r="Y107" s="2">
        <v>65</v>
      </c>
      <c r="Z107" s="2"/>
      <c r="AA107" s="1"/>
      <c r="AB107" s="50"/>
      <c r="AC107" s="50">
        <v>35</v>
      </c>
      <c r="AD107" s="64"/>
    </row>
    <row r="108" spans="1:30" x14ac:dyDescent="0.25">
      <c r="A108" s="1"/>
      <c r="B108" s="1"/>
      <c r="C108" s="1"/>
      <c r="D108" s="1"/>
      <c r="E108" s="1"/>
      <c r="F108" s="1"/>
      <c r="H108" s="18"/>
      <c r="I108" s="1"/>
      <c r="J108" s="1"/>
      <c r="K108" s="1"/>
      <c r="O108" s="1"/>
      <c r="S108" s="1"/>
      <c r="V108" s="1"/>
      <c r="Z108" s="2"/>
      <c r="AA108" s="1"/>
      <c r="AB108" s="50"/>
      <c r="AC108" s="50"/>
    </row>
    <row r="109" spans="1:30" x14ac:dyDescent="0.25">
      <c r="A109" s="1"/>
      <c r="B109" s="1"/>
      <c r="C109" s="1"/>
      <c r="D109" s="1"/>
      <c r="E109" s="1"/>
      <c r="F109" s="1"/>
      <c r="H109" s="18"/>
      <c r="I109" s="1"/>
      <c r="J109" s="1"/>
      <c r="K109" s="1"/>
      <c r="O109" s="1"/>
      <c r="S109" s="1"/>
      <c r="V109" s="1"/>
      <c r="Z109" s="2"/>
      <c r="AA109" s="1"/>
      <c r="AB109" s="50"/>
      <c r="AC109" s="50"/>
    </row>
    <row r="110" spans="1:30" x14ac:dyDescent="0.25">
      <c r="A110" s="1"/>
      <c r="B110" s="1"/>
      <c r="C110" s="1"/>
      <c r="D110" s="1"/>
      <c r="E110" s="1"/>
      <c r="F110" s="1"/>
      <c r="H110" s="18"/>
      <c r="I110" s="1"/>
      <c r="J110" s="1"/>
      <c r="K110" s="1"/>
      <c r="O110" s="1"/>
      <c r="S110" s="1"/>
      <c r="V110" s="1"/>
      <c r="Z110" s="2"/>
      <c r="AA110" s="1"/>
      <c r="AB110" s="50"/>
      <c r="AC110" s="50"/>
    </row>
    <row r="111" spans="1:30" x14ac:dyDescent="0.25">
      <c r="A111" s="1"/>
      <c r="B111" s="1"/>
      <c r="C111" s="1"/>
      <c r="D111" s="1"/>
      <c r="E111" s="1"/>
      <c r="F111" s="1"/>
      <c r="H111" s="18"/>
      <c r="I111" s="1"/>
      <c r="J111" s="1"/>
      <c r="K111" s="1"/>
      <c r="O111" s="1"/>
      <c r="S111" s="1"/>
      <c r="V111" s="1"/>
      <c r="Z111" s="2"/>
      <c r="AA111" s="1"/>
      <c r="AB111" s="50"/>
      <c r="AC111" s="50"/>
    </row>
    <row r="112" spans="1:30" x14ac:dyDescent="0.25">
      <c r="A112" s="1"/>
      <c r="B112" s="1"/>
      <c r="C112" s="1"/>
      <c r="D112" s="1"/>
      <c r="E112" s="1"/>
      <c r="F112" s="1"/>
      <c r="H112" s="18"/>
      <c r="I112" s="1"/>
      <c r="J112" s="1"/>
      <c r="K112" s="1"/>
      <c r="O112" s="1"/>
      <c r="S112" s="1"/>
      <c r="V112" s="1"/>
      <c r="Z112" s="2"/>
      <c r="AA112" s="1"/>
      <c r="AB112" s="50"/>
      <c r="AC112" s="50"/>
    </row>
    <row r="113" spans="1:29" x14ac:dyDescent="0.25">
      <c r="A113" s="1"/>
      <c r="B113" s="1"/>
      <c r="C113" s="1"/>
      <c r="D113" s="1"/>
      <c r="E113" s="1"/>
      <c r="F113" s="1"/>
      <c r="H113" s="18"/>
      <c r="I113" s="1"/>
      <c r="J113" s="1"/>
      <c r="K113" s="1"/>
      <c r="O113" s="1"/>
      <c r="S113" s="1"/>
      <c r="V113" s="1"/>
      <c r="Z113" s="2"/>
      <c r="AA113" s="1"/>
      <c r="AB113" s="50"/>
      <c r="AC113" s="50"/>
    </row>
    <row r="114" spans="1:29" x14ac:dyDescent="0.25">
      <c r="A114" s="1"/>
      <c r="B114" s="1"/>
      <c r="C114" s="1"/>
      <c r="D114" s="1"/>
      <c r="E114" s="1"/>
      <c r="F114" s="1"/>
      <c r="H114" s="18"/>
      <c r="I114" s="1"/>
      <c r="J114" s="1"/>
      <c r="K114" s="1"/>
      <c r="O114" s="1"/>
      <c r="S114" s="1"/>
      <c r="V114" s="1"/>
      <c r="Z114" s="2"/>
      <c r="AA114" s="1"/>
      <c r="AB114" s="50"/>
      <c r="AC114" s="50"/>
    </row>
    <row r="115" spans="1:29" x14ac:dyDescent="0.25">
      <c r="A115" s="1"/>
      <c r="B115" s="1"/>
      <c r="C115" s="1"/>
      <c r="D115" s="1"/>
      <c r="E115" s="1"/>
      <c r="F115" s="1"/>
      <c r="H115" s="18"/>
      <c r="I115" s="1"/>
      <c r="J115" s="1"/>
      <c r="K115" s="1"/>
      <c r="O115" s="1"/>
      <c r="S115" s="1"/>
      <c r="V115" s="1"/>
      <c r="Z115" s="2"/>
      <c r="AA115" s="1"/>
      <c r="AB115" s="50"/>
      <c r="AC115" s="50"/>
    </row>
    <row r="116" spans="1:29" x14ac:dyDescent="0.25">
      <c r="A116" s="1"/>
      <c r="B116" s="1"/>
      <c r="C116" s="1"/>
      <c r="D116" s="1"/>
      <c r="E116" s="1"/>
      <c r="F116" s="1"/>
      <c r="H116" s="18"/>
      <c r="I116" s="1"/>
      <c r="J116" s="1"/>
      <c r="K116" s="1"/>
      <c r="O116" s="1"/>
      <c r="S116" s="1"/>
      <c r="V116" s="1"/>
      <c r="Z116" s="2"/>
      <c r="AA116" s="1"/>
      <c r="AB116" s="50"/>
      <c r="AC116" s="50"/>
    </row>
    <row r="117" spans="1:29" x14ac:dyDescent="0.25">
      <c r="A117" s="1"/>
      <c r="B117" s="1"/>
      <c r="C117" s="1"/>
      <c r="D117" s="1"/>
      <c r="E117" s="1"/>
      <c r="F117" s="1"/>
      <c r="H117" s="18"/>
      <c r="I117" s="1"/>
      <c r="J117" s="1"/>
      <c r="K117" s="1"/>
      <c r="O117" s="1"/>
      <c r="S117" s="1"/>
      <c r="V117" s="1"/>
      <c r="Z117" s="2"/>
      <c r="AA117" s="1"/>
      <c r="AB117" s="50"/>
      <c r="AC117" s="50"/>
    </row>
    <row r="118" spans="1:29" x14ac:dyDescent="0.25">
      <c r="A118" s="1"/>
      <c r="B118" s="1"/>
      <c r="C118" s="1"/>
      <c r="D118" s="1"/>
      <c r="E118" s="1"/>
      <c r="F118" s="1"/>
      <c r="H118" s="18"/>
      <c r="I118" s="1"/>
      <c r="J118" s="1"/>
      <c r="K118" s="1"/>
      <c r="O118" s="1"/>
      <c r="S118" s="1"/>
      <c r="V118" s="1"/>
      <c r="Z118" s="2"/>
      <c r="AA118" s="1"/>
      <c r="AB118" s="50"/>
      <c r="AC118" s="50"/>
    </row>
    <row r="119" spans="1:29" x14ac:dyDescent="0.25">
      <c r="A119" s="1"/>
      <c r="B119" s="1"/>
      <c r="C119" s="1"/>
      <c r="D119" s="1"/>
      <c r="E119" s="1"/>
      <c r="F119" s="1"/>
      <c r="H119" s="18"/>
      <c r="I119" s="1"/>
      <c r="J119" s="1"/>
      <c r="K119" s="1"/>
      <c r="O119" s="1"/>
      <c r="S119" s="1"/>
      <c r="V119" s="1"/>
      <c r="Z119" s="2"/>
      <c r="AA119" s="1"/>
      <c r="AB119" s="50"/>
      <c r="AC119" s="50"/>
    </row>
    <row r="120" spans="1:29" x14ac:dyDescent="0.25">
      <c r="A120" s="1"/>
      <c r="B120" s="1"/>
      <c r="C120" s="1"/>
      <c r="D120" s="1"/>
      <c r="E120" s="1"/>
      <c r="F120" s="1"/>
      <c r="H120" s="18"/>
      <c r="I120" s="1"/>
      <c r="J120" s="1"/>
      <c r="K120" s="1"/>
      <c r="O120" s="1"/>
      <c r="S120" s="1"/>
      <c r="V120" s="1"/>
      <c r="Z120" s="2"/>
      <c r="AA120" s="1"/>
      <c r="AB120" s="50"/>
      <c r="AC120" s="50"/>
    </row>
    <row r="121" spans="1:29" x14ac:dyDescent="0.25">
      <c r="A121" s="1"/>
      <c r="B121" s="1"/>
      <c r="C121" s="1"/>
      <c r="D121" s="1"/>
      <c r="E121" s="1"/>
      <c r="F121" s="1"/>
      <c r="H121" s="18"/>
      <c r="I121" s="1"/>
      <c r="J121" s="1"/>
      <c r="K121" s="1"/>
      <c r="O121" s="1"/>
      <c r="S121" s="1"/>
      <c r="V121" s="1"/>
      <c r="Z121" s="2"/>
      <c r="AA121" s="1"/>
      <c r="AB121" s="50"/>
      <c r="AC121" s="50"/>
    </row>
    <row r="122" spans="1:29" x14ac:dyDescent="0.25">
      <c r="A122" s="1"/>
      <c r="B122" s="1"/>
      <c r="C122" s="1"/>
      <c r="D122" s="1"/>
      <c r="E122" s="1"/>
      <c r="F122" s="1"/>
      <c r="H122" s="18"/>
      <c r="I122" s="1"/>
      <c r="J122" s="1"/>
      <c r="K122" s="1"/>
      <c r="O122" s="1"/>
      <c r="S122" s="1"/>
      <c r="V122" s="1"/>
      <c r="Z122" s="2"/>
      <c r="AA122" s="1"/>
      <c r="AB122" s="50"/>
      <c r="AC122" s="50"/>
    </row>
    <row r="123" spans="1:29" x14ac:dyDescent="0.25">
      <c r="A123" s="1"/>
      <c r="B123" s="1"/>
      <c r="C123" s="1"/>
      <c r="D123" s="1"/>
      <c r="E123" s="1"/>
      <c r="F123" s="1"/>
      <c r="H123" s="18"/>
      <c r="I123" s="1"/>
      <c r="J123" s="1"/>
      <c r="K123" s="1"/>
      <c r="O123" s="1"/>
      <c r="S123" s="1"/>
      <c r="V123" s="1"/>
      <c r="Z123" s="2"/>
      <c r="AA123" s="1"/>
      <c r="AB123" s="50"/>
      <c r="AC123" s="50"/>
    </row>
    <row r="124" spans="1:29" x14ac:dyDescent="0.25">
      <c r="A124" s="1"/>
      <c r="B124" s="1"/>
      <c r="C124" s="1"/>
      <c r="D124" s="1"/>
      <c r="E124" s="1"/>
      <c r="F124" s="1"/>
      <c r="H124" s="18"/>
      <c r="I124" s="1"/>
      <c r="J124" s="1"/>
      <c r="K124" s="1"/>
      <c r="O124" s="1"/>
      <c r="S124" s="1"/>
      <c r="V124" s="1"/>
      <c r="Z124" s="2"/>
      <c r="AA124" s="1"/>
      <c r="AB124" s="50"/>
      <c r="AC124" s="50"/>
    </row>
    <row r="125" spans="1:29" x14ac:dyDescent="0.25">
      <c r="A125" s="1"/>
      <c r="B125" s="1"/>
      <c r="C125" s="1"/>
      <c r="D125" s="1"/>
      <c r="E125" s="1"/>
      <c r="F125" s="1"/>
      <c r="H125" s="18"/>
      <c r="I125" s="1"/>
      <c r="J125" s="1"/>
      <c r="K125" s="1"/>
      <c r="O125" s="1"/>
      <c r="S125" s="1"/>
      <c r="V125" s="1"/>
      <c r="Z125" s="2"/>
      <c r="AA125" s="1"/>
      <c r="AB125" s="50"/>
      <c r="AC125" s="50"/>
    </row>
    <row r="126" spans="1:29" x14ac:dyDescent="0.25">
      <c r="A126" s="1"/>
      <c r="B126" s="1"/>
      <c r="C126" s="1"/>
      <c r="D126" s="1"/>
      <c r="E126" s="1"/>
      <c r="F126" s="1"/>
      <c r="H126" s="18"/>
      <c r="I126" s="1"/>
      <c r="J126" s="1"/>
      <c r="K126" s="1"/>
      <c r="O126" s="1"/>
      <c r="S126" s="1"/>
      <c r="V126" s="1"/>
      <c r="Z126" s="2"/>
      <c r="AA126" s="1"/>
      <c r="AB126" s="50"/>
      <c r="AC126" s="50"/>
    </row>
    <row r="127" spans="1:29" x14ac:dyDescent="0.25">
      <c r="A127" s="1"/>
      <c r="B127" s="1"/>
      <c r="C127" s="1"/>
      <c r="D127" s="1"/>
      <c r="E127" s="1"/>
      <c r="F127" s="1"/>
      <c r="H127" s="18"/>
      <c r="I127" s="1"/>
      <c r="J127" s="1"/>
      <c r="K127" s="1"/>
      <c r="O127" s="1"/>
      <c r="S127" s="1"/>
      <c r="V127" s="1"/>
      <c r="Z127" s="2"/>
      <c r="AA127" s="1"/>
      <c r="AB127" s="50"/>
      <c r="AC127" s="50"/>
    </row>
    <row r="128" spans="1:29" x14ac:dyDescent="0.25">
      <c r="A128" s="1"/>
      <c r="B128" s="1"/>
      <c r="C128" s="1"/>
      <c r="D128" s="1"/>
      <c r="E128" s="1"/>
      <c r="F128" s="1"/>
      <c r="H128" s="18"/>
      <c r="I128" s="1"/>
      <c r="J128" s="1"/>
      <c r="K128" s="1"/>
      <c r="O128" s="1"/>
      <c r="S128" s="1"/>
      <c r="V128" s="1"/>
      <c r="Z128" s="2"/>
      <c r="AA128" s="1"/>
      <c r="AB128" s="50"/>
      <c r="AC128" s="50"/>
    </row>
    <row r="129" spans="1:29" x14ac:dyDescent="0.25">
      <c r="A129" s="1"/>
      <c r="B129" s="1"/>
      <c r="C129" s="1"/>
      <c r="D129" s="1"/>
      <c r="E129" s="1"/>
      <c r="F129" s="1"/>
      <c r="H129" s="18"/>
      <c r="I129" s="1"/>
      <c r="J129" s="1"/>
      <c r="K129" s="1"/>
      <c r="O129" s="1"/>
      <c r="S129" s="1"/>
      <c r="V129" s="1"/>
      <c r="Z129" s="2"/>
      <c r="AA129" s="1"/>
      <c r="AB129" s="50"/>
      <c r="AC129" s="50"/>
    </row>
    <row r="130" spans="1:29" x14ac:dyDescent="0.25">
      <c r="A130" s="1"/>
      <c r="B130" s="1"/>
      <c r="C130" s="1"/>
      <c r="D130" s="1"/>
      <c r="E130" s="1"/>
      <c r="F130" s="1"/>
      <c r="H130" s="18"/>
      <c r="I130" s="1"/>
      <c r="J130" s="1"/>
      <c r="K130" s="1"/>
      <c r="O130" s="1"/>
      <c r="S130" s="1"/>
      <c r="V130" s="1"/>
      <c r="Z130" s="2"/>
      <c r="AA130" s="1"/>
      <c r="AB130" s="50"/>
      <c r="AC130" s="50"/>
    </row>
    <row r="131" spans="1:29" x14ac:dyDescent="0.25">
      <c r="A131" s="1"/>
      <c r="B131" s="1"/>
      <c r="C131" s="1"/>
      <c r="D131" s="1"/>
      <c r="E131" s="1"/>
      <c r="F131" s="1"/>
      <c r="H131" s="18"/>
      <c r="I131" s="1"/>
      <c r="J131" s="1"/>
      <c r="K131" s="1"/>
      <c r="O131" s="1"/>
      <c r="S131" s="1"/>
      <c r="V131" s="1"/>
      <c r="Z131" s="2"/>
      <c r="AA131" s="1"/>
      <c r="AB131" s="50"/>
      <c r="AC131" s="50"/>
    </row>
    <row r="132" spans="1:29" x14ac:dyDescent="0.25">
      <c r="A132" s="1"/>
      <c r="B132" s="1"/>
      <c r="C132" s="1"/>
      <c r="D132" s="1"/>
      <c r="E132" s="1"/>
      <c r="F132" s="1"/>
      <c r="H132" s="18"/>
      <c r="I132" s="1"/>
      <c r="J132" s="1"/>
      <c r="K132" s="1"/>
      <c r="O132" s="1"/>
      <c r="S132" s="1"/>
      <c r="V132" s="1"/>
      <c r="Z132" s="2"/>
      <c r="AA132" s="1"/>
      <c r="AB132" s="50"/>
      <c r="AC132" s="50"/>
    </row>
    <row r="133" spans="1:29" x14ac:dyDescent="0.25">
      <c r="A133" s="1"/>
      <c r="B133" s="1"/>
      <c r="C133" s="1"/>
      <c r="D133" s="1"/>
      <c r="E133" s="1"/>
      <c r="F133" s="1"/>
      <c r="H133" s="18"/>
      <c r="I133" s="1"/>
      <c r="J133" s="1"/>
      <c r="K133" s="1"/>
      <c r="O133" s="1"/>
      <c r="S133" s="1"/>
      <c r="V133" s="1"/>
      <c r="Z133" s="2"/>
      <c r="AA133" s="1"/>
      <c r="AB133" s="50"/>
      <c r="AC133" s="50"/>
    </row>
    <row r="134" spans="1:29" x14ac:dyDescent="0.25">
      <c r="A134" s="1"/>
      <c r="B134" s="1"/>
      <c r="C134" s="1"/>
      <c r="D134" s="1"/>
      <c r="E134" s="1"/>
      <c r="F134" s="1"/>
      <c r="H134" s="18"/>
      <c r="I134" s="1"/>
      <c r="J134" s="1"/>
      <c r="K134" s="1"/>
      <c r="O134" s="1"/>
      <c r="S134" s="1"/>
      <c r="V134" s="1"/>
      <c r="Z134" s="2"/>
      <c r="AA134" s="1"/>
      <c r="AB134" s="50"/>
      <c r="AC134" s="50"/>
    </row>
    <row r="135" spans="1:29" x14ac:dyDescent="0.25">
      <c r="A135" s="1"/>
      <c r="B135" s="1"/>
      <c r="C135" s="1"/>
      <c r="D135" s="1"/>
      <c r="E135" s="1"/>
      <c r="F135" s="1"/>
      <c r="H135" s="18"/>
      <c r="I135" s="1"/>
      <c r="J135" s="1"/>
      <c r="K135" s="1"/>
      <c r="O135" s="1"/>
      <c r="S135" s="1"/>
      <c r="V135" s="1"/>
      <c r="Z135" s="2"/>
      <c r="AA135" s="1"/>
      <c r="AB135" s="50"/>
      <c r="AC135" s="50"/>
    </row>
    <row r="136" spans="1:29" x14ac:dyDescent="0.25">
      <c r="A136" s="1"/>
      <c r="B136" s="1"/>
      <c r="C136" s="1"/>
      <c r="D136" s="1"/>
      <c r="E136" s="1"/>
      <c r="F136" s="1"/>
      <c r="H136" s="18"/>
      <c r="I136" s="1"/>
      <c r="J136" s="1"/>
      <c r="K136" s="1"/>
      <c r="O136" s="1"/>
      <c r="S136" s="1"/>
      <c r="V136" s="1"/>
      <c r="Z136" s="2"/>
      <c r="AA136" s="1"/>
      <c r="AB136" s="50"/>
      <c r="AC136" s="50"/>
    </row>
    <row r="137" spans="1:29" x14ac:dyDescent="0.25">
      <c r="A137" s="1"/>
      <c r="B137" s="1"/>
      <c r="C137" s="1"/>
      <c r="D137" s="1"/>
      <c r="E137" s="1"/>
      <c r="F137" s="1"/>
      <c r="H137" s="18"/>
      <c r="I137" s="1"/>
      <c r="J137" s="1"/>
      <c r="K137" s="1"/>
      <c r="O137" s="1"/>
      <c r="S137" s="1"/>
      <c r="V137" s="1"/>
      <c r="Z137" s="2"/>
      <c r="AA137" s="1"/>
      <c r="AB137" s="50"/>
      <c r="AC137" s="50"/>
    </row>
    <row r="138" spans="1:29" x14ac:dyDescent="0.25">
      <c r="A138" s="1"/>
      <c r="B138" s="1"/>
      <c r="C138" s="1"/>
      <c r="D138" s="1"/>
      <c r="E138" s="1"/>
      <c r="F138" s="1"/>
      <c r="H138" s="17"/>
      <c r="I138" s="1"/>
      <c r="J138" s="1"/>
      <c r="K138" s="1"/>
      <c r="O138" s="1"/>
      <c r="S138" s="1"/>
      <c r="V138" s="1"/>
      <c r="Z138" s="2"/>
      <c r="AA138" s="1"/>
      <c r="AB138" s="50"/>
      <c r="AC138" s="50"/>
    </row>
    <row r="139" spans="1:29" x14ac:dyDescent="0.25">
      <c r="A139" s="1"/>
      <c r="B139" s="1"/>
      <c r="C139" s="1"/>
      <c r="D139" s="1"/>
      <c r="E139" s="1"/>
      <c r="F139" s="1"/>
      <c r="H139" s="17"/>
      <c r="I139" s="1"/>
      <c r="J139" s="1"/>
      <c r="K139" s="1"/>
      <c r="O139" s="1"/>
      <c r="S139" s="1"/>
      <c r="V139" s="1"/>
      <c r="Z139" s="2"/>
      <c r="AA139" s="1"/>
      <c r="AB139" s="50"/>
      <c r="AC139" s="50"/>
    </row>
    <row r="140" spans="1:29" x14ac:dyDescent="0.25">
      <c r="A140" s="1"/>
      <c r="B140" s="1"/>
      <c r="C140" s="1"/>
      <c r="D140" s="1"/>
      <c r="E140" s="1"/>
      <c r="F140" s="1"/>
      <c r="H140" s="17"/>
      <c r="I140" s="1"/>
      <c r="J140" s="1"/>
      <c r="K140" s="1"/>
      <c r="O140" s="1"/>
      <c r="S140" s="1"/>
      <c r="V140" s="1"/>
      <c r="Z140" s="2"/>
      <c r="AA140" s="1"/>
      <c r="AB140" s="50"/>
      <c r="AC140" s="50"/>
    </row>
    <row r="141" spans="1:29" x14ac:dyDescent="0.25">
      <c r="A141" s="1"/>
      <c r="B141" s="1"/>
      <c r="C141" s="1"/>
      <c r="D141" s="1"/>
      <c r="E141" s="1"/>
      <c r="F141" s="1"/>
      <c r="H141" s="17"/>
      <c r="I141" s="1"/>
      <c r="J141" s="1"/>
      <c r="K141" s="1"/>
      <c r="O141" s="1"/>
      <c r="S141" s="1"/>
      <c r="V141" s="1"/>
      <c r="Z141" s="2"/>
      <c r="AA141" s="1"/>
      <c r="AB141" s="50"/>
      <c r="AC141" s="50"/>
    </row>
    <row r="142" spans="1:29" x14ac:dyDescent="0.25">
      <c r="A142" s="1"/>
      <c r="B142" s="1"/>
      <c r="C142" s="1"/>
      <c r="D142" s="1"/>
      <c r="E142" s="1"/>
      <c r="F142" s="1"/>
      <c r="H142" s="17"/>
      <c r="I142" s="1"/>
      <c r="J142" s="1"/>
      <c r="K142" s="1"/>
      <c r="O142" s="1"/>
      <c r="S142" s="1"/>
      <c r="V142" s="1"/>
      <c r="Z142" s="2"/>
      <c r="AA142" s="1"/>
      <c r="AB142" s="50"/>
      <c r="AC142" s="50"/>
    </row>
    <row r="143" spans="1:29" x14ac:dyDescent="0.25">
      <c r="A143" s="1"/>
      <c r="B143" s="1"/>
      <c r="C143" s="1"/>
      <c r="D143" s="1"/>
      <c r="E143" s="1"/>
      <c r="F143" s="1"/>
      <c r="H143" s="17"/>
      <c r="I143" s="1"/>
      <c r="J143" s="1"/>
      <c r="K143" s="1"/>
      <c r="O143" s="1"/>
      <c r="S143" s="1"/>
      <c r="V143" s="1"/>
      <c r="Z143" s="2"/>
      <c r="AA143" s="1"/>
      <c r="AB143" s="50"/>
      <c r="AC143" s="50"/>
    </row>
    <row r="144" spans="1:29" x14ac:dyDescent="0.25">
      <c r="A144" s="1"/>
      <c r="B144" s="1"/>
      <c r="C144" s="1"/>
      <c r="D144" s="1"/>
      <c r="E144" s="1"/>
      <c r="F144" s="1"/>
      <c r="H144" s="17"/>
      <c r="I144" s="1"/>
      <c r="J144" s="1"/>
      <c r="K144" s="1"/>
      <c r="O144" s="1"/>
      <c r="S144" s="1"/>
      <c r="V144" s="1"/>
      <c r="Z144" s="2"/>
      <c r="AA144" s="1"/>
      <c r="AB144" s="50"/>
      <c r="AC144" s="50"/>
    </row>
    <row r="145" spans="1:29" x14ac:dyDescent="0.25">
      <c r="A145" s="1"/>
      <c r="B145" s="1"/>
      <c r="C145" s="1"/>
      <c r="D145" s="1"/>
      <c r="E145" s="1"/>
      <c r="F145" s="1"/>
      <c r="H145" s="17"/>
      <c r="I145" s="1"/>
      <c r="J145" s="1"/>
      <c r="K145" s="1"/>
      <c r="O145" s="1"/>
      <c r="S145" s="1"/>
      <c r="V145" s="1"/>
      <c r="Z145" s="2"/>
      <c r="AA145" s="1"/>
      <c r="AB145" s="50"/>
      <c r="AC145" s="50"/>
    </row>
    <row r="146" spans="1:29" x14ac:dyDescent="0.25">
      <c r="A146" s="1"/>
      <c r="B146" s="1"/>
      <c r="C146" s="1"/>
      <c r="D146" s="1"/>
      <c r="E146" s="1"/>
      <c r="F146" s="1"/>
      <c r="H146" s="17"/>
      <c r="I146" s="1"/>
      <c r="J146" s="1"/>
      <c r="K146" s="1"/>
      <c r="O146" s="1"/>
      <c r="S146" s="1"/>
      <c r="V146" s="1"/>
      <c r="Z146" s="2"/>
      <c r="AA146" s="1"/>
      <c r="AB146" s="50"/>
      <c r="AC146" s="50"/>
    </row>
    <row r="147" spans="1:29" x14ac:dyDescent="0.25">
      <c r="A147" s="1"/>
      <c r="B147" s="1"/>
      <c r="C147" s="1"/>
      <c r="D147" s="1"/>
      <c r="E147" s="1"/>
      <c r="F147" s="1"/>
      <c r="H147" s="17"/>
      <c r="I147" s="1"/>
      <c r="J147" s="1"/>
      <c r="K147" s="1"/>
      <c r="O147" s="1"/>
      <c r="S147" s="1"/>
      <c r="V147" s="1"/>
      <c r="Z147" s="2"/>
      <c r="AA147" s="1"/>
      <c r="AB147" s="50"/>
      <c r="AC147" s="50"/>
    </row>
    <row r="148" spans="1:29" x14ac:dyDescent="0.25">
      <c r="A148" s="1"/>
      <c r="B148" s="1"/>
      <c r="C148" s="1"/>
      <c r="D148" s="1"/>
      <c r="E148" s="1"/>
      <c r="F148" s="1"/>
      <c r="H148" s="17"/>
      <c r="I148" s="1"/>
      <c r="J148" s="1"/>
      <c r="K148" s="1"/>
      <c r="O148" s="1"/>
      <c r="S148" s="1"/>
      <c r="V148" s="1"/>
      <c r="Z148" s="2"/>
      <c r="AA148" s="1"/>
      <c r="AB148" s="50"/>
      <c r="AC148" s="50"/>
    </row>
    <row r="149" spans="1:29" x14ac:dyDescent="0.25">
      <c r="A149" s="1"/>
      <c r="B149" s="1"/>
      <c r="C149" s="1"/>
      <c r="D149" s="1"/>
      <c r="E149" s="1"/>
      <c r="F149" s="1"/>
      <c r="H149" s="17"/>
      <c r="I149" s="1"/>
      <c r="J149" s="1"/>
      <c r="K149" s="1"/>
      <c r="O149" s="1"/>
      <c r="S149" s="1"/>
      <c r="V149" s="1"/>
      <c r="Z149" s="2"/>
      <c r="AA149" s="1"/>
      <c r="AB149" s="50"/>
      <c r="AC149" s="50"/>
    </row>
    <row r="150" spans="1:29" x14ac:dyDescent="0.25">
      <c r="A150" s="1"/>
      <c r="B150" s="1"/>
      <c r="C150" s="1"/>
      <c r="D150" s="1"/>
      <c r="E150" s="1"/>
      <c r="F150" s="1"/>
      <c r="H150" s="17"/>
      <c r="I150" s="1"/>
      <c r="J150" s="1"/>
      <c r="K150" s="1"/>
      <c r="O150" s="1"/>
      <c r="S150" s="1"/>
      <c r="V150" s="1"/>
      <c r="Z150" s="2"/>
      <c r="AA150" s="1"/>
      <c r="AB150" s="50"/>
      <c r="AC150" s="50"/>
    </row>
    <row r="151" spans="1:29" x14ac:dyDescent="0.25">
      <c r="A151" s="1"/>
      <c r="B151" s="1"/>
      <c r="C151" s="1"/>
      <c r="D151" s="1"/>
      <c r="E151" s="1"/>
      <c r="F151" s="1"/>
      <c r="H151" s="17"/>
      <c r="I151" s="1"/>
      <c r="J151" s="1"/>
      <c r="K151" s="1"/>
      <c r="O151" s="1"/>
      <c r="S151" s="1"/>
      <c r="V151" s="1"/>
      <c r="Z151" s="2"/>
      <c r="AA151" s="1"/>
      <c r="AB151" s="50"/>
      <c r="AC151" s="50"/>
    </row>
    <row r="152" spans="1:29" x14ac:dyDescent="0.25">
      <c r="A152" s="1"/>
      <c r="B152" s="1"/>
      <c r="C152" s="1"/>
      <c r="D152" s="1"/>
      <c r="E152" s="1"/>
      <c r="F152" s="1"/>
      <c r="H152" s="17"/>
      <c r="I152" s="1"/>
      <c r="J152" s="1"/>
      <c r="K152" s="1"/>
      <c r="O152" s="1"/>
      <c r="S152" s="1"/>
      <c r="V152" s="1"/>
      <c r="Z152" s="2"/>
      <c r="AA152" s="1"/>
      <c r="AB152" s="50"/>
      <c r="AC152" s="50"/>
    </row>
    <row r="153" spans="1:29" x14ac:dyDescent="0.25">
      <c r="A153" s="1"/>
      <c r="B153" s="1"/>
      <c r="C153" s="1"/>
      <c r="D153" s="1"/>
      <c r="E153" s="1"/>
      <c r="F153" s="1"/>
      <c r="H153" s="17"/>
      <c r="I153" s="1"/>
      <c r="J153" s="1"/>
      <c r="K153" s="1"/>
      <c r="O153" s="1"/>
      <c r="S153" s="1"/>
      <c r="V153" s="1"/>
      <c r="Z153" s="2"/>
      <c r="AA153" s="1"/>
      <c r="AB153" s="50"/>
      <c r="AC153" s="50"/>
    </row>
    <row r="154" spans="1:29" x14ac:dyDescent="0.25">
      <c r="A154" s="1"/>
      <c r="B154" s="1"/>
      <c r="C154" s="1"/>
      <c r="D154" s="1"/>
      <c r="E154" s="1"/>
      <c r="F154" s="1"/>
      <c r="H154" s="17"/>
      <c r="I154" s="1"/>
      <c r="J154" s="1"/>
      <c r="K154" s="1"/>
      <c r="O154" s="1"/>
      <c r="S154" s="1"/>
      <c r="V154" s="1"/>
      <c r="Z154" s="2"/>
      <c r="AA154" s="1"/>
      <c r="AB154" s="50"/>
      <c r="AC154" s="50"/>
    </row>
    <row r="155" spans="1:29" x14ac:dyDescent="0.25">
      <c r="A155" s="1"/>
      <c r="B155" s="1"/>
      <c r="C155" s="1"/>
      <c r="D155" s="1"/>
      <c r="E155" s="1"/>
      <c r="F155" s="1"/>
      <c r="H155" s="17"/>
      <c r="I155" s="1"/>
      <c r="J155" s="1"/>
      <c r="K155" s="1"/>
      <c r="O155" s="1"/>
      <c r="S155" s="1"/>
      <c r="V155" s="1"/>
      <c r="Z155" s="2"/>
      <c r="AA155" s="1"/>
      <c r="AB155" s="50"/>
      <c r="AC155" s="50"/>
    </row>
    <row r="156" spans="1:29" x14ac:dyDescent="0.25">
      <c r="A156" s="1"/>
      <c r="B156" s="1"/>
      <c r="C156" s="1"/>
      <c r="D156" s="1"/>
      <c r="E156" s="1"/>
      <c r="F156" s="1"/>
      <c r="H156" s="17"/>
      <c r="I156" s="1"/>
      <c r="J156" s="1"/>
      <c r="K156" s="1"/>
      <c r="O156" s="1"/>
      <c r="S156" s="1"/>
      <c r="V156" s="1"/>
      <c r="Z156" s="2"/>
      <c r="AA156" s="1"/>
      <c r="AB156" s="50"/>
      <c r="AC156" s="50"/>
    </row>
    <row r="157" spans="1:29" x14ac:dyDescent="0.25">
      <c r="A157" s="1"/>
      <c r="B157" s="1"/>
      <c r="C157" s="1"/>
      <c r="D157" s="1"/>
      <c r="E157" s="1"/>
      <c r="F157" s="1"/>
      <c r="H157" s="17"/>
      <c r="I157" s="1"/>
      <c r="J157" s="1"/>
      <c r="K157" s="1"/>
      <c r="O157" s="1"/>
      <c r="S157" s="1"/>
      <c r="V157" s="1"/>
      <c r="Z157" s="2"/>
      <c r="AA157" s="1"/>
      <c r="AB157" s="50"/>
      <c r="AC157" s="50"/>
    </row>
    <row r="158" spans="1:29" x14ac:dyDescent="0.25">
      <c r="A158" s="1"/>
      <c r="B158" s="1"/>
      <c r="C158" s="1"/>
      <c r="D158" s="1"/>
      <c r="E158" s="1"/>
      <c r="F158" s="1"/>
      <c r="H158" s="17"/>
      <c r="I158" s="1"/>
      <c r="J158" s="1"/>
      <c r="K158" s="1"/>
      <c r="O158" s="1"/>
      <c r="S158" s="1"/>
      <c r="V158" s="1"/>
      <c r="Z158" s="2"/>
      <c r="AA158" s="1"/>
      <c r="AB158" s="50"/>
      <c r="AC158" s="50"/>
    </row>
    <row r="159" spans="1:29" x14ac:dyDescent="0.25">
      <c r="A159" s="1"/>
      <c r="B159" s="1"/>
      <c r="C159" s="1"/>
      <c r="D159" s="1"/>
      <c r="E159" s="1"/>
      <c r="F159" s="1"/>
      <c r="H159" s="17"/>
      <c r="I159" s="1"/>
      <c r="J159" s="1"/>
      <c r="K159" s="1"/>
      <c r="O159" s="1"/>
      <c r="S159" s="1"/>
      <c r="V159" s="1"/>
      <c r="Z159" s="2"/>
      <c r="AA159" s="1"/>
      <c r="AB159" s="50"/>
      <c r="AC159" s="50"/>
    </row>
    <row r="160" spans="1:29" x14ac:dyDescent="0.25">
      <c r="A160" s="1"/>
      <c r="B160" s="1"/>
      <c r="C160" s="1"/>
      <c r="D160" s="1"/>
      <c r="E160" s="1"/>
      <c r="F160" s="1"/>
      <c r="H160" s="17"/>
      <c r="I160" s="1"/>
      <c r="J160" s="1"/>
      <c r="K160" s="1"/>
      <c r="O160" s="1"/>
      <c r="S160" s="1"/>
      <c r="V160" s="1"/>
      <c r="Z160" s="2"/>
      <c r="AA160" s="1"/>
      <c r="AB160" s="50"/>
      <c r="AC160" s="50"/>
    </row>
    <row r="161" spans="1:29" x14ac:dyDescent="0.25">
      <c r="A161" s="1"/>
      <c r="B161" s="1"/>
      <c r="C161" s="1"/>
      <c r="D161" s="1"/>
      <c r="E161" s="1"/>
      <c r="F161" s="1"/>
      <c r="H161" s="17"/>
      <c r="I161" s="1"/>
      <c r="J161" s="1"/>
      <c r="K161" s="1"/>
      <c r="O161" s="1"/>
      <c r="S161" s="1"/>
      <c r="V161" s="1"/>
      <c r="Z161" s="2"/>
      <c r="AA161" s="1"/>
      <c r="AB161" s="50"/>
      <c r="AC161" s="50"/>
    </row>
    <row r="162" spans="1:29" x14ac:dyDescent="0.25">
      <c r="A162" s="1"/>
      <c r="B162" s="1"/>
      <c r="C162" s="1"/>
      <c r="D162" s="1"/>
      <c r="E162" s="1"/>
      <c r="F162" s="1"/>
      <c r="H162" s="17"/>
      <c r="I162" s="1"/>
      <c r="J162" s="1"/>
      <c r="K162" s="1"/>
      <c r="O162" s="1"/>
      <c r="S162" s="1"/>
      <c r="V162" s="1"/>
      <c r="Z162" s="2"/>
      <c r="AA162" s="1"/>
      <c r="AB162" s="50"/>
      <c r="AC162" s="50"/>
    </row>
    <row r="163" spans="1:29" x14ac:dyDescent="0.25">
      <c r="A163" s="1"/>
      <c r="B163" s="1"/>
      <c r="C163" s="1"/>
      <c r="D163" s="1"/>
      <c r="E163" s="1"/>
      <c r="F163" s="1"/>
      <c r="H163" s="17"/>
      <c r="I163" s="1"/>
      <c r="J163" s="1"/>
      <c r="K163" s="1"/>
      <c r="O163" s="1"/>
      <c r="S163" s="1"/>
      <c r="V163" s="1"/>
      <c r="Z163" s="2"/>
      <c r="AA163" s="1"/>
      <c r="AB163" s="50"/>
      <c r="AC163" s="50"/>
    </row>
    <row r="164" spans="1:29" x14ac:dyDescent="0.25">
      <c r="A164" s="1"/>
      <c r="B164" s="1"/>
      <c r="C164" s="1"/>
      <c r="D164" s="1"/>
      <c r="E164" s="1"/>
      <c r="F164" s="1"/>
      <c r="H164" s="17"/>
      <c r="I164" s="1"/>
      <c r="J164" s="1"/>
      <c r="K164" s="1"/>
      <c r="O164" s="1"/>
      <c r="S164" s="1"/>
      <c r="V164" s="1"/>
      <c r="Z164" s="2"/>
      <c r="AA164" s="1"/>
      <c r="AB164" s="50"/>
      <c r="AC164" s="50"/>
    </row>
    <row r="165" spans="1:29" x14ac:dyDescent="0.25">
      <c r="A165" s="1"/>
      <c r="B165" s="1"/>
      <c r="C165" s="1"/>
      <c r="D165" s="1"/>
      <c r="E165" s="1"/>
      <c r="F165" s="1"/>
      <c r="H165" s="17"/>
      <c r="I165" s="1"/>
      <c r="J165" s="1"/>
      <c r="K165" s="1"/>
      <c r="O165" s="1"/>
      <c r="S165" s="1"/>
      <c r="V165" s="1"/>
      <c r="Z165" s="2"/>
      <c r="AA165" s="1"/>
      <c r="AB165" s="50"/>
      <c r="AC165" s="50"/>
    </row>
    <row r="166" spans="1:29" x14ac:dyDescent="0.25">
      <c r="A166" s="1"/>
      <c r="B166" s="1"/>
      <c r="C166" s="1"/>
      <c r="D166" s="1"/>
      <c r="E166" s="1"/>
      <c r="F166" s="1"/>
      <c r="H166" s="17"/>
      <c r="I166" s="1"/>
      <c r="J166" s="1"/>
      <c r="K166" s="1"/>
      <c r="O166" s="1"/>
      <c r="S166" s="1"/>
      <c r="V166" s="1"/>
      <c r="Z166" s="2"/>
      <c r="AA166" s="1"/>
      <c r="AB166" s="50"/>
      <c r="AC166" s="50"/>
    </row>
    <row r="167" spans="1:29" x14ac:dyDescent="0.25">
      <c r="A167" s="1"/>
      <c r="B167" s="1"/>
      <c r="C167" s="1"/>
      <c r="D167" s="1"/>
      <c r="E167" s="1"/>
      <c r="F167" s="1"/>
      <c r="H167" s="17"/>
      <c r="I167" s="1"/>
      <c r="J167" s="1"/>
      <c r="K167" s="1"/>
      <c r="O167" s="1"/>
      <c r="S167" s="1"/>
      <c r="V167" s="1"/>
      <c r="Z167" s="2"/>
      <c r="AA167" s="1"/>
      <c r="AB167" s="50"/>
      <c r="AC167" s="50"/>
    </row>
    <row r="168" spans="1:29" x14ac:dyDescent="0.25">
      <c r="A168" s="1"/>
      <c r="B168" s="1"/>
      <c r="C168" s="1"/>
      <c r="D168" s="1"/>
      <c r="E168" s="1"/>
      <c r="F168" s="1"/>
      <c r="H168" s="17"/>
      <c r="I168" s="1"/>
      <c r="J168" s="1"/>
      <c r="K168" s="1"/>
      <c r="O168" s="1"/>
      <c r="S168" s="1"/>
      <c r="V168" s="1"/>
      <c r="Z168" s="2"/>
      <c r="AA168" s="1"/>
      <c r="AB168" s="50"/>
      <c r="AC168" s="50"/>
    </row>
    <row r="169" spans="1:29" x14ac:dyDescent="0.25">
      <c r="A169" s="1"/>
      <c r="B169" s="1"/>
      <c r="C169" s="1"/>
      <c r="D169" s="1"/>
      <c r="E169" s="1"/>
      <c r="F169" s="1"/>
      <c r="H169" s="17"/>
      <c r="I169" s="1"/>
      <c r="J169" s="1"/>
      <c r="K169" s="1"/>
      <c r="O169" s="1"/>
      <c r="S169" s="1"/>
      <c r="V169" s="1"/>
      <c r="Z169" s="2"/>
      <c r="AA169" s="1"/>
      <c r="AB169" s="50"/>
      <c r="AC169" s="50"/>
    </row>
    <row r="170" spans="1:29" x14ac:dyDescent="0.25">
      <c r="A170" s="1"/>
      <c r="B170" s="1"/>
      <c r="C170" s="1"/>
      <c r="D170" s="1"/>
      <c r="E170" s="1"/>
      <c r="F170" s="1"/>
      <c r="H170" s="17"/>
      <c r="I170" s="1"/>
      <c r="J170" s="1"/>
      <c r="K170" s="1"/>
      <c r="O170" s="1"/>
      <c r="S170" s="1"/>
      <c r="V170" s="1"/>
      <c r="Z170" s="2"/>
      <c r="AA170" s="1"/>
      <c r="AB170" s="50"/>
      <c r="AC170" s="50"/>
    </row>
    <row r="171" spans="1:29" x14ac:dyDescent="0.25">
      <c r="A171" s="1"/>
      <c r="B171" s="1"/>
      <c r="C171" s="1"/>
      <c r="D171" s="1"/>
      <c r="E171" s="1"/>
      <c r="F171" s="1"/>
      <c r="H171" s="17"/>
      <c r="I171" s="1"/>
      <c r="J171" s="1"/>
      <c r="K171" s="1"/>
      <c r="O171" s="1"/>
      <c r="S171" s="1"/>
      <c r="V171" s="1"/>
      <c r="Z171" s="2"/>
      <c r="AA171" s="1"/>
      <c r="AB171" s="50"/>
      <c r="AC171" s="50"/>
    </row>
    <row r="172" spans="1:29" x14ac:dyDescent="0.25">
      <c r="A172" s="1"/>
      <c r="B172" s="1"/>
      <c r="C172" s="1"/>
      <c r="D172" s="1"/>
      <c r="E172" s="1"/>
      <c r="F172" s="1"/>
      <c r="H172" s="17"/>
      <c r="I172" s="1"/>
      <c r="J172" s="1"/>
      <c r="K172" s="1"/>
      <c r="O172" s="1"/>
      <c r="S172" s="1"/>
      <c r="V172" s="1"/>
      <c r="Z172" s="2"/>
      <c r="AA172" s="1"/>
      <c r="AB172" s="50"/>
      <c r="AC172" s="50"/>
    </row>
    <row r="173" spans="1:29" x14ac:dyDescent="0.25">
      <c r="A173" s="1"/>
      <c r="B173" s="1"/>
      <c r="C173" s="1"/>
      <c r="D173" s="1"/>
      <c r="E173" s="1"/>
      <c r="F173" s="1"/>
      <c r="H173" s="17"/>
      <c r="I173" s="1"/>
      <c r="J173" s="1"/>
      <c r="K173" s="1"/>
      <c r="O173" s="1"/>
      <c r="S173" s="1"/>
      <c r="V173" s="1"/>
      <c r="Z173" s="2"/>
      <c r="AA173" s="1"/>
      <c r="AB173" s="50"/>
      <c r="AC173" s="50"/>
    </row>
    <row r="174" spans="1:29" x14ac:dyDescent="0.25">
      <c r="A174" s="1"/>
      <c r="B174" s="1"/>
      <c r="C174" s="1"/>
      <c r="D174" s="1"/>
      <c r="E174" s="1"/>
      <c r="F174" s="1"/>
      <c r="H174" s="17"/>
      <c r="I174" s="1"/>
      <c r="J174" s="1"/>
      <c r="K174" s="1"/>
      <c r="O174" s="1"/>
      <c r="S174" s="1"/>
      <c r="V174" s="1"/>
      <c r="Z174" s="2"/>
      <c r="AA174" s="1"/>
      <c r="AB174" s="50"/>
      <c r="AC174" s="50"/>
    </row>
    <row r="175" spans="1:29" x14ac:dyDescent="0.25">
      <c r="A175" s="1"/>
      <c r="B175" s="1"/>
      <c r="C175" s="1"/>
      <c r="D175" s="1"/>
      <c r="E175" s="1"/>
      <c r="F175" s="1"/>
      <c r="H175" s="17"/>
      <c r="I175" s="1"/>
      <c r="J175" s="1"/>
      <c r="K175" s="1"/>
      <c r="O175" s="1"/>
      <c r="S175" s="1"/>
      <c r="V175" s="1"/>
      <c r="Z175" s="2"/>
      <c r="AA175" s="1"/>
      <c r="AB175" s="50"/>
      <c r="AC175" s="50"/>
    </row>
    <row r="176" spans="1:29" x14ac:dyDescent="0.25">
      <c r="A176" s="1"/>
      <c r="B176" s="1"/>
      <c r="C176" s="1"/>
      <c r="D176" s="1"/>
      <c r="E176" s="1"/>
      <c r="F176" s="1"/>
      <c r="H176" s="17"/>
      <c r="I176" s="1"/>
      <c r="J176" s="1"/>
      <c r="K176" s="1"/>
      <c r="O176" s="1"/>
      <c r="S176" s="1"/>
      <c r="V176" s="1"/>
      <c r="Z176" s="2"/>
      <c r="AA176" s="1"/>
      <c r="AB176" s="50"/>
      <c r="AC176" s="50"/>
    </row>
    <row r="177" spans="1:29" x14ac:dyDescent="0.25">
      <c r="A177" s="1"/>
      <c r="B177" s="1"/>
      <c r="C177" s="1"/>
      <c r="D177" s="1"/>
      <c r="E177" s="1"/>
      <c r="F177" s="1"/>
      <c r="H177" s="17"/>
      <c r="I177" s="1"/>
      <c r="J177" s="1"/>
      <c r="K177" s="1"/>
      <c r="O177" s="1"/>
      <c r="S177" s="1"/>
      <c r="V177" s="1"/>
      <c r="Z177" s="2"/>
      <c r="AA177" s="1"/>
      <c r="AB177" s="50"/>
      <c r="AC177" s="50"/>
    </row>
    <row r="178" spans="1:29" x14ac:dyDescent="0.25">
      <c r="A178" s="1"/>
      <c r="B178" s="1"/>
      <c r="C178" s="1"/>
      <c r="D178" s="1"/>
      <c r="E178" s="1"/>
      <c r="F178" s="1"/>
      <c r="H178" s="17"/>
      <c r="I178" s="1"/>
      <c r="J178" s="1"/>
      <c r="K178" s="1"/>
      <c r="O178" s="1"/>
      <c r="S178" s="1"/>
      <c r="V178" s="1"/>
      <c r="Z178" s="2"/>
      <c r="AA178" s="1"/>
      <c r="AB178" s="50"/>
      <c r="AC178" s="50"/>
    </row>
    <row r="179" spans="1:29" x14ac:dyDescent="0.25">
      <c r="A179" s="1"/>
      <c r="B179" s="1"/>
      <c r="C179" s="1"/>
      <c r="D179" s="1"/>
      <c r="E179" s="1"/>
      <c r="F179" s="1"/>
      <c r="H179" s="17"/>
      <c r="I179" s="1"/>
      <c r="J179" s="1"/>
      <c r="K179" s="1"/>
      <c r="O179" s="1"/>
      <c r="S179" s="1"/>
      <c r="V179" s="1"/>
      <c r="Z179" s="2"/>
      <c r="AA179" s="1"/>
      <c r="AB179" s="50"/>
      <c r="AC179" s="50"/>
    </row>
    <row r="180" spans="1:29" x14ac:dyDescent="0.25">
      <c r="A180" s="1"/>
      <c r="B180" s="1"/>
      <c r="C180" s="1"/>
      <c r="D180" s="1"/>
      <c r="E180" s="1"/>
      <c r="F180" s="1"/>
      <c r="H180" s="17"/>
      <c r="I180" s="1"/>
      <c r="J180" s="1"/>
      <c r="K180" s="1"/>
      <c r="O180" s="1"/>
      <c r="S180" s="1"/>
      <c r="V180" s="1"/>
      <c r="Z180" s="2"/>
      <c r="AA180" s="1"/>
      <c r="AB180" s="50"/>
      <c r="AC180" s="50"/>
    </row>
    <row r="181" spans="1:29" x14ac:dyDescent="0.25">
      <c r="A181" s="1"/>
      <c r="B181" s="1"/>
      <c r="C181" s="1"/>
      <c r="D181" s="1"/>
      <c r="E181" s="1"/>
      <c r="F181" s="1"/>
      <c r="H181" s="17"/>
      <c r="I181" s="1"/>
      <c r="J181" s="1"/>
      <c r="K181" s="1"/>
      <c r="O181" s="1"/>
      <c r="S181" s="1"/>
      <c r="V181" s="1"/>
      <c r="Z181" s="2"/>
      <c r="AA181" s="1"/>
      <c r="AB181" s="50"/>
      <c r="AC181" s="50"/>
    </row>
    <row r="182" spans="1:29" x14ac:dyDescent="0.25">
      <c r="A182" s="1"/>
      <c r="B182" s="1"/>
      <c r="C182" s="1"/>
      <c r="D182" s="1"/>
      <c r="E182" s="1"/>
      <c r="F182" s="1"/>
      <c r="H182" s="17"/>
      <c r="I182" s="1"/>
      <c r="J182" s="1"/>
      <c r="K182" s="1"/>
      <c r="O182" s="1"/>
      <c r="S182" s="1"/>
      <c r="V182" s="1"/>
      <c r="Z182" s="2"/>
      <c r="AA182" s="1"/>
      <c r="AB182" s="50"/>
      <c r="AC182" s="50"/>
    </row>
    <row r="183" spans="1:29" x14ac:dyDescent="0.25">
      <c r="A183" s="1"/>
      <c r="B183" s="1"/>
      <c r="C183" s="1"/>
      <c r="D183" s="1"/>
      <c r="E183" s="1"/>
      <c r="F183" s="1"/>
      <c r="H183" s="17"/>
      <c r="I183" s="1"/>
      <c r="J183" s="1"/>
      <c r="K183" s="1"/>
      <c r="O183" s="1"/>
      <c r="S183" s="1"/>
      <c r="V183" s="1"/>
      <c r="Z183" s="2"/>
      <c r="AA183" s="1"/>
      <c r="AB183" s="50"/>
      <c r="AC183" s="50"/>
    </row>
    <row r="184" spans="1:29" x14ac:dyDescent="0.25">
      <c r="A184" s="1"/>
      <c r="B184" s="1"/>
      <c r="C184" s="1"/>
      <c r="D184" s="1"/>
      <c r="E184" s="1"/>
      <c r="F184" s="1"/>
      <c r="H184" s="17"/>
      <c r="I184" s="1"/>
      <c r="J184" s="1"/>
      <c r="K184" s="1"/>
      <c r="O184" s="1"/>
      <c r="S184" s="1"/>
      <c r="V184" s="1"/>
      <c r="Z184" s="2"/>
      <c r="AA184" s="1"/>
      <c r="AB184" s="50"/>
      <c r="AC184" s="50"/>
    </row>
    <row r="185" spans="1:29" x14ac:dyDescent="0.25">
      <c r="A185" s="1"/>
      <c r="B185" s="1"/>
      <c r="C185" s="1"/>
      <c r="D185" s="1"/>
      <c r="E185" s="1"/>
      <c r="F185" s="1"/>
      <c r="H185" s="17"/>
      <c r="I185" s="1"/>
      <c r="J185" s="1"/>
      <c r="K185" s="1"/>
      <c r="O185" s="1"/>
      <c r="S185" s="1"/>
      <c r="V185" s="1"/>
      <c r="Z185" s="2"/>
      <c r="AA185" s="1"/>
      <c r="AB185" s="50"/>
      <c r="AC185" s="50"/>
    </row>
    <row r="186" spans="1:29" x14ac:dyDescent="0.25">
      <c r="A186" s="1"/>
      <c r="B186" s="1"/>
      <c r="C186" s="1"/>
      <c r="D186" s="1"/>
      <c r="E186" s="1"/>
      <c r="F186" s="1"/>
      <c r="H186" s="17"/>
      <c r="I186" s="1"/>
      <c r="J186" s="1"/>
      <c r="K186" s="1"/>
      <c r="O186" s="1"/>
      <c r="S186" s="1"/>
      <c r="V186" s="1"/>
      <c r="Z186" s="2"/>
      <c r="AA186" s="1"/>
      <c r="AB186" s="50"/>
      <c r="AC186" s="50"/>
    </row>
    <row r="187" spans="1:29" x14ac:dyDescent="0.25">
      <c r="A187" s="1"/>
      <c r="B187" s="1"/>
      <c r="C187" s="1"/>
      <c r="D187" s="1"/>
      <c r="E187" s="1"/>
      <c r="F187" s="1"/>
      <c r="H187" s="17"/>
      <c r="I187" s="1"/>
      <c r="J187" s="1"/>
      <c r="K187" s="1"/>
      <c r="O187" s="1"/>
      <c r="S187" s="1"/>
      <c r="V187" s="1"/>
      <c r="Z187" s="2"/>
      <c r="AA187" s="1"/>
      <c r="AB187" s="50"/>
      <c r="AC187" s="50"/>
    </row>
    <row r="188" spans="1:29" x14ac:dyDescent="0.25">
      <c r="A188" s="1"/>
      <c r="B188" s="1"/>
      <c r="C188" s="1"/>
      <c r="D188" s="1"/>
      <c r="E188" s="1"/>
      <c r="F188" s="1"/>
      <c r="H188" s="17"/>
      <c r="I188" s="1"/>
      <c r="J188" s="1"/>
      <c r="K188" s="1"/>
      <c r="O188" s="1"/>
      <c r="S188" s="1"/>
      <c r="V188" s="1"/>
      <c r="Z188" s="2"/>
      <c r="AA188" s="1"/>
      <c r="AB188" s="50"/>
      <c r="AC188" s="50"/>
    </row>
    <row r="189" spans="1:29" x14ac:dyDescent="0.25">
      <c r="A189" s="1"/>
      <c r="B189" s="1"/>
      <c r="C189" s="1"/>
      <c r="D189" s="1"/>
      <c r="E189" s="1"/>
      <c r="F189" s="1"/>
      <c r="H189" s="17"/>
      <c r="I189" s="1"/>
      <c r="J189" s="1"/>
      <c r="K189" s="1"/>
      <c r="O189" s="1"/>
      <c r="S189" s="1"/>
      <c r="V189" s="1"/>
      <c r="Z189" s="2"/>
      <c r="AA189" s="1"/>
      <c r="AB189" s="50"/>
      <c r="AC189" s="50"/>
    </row>
    <row r="190" spans="1:29" x14ac:dyDescent="0.25">
      <c r="A190" s="1"/>
      <c r="B190" s="1"/>
      <c r="C190" s="1"/>
      <c r="D190" s="1"/>
      <c r="E190" s="1"/>
      <c r="F190" s="1"/>
      <c r="H190" s="17"/>
      <c r="I190" s="1"/>
      <c r="J190" s="1"/>
      <c r="K190" s="1"/>
      <c r="O190" s="1"/>
      <c r="S190" s="1"/>
      <c r="V190" s="1"/>
      <c r="Z190" s="2"/>
      <c r="AA190" s="1"/>
      <c r="AB190" s="50"/>
      <c r="AC190" s="50"/>
    </row>
    <row r="191" spans="1:29" x14ac:dyDescent="0.25">
      <c r="A191" s="1"/>
      <c r="B191" s="1"/>
      <c r="C191" s="1"/>
      <c r="D191" s="1"/>
      <c r="E191" s="1"/>
      <c r="F191" s="1"/>
      <c r="H191" s="17"/>
      <c r="I191" s="1"/>
      <c r="J191" s="1"/>
      <c r="K191" s="1"/>
      <c r="O191" s="1"/>
      <c r="S191" s="1"/>
      <c r="V191" s="1"/>
      <c r="Z191" s="2"/>
      <c r="AA191" s="1"/>
      <c r="AB191" s="50"/>
      <c r="AC191" s="50"/>
    </row>
    <row r="192" spans="1:29" x14ac:dyDescent="0.25">
      <c r="A192" s="1"/>
      <c r="B192" s="1"/>
      <c r="C192" s="1"/>
      <c r="D192" s="1"/>
      <c r="E192" s="1"/>
      <c r="F192" s="1"/>
      <c r="H192" s="17"/>
      <c r="I192" s="1"/>
      <c r="J192" s="1"/>
      <c r="K192" s="1"/>
      <c r="O192" s="1"/>
      <c r="S192" s="1"/>
      <c r="V192" s="1"/>
      <c r="Z192" s="2"/>
      <c r="AA192" s="1"/>
      <c r="AB192" s="50"/>
      <c r="AC192" s="50"/>
    </row>
    <row r="193" spans="1:29" x14ac:dyDescent="0.25">
      <c r="A193" s="1"/>
      <c r="B193" s="1"/>
      <c r="C193" s="1"/>
      <c r="D193" s="1"/>
      <c r="E193" s="1"/>
      <c r="F193" s="1"/>
      <c r="H193" s="17"/>
      <c r="I193" s="1"/>
      <c r="J193" s="1"/>
      <c r="K193" s="1"/>
      <c r="O193" s="1"/>
      <c r="S193" s="1"/>
      <c r="V193" s="1"/>
      <c r="Z193" s="2"/>
      <c r="AA193" s="1"/>
      <c r="AB193" s="50"/>
      <c r="AC193" s="50"/>
    </row>
    <row r="194" spans="1:29" x14ac:dyDescent="0.25">
      <c r="A194" s="1"/>
      <c r="B194" s="1"/>
      <c r="C194" s="1"/>
      <c r="D194" s="1"/>
      <c r="E194" s="1"/>
      <c r="F194" s="1"/>
      <c r="H194" s="17"/>
      <c r="I194" s="1"/>
      <c r="J194" s="1"/>
      <c r="K194" s="1"/>
      <c r="O194" s="1"/>
      <c r="S194" s="1"/>
      <c r="V194" s="1"/>
      <c r="Z194" s="2"/>
      <c r="AA194" s="1"/>
      <c r="AB194" s="50"/>
      <c r="AC194" s="50"/>
    </row>
    <row r="195" spans="1:29" x14ac:dyDescent="0.25">
      <c r="A195" s="1"/>
      <c r="B195" s="1"/>
      <c r="C195" s="1"/>
      <c r="D195" s="1"/>
      <c r="E195" s="1"/>
      <c r="F195" s="1"/>
      <c r="H195" s="17"/>
      <c r="I195" s="1"/>
      <c r="J195" s="1"/>
      <c r="K195" s="1"/>
      <c r="O195" s="1"/>
      <c r="S195" s="1"/>
      <c r="V195" s="1"/>
      <c r="Z195" s="2"/>
      <c r="AA195" s="1"/>
      <c r="AB195" s="50"/>
      <c r="AC195" s="50"/>
    </row>
    <row r="196" spans="1:29" x14ac:dyDescent="0.25">
      <c r="A196" s="1"/>
      <c r="B196" s="1"/>
      <c r="C196" s="1"/>
      <c r="D196" s="1"/>
      <c r="E196" s="1"/>
      <c r="F196" s="1"/>
      <c r="H196" s="17"/>
      <c r="I196" s="1"/>
      <c r="J196" s="1"/>
      <c r="K196" s="1"/>
      <c r="O196" s="1"/>
      <c r="S196" s="1"/>
      <c r="V196" s="1"/>
      <c r="Z196" s="2"/>
      <c r="AA196" s="1"/>
      <c r="AB196" s="50"/>
      <c r="AC196" s="50"/>
    </row>
    <row r="197" spans="1:29" x14ac:dyDescent="0.25">
      <c r="A197" s="1"/>
      <c r="B197" s="1"/>
      <c r="C197" s="1"/>
      <c r="D197" s="1"/>
      <c r="E197" s="1"/>
      <c r="F197" s="1"/>
      <c r="H197" s="17"/>
      <c r="I197" s="1"/>
      <c r="J197" s="1"/>
      <c r="K197" s="1"/>
      <c r="O197" s="1"/>
      <c r="S197" s="1"/>
      <c r="V197" s="1"/>
      <c r="Z197" s="2"/>
      <c r="AA197" s="1"/>
      <c r="AB197" s="50"/>
      <c r="AC197" s="50"/>
    </row>
    <row r="198" spans="1:29" x14ac:dyDescent="0.25">
      <c r="A198" s="1"/>
      <c r="B198" s="1"/>
      <c r="C198" s="1"/>
      <c r="D198" s="1"/>
      <c r="E198" s="1"/>
      <c r="F198" s="1"/>
      <c r="H198" s="17"/>
      <c r="I198" s="1"/>
      <c r="J198" s="1"/>
      <c r="K198" s="1"/>
      <c r="O198" s="1"/>
      <c r="S198" s="1"/>
      <c r="V198" s="1"/>
      <c r="Z198" s="2"/>
      <c r="AA198" s="1"/>
      <c r="AB198" s="50"/>
      <c r="AC198" s="50"/>
    </row>
    <row r="199" spans="1:29" x14ac:dyDescent="0.25">
      <c r="A199" s="1"/>
      <c r="B199" s="1"/>
      <c r="C199" s="1"/>
      <c r="D199" s="1"/>
      <c r="E199" s="1"/>
      <c r="F199" s="1"/>
      <c r="H199" s="17"/>
      <c r="I199" s="1"/>
      <c r="J199" s="1"/>
      <c r="K199" s="1"/>
      <c r="O199" s="1"/>
      <c r="S199" s="1"/>
      <c r="V199" s="1"/>
      <c r="Z199" s="2"/>
      <c r="AA199" s="1"/>
      <c r="AB199" s="50"/>
      <c r="AC199" s="50"/>
    </row>
    <row r="200" spans="1:29" x14ac:dyDescent="0.25">
      <c r="A200" s="1"/>
      <c r="B200" s="1"/>
      <c r="C200" s="1"/>
      <c r="D200" s="1"/>
      <c r="E200" s="1"/>
      <c r="F200" s="1"/>
      <c r="H200" s="17"/>
      <c r="I200" s="1"/>
      <c r="J200" s="1"/>
      <c r="K200" s="1"/>
      <c r="O200" s="1"/>
      <c r="S200" s="1"/>
      <c r="V200" s="1"/>
      <c r="Z200" s="2"/>
      <c r="AA200" s="1"/>
      <c r="AB200" s="50"/>
      <c r="AC200" s="50"/>
    </row>
    <row r="201" spans="1:29" x14ac:dyDescent="0.25">
      <c r="A201" s="1"/>
      <c r="B201" s="1"/>
      <c r="C201" s="1"/>
      <c r="D201" s="1"/>
      <c r="E201" s="1"/>
      <c r="F201" s="1"/>
      <c r="H201" s="17"/>
      <c r="I201" s="1"/>
      <c r="J201" s="1"/>
      <c r="K201" s="1"/>
      <c r="O201" s="1"/>
      <c r="S201" s="1"/>
      <c r="V201" s="1"/>
      <c r="Z201" s="2"/>
      <c r="AA201" s="1"/>
      <c r="AB201" s="50"/>
      <c r="AC201" s="50"/>
    </row>
    <row r="202" spans="1:29" x14ac:dyDescent="0.25">
      <c r="A202" s="1"/>
      <c r="B202" s="1"/>
      <c r="C202" s="1"/>
      <c r="D202" s="1"/>
      <c r="E202" s="1"/>
      <c r="F202" s="1"/>
      <c r="H202" s="17"/>
      <c r="I202" s="1"/>
      <c r="J202" s="1"/>
      <c r="K202" s="1"/>
      <c r="O202" s="1"/>
      <c r="S202" s="1"/>
      <c r="V202" s="1"/>
      <c r="Z202" s="2"/>
      <c r="AA202" s="1"/>
      <c r="AB202" s="50"/>
      <c r="AC202" s="50"/>
    </row>
    <row r="203" spans="1:29" x14ac:dyDescent="0.25">
      <c r="A203" s="1"/>
      <c r="B203" s="1"/>
      <c r="C203" s="1"/>
      <c r="D203" s="1"/>
      <c r="E203" s="1"/>
      <c r="F203" s="1"/>
      <c r="H203" s="17"/>
      <c r="I203" s="1"/>
      <c r="J203" s="1"/>
      <c r="K203" s="1"/>
      <c r="O203" s="1"/>
      <c r="S203" s="1"/>
      <c r="V203" s="1"/>
      <c r="Z203" s="2"/>
      <c r="AA203" s="1"/>
      <c r="AB203" s="50"/>
      <c r="AC203" s="50"/>
    </row>
    <row r="204" spans="1:29" x14ac:dyDescent="0.25">
      <c r="A204" s="1"/>
      <c r="B204" s="1"/>
      <c r="C204" s="1"/>
      <c r="D204" s="1"/>
      <c r="E204" s="1"/>
      <c r="F204" s="1"/>
      <c r="H204" s="17"/>
      <c r="I204" s="1"/>
      <c r="J204" s="1"/>
      <c r="K204" s="1"/>
      <c r="O204" s="1"/>
      <c r="S204" s="1"/>
      <c r="V204" s="1"/>
      <c r="Z204" s="2"/>
      <c r="AA204" s="1"/>
      <c r="AB204" s="50"/>
      <c r="AC204" s="50"/>
    </row>
    <row r="205" spans="1:29" x14ac:dyDescent="0.25">
      <c r="A205" s="1"/>
      <c r="B205" s="1"/>
      <c r="C205" s="1"/>
      <c r="D205" s="1"/>
      <c r="E205" s="1"/>
      <c r="F205" s="1"/>
      <c r="H205" s="17"/>
      <c r="I205" s="1"/>
      <c r="J205" s="1"/>
      <c r="K205" s="1"/>
      <c r="O205" s="1"/>
      <c r="S205" s="1"/>
      <c r="V205" s="1"/>
      <c r="Z205" s="2"/>
      <c r="AA205" s="1"/>
      <c r="AB205" s="50"/>
      <c r="AC205" s="50"/>
    </row>
    <row r="206" spans="1:29" x14ac:dyDescent="0.25">
      <c r="A206" s="1"/>
      <c r="B206" s="1"/>
      <c r="C206" s="1"/>
      <c r="D206" s="1"/>
      <c r="E206" s="1"/>
      <c r="F206" s="1"/>
      <c r="H206" s="17"/>
      <c r="I206" s="1"/>
      <c r="J206" s="1"/>
      <c r="K206" s="1"/>
      <c r="O206" s="1"/>
      <c r="S206" s="1"/>
      <c r="V206" s="1"/>
      <c r="Z206" s="2"/>
      <c r="AA206" s="1"/>
      <c r="AB206" s="50"/>
      <c r="AC206" s="50"/>
    </row>
    <row r="207" spans="1:29" x14ac:dyDescent="0.25">
      <c r="A207" s="1"/>
      <c r="B207" s="1"/>
      <c r="C207" s="1"/>
      <c r="D207" s="1"/>
      <c r="E207" s="1"/>
      <c r="F207" s="1"/>
      <c r="H207" s="17"/>
      <c r="I207" s="1"/>
      <c r="J207" s="1"/>
      <c r="K207" s="1"/>
      <c r="O207" s="1"/>
      <c r="S207" s="1"/>
      <c r="V207" s="1"/>
      <c r="Z207" s="2"/>
      <c r="AA207" s="1"/>
      <c r="AB207" s="50"/>
      <c r="AC207" s="50"/>
    </row>
    <row r="208" spans="1:29" x14ac:dyDescent="0.25">
      <c r="A208" s="1"/>
      <c r="B208" s="1"/>
      <c r="C208" s="1"/>
      <c r="D208" s="1"/>
      <c r="E208" s="1"/>
      <c r="F208" s="1"/>
      <c r="H208" s="17"/>
      <c r="I208" s="1"/>
      <c r="J208" s="1"/>
      <c r="K208" s="1"/>
      <c r="O208" s="1"/>
      <c r="S208" s="1"/>
      <c r="V208" s="1"/>
      <c r="Z208" s="2"/>
      <c r="AA208" s="1"/>
      <c r="AB208" s="50"/>
      <c r="AC208" s="50"/>
    </row>
    <row r="209" spans="1:29" x14ac:dyDescent="0.25">
      <c r="A209" s="1"/>
      <c r="B209" s="1"/>
      <c r="C209" s="1"/>
      <c r="D209" s="1"/>
      <c r="E209" s="1"/>
      <c r="F209" s="1"/>
      <c r="H209" s="17"/>
      <c r="I209" s="1"/>
      <c r="J209" s="1"/>
      <c r="K209" s="1"/>
      <c r="O209" s="1"/>
      <c r="S209" s="1"/>
      <c r="V209" s="1"/>
      <c r="Z209" s="2"/>
      <c r="AA209" s="1"/>
      <c r="AB209" s="50"/>
      <c r="AC209" s="50"/>
    </row>
    <row r="210" spans="1:29" x14ac:dyDescent="0.25">
      <c r="A210" s="1"/>
      <c r="B210" s="1"/>
      <c r="C210" s="1"/>
      <c r="D210" s="1"/>
      <c r="E210" s="1"/>
      <c r="F210" s="1"/>
      <c r="H210" s="17"/>
      <c r="I210" s="1"/>
      <c r="J210" s="1"/>
      <c r="K210" s="1"/>
      <c r="O210" s="1"/>
      <c r="S210" s="1"/>
      <c r="V210" s="1"/>
      <c r="Z210" s="2"/>
      <c r="AA210" s="1"/>
      <c r="AB210" s="50"/>
      <c r="AC210" s="50"/>
    </row>
    <row r="211" spans="1:29" x14ac:dyDescent="0.25">
      <c r="A211" s="1"/>
      <c r="B211" s="1"/>
      <c r="C211" s="1"/>
      <c r="D211" s="1"/>
      <c r="E211" s="1"/>
      <c r="F211" s="1"/>
      <c r="H211" s="17"/>
      <c r="I211" s="1"/>
      <c r="J211" s="1"/>
      <c r="K211" s="1"/>
      <c r="O211" s="1"/>
      <c r="S211" s="1"/>
      <c r="V211" s="1"/>
      <c r="Z211" s="2"/>
      <c r="AA211" s="1"/>
      <c r="AB211" s="50"/>
      <c r="AC211" s="50"/>
    </row>
    <row r="212" spans="1:29" x14ac:dyDescent="0.25">
      <c r="A212" s="1"/>
      <c r="B212" s="1"/>
      <c r="C212" s="1"/>
      <c r="D212" s="1"/>
      <c r="E212" s="1"/>
      <c r="F212" s="1"/>
      <c r="H212" s="17"/>
      <c r="I212" s="1"/>
      <c r="J212" s="1"/>
      <c r="K212" s="1"/>
      <c r="O212" s="1"/>
      <c r="S212" s="1"/>
      <c r="V212" s="1"/>
      <c r="Z212" s="2"/>
      <c r="AA212" s="1"/>
      <c r="AB212" s="50"/>
      <c r="AC212" s="50"/>
    </row>
    <row r="213" spans="1:29" x14ac:dyDescent="0.25">
      <c r="A213" s="1"/>
      <c r="B213" s="1"/>
      <c r="C213" s="1"/>
      <c r="D213" s="1"/>
      <c r="E213" s="1"/>
      <c r="F213" s="1"/>
      <c r="H213" s="17"/>
      <c r="I213" s="1"/>
      <c r="J213" s="1"/>
      <c r="K213" s="1"/>
      <c r="O213" s="1"/>
      <c r="S213" s="1"/>
      <c r="V213" s="1"/>
      <c r="Z213" s="2"/>
      <c r="AA213" s="1"/>
      <c r="AB213" s="50"/>
      <c r="AC213" s="50"/>
    </row>
    <row r="214" spans="1:29" x14ac:dyDescent="0.25">
      <c r="A214" s="1"/>
      <c r="B214" s="1"/>
      <c r="C214" s="1"/>
      <c r="D214" s="1"/>
      <c r="E214" s="1"/>
      <c r="F214" s="1"/>
      <c r="H214" s="17"/>
      <c r="I214" s="1"/>
      <c r="J214" s="1"/>
      <c r="K214" s="1"/>
      <c r="O214" s="1"/>
      <c r="S214" s="1"/>
      <c r="V214" s="1"/>
      <c r="Z214" s="2"/>
      <c r="AA214" s="1"/>
      <c r="AB214" s="50"/>
      <c r="AC214" s="50"/>
    </row>
    <row r="215" spans="1:29" x14ac:dyDescent="0.25">
      <c r="A215" s="1"/>
      <c r="B215" s="1"/>
      <c r="C215" s="1"/>
      <c r="D215" s="1"/>
      <c r="E215" s="1"/>
      <c r="F215" s="1"/>
      <c r="H215" s="17"/>
      <c r="I215" s="1"/>
      <c r="J215" s="1"/>
      <c r="K215" s="1"/>
      <c r="O215" s="1"/>
      <c r="S215" s="1"/>
      <c r="V215" s="1"/>
      <c r="Z215" s="2"/>
      <c r="AA215" s="1"/>
      <c r="AB215" s="50"/>
      <c r="AC215" s="50"/>
    </row>
    <row r="216" spans="1:29" x14ac:dyDescent="0.25">
      <c r="A216" s="1"/>
      <c r="B216" s="1"/>
      <c r="C216" s="1"/>
      <c r="D216" s="1"/>
      <c r="E216" s="1"/>
      <c r="F216" s="1"/>
      <c r="H216" s="17"/>
      <c r="I216" s="1"/>
      <c r="J216" s="1"/>
      <c r="K216" s="1"/>
      <c r="O216" s="1"/>
      <c r="S216" s="1"/>
      <c r="V216" s="1"/>
      <c r="Z216" s="2"/>
      <c r="AA216" s="1"/>
      <c r="AB216" s="50"/>
      <c r="AC216" s="50"/>
    </row>
    <row r="217" spans="1:29" x14ac:dyDescent="0.25">
      <c r="A217" s="1"/>
      <c r="B217" s="1"/>
      <c r="C217" s="1"/>
      <c r="D217" s="1"/>
      <c r="E217" s="1"/>
      <c r="F217" s="1"/>
      <c r="H217" s="17"/>
      <c r="I217" s="1"/>
      <c r="J217" s="1"/>
      <c r="K217" s="1"/>
      <c r="O217" s="1"/>
      <c r="S217" s="1"/>
      <c r="V217" s="1"/>
      <c r="Z217" s="2"/>
      <c r="AA217" s="1"/>
      <c r="AB217" s="50"/>
      <c r="AC217" s="50"/>
    </row>
    <row r="218" spans="1:29" x14ac:dyDescent="0.25">
      <c r="A218" s="1"/>
      <c r="B218" s="1"/>
      <c r="C218" s="1"/>
      <c r="D218" s="1"/>
      <c r="E218" s="1"/>
      <c r="F218" s="1"/>
      <c r="H218" s="17"/>
      <c r="I218" s="1"/>
      <c r="J218" s="1"/>
      <c r="K218" s="1"/>
      <c r="O218" s="1"/>
      <c r="S218" s="1"/>
      <c r="V218" s="1"/>
      <c r="Z218" s="2"/>
      <c r="AA218" s="1"/>
      <c r="AB218" s="50"/>
      <c r="AC218" s="50"/>
    </row>
    <row r="219" spans="1:29" x14ac:dyDescent="0.25">
      <c r="A219" s="1"/>
      <c r="B219" s="1"/>
      <c r="C219" s="1"/>
      <c r="D219" s="1"/>
      <c r="E219" s="1"/>
      <c r="F219" s="1"/>
      <c r="H219" s="17"/>
      <c r="I219" s="1"/>
      <c r="J219" s="1"/>
      <c r="K219" s="1"/>
      <c r="O219" s="1"/>
      <c r="S219" s="1"/>
      <c r="V219" s="1"/>
      <c r="Z219" s="2"/>
      <c r="AA219" s="1"/>
      <c r="AB219" s="50"/>
      <c r="AC219" s="50"/>
    </row>
    <row r="220" spans="1:29" x14ac:dyDescent="0.25">
      <c r="A220" s="1"/>
      <c r="B220" s="1"/>
      <c r="C220" s="1"/>
      <c r="D220" s="1"/>
      <c r="E220" s="1"/>
      <c r="F220" s="1"/>
      <c r="H220" s="17"/>
      <c r="I220" s="1"/>
      <c r="J220" s="1"/>
      <c r="K220" s="1"/>
      <c r="O220" s="1"/>
      <c r="S220" s="1"/>
      <c r="V220" s="1"/>
      <c r="Z220" s="2"/>
      <c r="AA220" s="1"/>
      <c r="AB220" s="50"/>
      <c r="AC220" s="50"/>
    </row>
    <row r="221" spans="1:29" x14ac:dyDescent="0.25">
      <c r="A221" s="1"/>
      <c r="B221" s="1"/>
      <c r="C221" s="1"/>
      <c r="D221" s="1"/>
      <c r="E221" s="1"/>
      <c r="F221" s="1"/>
      <c r="H221" s="17"/>
      <c r="I221" s="1"/>
      <c r="J221" s="1"/>
      <c r="K221" s="1"/>
      <c r="O221" s="1"/>
      <c r="S221" s="1"/>
      <c r="V221" s="1"/>
      <c r="Z221" s="2"/>
      <c r="AA221" s="1"/>
      <c r="AB221" s="50"/>
      <c r="AC221" s="50"/>
    </row>
    <row r="222" spans="1:29" x14ac:dyDescent="0.25">
      <c r="A222" s="1"/>
      <c r="B222" s="1"/>
      <c r="C222" s="1"/>
      <c r="D222" s="1"/>
      <c r="E222" s="1"/>
      <c r="F222" s="1"/>
      <c r="H222" s="17"/>
      <c r="I222" s="1"/>
      <c r="J222" s="1"/>
      <c r="K222" s="1"/>
      <c r="O222" s="1"/>
      <c r="S222" s="1"/>
      <c r="V222" s="1"/>
      <c r="Z222" s="2"/>
      <c r="AA222" s="1"/>
      <c r="AB222" s="50"/>
      <c r="AC222" s="50"/>
    </row>
    <row r="223" spans="1:29" x14ac:dyDescent="0.25">
      <c r="A223" s="1"/>
      <c r="B223" s="1"/>
      <c r="C223" s="1"/>
      <c r="D223" s="1"/>
      <c r="E223" s="1"/>
      <c r="F223" s="1"/>
      <c r="H223" s="17"/>
      <c r="I223" s="1"/>
      <c r="J223" s="1"/>
      <c r="K223" s="1"/>
      <c r="O223" s="1"/>
      <c r="S223" s="1"/>
      <c r="V223" s="1"/>
      <c r="Z223" s="2"/>
      <c r="AA223" s="1"/>
      <c r="AB223" s="50"/>
      <c r="AC223" s="50"/>
    </row>
    <row r="224" spans="1:29" x14ac:dyDescent="0.25">
      <c r="A224" s="1"/>
      <c r="B224" s="1"/>
      <c r="C224" s="1"/>
      <c r="D224" s="1"/>
      <c r="E224" s="1"/>
      <c r="F224" s="1"/>
      <c r="H224" s="17"/>
      <c r="I224" s="1"/>
      <c r="J224" s="1"/>
      <c r="K224" s="1"/>
      <c r="O224" s="1"/>
      <c r="S224" s="1"/>
      <c r="V224" s="1"/>
      <c r="Z224" s="2"/>
      <c r="AA224" s="1"/>
      <c r="AB224" s="50"/>
      <c r="AC224" s="50"/>
    </row>
    <row r="225" spans="1:29" x14ac:dyDescent="0.25">
      <c r="A225" s="1"/>
      <c r="B225" s="1"/>
      <c r="C225" s="1"/>
      <c r="D225" s="1"/>
      <c r="E225" s="1"/>
      <c r="F225" s="1"/>
      <c r="H225" s="17"/>
      <c r="I225" s="1"/>
      <c r="J225" s="1"/>
      <c r="K225" s="1"/>
      <c r="O225" s="1"/>
      <c r="S225" s="1"/>
      <c r="V225" s="1"/>
      <c r="Z225" s="2"/>
      <c r="AA225" s="1"/>
      <c r="AB225" s="50"/>
      <c r="AC225" s="50"/>
    </row>
    <row r="226" spans="1:29" x14ac:dyDescent="0.25">
      <c r="A226" s="1"/>
      <c r="B226" s="1"/>
      <c r="C226" s="1"/>
      <c r="D226" s="1"/>
      <c r="E226" s="1"/>
      <c r="F226" s="1"/>
      <c r="H226" s="17"/>
      <c r="I226" s="1"/>
      <c r="J226" s="1"/>
      <c r="K226" s="1"/>
      <c r="O226" s="1"/>
      <c r="S226" s="1"/>
      <c r="V226" s="1"/>
      <c r="Z226" s="2"/>
      <c r="AA226" s="1"/>
      <c r="AB226" s="50"/>
      <c r="AC226" s="50"/>
    </row>
    <row r="227" spans="1:29" x14ac:dyDescent="0.25">
      <c r="A227" s="1"/>
      <c r="B227" s="1"/>
      <c r="C227" s="1"/>
      <c r="D227" s="1"/>
      <c r="E227" s="1"/>
      <c r="F227" s="1"/>
      <c r="H227" s="17"/>
      <c r="I227" s="1"/>
      <c r="J227" s="1"/>
      <c r="K227" s="1"/>
      <c r="O227" s="1"/>
      <c r="S227" s="1"/>
      <c r="V227" s="1"/>
      <c r="Z227" s="2"/>
      <c r="AA227" s="1"/>
      <c r="AB227" s="50"/>
      <c r="AC227" s="50"/>
    </row>
    <row r="228" spans="1:29" x14ac:dyDescent="0.25">
      <c r="A228" s="1"/>
      <c r="B228" s="1"/>
      <c r="C228" s="1"/>
      <c r="D228" s="1"/>
      <c r="E228" s="1"/>
      <c r="F228" s="1"/>
      <c r="H228" s="17"/>
      <c r="I228" s="1"/>
      <c r="J228" s="1"/>
      <c r="K228" s="1"/>
      <c r="O228" s="1"/>
      <c r="S228" s="1"/>
      <c r="V228" s="1"/>
      <c r="Z228" s="2"/>
      <c r="AA228" s="1"/>
      <c r="AB228" s="50"/>
      <c r="AC228" s="50"/>
    </row>
    <row r="229" spans="1:29" x14ac:dyDescent="0.25">
      <c r="A229" s="1"/>
      <c r="B229" s="1"/>
      <c r="C229" s="1"/>
      <c r="D229" s="1"/>
      <c r="E229" s="1"/>
      <c r="F229" s="1"/>
      <c r="H229" s="17"/>
      <c r="I229" s="1"/>
      <c r="J229" s="1"/>
      <c r="K229" s="1"/>
      <c r="O229" s="1"/>
      <c r="S229" s="1"/>
      <c r="V229" s="1"/>
      <c r="Z229" s="2"/>
      <c r="AA229" s="1"/>
      <c r="AB229" s="50"/>
      <c r="AC229" s="50"/>
    </row>
    <row r="230" spans="1:29" x14ac:dyDescent="0.25">
      <c r="A230" s="1"/>
      <c r="B230" s="1"/>
      <c r="C230" s="1"/>
      <c r="D230" s="1"/>
      <c r="E230" s="1"/>
      <c r="F230" s="1"/>
      <c r="H230" s="17"/>
      <c r="I230" s="1"/>
      <c r="J230" s="1"/>
      <c r="K230" s="1"/>
      <c r="O230" s="1"/>
      <c r="S230" s="1"/>
      <c r="V230" s="1"/>
      <c r="Z230" s="2"/>
      <c r="AA230" s="1"/>
      <c r="AB230" s="50"/>
      <c r="AC230" s="50"/>
    </row>
    <row r="231" spans="1:29" x14ac:dyDescent="0.25">
      <c r="A231" s="1"/>
      <c r="B231" s="1"/>
      <c r="C231" s="1"/>
      <c r="D231" s="1"/>
      <c r="E231" s="1"/>
      <c r="F231" s="1"/>
      <c r="H231" s="17"/>
      <c r="I231" s="1"/>
      <c r="J231" s="1"/>
      <c r="K231" s="1"/>
      <c r="O231" s="1"/>
      <c r="S231" s="1"/>
      <c r="V231" s="1"/>
      <c r="Z231" s="2"/>
      <c r="AA231" s="1"/>
      <c r="AB231" s="50"/>
      <c r="AC231" s="50"/>
    </row>
    <row r="232" spans="1:29" x14ac:dyDescent="0.25">
      <c r="A232" s="1"/>
      <c r="B232" s="1"/>
      <c r="C232" s="1"/>
      <c r="D232" s="1"/>
      <c r="E232" s="1"/>
      <c r="F232" s="1"/>
      <c r="H232" s="17"/>
      <c r="I232" s="1"/>
      <c r="J232" s="1"/>
      <c r="K232" s="1"/>
      <c r="O232" s="1"/>
      <c r="S232" s="1"/>
      <c r="V232" s="1"/>
      <c r="Z232" s="2"/>
      <c r="AA232" s="1"/>
      <c r="AB232" s="50"/>
      <c r="AC232" s="50"/>
    </row>
    <row r="233" spans="1:29" x14ac:dyDescent="0.25">
      <c r="A233" s="1"/>
      <c r="B233" s="1"/>
      <c r="C233" s="1"/>
      <c r="D233" s="1"/>
      <c r="E233" s="1"/>
      <c r="F233" s="1"/>
      <c r="H233" s="17"/>
      <c r="I233" s="1"/>
      <c r="J233" s="1"/>
      <c r="K233" s="1"/>
      <c r="O233" s="1"/>
      <c r="S233" s="1"/>
      <c r="V233" s="1"/>
      <c r="Z233" s="2"/>
      <c r="AA233" s="1"/>
      <c r="AB233" s="50"/>
      <c r="AC233" s="50"/>
    </row>
    <row r="234" spans="1:29" x14ac:dyDescent="0.25">
      <c r="A234" s="1"/>
      <c r="B234" s="1"/>
      <c r="C234" s="1"/>
      <c r="D234" s="1"/>
      <c r="E234" s="1"/>
      <c r="F234" s="1"/>
      <c r="H234" s="17"/>
      <c r="I234" s="1"/>
      <c r="J234" s="1"/>
      <c r="K234" s="1"/>
      <c r="O234" s="1"/>
      <c r="S234" s="1"/>
      <c r="V234" s="1"/>
      <c r="Z234" s="2"/>
      <c r="AA234" s="1"/>
      <c r="AB234" s="50"/>
      <c r="AC234" s="50"/>
    </row>
    <row r="235" spans="1:29" x14ac:dyDescent="0.25">
      <c r="A235" s="1"/>
      <c r="B235" s="1"/>
      <c r="C235" s="1"/>
      <c r="D235" s="1"/>
      <c r="E235" s="1"/>
      <c r="F235" s="1"/>
      <c r="H235" s="17"/>
      <c r="I235" s="1"/>
      <c r="J235" s="1"/>
      <c r="K235" s="1"/>
      <c r="O235" s="1"/>
      <c r="S235" s="1"/>
      <c r="V235" s="1"/>
      <c r="Z235" s="2"/>
      <c r="AA235" s="1"/>
      <c r="AB235" s="50"/>
      <c r="AC235" s="50"/>
    </row>
    <row r="236" spans="1:29" x14ac:dyDescent="0.25">
      <c r="A236" s="1"/>
      <c r="B236" s="1"/>
      <c r="C236" s="1"/>
      <c r="D236" s="1"/>
      <c r="E236" s="1"/>
      <c r="F236" s="1"/>
      <c r="H236" s="17"/>
      <c r="I236" s="1"/>
      <c r="J236" s="1"/>
      <c r="K236" s="1"/>
      <c r="O236" s="1"/>
      <c r="S236" s="1"/>
      <c r="V236" s="1"/>
      <c r="Z236" s="2"/>
      <c r="AA236" s="1"/>
      <c r="AB236" s="50"/>
      <c r="AC236" s="50"/>
    </row>
    <row r="237" spans="1:29" x14ac:dyDescent="0.25">
      <c r="A237" s="1"/>
      <c r="B237" s="1"/>
      <c r="C237" s="1"/>
      <c r="D237" s="1"/>
      <c r="E237" s="1"/>
      <c r="F237" s="1"/>
      <c r="H237" s="17"/>
      <c r="I237" s="1"/>
      <c r="J237" s="1"/>
      <c r="K237" s="1"/>
      <c r="O237" s="1"/>
      <c r="S237" s="1"/>
      <c r="V237" s="1"/>
      <c r="Z237" s="2"/>
      <c r="AA237" s="1"/>
      <c r="AB237" s="50"/>
      <c r="AC237" s="50"/>
    </row>
    <row r="238" spans="1:29" x14ac:dyDescent="0.25">
      <c r="A238" s="1"/>
      <c r="B238" s="1"/>
      <c r="C238" s="1"/>
      <c r="D238" s="1"/>
      <c r="E238" s="1"/>
      <c r="F238" s="1"/>
      <c r="H238" s="17"/>
      <c r="I238" s="1"/>
      <c r="J238" s="1"/>
      <c r="K238" s="1"/>
      <c r="O238" s="1"/>
      <c r="S238" s="1"/>
      <c r="V238" s="1"/>
      <c r="Z238" s="2"/>
      <c r="AA238" s="1"/>
      <c r="AB238" s="50"/>
      <c r="AC238" s="50"/>
    </row>
    <row r="239" spans="1:29" x14ac:dyDescent="0.25">
      <c r="A239" s="1"/>
      <c r="B239" s="1"/>
      <c r="C239" s="1"/>
      <c r="D239" s="1"/>
      <c r="E239" s="1"/>
      <c r="F239" s="1"/>
      <c r="H239" s="17"/>
      <c r="I239" s="1"/>
      <c r="J239" s="1"/>
      <c r="K239" s="1"/>
      <c r="O239" s="1"/>
      <c r="S239" s="1"/>
      <c r="V239" s="1"/>
      <c r="Z239" s="2"/>
      <c r="AA239" s="1"/>
      <c r="AB239" s="50"/>
      <c r="AC239" s="50"/>
    </row>
    <row r="240" spans="1:29" x14ac:dyDescent="0.25">
      <c r="A240" s="1"/>
      <c r="B240" s="1"/>
      <c r="C240" s="1"/>
      <c r="D240" s="1"/>
      <c r="E240" s="1"/>
      <c r="F240" s="1"/>
      <c r="H240" s="17"/>
      <c r="I240" s="1"/>
      <c r="J240" s="1"/>
      <c r="K240" s="1"/>
      <c r="O240" s="1"/>
      <c r="S240" s="1"/>
      <c r="V240" s="1"/>
      <c r="Z240" s="2"/>
      <c r="AA240" s="1"/>
      <c r="AB240" s="50"/>
      <c r="AC240" s="50"/>
    </row>
    <row r="241" spans="1:29" x14ac:dyDescent="0.25">
      <c r="A241" s="1"/>
      <c r="B241" s="1"/>
      <c r="C241" s="1"/>
      <c r="D241" s="1"/>
      <c r="E241" s="1"/>
      <c r="F241" s="1"/>
      <c r="H241" s="17"/>
      <c r="I241" s="1"/>
      <c r="J241" s="1"/>
      <c r="K241" s="1"/>
      <c r="O241" s="1"/>
      <c r="S241" s="1"/>
      <c r="V241" s="1"/>
      <c r="Z241" s="2"/>
      <c r="AA241" s="1"/>
      <c r="AB241" s="50"/>
      <c r="AC241" s="50"/>
    </row>
    <row r="242" spans="1:29" x14ac:dyDescent="0.25">
      <c r="A242" s="1"/>
      <c r="B242" s="1"/>
      <c r="C242" s="1"/>
      <c r="D242" s="1"/>
      <c r="E242" s="1"/>
      <c r="F242" s="1"/>
      <c r="H242" s="17"/>
      <c r="I242" s="1"/>
      <c r="J242" s="1"/>
      <c r="K242" s="1"/>
      <c r="O242" s="1"/>
      <c r="S242" s="1"/>
      <c r="V242" s="1"/>
      <c r="Z242" s="2"/>
      <c r="AA242" s="1"/>
      <c r="AB242" s="50"/>
      <c r="AC242" s="50"/>
    </row>
    <row r="243" spans="1:29" x14ac:dyDescent="0.25">
      <c r="A243" s="1"/>
      <c r="B243" s="1"/>
      <c r="C243" s="1"/>
      <c r="D243" s="1"/>
      <c r="E243" s="1"/>
      <c r="F243" s="1"/>
      <c r="H243" s="17"/>
      <c r="I243" s="1"/>
      <c r="J243" s="1"/>
      <c r="K243" s="1"/>
      <c r="O243" s="1"/>
      <c r="S243" s="1"/>
      <c r="V243" s="1"/>
      <c r="Z243" s="2"/>
      <c r="AA243" s="1"/>
      <c r="AB243" s="50"/>
      <c r="AC243" s="50"/>
    </row>
    <row r="244" spans="1:29" x14ac:dyDescent="0.25">
      <c r="A244" s="1"/>
      <c r="B244" s="1"/>
      <c r="C244" s="1"/>
      <c r="D244" s="1"/>
      <c r="E244" s="1"/>
      <c r="F244" s="1"/>
      <c r="H244" s="17"/>
      <c r="I244" s="1"/>
      <c r="J244" s="1"/>
      <c r="K244" s="1"/>
      <c r="O244" s="1"/>
      <c r="S244" s="1"/>
      <c r="V244" s="1"/>
      <c r="Z244" s="2"/>
      <c r="AA244" s="1"/>
      <c r="AB244" s="50"/>
      <c r="AC244" s="50"/>
    </row>
    <row r="245" spans="1:29" x14ac:dyDescent="0.25">
      <c r="A245" s="1"/>
      <c r="B245" s="1"/>
      <c r="C245" s="1"/>
      <c r="D245" s="1"/>
      <c r="E245" s="1"/>
      <c r="F245" s="1"/>
      <c r="H245" s="17"/>
      <c r="I245" s="1"/>
      <c r="J245" s="1"/>
      <c r="K245" s="1"/>
      <c r="O245" s="1"/>
      <c r="S245" s="1"/>
      <c r="V245" s="1"/>
      <c r="Z245" s="2"/>
      <c r="AA245" s="1"/>
      <c r="AB245" s="50"/>
      <c r="AC245" s="50"/>
    </row>
    <row r="246" spans="1:29" x14ac:dyDescent="0.25">
      <c r="A246" s="1"/>
      <c r="B246" s="1"/>
      <c r="C246" s="1"/>
      <c r="D246" s="1"/>
      <c r="E246" s="1"/>
      <c r="F246" s="1"/>
      <c r="H246" s="17"/>
      <c r="I246" s="1"/>
      <c r="J246" s="1"/>
      <c r="K246" s="1"/>
      <c r="O246" s="1"/>
      <c r="S246" s="1"/>
      <c r="V246" s="1"/>
      <c r="Z246" s="2"/>
      <c r="AA246" s="1"/>
      <c r="AB246" s="50"/>
      <c r="AC246" s="50"/>
    </row>
    <row r="247" spans="1:29" x14ac:dyDescent="0.25">
      <c r="A247" s="1"/>
      <c r="B247" s="1"/>
      <c r="C247" s="1"/>
      <c r="D247" s="1"/>
      <c r="E247" s="1"/>
      <c r="F247" s="1"/>
      <c r="H247" s="17"/>
      <c r="I247" s="1"/>
      <c r="J247" s="1"/>
      <c r="K247" s="1"/>
      <c r="O247" s="1"/>
      <c r="S247" s="1"/>
      <c r="V247" s="1"/>
      <c r="Z247" s="2"/>
      <c r="AA247" s="1"/>
      <c r="AB247" s="50"/>
      <c r="AC247" s="50"/>
    </row>
    <row r="248" spans="1:29" x14ac:dyDescent="0.25">
      <c r="A248" s="1"/>
      <c r="B248" s="1"/>
      <c r="C248" s="1"/>
      <c r="D248" s="1"/>
      <c r="E248" s="1"/>
      <c r="F248" s="1"/>
      <c r="H248" s="17"/>
      <c r="I248" s="1"/>
      <c r="J248" s="1"/>
      <c r="K248" s="1"/>
      <c r="O248" s="1"/>
      <c r="S248" s="1"/>
      <c r="V248" s="1"/>
      <c r="Z248" s="2"/>
      <c r="AA248" s="1"/>
      <c r="AB248" s="50"/>
      <c r="AC248" s="50"/>
    </row>
    <row r="249" spans="1:29" x14ac:dyDescent="0.25">
      <c r="A249" s="1"/>
      <c r="B249" s="1"/>
      <c r="C249" s="1"/>
      <c r="D249" s="1"/>
      <c r="E249" s="1"/>
      <c r="F249" s="1"/>
      <c r="H249" s="17"/>
      <c r="I249" s="1"/>
      <c r="J249" s="1"/>
      <c r="K249" s="1"/>
      <c r="O249" s="1"/>
      <c r="S249" s="1"/>
      <c r="V249" s="1"/>
      <c r="Z249" s="2"/>
      <c r="AA249" s="1"/>
      <c r="AB249" s="50"/>
      <c r="AC249" s="50"/>
    </row>
    <row r="250" spans="1:29" x14ac:dyDescent="0.25">
      <c r="A250" s="1"/>
      <c r="B250" s="1"/>
      <c r="C250" s="1"/>
      <c r="D250" s="1"/>
      <c r="E250" s="1"/>
      <c r="F250" s="1"/>
      <c r="H250" s="17"/>
      <c r="I250" s="1"/>
      <c r="J250" s="1"/>
      <c r="K250" s="1"/>
      <c r="O250" s="1"/>
      <c r="S250" s="1"/>
      <c r="V250" s="1"/>
      <c r="Z250" s="2"/>
      <c r="AA250" s="1"/>
      <c r="AB250" s="50"/>
      <c r="AC250" s="50"/>
    </row>
    <row r="251" spans="1:29" x14ac:dyDescent="0.25">
      <c r="A251" s="1"/>
      <c r="B251" s="1"/>
      <c r="C251" s="1"/>
      <c r="D251" s="1"/>
      <c r="E251" s="1"/>
      <c r="F251" s="1"/>
      <c r="H251" s="17"/>
      <c r="I251" s="1"/>
      <c r="J251" s="1"/>
      <c r="K251" s="1"/>
      <c r="O251" s="1"/>
      <c r="S251" s="1"/>
      <c r="V251" s="1"/>
      <c r="Z251" s="2"/>
      <c r="AA251" s="1"/>
      <c r="AB251" s="50"/>
      <c r="AC251" s="50"/>
    </row>
    <row r="252" spans="1:29" x14ac:dyDescent="0.25">
      <c r="A252" s="1"/>
      <c r="B252" s="1"/>
      <c r="C252" s="1"/>
      <c r="D252" s="1"/>
      <c r="E252" s="1"/>
      <c r="F252" s="1"/>
      <c r="H252" s="17"/>
      <c r="I252" s="1"/>
      <c r="J252" s="1"/>
      <c r="K252" s="1"/>
      <c r="O252" s="1"/>
      <c r="S252" s="1"/>
      <c r="V252" s="1"/>
      <c r="Z252" s="2"/>
      <c r="AA252" s="1"/>
      <c r="AB252" s="50"/>
      <c r="AC252" s="50"/>
    </row>
    <row r="253" spans="1:29" x14ac:dyDescent="0.25">
      <c r="A253" s="1"/>
      <c r="B253" s="1"/>
      <c r="C253" s="1"/>
      <c r="D253" s="1"/>
      <c r="E253" s="1"/>
      <c r="F253" s="1"/>
      <c r="H253" s="17"/>
      <c r="I253" s="1"/>
      <c r="J253" s="1"/>
      <c r="K253" s="1"/>
      <c r="O253" s="1"/>
      <c r="S253" s="1"/>
      <c r="V253" s="1"/>
      <c r="Z253" s="2"/>
      <c r="AA253" s="1"/>
      <c r="AB253" s="50"/>
      <c r="AC253" s="50"/>
    </row>
    <row r="254" spans="1:29" x14ac:dyDescent="0.25">
      <c r="A254" s="1"/>
      <c r="B254" s="1"/>
      <c r="C254" s="1"/>
      <c r="D254" s="1"/>
      <c r="E254" s="1"/>
      <c r="F254" s="1"/>
      <c r="H254" s="17"/>
      <c r="I254" s="1"/>
      <c r="J254" s="1"/>
      <c r="K254" s="1"/>
      <c r="O254" s="1"/>
      <c r="S254" s="1"/>
      <c r="V254" s="1"/>
      <c r="Z254" s="2"/>
      <c r="AA254" s="1"/>
      <c r="AB254" s="50"/>
      <c r="AC254" s="50"/>
    </row>
    <row r="255" spans="1:29" x14ac:dyDescent="0.25">
      <c r="A255" s="1"/>
      <c r="B255" s="1"/>
      <c r="C255" s="1"/>
      <c r="D255" s="1"/>
      <c r="E255" s="1"/>
      <c r="F255" s="1"/>
      <c r="H255" s="17"/>
      <c r="I255" s="1"/>
      <c r="J255" s="1"/>
      <c r="K255" s="1"/>
      <c r="O255" s="1"/>
      <c r="S255" s="1"/>
      <c r="V255" s="1"/>
      <c r="Z255" s="2"/>
      <c r="AA255" s="1"/>
      <c r="AB255" s="50"/>
      <c r="AC255" s="50"/>
    </row>
    <row r="256" spans="1:29" x14ac:dyDescent="0.25">
      <c r="A256" s="1"/>
      <c r="B256" s="1"/>
      <c r="C256" s="1"/>
      <c r="D256" s="1"/>
      <c r="E256" s="1"/>
      <c r="F256" s="1"/>
      <c r="H256" s="17"/>
      <c r="I256" s="1"/>
      <c r="J256" s="1"/>
      <c r="K256" s="1"/>
      <c r="O256" s="1"/>
      <c r="S256" s="1"/>
      <c r="V256" s="1"/>
      <c r="Z256" s="2"/>
      <c r="AA256" s="1"/>
      <c r="AB256" s="50"/>
      <c r="AC256" s="50"/>
    </row>
    <row r="257" spans="1:29" x14ac:dyDescent="0.25">
      <c r="A257" s="1"/>
      <c r="B257" s="1"/>
      <c r="C257" s="1"/>
      <c r="D257" s="1"/>
      <c r="E257" s="1"/>
      <c r="F257" s="1"/>
      <c r="H257" s="17"/>
      <c r="I257" s="1"/>
      <c r="J257" s="1"/>
      <c r="K257" s="1"/>
      <c r="O257" s="1"/>
      <c r="S257" s="1"/>
      <c r="V257" s="1"/>
      <c r="Z257" s="2"/>
      <c r="AA257" s="1"/>
      <c r="AB257" s="50"/>
      <c r="AC257" s="50"/>
    </row>
    <row r="258" spans="1:29" x14ac:dyDescent="0.25">
      <c r="A258" s="1"/>
      <c r="B258" s="1"/>
      <c r="C258" s="1"/>
      <c r="D258" s="1"/>
      <c r="E258" s="1"/>
      <c r="F258" s="1"/>
      <c r="H258" s="17"/>
      <c r="I258" s="1"/>
      <c r="J258" s="1"/>
      <c r="K258" s="1"/>
      <c r="O258" s="1"/>
      <c r="S258" s="1"/>
      <c r="V258" s="1"/>
      <c r="Z258" s="2"/>
      <c r="AA258" s="1"/>
      <c r="AB258" s="50"/>
      <c r="AC258" s="50"/>
    </row>
    <row r="259" spans="1:29" x14ac:dyDescent="0.25">
      <c r="A259" s="1"/>
      <c r="B259" s="1"/>
      <c r="C259" s="1"/>
      <c r="D259" s="1"/>
      <c r="E259" s="1"/>
      <c r="F259" s="1"/>
      <c r="H259" s="17"/>
      <c r="I259" s="1"/>
      <c r="J259" s="1"/>
      <c r="K259" s="1"/>
      <c r="O259" s="1"/>
      <c r="S259" s="1"/>
      <c r="V259" s="1"/>
      <c r="Z259" s="2"/>
      <c r="AA259" s="1"/>
      <c r="AB259" s="50"/>
      <c r="AC259" s="50"/>
    </row>
    <row r="260" spans="1:29" x14ac:dyDescent="0.25">
      <c r="A260" s="1"/>
      <c r="B260" s="1"/>
      <c r="C260" s="1"/>
      <c r="D260" s="1"/>
      <c r="E260" s="1"/>
      <c r="F260" s="1"/>
      <c r="H260" s="17"/>
      <c r="I260" s="1"/>
      <c r="J260" s="1"/>
      <c r="K260" s="1"/>
      <c r="O260" s="1"/>
      <c r="S260" s="1"/>
      <c r="V260" s="1"/>
      <c r="Z260" s="2"/>
      <c r="AA260" s="1"/>
      <c r="AB260" s="50"/>
      <c r="AC260" s="50"/>
    </row>
    <row r="261" spans="1:29" x14ac:dyDescent="0.25">
      <c r="A261" s="1"/>
      <c r="B261" s="1"/>
      <c r="C261" s="1"/>
      <c r="D261" s="1"/>
      <c r="E261" s="1"/>
      <c r="F261" s="1"/>
      <c r="H261" s="17"/>
      <c r="I261" s="1"/>
      <c r="J261" s="1"/>
      <c r="K261" s="1"/>
      <c r="O261" s="1"/>
      <c r="S261" s="1"/>
      <c r="V261" s="1"/>
      <c r="Z261" s="2"/>
      <c r="AA261" s="1"/>
      <c r="AB261" s="50"/>
      <c r="AC261" s="50"/>
    </row>
    <row r="262" spans="1:29" x14ac:dyDescent="0.25">
      <c r="A262" s="1"/>
      <c r="B262" s="1"/>
      <c r="C262" s="1"/>
      <c r="D262" s="1"/>
      <c r="E262" s="1"/>
      <c r="F262" s="1"/>
      <c r="H262" s="17"/>
      <c r="I262" s="1"/>
      <c r="J262" s="1"/>
      <c r="K262" s="1"/>
      <c r="O262" s="1"/>
      <c r="S262" s="1"/>
      <c r="V262" s="1"/>
      <c r="Z262" s="2"/>
      <c r="AA262" s="1"/>
      <c r="AB262" s="50"/>
      <c r="AC262" s="50"/>
    </row>
    <row r="263" spans="1:29" x14ac:dyDescent="0.25">
      <c r="A263" s="1"/>
      <c r="B263" s="1"/>
      <c r="C263" s="1"/>
      <c r="D263" s="1"/>
      <c r="E263" s="1"/>
      <c r="F263" s="1"/>
      <c r="H263" s="17"/>
      <c r="I263" s="1"/>
      <c r="J263" s="1"/>
      <c r="K263" s="1"/>
      <c r="O263" s="1"/>
      <c r="S263" s="1"/>
      <c r="V263" s="1"/>
      <c r="Z263" s="2"/>
      <c r="AA263" s="1"/>
      <c r="AB263" s="50"/>
      <c r="AC263" s="50"/>
    </row>
    <row r="264" spans="1:29" x14ac:dyDescent="0.25">
      <c r="A264" s="1"/>
      <c r="B264" s="1"/>
      <c r="C264" s="1"/>
      <c r="D264" s="1"/>
      <c r="E264" s="1"/>
      <c r="F264" s="1"/>
      <c r="H264" s="17"/>
      <c r="I264" s="1"/>
      <c r="J264" s="1"/>
      <c r="K264" s="1"/>
      <c r="O264" s="1"/>
      <c r="S264" s="1"/>
      <c r="V264" s="1"/>
      <c r="AA264" s="1"/>
      <c r="AB264" s="50"/>
      <c r="AC264" s="50"/>
    </row>
    <row r="265" spans="1:29" x14ac:dyDescent="0.25">
      <c r="A265" s="1"/>
      <c r="B265" s="1"/>
      <c r="C265" s="1"/>
      <c r="D265" s="1"/>
      <c r="E265" s="1"/>
      <c r="F265" s="1"/>
      <c r="H265" s="17"/>
      <c r="I265" s="1"/>
      <c r="J265" s="1"/>
      <c r="K265" s="1"/>
      <c r="O265" s="1"/>
      <c r="S265" s="1"/>
      <c r="V265" s="1"/>
      <c r="AA265" s="1"/>
      <c r="AB265" s="50"/>
      <c r="AC265" s="50"/>
    </row>
    <row r="266" spans="1:29" x14ac:dyDescent="0.25">
      <c r="A266" s="1"/>
      <c r="B266" s="1"/>
      <c r="C266" s="1"/>
      <c r="D266" s="1"/>
      <c r="E266" s="1"/>
      <c r="F266" s="1"/>
      <c r="H266" s="17"/>
      <c r="I266" s="1"/>
      <c r="J266" s="1"/>
      <c r="K266" s="1"/>
      <c r="O266" s="1"/>
      <c r="S266" s="1"/>
      <c r="V266" s="1"/>
      <c r="AA266" s="1"/>
      <c r="AB266" s="50"/>
      <c r="AC266" s="50"/>
    </row>
    <row r="267" spans="1:29" x14ac:dyDescent="0.25">
      <c r="A267" s="1"/>
      <c r="B267" s="1"/>
      <c r="C267" s="1"/>
      <c r="D267" s="1"/>
      <c r="E267" s="1"/>
      <c r="F267" s="1"/>
      <c r="H267" s="17"/>
      <c r="I267" s="1"/>
      <c r="J267" s="1"/>
      <c r="K267" s="1"/>
      <c r="O267" s="1"/>
      <c r="S267" s="1"/>
      <c r="V267" s="1"/>
      <c r="AA267" s="1"/>
      <c r="AB267" s="50"/>
      <c r="AC267" s="50"/>
    </row>
    <row r="268" spans="1:29" x14ac:dyDescent="0.25">
      <c r="A268" s="1"/>
      <c r="B268" s="1"/>
      <c r="C268" s="1"/>
      <c r="D268" s="1"/>
      <c r="E268" s="1"/>
      <c r="F268" s="1"/>
      <c r="H268" s="17"/>
      <c r="I268" s="1"/>
      <c r="J268" s="1"/>
      <c r="K268" s="1"/>
      <c r="O268" s="1"/>
      <c r="S268" s="1"/>
      <c r="V268" s="1"/>
      <c r="AA268" s="1"/>
      <c r="AB268" s="50"/>
      <c r="AC268" s="50"/>
    </row>
    <row r="269" spans="1:29" x14ac:dyDescent="0.25">
      <c r="A269" s="1"/>
      <c r="B269" s="1"/>
      <c r="C269" s="1"/>
      <c r="D269" s="1"/>
      <c r="E269" s="1"/>
      <c r="F269" s="1"/>
      <c r="H269" s="17"/>
      <c r="I269" s="1"/>
      <c r="J269" s="1"/>
      <c r="K269" s="1"/>
      <c r="O269" s="1"/>
      <c r="S269" s="1"/>
      <c r="V269" s="1"/>
      <c r="AA269" s="1"/>
      <c r="AB269" s="50"/>
      <c r="AC269" s="50"/>
    </row>
    <row r="270" spans="1:29" x14ac:dyDescent="0.25">
      <c r="A270" s="1"/>
      <c r="B270" s="1"/>
      <c r="C270" s="1"/>
      <c r="D270" s="1"/>
      <c r="E270" s="1"/>
      <c r="F270" s="1"/>
      <c r="H270" s="17"/>
      <c r="I270" s="1"/>
      <c r="J270" s="1"/>
      <c r="K270" s="1"/>
      <c r="O270" s="1"/>
      <c r="S270" s="1"/>
      <c r="V270" s="1"/>
      <c r="AA270" s="1"/>
      <c r="AB270" s="50"/>
      <c r="AC270" s="50"/>
    </row>
    <row r="271" spans="1:29" x14ac:dyDescent="0.25">
      <c r="A271" s="1"/>
      <c r="B271" s="1"/>
      <c r="C271" s="1"/>
      <c r="D271" s="1"/>
      <c r="E271" s="1"/>
      <c r="F271" s="1"/>
      <c r="H271" s="17"/>
      <c r="I271" s="1"/>
      <c r="J271" s="1"/>
      <c r="K271" s="1"/>
      <c r="O271" s="1"/>
      <c r="S271" s="1"/>
      <c r="V271" s="1"/>
      <c r="AA271" s="1"/>
      <c r="AB271" s="50"/>
      <c r="AC271" s="50"/>
    </row>
    <row r="272" spans="1:29" x14ac:dyDescent="0.25">
      <c r="A272" s="1"/>
      <c r="B272" s="1"/>
      <c r="C272" s="1"/>
      <c r="D272" s="1"/>
      <c r="E272" s="1"/>
      <c r="F272" s="1"/>
      <c r="H272" s="17"/>
      <c r="I272" s="1"/>
      <c r="J272" s="1"/>
      <c r="K272" s="1"/>
      <c r="O272" s="1"/>
      <c r="S272" s="1"/>
      <c r="V272" s="1"/>
      <c r="AA272" s="1"/>
      <c r="AB272" s="50"/>
      <c r="AC272" s="50"/>
    </row>
    <row r="273" spans="1:29" x14ac:dyDescent="0.25">
      <c r="A273" s="1"/>
      <c r="B273" s="1"/>
      <c r="C273" s="1"/>
      <c r="D273" s="1"/>
      <c r="E273" s="1"/>
      <c r="F273" s="1"/>
      <c r="H273" s="17"/>
      <c r="I273" s="1"/>
      <c r="J273" s="1"/>
      <c r="K273" s="1"/>
      <c r="O273" s="1"/>
      <c r="S273" s="1"/>
      <c r="V273" s="1"/>
      <c r="AA273" s="1"/>
      <c r="AB273" s="50"/>
      <c r="AC273" s="50"/>
    </row>
    <row r="274" spans="1:29" x14ac:dyDescent="0.25">
      <c r="A274" s="1"/>
      <c r="B274" s="1"/>
      <c r="C274" s="1"/>
      <c r="D274" s="1"/>
      <c r="E274" s="1"/>
      <c r="F274" s="1"/>
      <c r="H274" s="17"/>
      <c r="I274" s="1"/>
      <c r="J274" s="1"/>
      <c r="K274" s="1"/>
      <c r="O274" s="1"/>
      <c r="S274" s="1"/>
      <c r="V274" s="1"/>
      <c r="AA274" s="1"/>
      <c r="AB274" s="50"/>
      <c r="AC274" s="50"/>
    </row>
    <row r="275" spans="1:29" x14ac:dyDescent="0.25">
      <c r="A275" s="1"/>
      <c r="B275" s="1"/>
      <c r="C275" s="1"/>
      <c r="D275" s="1"/>
      <c r="E275" s="1"/>
      <c r="F275" s="1"/>
      <c r="H275" s="17"/>
      <c r="I275" s="1"/>
      <c r="J275" s="1"/>
      <c r="K275" s="1"/>
      <c r="O275" s="1"/>
      <c r="S275" s="1"/>
      <c r="V275" s="1"/>
      <c r="AA275" s="1"/>
      <c r="AB275" s="50"/>
      <c r="AC275" s="50"/>
    </row>
    <row r="276" spans="1:29" x14ac:dyDescent="0.25">
      <c r="A276" s="1"/>
      <c r="B276" s="1"/>
      <c r="C276" s="1"/>
      <c r="D276" s="1"/>
      <c r="E276" s="1"/>
      <c r="F276" s="1"/>
      <c r="H276" s="17"/>
      <c r="I276" s="1"/>
      <c r="J276" s="1"/>
      <c r="K276" s="1"/>
      <c r="O276" s="1"/>
      <c r="S276" s="1"/>
      <c r="V276" s="1"/>
      <c r="AA276" s="1"/>
      <c r="AB276" s="50"/>
      <c r="AC276" s="50"/>
    </row>
    <row r="277" spans="1:29" x14ac:dyDescent="0.25">
      <c r="A277" s="1"/>
      <c r="B277" s="1"/>
      <c r="C277" s="1"/>
      <c r="D277" s="1"/>
      <c r="E277" s="1"/>
      <c r="F277" s="1"/>
      <c r="H277" s="17"/>
      <c r="I277" s="1"/>
      <c r="J277" s="1"/>
      <c r="K277" s="1"/>
      <c r="O277" s="1"/>
      <c r="S277" s="1"/>
      <c r="V277" s="1"/>
      <c r="AA277" s="1"/>
      <c r="AB277" s="50"/>
      <c r="AC277" s="50"/>
    </row>
    <row r="278" spans="1:29" x14ac:dyDescent="0.25">
      <c r="A278" s="1"/>
      <c r="B278" s="1"/>
      <c r="C278" s="1"/>
      <c r="D278" s="1"/>
      <c r="E278" s="1"/>
      <c r="F278" s="1"/>
      <c r="H278" s="17"/>
      <c r="I278" s="1"/>
      <c r="J278" s="1"/>
      <c r="K278" s="1"/>
      <c r="O278" s="1"/>
      <c r="S278" s="1"/>
      <c r="V278" s="1"/>
      <c r="AA278" s="1"/>
      <c r="AB278" s="50"/>
      <c r="AC278" s="50"/>
    </row>
    <row r="279" spans="1:29" x14ac:dyDescent="0.25">
      <c r="A279" s="1"/>
      <c r="B279" s="1"/>
      <c r="C279" s="1"/>
      <c r="D279" s="1"/>
      <c r="E279" s="1"/>
      <c r="F279" s="1"/>
      <c r="H279" s="17"/>
      <c r="I279" s="1"/>
      <c r="J279" s="1"/>
      <c r="K279" s="1"/>
      <c r="O279" s="1"/>
      <c r="S279" s="1"/>
      <c r="V279" s="1"/>
      <c r="AA279" s="1"/>
      <c r="AB279" s="50"/>
      <c r="AC279" s="50"/>
    </row>
    <row r="280" spans="1:29" x14ac:dyDescent="0.25">
      <c r="A280" s="1"/>
      <c r="B280" s="1"/>
      <c r="C280" s="1"/>
      <c r="D280" s="1"/>
      <c r="E280" s="1"/>
      <c r="F280" s="1"/>
      <c r="H280" s="17"/>
      <c r="I280" s="1"/>
      <c r="J280" s="1"/>
      <c r="K280" s="1"/>
      <c r="O280" s="1"/>
      <c r="S280" s="1"/>
      <c r="V280" s="1"/>
      <c r="AA280" s="1"/>
      <c r="AB280" s="50"/>
      <c r="AC280" s="50"/>
    </row>
    <row r="281" spans="1:29" x14ac:dyDescent="0.25">
      <c r="A281" s="1"/>
      <c r="B281" s="1"/>
      <c r="C281" s="1"/>
      <c r="D281" s="1"/>
      <c r="E281" s="1"/>
      <c r="F281" s="1"/>
      <c r="H281" s="17"/>
      <c r="I281" s="1"/>
      <c r="J281" s="1"/>
      <c r="K281" s="1"/>
      <c r="O281" s="1"/>
      <c r="S281" s="1"/>
      <c r="V281" s="1"/>
      <c r="AA281" s="1"/>
      <c r="AB281" s="50"/>
      <c r="AC281" s="50"/>
    </row>
    <row r="282" spans="1:29" x14ac:dyDescent="0.25">
      <c r="A282" s="1"/>
      <c r="B282" s="1"/>
      <c r="C282" s="1"/>
      <c r="D282" s="1"/>
      <c r="E282" s="1"/>
      <c r="F282" s="1"/>
      <c r="H282" s="17"/>
      <c r="I282" s="1"/>
      <c r="J282" s="1"/>
      <c r="K282" s="1"/>
      <c r="O282" s="1"/>
      <c r="S282" s="1"/>
      <c r="V282" s="1"/>
      <c r="AA282" s="1"/>
      <c r="AB282" s="50"/>
      <c r="AC282" s="50"/>
    </row>
    <row r="283" spans="1:29" x14ac:dyDescent="0.25">
      <c r="A283" s="1"/>
      <c r="B283" s="1"/>
      <c r="C283" s="1"/>
      <c r="D283" s="1"/>
      <c r="E283" s="1"/>
      <c r="F283" s="1"/>
      <c r="H283" s="17"/>
      <c r="I283" s="1"/>
      <c r="J283" s="1"/>
      <c r="K283" s="1"/>
      <c r="O283" s="1"/>
      <c r="S283" s="1"/>
      <c r="V283" s="1"/>
      <c r="AA283" s="1"/>
      <c r="AB283" s="50"/>
      <c r="AC283" s="50"/>
    </row>
    <row r="284" spans="1:29" x14ac:dyDescent="0.25">
      <c r="A284" s="1"/>
      <c r="B284" s="1"/>
      <c r="C284" s="1"/>
      <c r="D284" s="1"/>
      <c r="E284" s="1"/>
      <c r="F284" s="1"/>
      <c r="H284" s="17"/>
      <c r="I284" s="1"/>
      <c r="J284" s="1"/>
      <c r="K284" s="1"/>
      <c r="O284" s="1"/>
      <c r="S284" s="1"/>
      <c r="V284" s="1"/>
      <c r="AA284" s="1"/>
      <c r="AB284" s="50"/>
      <c r="AC284" s="50"/>
    </row>
    <row r="285" spans="1:29" x14ac:dyDescent="0.25">
      <c r="A285" s="1"/>
      <c r="B285" s="1"/>
      <c r="C285" s="1"/>
      <c r="D285" s="1"/>
      <c r="E285" s="1"/>
      <c r="F285" s="1"/>
      <c r="H285" s="17"/>
      <c r="I285" s="1"/>
      <c r="J285" s="1"/>
      <c r="K285" s="1"/>
      <c r="O285" s="1"/>
      <c r="S285" s="1"/>
      <c r="V285" s="1"/>
      <c r="AA285" s="1"/>
      <c r="AB285" s="50"/>
      <c r="AC285" s="50"/>
    </row>
    <row r="286" spans="1:29" x14ac:dyDescent="0.25">
      <c r="A286" s="1"/>
      <c r="B286" s="1"/>
      <c r="C286" s="1"/>
      <c r="D286" s="1"/>
      <c r="E286" s="1"/>
      <c r="F286" s="1"/>
      <c r="H286" s="17"/>
      <c r="I286" s="1"/>
      <c r="J286" s="1"/>
      <c r="K286" s="1"/>
      <c r="O286" s="1"/>
      <c r="S286" s="1"/>
      <c r="V286" s="1"/>
      <c r="AA286" s="1"/>
      <c r="AB286" s="50"/>
      <c r="AC286" s="50"/>
    </row>
    <row r="287" spans="1:29" x14ac:dyDescent="0.25">
      <c r="A287" s="1"/>
      <c r="B287" s="1"/>
      <c r="C287" s="1"/>
      <c r="D287" s="1"/>
      <c r="E287" s="1"/>
      <c r="F287" s="1"/>
      <c r="H287" s="17"/>
      <c r="I287" s="1"/>
      <c r="J287" s="1"/>
      <c r="K287" s="1"/>
      <c r="O287" s="1"/>
      <c r="S287" s="1"/>
      <c r="V287" s="1"/>
      <c r="AA287" s="1"/>
      <c r="AB287" s="50"/>
      <c r="AC287" s="50"/>
    </row>
  </sheetData>
  <mergeCells count="1">
    <mergeCell ref="A1:J16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W167"/>
  <sheetViews>
    <sheetView workbookViewId="0">
      <pane xSplit="11" ySplit="17" topLeftCell="L18" activePane="bottomRight" state="frozen"/>
      <selection pane="topRight" activeCell="L1" sqref="L1"/>
      <selection pane="bottomLeft" activeCell="A18" sqref="A18"/>
      <selection pane="bottomRight" sqref="A1:J16"/>
    </sheetView>
  </sheetViews>
  <sheetFormatPr baseColWidth="10" defaultRowHeight="15" x14ac:dyDescent="0.25"/>
  <cols>
    <col min="1" max="1" width="5" bestFit="1" customWidth="1"/>
    <col min="2" max="2" width="7.85546875" bestFit="1" customWidth="1"/>
    <col min="3" max="3" width="9.42578125" bestFit="1" customWidth="1"/>
    <col min="4" max="4" width="17.5703125" bestFit="1" customWidth="1"/>
    <col min="5" max="5" width="11.85546875" bestFit="1" customWidth="1"/>
    <col min="6" max="6" width="11.5703125" bestFit="1" customWidth="1"/>
    <col min="7" max="7" width="6.140625" bestFit="1" customWidth="1"/>
    <col min="8" max="8" width="13.7109375" bestFit="1" customWidth="1"/>
    <col min="9" max="9" width="41" bestFit="1" customWidth="1"/>
    <col min="10" max="10" width="28.5703125" bestFit="1" customWidth="1"/>
    <col min="11" max="11" width="31.85546875" bestFit="1" customWidth="1"/>
    <col min="12" max="12" width="15.85546875" bestFit="1" customWidth="1"/>
    <col min="13" max="13" width="24.7109375" bestFit="1" customWidth="1"/>
    <col min="14" max="14" width="12.7109375" style="1" bestFit="1" customWidth="1"/>
    <col min="15" max="15" width="14.5703125" bestFit="1" customWidth="1"/>
    <col min="16" max="16" width="15.7109375" style="2" bestFit="1" customWidth="1"/>
    <col min="17" max="17" width="14.5703125" bestFit="1" customWidth="1"/>
    <col min="18" max="18" width="14" style="2" bestFit="1" customWidth="1"/>
    <col min="19" max="19" width="13.28515625" style="2" bestFit="1" customWidth="1"/>
    <col min="20" max="20" width="15" bestFit="1" customWidth="1"/>
    <col min="21" max="21" width="13.5703125" bestFit="1" customWidth="1"/>
    <col min="22" max="22" width="18.7109375" bestFit="1" customWidth="1"/>
    <col min="23" max="23" width="14.28515625" bestFit="1" customWidth="1"/>
  </cols>
  <sheetData>
    <row r="1" spans="1:22" x14ac:dyDescent="0.25">
      <c r="A1" s="66" t="s">
        <v>13</v>
      </c>
      <c r="B1" s="66"/>
      <c r="C1" s="66"/>
      <c r="D1" s="66"/>
      <c r="E1" s="66"/>
      <c r="F1" s="66"/>
      <c r="G1" s="66"/>
      <c r="H1" s="66"/>
      <c r="I1" s="66"/>
      <c r="J1" s="66"/>
      <c r="K1" s="38" t="s">
        <v>27</v>
      </c>
      <c r="L1" s="50" t="s">
        <v>530</v>
      </c>
      <c r="M1" s="50" t="s">
        <v>530</v>
      </c>
      <c r="N1" s="50" t="s">
        <v>530</v>
      </c>
      <c r="O1" s="50" t="s">
        <v>530</v>
      </c>
      <c r="P1" s="50" t="s">
        <v>530</v>
      </c>
      <c r="Q1" s="50" t="s">
        <v>530</v>
      </c>
      <c r="R1" s="50" t="s">
        <v>530</v>
      </c>
      <c r="S1" s="50" t="s">
        <v>529</v>
      </c>
      <c r="T1" s="50" t="s">
        <v>529</v>
      </c>
      <c r="U1" s="50" t="s">
        <v>529</v>
      </c>
      <c r="V1" s="50" t="s">
        <v>529</v>
      </c>
    </row>
    <row r="2" spans="1:22" x14ac:dyDescent="0.25">
      <c r="A2" s="66"/>
      <c r="B2" s="66"/>
      <c r="C2" s="66"/>
      <c r="D2" s="66"/>
      <c r="E2" s="66"/>
      <c r="F2" s="66"/>
      <c r="G2" s="66"/>
      <c r="H2" s="66"/>
      <c r="I2" s="66"/>
      <c r="J2" s="66"/>
      <c r="K2" s="38" t="s">
        <v>28</v>
      </c>
      <c r="L2" s="35"/>
      <c r="M2" s="35"/>
      <c r="O2" s="35"/>
      <c r="P2" s="35"/>
      <c r="Q2" s="35"/>
      <c r="R2" s="35"/>
      <c r="S2" s="35"/>
      <c r="T2" s="35"/>
      <c r="U2" s="35"/>
      <c r="V2" s="35"/>
    </row>
    <row r="3" spans="1:22" x14ac:dyDescent="0.25">
      <c r="A3" s="66"/>
      <c r="B3" s="66"/>
      <c r="C3" s="66"/>
      <c r="D3" s="66"/>
      <c r="E3" s="66"/>
      <c r="F3" s="66"/>
      <c r="G3" s="66"/>
      <c r="H3" s="66"/>
      <c r="I3" s="66"/>
      <c r="J3" s="66"/>
      <c r="K3" s="38" t="s">
        <v>29</v>
      </c>
      <c r="L3" s="51" t="s">
        <v>252</v>
      </c>
      <c r="M3" s="51" t="s">
        <v>252</v>
      </c>
      <c r="N3" s="51" t="s">
        <v>252</v>
      </c>
      <c r="O3" s="51" t="s">
        <v>252</v>
      </c>
      <c r="P3" s="51" t="s">
        <v>252</v>
      </c>
      <c r="Q3" s="51" t="s">
        <v>252</v>
      </c>
      <c r="R3" s="51" t="s">
        <v>252</v>
      </c>
      <c r="S3" s="51" t="s">
        <v>252</v>
      </c>
      <c r="T3" s="51" t="s">
        <v>252</v>
      </c>
      <c r="U3" s="51" t="s">
        <v>252</v>
      </c>
      <c r="V3" s="51" t="s">
        <v>252</v>
      </c>
    </row>
    <row r="4" spans="1:22" x14ac:dyDescent="0.25">
      <c r="A4" s="66"/>
      <c r="B4" s="66"/>
      <c r="C4" s="66"/>
      <c r="D4" s="66"/>
      <c r="E4" s="66"/>
      <c r="F4" s="66"/>
      <c r="G4" s="66"/>
      <c r="H4" s="66"/>
      <c r="I4" s="66"/>
      <c r="J4" s="66"/>
      <c r="K4" s="38" t="s">
        <v>30</v>
      </c>
      <c r="L4" s="50" t="s">
        <v>252</v>
      </c>
      <c r="M4" s="50" t="s">
        <v>252</v>
      </c>
      <c r="N4" s="50" t="s">
        <v>252</v>
      </c>
      <c r="O4" s="50" t="s">
        <v>252</v>
      </c>
      <c r="P4" s="50" t="s">
        <v>252</v>
      </c>
      <c r="Q4" s="50" t="s">
        <v>252</v>
      </c>
      <c r="R4" s="50" t="s">
        <v>252</v>
      </c>
      <c r="S4" s="50" t="s">
        <v>252</v>
      </c>
      <c r="T4" s="50" t="s">
        <v>252</v>
      </c>
      <c r="U4" s="50" t="s">
        <v>252</v>
      </c>
      <c r="V4" s="50" t="s">
        <v>251</v>
      </c>
    </row>
    <row r="5" spans="1:22" x14ac:dyDescent="0.25">
      <c r="A5" s="66"/>
      <c r="B5" s="66"/>
      <c r="C5" s="66"/>
      <c r="D5" s="66"/>
      <c r="E5" s="66"/>
      <c r="F5" s="66"/>
      <c r="G5" s="66"/>
      <c r="H5" s="66"/>
      <c r="I5" s="66"/>
      <c r="J5" s="66"/>
      <c r="K5" s="38" t="s">
        <v>31</v>
      </c>
      <c r="L5" s="51" t="s">
        <v>527</v>
      </c>
      <c r="M5" s="51" t="s">
        <v>527</v>
      </c>
      <c r="N5" s="51" t="s">
        <v>527</v>
      </c>
      <c r="O5" s="51" t="s">
        <v>527</v>
      </c>
      <c r="P5" s="51" t="s">
        <v>527</v>
      </c>
      <c r="Q5" s="51" t="s">
        <v>527</v>
      </c>
      <c r="R5" s="51" t="s">
        <v>527</v>
      </c>
      <c r="S5" s="2" t="s">
        <v>528</v>
      </c>
      <c r="T5" s="51" t="s">
        <v>528</v>
      </c>
      <c r="U5" s="51" t="s">
        <v>528</v>
      </c>
      <c r="V5" s="51" t="s">
        <v>528</v>
      </c>
    </row>
    <row r="6" spans="1:22" x14ac:dyDescent="0.25">
      <c r="A6" s="66"/>
      <c r="B6" s="66"/>
      <c r="C6" s="66"/>
      <c r="D6" s="66"/>
      <c r="E6" s="66"/>
      <c r="F6" s="66"/>
      <c r="G6" s="66"/>
      <c r="H6" s="66"/>
      <c r="I6" s="66"/>
      <c r="J6" s="66"/>
      <c r="K6" s="38" t="s">
        <v>17</v>
      </c>
    </row>
    <row r="7" spans="1:22" x14ac:dyDescent="0.25">
      <c r="A7" s="66"/>
      <c r="B7" s="66"/>
      <c r="C7" s="66"/>
      <c r="D7" s="66"/>
      <c r="E7" s="66"/>
      <c r="F7" s="66"/>
      <c r="G7" s="66"/>
      <c r="H7" s="66"/>
      <c r="I7" s="66"/>
      <c r="J7" s="66"/>
      <c r="K7" s="38" t="s">
        <v>16</v>
      </c>
    </row>
    <row r="8" spans="1:22" x14ac:dyDescent="0.25">
      <c r="A8" s="66"/>
      <c r="B8" s="66"/>
      <c r="C8" s="66"/>
      <c r="D8" s="66"/>
      <c r="E8" s="66"/>
      <c r="F8" s="66"/>
      <c r="G8" s="66"/>
      <c r="H8" s="66"/>
      <c r="I8" s="66"/>
      <c r="J8" s="66"/>
      <c r="K8" s="38" t="s">
        <v>15</v>
      </c>
    </row>
    <row r="9" spans="1:22" x14ac:dyDescent="0.25">
      <c r="A9" s="66"/>
      <c r="B9" s="66"/>
      <c r="C9" s="66"/>
      <c r="D9" s="66"/>
      <c r="E9" s="66"/>
      <c r="F9" s="66"/>
      <c r="G9" s="66"/>
      <c r="H9" s="66"/>
      <c r="I9" s="66"/>
      <c r="J9" s="66"/>
      <c r="K9" s="38" t="s">
        <v>32</v>
      </c>
    </row>
    <row r="10" spans="1:22" x14ac:dyDescent="0.25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38" t="s">
        <v>18</v>
      </c>
      <c r="L10" s="63" t="s">
        <v>461</v>
      </c>
      <c r="M10" s="63" t="s">
        <v>460</v>
      </c>
      <c r="N10" s="63" t="s">
        <v>460</v>
      </c>
      <c r="O10" s="63" t="s">
        <v>460</v>
      </c>
      <c r="P10" s="63" t="s">
        <v>460</v>
      </c>
      <c r="Q10" s="63" t="s">
        <v>460</v>
      </c>
      <c r="R10" s="63" t="s">
        <v>462</v>
      </c>
      <c r="S10" s="63" t="s">
        <v>263</v>
      </c>
      <c r="T10" s="63" t="s">
        <v>263</v>
      </c>
      <c r="U10" s="63" t="s">
        <v>263</v>
      </c>
      <c r="V10" s="63" t="s">
        <v>263</v>
      </c>
    </row>
    <row r="11" spans="1:22" x14ac:dyDescent="0.25">
      <c r="A11" s="66"/>
      <c r="B11" s="66"/>
      <c r="C11" s="66"/>
      <c r="D11" s="66"/>
      <c r="E11" s="66"/>
      <c r="F11" s="66"/>
      <c r="G11" s="66"/>
      <c r="H11" s="66"/>
      <c r="I11" s="66"/>
      <c r="J11" s="66"/>
      <c r="K11" s="38" t="s">
        <v>12</v>
      </c>
      <c r="L11" s="63" t="s">
        <v>465</v>
      </c>
      <c r="M11" s="63" t="s">
        <v>463</v>
      </c>
      <c r="N11" s="63" t="s">
        <v>463</v>
      </c>
      <c r="O11" s="63" t="s">
        <v>464</v>
      </c>
      <c r="P11" s="63" t="s">
        <v>464</v>
      </c>
      <c r="Q11" s="63" t="s">
        <v>464</v>
      </c>
      <c r="R11" s="63" t="s">
        <v>466</v>
      </c>
      <c r="S11" s="63" t="s">
        <v>467</v>
      </c>
      <c r="T11" s="63" t="s">
        <v>467</v>
      </c>
      <c r="U11" s="63" t="s">
        <v>467</v>
      </c>
      <c r="V11" s="63" t="s">
        <v>266</v>
      </c>
    </row>
    <row r="12" spans="1:22" x14ac:dyDescent="0.25">
      <c r="A12" s="66"/>
      <c r="B12" s="66"/>
      <c r="C12" s="66"/>
      <c r="D12" s="66"/>
      <c r="E12" s="66"/>
      <c r="F12" s="66"/>
      <c r="G12" s="66"/>
      <c r="H12" s="66"/>
      <c r="I12" s="66"/>
      <c r="J12" s="66"/>
      <c r="K12" s="38" t="s">
        <v>19</v>
      </c>
      <c r="L12" s="63" t="s">
        <v>470</v>
      </c>
      <c r="M12" s="63" t="s">
        <v>468</v>
      </c>
      <c r="N12" s="63" t="s">
        <v>468</v>
      </c>
      <c r="O12" s="63" t="s">
        <v>469</v>
      </c>
      <c r="P12" s="63" t="s">
        <v>469</v>
      </c>
      <c r="Q12" s="63" t="s">
        <v>469</v>
      </c>
      <c r="R12" s="63" t="s">
        <v>471</v>
      </c>
      <c r="S12" s="63" t="s">
        <v>472</v>
      </c>
      <c r="T12" s="63" t="s">
        <v>472</v>
      </c>
      <c r="U12" s="63" t="s">
        <v>472</v>
      </c>
      <c r="V12" s="63" t="s">
        <v>273</v>
      </c>
    </row>
    <row r="13" spans="1:22" x14ac:dyDescent="0.25">
      <c r="A13" s="66"/>
      <c r="B13" s="66"/>
      <c r="C13" s="66"/>
      <c r="D13" s="66"/>
      <c r="E13" s="66"/>
      <c r="F13" s="66"/>
      <c r="G13" s="66"/>
      <c r="H13" s="66"/>
      <c r="I13" s="66"/>
      <c r="J13" s="66"/>
      <c r="K13" s="38" t="s">
        <v>20</v>
      </c>
      <c r="L13" s="63" t="s">
        <v>479</v>
      </c>
      <c r="M13" s="63" t="s">
        <v>473</v>
      </c>
      <c r="N13" s="63" t="s">
        <v>473</v>
      </c>
      <c r="O13" s="63" t="s">
        <v>474</v>
      </c>
      <c r="P13" s="63" t="s">
        <v>478</v>
      </c>
      <c r="Q13" s="63" t="s">
        <v>478</v>
      </c>
      <c r="R13" s="63" t="s">
        <v>480</v>
      </c>
      <c r="S13" s="63" t="s">
        <v>511</v>
      </c>
      <c r="T13" s="63" t="s">
        <v>481</v>
      </c>
      <c r="U13" s="63" t="s">
        <v>514</v>
      </c>
      <c r="V13" s="63"/>
    </row>
    <row r="14" spans="1:22" x14ac:dyDescent="0.25">
      <c r="A14" s="66"/>
      <c r="B14" s="66"/>
      <c r="C14" s="66"/>
      <c r="D14" s="66"/>
      <c r="E14" s="66"/>
      <c r="F14" s="66"/>
      <c r="G14" s="66"/>
      <c r="H14" s="66"/>
      <c r="I14" s="66"/>
      <c r="J14" s="66"/>
      <c r="K14" s="38" t="s">
        <v>21</v>
      </c>
      <c r="L14" s="63" t="s">
        <v>489</v>
      </c>
      <c r="M14" s="63" t="s">
        <v>482</v>
      </c>
      <c r="N14" s="63" t="s">
        <v>490</v>
      </c>
      <c r="O14" s="63" t="s">
        <v>483</v>
      </c>
      <c r="P14" s="63" t="s">
        <v>491</v>
      </c>
      <c r="Q14" s="63" t="s">
        <v>491</v>
      </c>
      <c r="R14" s="63" t="s">
        <v>493</v>
      </c>
      <c r="S14" s="63" t="s">
        <v>512</v>
      </c>
      <c r="T14" s="63" t="s">
        <v>494</v>
      </c>
      <c r="U14" s="63" t="s">
        <v>515</v>
      </c>
      <c r="V14" s="63" t="s">
        <v>495</v>
      </c>
    </row>
    <row r="15" spans="1:22" x14ac:dyDescent="0.25">
      <c r="A15" s="66"/>
      <c r="B15" s="66"/>
      <c r="C15" s="66"/>
      <c r="D15" s="66"/>
      <c r="E15" s="66"/>
      <c r="F15" s="66"/>
      <c r="G15" s="66"/>
      <c r="H15" s="66"/>
      <c r="I15" s="66"/>
      <c r="J15" s="66"/>
      <c r="K15" s="38" t="s">
        <v>22</v>
      </c>
      <c r="L15" s="63" t="s">
        <v>503</v>
      </c>
      <c r="M15" s="63" t="s">
        <v>496</v>
      </c>
      <c r="N15" s="63" t="s">
        <v>504</v>
      </c>
      <c r="O15" s="63" t="s">
        <v>497</v>
      </c>
      <c r="P15" s="63" t="s">
        <v>505</v>
      </c>
      <c r="Q15" s="63" t="s">
        <v>507</v>
      </c>
      <c r="R15" s="63" t="s">
        <v>508</v>
      </c>
      <c r="S15" s="63" t="s">
        <v>513</v>
      </c>
      <c r="T15" s="63" t="s">
        <v>509</v>
      </c>
      <c r="U15" s="63" t="s">
        <v>516</v>
      </c>
      <c r="V15" s="63" t="s">
        <v>510</v>
      </c>
    </row>
    <row r="16" spans="1:22" x14ac:dyDescent="0.25">
      <c r="A16" s="66"/>
      <c r="B16" s="66"/>
      <c r="C16" s="66"/>
      <c r="D16" s="66"/>
      <c r="E16" s="66"/>
      <c r="F16" s="66"/>
      <c r="G16" s="66"/>
      <c r="H16" s="66"/>
      <c r="I16" s="66"/>
      <c r="J16" s="66"/>
      <c r="K16" s="37" t="s">
        <v>47</v>
      </c>
      <c r="L16" s="51" t="s">
        <v>102</v>
      </c>
      <c r="M16" s="65" t="s">
        <v>79</v>
      </c>
      <c r="N16" s="51" t="s">
        <v>222</v>
      </c>
      <c r="O16" s="51" t="s">
        <v>219</v>
      </c>
      <c r="P16" s="53" t="s">
        <v>224</v>
      </c>
      <c r="Q16" s="51" t="s">
        <v>228</v>
      </c>
      <c r="R16" s="53" t="s">
        <v>78</v>
      </c>
      <c r="S16" s="51" t="s">
        <v>229</v>
      </c>
      <c r="T16" s="25" t="s">
        <v>246</v>
      </c>
      <c r="U16" s="51" t="s">
        <v>254</v>
      </c>
      <c r="V16" s="47" t="s">
        <v>249</v>
      </c>
    </row>
    <row r="17" spans="1:22" x14ac:dyDescent="0.25">
      <c r="A17" s="13" t="s">
        <v>8</v>
      </c>
      <c r="B17" s="13" t="s">
        <v>9</v>
      </c>
      <c r="C17" s="13" t="s">
        <v>0</v>
      </c>
      <c r="D17" s="13" t="s">
        <v>4</v>
      </c>
      <c r="E17" s="13" t="s">
        <v>5</v>
      </c>
      <c r="F17" s="13" t="s">
        <v>1</v>
      </c>
      <c r="G17" s="13" t="s">
        <v>6</v>
      </c>
      <c r="H17" s="13" t="s">
        <v>7</v>
      </c>
      <c r="I17" s="13" t="s">
        <v>3</v>
      </c>
      <c r="J17" s="13" t="s">
        <v>10</v>
      </c>
      <c r="K17" s="10" t="s">
        <v>48</v>
      </c>
    </row>
    <row r="18" spans="1:22" x14ac:dyDescent="0.25">
      <c r="A18" s="2">
        <v>2018</v>
      </c>
      <c r="B18" s="2">
        <v>10</v>
      </c>
      <c r="C18" s="2" t="s">
        <v>77</v>
      </c>
      <c r="D18" s="2" t="s">
        <v>53</v>
      </c>
      <c r="E18" s="2" t="s">
        <v>52</v>
      </c>
      <c r="F18" s="2" t="s">
        <v>54</v>
      </c>
      <c r="G18" s="21" t="s">
        <v>55</v>
      </c>
      <c r="H18" s="17">
        <v>43383</v>
      </c>
      <c r="I18" s="2" t="s">
        <v>91</v>
      </c>
      <c r="J18" s="2"/>
      <c r="K18" s="2">
        <v>1</v>
      </c>
      <c r="L18" s="2"/>
      <c r="M18" s="2"/>
      <c r="O18" s="2"/>
      <c r="P18" s="1"/>
      <c r="Q18" s="1"/>
      <c r="R18" s="1"/>
      <c r="T18" s="2"/>
      <c r="U18" s="1"/>
      <c r="V18" s="1"/>
    </row>
    <row r="19" spans="1:22" x14ac:dyDescent="0.25">
      <c r="A19" s="2">
        <v>2018</v>
      </c>
      <c r="B19" s="2">
        <v>10</v>
      </c>
      <c r="C19" s="2" t="s">
        <v>77</v>
      </c>
      <c r="D19" s="2" t="s">
        <v>53</v>
      </c>
      <c r="E19" s="2" t="s">
        <v>52</v>
      </c>
      <c r="F19" s="2" t="s">
        <v>54</v>
      </c>
      <c r="G19" s="21" t="s">
        <v>55</v>
      </c>
      <c r="H19" s="17">
        <v>43383</v>
      </c>
      <c r="I19" s="2" t="s">
        <v>91</v>
      </c>
      <c r="J19" s="2"/>
      <c r="K19" s="2">
        <v>2</v>
      </c>
      <c r="L19" s="2"/>
      <c r="M19" s="2"/>
      <c r="O19" s="2"/>
      <c r="P19" s="1"/>
      <c r="Q19" s="1"/>
      <c r="R19" s="1"/>
      <c r="T19" s="2"/>
      <c r="U19" s="1"/>
      <c r="V19" s="1"/>
    </row>
    <row r="20" spans="1:22" x14ac:dyDescent="0.25">
      <c r="A20" s="2">
        <v>2018</v>
      </c>
      <c r="B20" s="2">
        <v>10</v>
      </c>
      <c r="C20" s="2" t="s">
        <v>77</v>
      </c>
      <c r="D20" s="2" t="s">
        <v>53</v>
      </c>
      <c r="E20" s="2" t="s">
        <v>52</v>
      </c>
      <c r="F20" s="2" t="s">
        <v>54</v>
      </c>
      <c r="G20" s="21" t="s">
        <v>55</v>
      </c>
      <c r="H20" s="17">
        <v>43383</v>
      </c>
      <c r="I20" s="2" t="s">
        <v>91</v>
      </c>
      <c r="J20" s="2"/>
      <c r="K20" s="2">
        <v>3</v>
      </c>
      <c r="L20" s="2"/>
      <c r="M20" s="2"/>
      <c r="O20" s="2"/>
      <c r="P20" s="1"/>
      <c r="Q20" s="1"/>
      <c r="R20" s="1"/>
      <c r="T20" s="2"/>
      <c r="U20" s="1"/>
      <c r="V20" s="1"/>
    </row>
    <row r="21" spans="1:22" x14ac:dyDescent="0.25">
      <c r="A21" s="2">
        <v>2018</v>
      </c>
      <c r="B21" s="2">
        <v>10</v>
      </c>
      <c r="C21" s="2" t="s">
        <v>77</v>
      </c>
      <c r="D21" s="2" t="s">
        <v>53</v>
      </c>
      <c r="E21" s="2" t="s">
        <v>52</v>
      </c>
      <c r="F21" s="2" t="s">
        <v>54</v>
      </c>
      <c r="G21" s="21" t="s">
        <v>55</v>
      </c>
      <c r="H21" s="17">
        <v>43383</v>
      </c>
      <c r="I21" s="2" t="s">
        <v>91</v>
      </c>
      <c r="J21" s="2"/>
      <c r="K21" s="2">
        <v>4</v>
      </c>
      <c r="L21" s="2"/>
      <c r="M21" s="2"/>
      <c r="O21" s="2"/>
      <c r="P21" s="1"/>
      <c r="Q21" s="1"/>
      <c r="R21" s="1"/>
      <c r="S21" s="2" t="s">
        <v>56</v>
      </c>
      <c r="T21" s="2"/>
      <c r="U21" s="1"/>
      <c r="V21" s="1"/>
    </row>
    <row r="22" spans="1:22" x14ac:dyDescent="0.25">
      <c r="A22" s="2">
        <v>2018</v>
      </c>
      <c r="B22" s="2">
        <v>10</v>
      </c>
      <c r="C22" s="2" t="s">
        <v>77</v>
      </c>
      <c r="D22" s="2" t="s">
        <v>53</v>
      </c>
      <c r="E22" s="2" t="s">
        <v>52</v>
      </c>
      <c r="F22" s="2" t="s">
        <v>54</v>
      </c>
      <c r="G22" s="21" t="s">
        <v>55</v>
      </c>
      <c r="H22" s="17">
        <v>43383</v>
      </c>
      <c r="I22" s="2" t="s">
        <v>91</v>
      </c>
      <c r="J22" s="2"/>
      <c r="K22" s="2">
        <v>5</v>
      </c>
      <c r="L22" s="2"/>
      <c r="M22" s="2"/>
      <c r="O22" s="2"/>
      <c r="P22" s="1" t="s">
        <v>56</v>
      </c>
      <c r="Q22" s="1"/>
      <c r="R22" s="1" t="s">
        <v>56</v>
      </c>
      <c r="T22" s="2"/>
      <c r="U22" s="1"/>
      <c r="V22" s="1"/>
    </row>
    <row r="23" spans="1:22" x14ac:dyDescent="0.25">
      <c r="A23" s="2">
        <v>2018</v>
      </c>
      <c r="B23" s="2">
        <v>10</v>
      </c>
      <c r="C23" s="2" t="s">
        <v>77</v>
      </c>
      <c r="D23" s="2" t="s">
        <v>53</v>
      </c>
      <c r="E23" s="2" t="s">
        <v>52</v>
      </c>
      <c r="F23" s="2" t="s">
        <v>54</v>
      </c>
      <c r="G23" s="21" t="s">
        <v>55</v>
      </c>
      <c r="H23" s="17">
        <v>43383</v>
      </c>
      <c r="I23" s="2" t="s">
        <v>91</v>
      </c>
      <c r="J23" s="2"/>
      <c r="K23" s="2">
        <v>6</v>
      </c>
      <c r="L23" s="2"/>
      <c r="M23" s="2"/>
      <c r="O23" s="2"/>
      <c r="P23" s="1"/>
      <c r="Q23" s="1"/>
      <c r="R23" s="1"/>
      <c r="T23" s="2"/>
      <c r="U23" s="1"/>
      <c r="V23" s="1"/>
    </row>
    <row r="24" spans="1:22" x14ac:dyDescent="0.25">
      <c r="A24" s="2">
        <v>2018</v>
      </c>
      <c r="B24" s="2">
        <v>10</v>
      </c>
      <c r="C24" s="2" t="s">
        <v>77</v>
      </c>
      <c r="D24" s="2" t="s">
        <v>53</v>
      </c>
      <c r="E24" s="2" t="s">
        <v>52</v>
      </c>
      <c r="F24" s="2" t="s">
        <v>54</v>
      </c>
      <c r="G24" s="21" t="s">
        <v>55</v>
      </c>
      <c r="H24" s="17">
        <v>43383</v>
      </c>
      <c r="I24" s="2" t="s">
        <v>91</v>
      </c>
      <c r="J24" s="2"/>
      <c r="K24" s="2">
        <v>7</v>
      </c>
      <c r="L24" s="2"/>
      <c r="M24" s="2"/>
      <c r="O24" s="2"/>
      <c r="P24" s="1"/>
      <c r="Q24" s="1"/>
      <c r="R24" s="1"/>
      <c r="T24" s="2"/>
      <c r="U24" s="1"/>
      <c r="V24" s="1"/>
    </row>
    <row r="25" spans="1:22" x14ac:dyDescent="0.25">
      <c r="A25" s="2">
        <v>2018</v>
      </c>
      <c r="B25" s="2">
        <v>10</v>
      </c>
      <c r="C25" s="2" t="s">
        <v>77</v>
      </c>
      <c r="D25" s="2" t="s">
        <v>53</v>
      </c>
      <c r="E25" s="2" t="s">
        <v>52</v>
      </c>
      <c r="F25" s="2" t="s">
        <v>54</v>
      </c>
      <c r="G25" s="21" t="s">
        <v>55</v>
      </c>
      <c r="H25" s="17">
        <v>43383</v>
      </c>
      <c r="I25" s="2" t="s">
        <v>91</v>
      </c>
      <c r="J25" s="2"/>
      <c r="K25" s="2">
        <v>8</v>
      </c>
      <c r="L25" s="2"/>
      <c r="M25" s="2"/>
      <c r="O25" s="2"/>
      <c r="P25" s="1"/>
      <c r="Q25" s="1"/>
      <c r="R25" s="1"/>
      <c r="T25" s="2"/>
      <c r="U25" s="1"/>
      <c r="V25" s="1"/>
    </row>
    <row r="26" spans="1:22" x14ac:dyDescent="0.25">
      <c r="A26" s="2">
        <v>2018</v>
      </c>
      <c r="B26" s="2">
        <v>10</v>
      </c>
      <c r="C26" s="2" t="s">
        <v>77</v>
      </c>
      <c r="D26" s="2" t="s">
        <v>53</v>
      </c>
      <c r="E26" s="2" t="s">
        <v>52</v>
      </c>
      <c r="F26" s="2" t="s">
        <v>54</v>
      </c>
      <c r="G26" s="21" t="s">
        <v>55</v>
      </c>
      <c r="H26" s="17">
        <v>43383</v>
      </c>
      <c r="I26" s="2" t="s">
        <v>91</v>
      </c>
      <c r="J26" s="2"/>
      <c r="K26" s="2">
        <v>9</v>
      </c>
      <c r="L26" s="2"/>
      <c r="M26" s="2"/>
      <c r="O26" s="2"/>
      <c r="P26" s="1"/>
      <c r="Q26" s="1"/>
      <c r="R26" s="1"/>
      <c r="T26" s="2"/>
      <c r="U26" s="1"/>
      <c r="V26" s="1"/>
    </row>
    <row r="27" spans="1:22" x14ac:dyDescent="0.25">
      <c r="A27" s="2">
        <v>2018</v>
      </c>
      <c r="B27" s="2">
        <v>10</v>
      </c>
      <c r="C27" s="2" t="s">
        <v>77</v>
      </c>
      <c r="D27" s="2" t="s">
        <v>53</v>
      </c>
      <c r="E27" s="2" t="s">
        <v>52</v>
      </c>
      <c r="F27" s="2" t="s">
        <v>54</v>
      </c>
      <c r="G27" s="21" t="s">
        <v>55</v>
      </c>
      <c r="H27" s="17">
        <v>43383</v>
      </c>
      <c r="I27" s="2" t="s">
        <v>91</v>
      </c>
      <c r="J27" s="2"/>
      <c r="K27" s="2">
        <v>10</v>
      </c>
      <c r="L27" s="2"/>
      <c r="M27" s="2"/>
      <c r="O27" s="2"/>
      <c r="P27" s="1"/>
      <c r="Q27" s="1"/>
      <c r="R27" s="1"/>
      <c r="T27" s="2"/>
      <c r="U27" s="1"/>
      <c r="V27" s="1"/>
    </row>
    <row r="28" spans="1:22" x14ac:dyDescent="0.25">
      <c r="A28" s="2">
        <v>2018</v>
      </c>
      <c r="B28" s="2">
        <v>10</v>
      </c>
      <c r="C28" s="2" t="s">
        <v>77</v>
      </c>
      <c r="D28" s="2" t="s">
        <v>53</v>
      </c>
      <c r="E28" s="2" t="s">
        <v>52</v>
      </c>
      <c r="F28" s="2" t="s">
        <v>54</v>
      </c>
      <c r="G28" t="s">
        <v>66</v>
      </c>
      <c r="H28" s="17">
        <v>43383</v>
      </c>
      <c r="I28" s="2" t="s">
        <v>91</v>
      </c>
      <c r="J28" s="2"/>
      <c r="K28" s="2">
        <v>1</v>
      </c>
      <c r="L28" s="2"/>
      <c r="M28" s="16" t="s">
        <v>56</v>
      </c>
      <c r="O28" s="2"/>
      <c r="P28" s="1" t="s">
        <v>56</v>
      </c>
      <c r="Q28" s="1"/>
      <c r="R28" s="1" t="s">
        <v>56</v>
      </c>
      <c r="T28" s="2"/>
      <c r="U28" s="1"/>
      <c r="V28" s="1"/>
    </row>
    <row r="29" spans="1:22" x14ac:dyDescent="0.25">
      <c r="A29" s="2">
        <v>2018</v>
      </c>
      <c r="B29" s="2">
        <v>10</v>
      </c>
      <c r="C29" s="2" t="s">
        <v>77</v>
      </c>
      <c r="D29" s="2" t="s">
        <v>53</v>
      </c>
      <c r="E29" s="2" t="s">
        <v>52</v>
      </c>
      <c r="F29" s="2" t="s">
        <v>54</v>
      </c>
      <c r="G29" t="s">
        <v>66</v>
      </c>
      <c r="H29" s="17">
        <v>43383</v>
      </c>
      <c r="I29" s="2" t="s">
        <v>91</v>
      </c>
      <c r="J29" s="2"/>
      <c r="K29" s="2">
        <v>2</v>
      </c>
      <c r="L29" s="2"/>
      <c r="M29" s="16" t="s">
        <v>56</v>
      </c>
      <c r="O29" s="2"/>
      <c r="P29" s="1" t="s">
        <v>56</v>
      </c>
      <c r="Q29" s="1"/>
      <c r="R29" s="1" t="s">
        <v>56</v>
      </c>
      <c r="T29" s="2"/>
      <c r="U29" s="1"/>
      <c r="V29" s="1"/>
    </row>
    <row r="30" spans="1:22" x14ac:dyDescent="0.25">
      <c r="A30" s="2">
        <v>2018</v>
      </c>
      <c r="B30" s="2">
        <v>10</v>
      </c>
      <c r="C30" s="2" t="s">
        <v>77</v>
      </c>
      <c r="D30" s="2" t="s">
        <v>53</v>
      </c>
      <c r="E30" s="2" t="s">
        <v>52</v>
      </c>
      <c r="F30" s="2" t="s">
        <v>54</v>
      </c>
      <c r="G30" t="s">
        <v>66</v>
      </c>
      <c r="H30" s="17">
        <v>43383</v>
      </c>
      <c r="I30" s="2" t="s">
        <v>91</v>
      </c>
      <c r="J30" s="2"/>
      <c r="K30" s="2">
        <v>3</v>
      </c>
      <c r="L30" s="2"/>
      <c r="M30" s="16"/>
      <c r="O30" s="2"/>
      <c r="P30" s="1"/>
      <c r="Q30" s="1"/>
      <c r="R30" s="1" t="s">
        <v>56</v>
      </c>
      <c r="T30" s="2"/>
      <c r="U30" s="1"/>
      <c r="V30" s="1"/>
    </row>
    <row r="31" spans="1:22" x14ac:dyDescent="0.25">
      <c r="A31" s="2">
        <v>2018</v>
      </c>
      <c r="B31" s="2">
        <v>10</v>
      </c>
      <c r="C31" s="2" t="s">
        <v>77</v>
      </c>
      <c r="D31" s="2" t="s">
        <v>53</v>
      </c>
      <c r="E31" s="2" t="s">
        <v>52</v>
      </c>
      <c r="F31" s="2" t="s">
        <v>54</v>
      </c>
      <c r="G31" t="s">
        <v>66</v>
      </c>
      <c r="H31" s="17">
        <v>43383</v>
      </c>
      <c r="I31" s="2" t="s">
        <v>91</v>
      </c>
      <c r="J31" s="2"/>
      <c r="K31" s="2">
        <v>4</v>
      </c>
      <c r="L31" s="2"/>
      <c r="M31" s="16"/>
      <c r="O31" s="2"/>
      <c r="P31" s="1" t="s">
        <v>56</v>
      </c>
      <c r="Q31" s="1"/>
      <c r="R31" s="1" t="s">
        <v>56</v>
      </c>
      <c r="S31" s="2" t="s">
        <v>56</v>
      </c>
      <c r="T31" s="2"/>
      <c r="U31" s="1"/>
      <c r="V31" s="1"/>
    </row>
    <row r="32" spans="1:22" x14ac:dyDescent="0.25">
      <c r="A32" s="2">
        <v>2018</v>
      </c>
      <c r="B32" s="2">
        <v>10</v>
      </c>
      <c r="C32" s="2" t="s">
        <v>77</v>
      </c>
      <c r="D32" s="2" t="s">
        <v>53</v>
      </c>
      <c r="E32" s="2" t="s">
        <v>52</v>
      </c>
      <c r="F32" s="2" t="s">
        <v>54</v>
      </c>
      <c r="G32" t="s">
        <v>66</v>
      </c>
      <c r="H32" s="17">
        <v>43383</v>
      </c>
      <c r="I32" s="2" t="s">
        <v>91</v>
      </c>
      <c r="J32" s="2"/>
      <c r="K32" s="2">
        <v>5</v>
      </c>
      <c r="L32" s="2"/>
      <c r="M32" s="60" t="s">
        <v>56</v>
      </c>
      <c r="O32" s="2"/>
      <c r="P32" s="1" t="s">
        <v>56</v>
      </c>
      <c r="Q32" s="1"/>
      <c r="R32" s="1" t="s">
        <v>56</v>
      </c>
      <c r="S32" s="2" t="s">
        <v>56</v>
      </c>
      <c r="T32" s="2"/>
      <c r="U32" s="1"/>
      <c r="V32" s="1"/>
    </row>
    <row r="33" spans="1:22" x14ac:dyDescent="0.25">
      <c r="A33" s="2">
        <v>2018</v>
      </c>
      <c r="B33" s="2">
        <v>10</v>
      </c>
      <c r="C33" s="2" t="s">
        <v>77</v>
      </c>
      <c r="D33" s="2" t="s">
        <v>53</v>
      </c>
      <c r="E33" s="2" t="s">
        <v>52</v>
      </c>
      <c r="F33" s="2" t="s">
        <v>54</v>
      </c>
      <c r="G33" t="s">
        <v>66</v>
      </c>
      <c r="H33" s="17">
        <v>43383</v>
      </c>
      <c r="I33" s="2" t="s">
        <v>91</v>
      </c>
      <c r="J33" s="2"/>
      <c r="K33" s="2">
        <v>6</v>
      </c>
      <c r="L33" s="2"/>
      <c r="M33" s="16" t="s">
        <v>56</v>
      </c>
      <c r="O33" s="2"/>
      <c r="P33" s="1" t="s">
        <v>56</v>
      </c>
      <c r="Q33" s="1"/>
      <c r="R33" s="1" t="s">
        <v>56</v>
      </c>
      <c r="T33" s="2"/>
      <c r="U33" s="1"/>
      <c r="V33" s="1"/>
    </row>
    <row r="34" spans="1:22" x14ac:dyDescent="0.25">
      <c r="A34" s="2">
        <v>2018</v>
      </c>
      <c r="B34" s="2">
        <v>10</v>
      </c>
      <c r="C34" s="2" t="s">
        <v>77</v>
      </c>
      <c r="D34" s="2" t="s">
        <v>53</v>
      </c>
      <c r="E34" s="2" t="s">
        <v>52</v>
      </c>
      <c r="F34" s="2" t="s">
        <v>54</v>
      </c>
      <c r="G34" t="s">
        <v>66</v>
      </c>
      <c r="H34" s="17">
        <v>43383</v>
      </c>
      <c r="I34" s="2" t="s">
        <v>91</v>
      </c>
      <c r="J34" s="2"/>
      <c r="K34" s="2">
        <v>7</v>
      </c>
      <c r="L34" s="2"/>
      <c r="M34" s="16" t="s">
        <v>56</v>
      </c>
      <c r="O34" s="2"/>
      <c r="P34" s="1"/>
      <c r="Q34" s="1"/>
      <c r="R34" s="1" t="s">
        <v>56</v>
      </c>
      <c r="T34" s="2"/>
      <c r="U34" s="1"/>
      <c r="V34" s="1"/>
    </row>
    <row r="35" spans="1:22" x14ac:dyDescent="0.25">
      <c r="A35" s="2">
        <v>2018</v>
      </c>
      <c r="B35" s="2">
        <v>10</v>
      </c>
      <c r="C35" s="2" t="s">
        <v>77</v>
      </c>
      <c r="D35" s="2" t="s">
        <v>53</v>
      </c>
      <c r="E35" s="2" t="s">
        <v>52</v>
      </c>
      <c r="F35" s="2" t="s">
        <v>54</v>
      </c>
      <c r="G35" t="s">
        <v>66</v>
      </c>
      <c r="H35" s="17">
        <v>43383</v>
      </c>
      <c r="I35" s="2" t="s">
        <v>91</v>
      </c>
      <c r="J35" s="2"/>
      <c r="K35" s="2">
        <v>8</v>
      </c>
      <c r="L35" s="2"/>
      <c r="M35" s="16" t="s">
        <v>56</v>
      </c>
      <c r="O35" s="2"/>
      <c r="P35" s="1"/>
      <c r="Q35" s="1"/>
      <c r="R35" s="1" t="s">
        <v>56</v>
      </c>
      <c r="T35" s="2"/>
      <c r="U35" s="1"/>
      <c r="V35" s="1"/>
    </row>
    <row r="36" spans="1:22" x14ac:dyDescent="0.25">
      <c r="A36" s="2">
        <v>2018</v>
      </c>
      <c r="B36" s="2">
        <v>10</v>
      </c>
      <c r="C36" s="2" t="s">
        <v>77</v>
      </c>
      <c r="D36" s="2" t="s">
        <v>53</v>
      </c>
      <c r="E36" s="2" t="s">
        <v>52</v>
      </c>
      <c r="F36" s="2" t="s">
        <v>54</v>
      </c>
      <c r="G36" t="s">
        <v>66</v>
      </c>
      <c r="H36" s="17">
        <v>43383</v>
      </c>
      <c r="I36" s="2" t="s">
        <v>91</v>
      </c>
      <c r="J36" s="2"/>
      <c r="K36" s="2">
        <v>9</v>
      </c>
      <c r="L36" s="2"/>
      <c r="M36" s="16" t="s">
        <v>56</v>
      </c>
      <c r="O36" s="2"/>
      <c r="P36" s="1" t="s">
        <v>56</v>
      </c>
      <c r="Q36" s="1"/>
      <c r="R36" s="1" t="s">
        <v>56</v>
      </c>
      <c r="S36" s="2" t="s">
        <v>56</v>
      </c>
      <c r="T36" s="2"/>
      <c r="U36" s="1"/>
      <c r="V36" s="1"/>
    </row>
    <row r="37" spans="1:22" x14ac:dyDescent="0.25">
      <c r="A37" s="2">
        <v>2018</v>
      </c>
      <c r="B37" s="2">
        <v>10</v>
      </c>
      <c r="C37" s="2" t="s">
        <v>77</v>
      </c>
      <c r="D37" s="2" t="s">
        <v>53</v>
      </c>
      <c r="E37" s="2" t="s">
        <v>52</v>
      </c>
      <c r="F37" s="2" t="s">
        <v>54</v>
      </c>
      <c r="G37" t="s">
        <v>66</v>
      </c>
      <c r="H37" s="17">
        <v>43383</v>
      </c>
      <c r="I37" s="2" t="s">
        <v>91</v>
      </c>
      <c r="J37" s="2"/>
      <c r="K37" s="2">
        <v>10</v>
      </c>
      <c r="L37" s="2"/>
      <c r="M37" s="16" t="s">
        <v>56</v>
      </c>
      <c r="O37" s="2"/>
      <c r="P37" s="1"/>
      <c r="Q37" s="1"/>
      <c r="R37" s="1" t="s">
        <v>56</v>
      </c>
      <c r="T37" s="2"/>
      <c r="U37" s="1"/>
      <c r="V37" s="1"/>
    </row>
    <row r="38" spans="1:22" s="15" customFormat="1" x14ac:dyDescent="0.25">
      <c r="A38" s="25">
        <v>2018</v>
      </c>
      <c r="B38" s="25">
        <v>10</v>
      </c>
      <c r="C38" s="25" t="s">
        <v>77</v>
      </c>
      <c r="D38" s="25" t="s">
        <v>53</v>
      </c>
      <c r="E38" s="25" t="s">
        <v>52</v>
      </c>
      <c r="F38" s="25" t="s">
        <v>54</v>
      </c>
      <c r="G38" s="26" t="s">
        <v>96</v>
      </c>
      <c r="H38" s="18">
        <v>43384</v>
      </c>
      <c r="I38" s="25" t="s">
        <v>91</v>
      </c>
      <c r="J38" s="25"/>
      <c r="K38" s="25">
        <v>1</v>
      </c>
      <c r="L38" s="25"/>
      <c r="M38" s="25" t="s">
        <v>56</v>
      </c>
      <c r="N38" s="16"/>
      <c r="O38" s="25" t="s">
        <v>56</v>
      </c>
      <c r="P38" s="16" t="s">
        <v>56</v>
      </c>
      <c r="Q38" s="16"/>
      <c r="R38" s="16"/>
      <c r="S38" s="25" t="s">
        <v>56</v>
      </c>
      <c r="T38" s="25"/>
      <c r="U38" s="16"/>
      <c r="V38" s="16"/>
    </row>
    <row r="39" spans="1:22" x14ac:dyDescent="0.25">
      <c r="A39" s="2">
        <v>2018</v>
      </c>
      <c r="B39" s="2">
        <v>10</v>
      </c>
      <c r="C39" s="2" t="s">
        <v>77</v>
      </c>
      <c r="D39" s="2" t="s">
        <v>53</v>
      </c>
      <c r="E39" s="2" t="s">
        <v>52</v>
      </c>
      <c r="F39" s="2" t="s">
        <v>54</v>
      </c>
      <c r="G39" s="21" t="s">
        <v>96</v>
      </c>
      <c r="H39" s="17">
        <v>43384</v>
      </c>
      <c r="I39" s="2" t="s">
        <v>91</v>
      </c>
      <c r="J39" s="2"/>
      <c r="K39" s="2">
        <v>2</v>
      </c>
      <c r="L39" s="2"/>
      <c r="M39" s="2" t="s">
        <v>56</v>
      </c>
      <c r="O39" s="2" t="s">
        <v>56</v>
      </c>
      <c r="P39" s="1"/>
      <c r="Q39" s="1"/>
      <c r="R39" s="1" t="s">
        <v>56</v>
      </c>
      <c r="T39" s="2"/>
      <c r="U39" s="1"/>
      <c r="V39" s="1"/>
    </row>
    <row r="40" spans="1:22" x14ac:dyDescent="0.25">
      <c r="A40" s="2">
        <v>2018</v>
      </c>
      <c r="B40" s="2">
        <v>10</v>
      </c>
      <c r="C40" s="2" t="s">
        <v>77</v>
      </c>
      <c r="D40" s="2" t="s">
        <v>53</v>
      </c>
      <c r="E40" s="2" t="s">
        <v>52</v>
      </c>
      <c r="F40" s="2" t="s">
        <v>54</v>
      </c>
      <c r="G40" s="21" t="s">
        <v>96</v>
      </c>
      <c r="H40" s="17">
        <v>43384</v>
      </c>
      <c r="I40" s="2" t="s">
        <v>91</v>
      </c>
      <c r="J40" s="2"/>
      <c r="K40" s="2">
        <v>3</v>
      </c>
      <c r="L40" s="2"/>
      <c r="M40" s="2" t="s">
        <v>56</v>
      </c>
      <c r="O40" s="2" t="s">
        <v>56</v>
      </c>
      <c r="P40" s="1"/>
      <c r="Q40" s="1"/>
      <c r="R40" s="1" t="s">
        <v>56</v>
      </c>
      <c r="T40" s="2"/>
      <c r="U40" s="1"/>
      <c r="V40" s="1"/>
    </row>
    <row r="41" spans="1:22" x14ac:dyDescent="0.25">
      <c r="A41" s="2">
        <v>2018</v>
      </c>
      <c r="B41" s="2">
        <v>10</v>
      </c>
      <c r="C41" s="2" t="s">
        <v>77</v>
      </c>
      <c r="D41" s="2" t="s">
        <v>53</v>
      </c>
      <c r="E41" s="2" t="s">
        <v>52</v>
      </c>
      <c r="F41" s="2" t="s">
        <v>54</v>
      </c>
      <c r="G41" s="21" t="s">
        <v>96</v>
      </c>
      <c r="H41" s="17">
        <v>43384</v>
      </c>
      <c r="I41" s="2" t="s">
        <v>91</v>
      </c>
      <c r="J41" s="2"/>
      <c r="K41" s="2">
        <v>4</v>
      </c>
      <c r="L41" s="2"/>
      <c r="M41" s="2" t="s">
        <v>56</v>
      </c>
      <c r="O41" s="2" t="s">
        <v>56</v>
      </c>
      <c r="P41" s="1" t="s">
        <v>56</v>
      </c>
      <c r="Q41" s="1"/>
      <c r="R41" s="1" t="s">
        <v>56</v>
      </c>
      <c r="T41" s="2"/>
      <c r="U41" s="1"/>
      <c r="V41" s="1"/>
    </row>
    <row r="42" spans="1:22" x14ac:dyDescent="0.25">
      <c r="A42" s="2">
        <v>2018</v>
      </c>
      <c r="B42" s="2">
        <v>10</v>
      </c>
      <c r="C42" s="2" t="s">
        <v>77</v>
      </c>
      <c r="D42" s="2" t="s">
        <v>53</v>
      </c>
      <c r="E42" s="2" t="s">
        <v>52</v>
      </c>
      <c r="F42" s="2" t="s">
        <v>54</v>
      </c>
      <c r="G42" s="21" t="s">
        <v>96</v>
      </c>
      <c r="H42" s="17">
        <v>43384</v>
      </c>
      <c r="I42" s="2" t="s">
        <v>91</v>
      </c>
      <c r="J42" s="2"/>
      <c r="K42" s="2">
        <v>5</v>
      </c>
      <c r="L42" s="2"/>
      <c r="M42" s="2" t="s">
        <v>56</v>
      </c>
      <c r="O42" s="2" t="s">
        <v>56</v>
      </c>
      <c r="P42" s="1"/>
      <c r="Q42" s="1"/>
      <c r="R42" s="1" t="s">
        <v>56</v>
      </c>
      <c r="T42" s="2"/>
      <c r="U42" s="1"/>
      <c r="V42" s="1"/>
    </row>
    <row r="43" spans="1:22" x14ac:dyDescent="0.25">
      <c r="A43" s="2">
        <v>2018</v>
      </c>
      <c r="B43" s="2">
        <v>10</v>
      </c>
      <c r="C43" s="2" t="s">
        <v>77</v>
      </c>
      <c r="D43" s="2" t="s">
        <v>53</v>
      </c>
      <c r="E43" s="2" t="s">
        <v>52</v>
      </c>
      <c r="F43" s="2" t="s">
        <v>54</v>
      </c>
      <c r="G43" s="21" t="s">
        <v>96</v>
      </c>
      <c r="H43" s="17">
        <v>43384</v>
      </c>
      <c r="I43" s="2" t="s">
        <v>91</v>
      </c>
      <c r="J43" s="2"/>
      <c r="K43" s="2">
        <v>6</v>
      </c>
      <c r="L43" s="2" t="s">
        <v>56</v>
      </c>
      <c r="M43" s="2" t="s">
        <v>56</v>
      </c>
      <c r="O43" s="2" t="s">
        <v>56</v>
      </c>
      <c r="P43" s="1" t="s">
        <v>56</v>
      </c>
      <c r="Q43" s="1"/>
      <c r="R43" s="1" t="s">
        <v>56</v>
      </c>
      <c r="T43" s="2" t="s">
        <v>56</v>
      </c>
      <c r="U43" s="1"/>
      <c r="V43" s="1"/>
    </row>
    <row r="44" spans="1:22" x14ac:dyDescent="0.25">
      <c r="A44" s="2">
        <v>2018</v>
      </c>
      <c r="B44" s="2">
        <v>10</v>
      </c>
      <c r="C44" s="2" t="s">
        <v>77</v>
      </c>
      <c r="D44" s="2" t="s">
        <v>53</v>
      </c>
      <c r="E44" s="2" t="s">
        <v>52</v>
      </c>
      <c r="F44" s="2" t="s">
        <v>54</v>
      </c>
      <c r="G44" s="21" t="s">
        <v>96</v>
      </c>
      <c r="H44" s="17">
        <v>43384</v>
      </c>
      <c r="I44" s="2" t="s">
        <v>91</v>
      </c>
      <c r="J44" s="2"/>
      <c r="K44" s="2">
        <v>7</v>
      </c>
      <c r="L44" s="2"/>
      <c r="M44" s="2"/>
      <c r="O44" s="2"/>
      <c r="P44" s="1"/>
      <c r="Q44" s="1"/>
      <c r="R44" s="1" t="s">
        <v>56</v>
      </c>
      <c r="T44" s="2"/>
      <c r="U44" s="1"/>
      <c r="V44" s="1"/>
    </row>
    <row r="45" spans="1:22" x14ac:dyDescent="0.25">
      <c r="A45" s="2">
        <v>2018</v>
      </c>
      <c r="B45" s="2">
        <v>10</v>
      </c>
      <c r="C45" s="2" t="s">
        <v>77</v>
      </c>
      <c r="D45" s="2" t="s">
        <v>53</v>
      </c>
      <c r="E45" s="2" t="s">
        <v>52</v>
      </c>
      <c r="F45" s="2" t="s">
        <v>54</v>
      </c>
      <c r="G45" s="21" t="s">
        <v>96</v>
      </c>
      <c r="H45" s="17">
        <v>43384</v>
      </c>
      <c r="I45" s="2" t="s">
        <v>91</v>
      </c>
      <c r="J45" s="2"/>
      <c r="K45" s="2">
        <v>8</v>
      </c>
      <c r="L45" s="2"/>
      <c r="M45" s="2" t="s">
        <v>56</v>
      </c>
      <c r="O45" s="2"/>
      <c r="P45" s="1"/>
      <c r="Q45" s="1"/>
      <c r="R45" s="1" t="s">
        <v>56</v>
      </c>
      <c r="T45" s="2"/>
      <c r="U45" s="1"/>
      <c r="V45" s="1"/>
    </row>
    <row r="46" spans="1:22" x14ac:dyDescent="0.25">
      <c r="A46" s="2">
        <v>2018</v>
      </c>
      <c r="B46" s="2">
        <v>10</v>
      </c>
      <c r="C46" s="2" t="s">
        <v>77</v>
      </c>
      <c r="D46" s="2" t="s">
        <v>53</v>
      </c>
      <c r="E46" s="2" t="s">
        <v>52</v>
      </c>
      <c r="F46" s="2" t="s">
        <v>54</v>
      </c>
      <c r="G46" s="21" t="s">
        <v>96</v>
      </c>
      <c r="H46" s="17">
        <v>43384</v>
      </c>
      <c r="I46" s="2" t="s">
        <v>91</v>
      </c>
      <c r="J46" s="2"/>
      <c r="K46" s="2">
        <v>9</v>
      </c>
      <c r="L46" s="2"/>
      <c r="M46" s="2"/>
      <c r="O46" s="2"/>
      <c r="P46" s="1" t="s">
        <v>56</v>
      </c>
      <c r="Q46" s="1"/>
      <c r="R46" s="1" t="s">
        <v>56</v>
      </c>
      <c r="T46" s="2"/>
      <c r="U46" s="1"/>
      <c r="V46" s="1"/>
    </row>
    <row r="47" spans="1:22" x14ac:dyDescent="0.25">
      <c r="A47" s="2">
        <v>2018</v>
      </c>
      <c r="B47" s="2">
        <v>10</v>
      </c>
      <c r="C47" s="2" t="s">
        <v>77</v>
      </c>
      <c r="D47" s="2" t="s">
        <v>53</v>
      </c>
      <c r="E47" s="2" t="s">
        <v>52</v>
      </c>
      <c r="F47" s="2" t="s">
        <v>54</v>
      </c>
      <c r="G47" s="21" t="s">
        <v>96</v>
      </c>
      <c r="H47" s="17">
        <v>43384</v>
      </c>
      <c r="I47" s="2" t="s">
        <v>91</v>
      </c>
      <c r="J47" s="2"/>
      <c r="K47" s="2">
        <v>10</v>
      </c>
      <c r="L47" s="2"/>
      <c r="M47" s="2" t="s">
        <v>56</v>
      </c>
      <c r="O47" s="2" t="s">
        <v>56</v>
      </c>
      <c r="P47" s="1" t="s">
        <v>56</v>
      </c>
      <c r="Q47" s="1"/>
      <c r="R47" s="1" t="s">
        <v>56</v>
      </c>
      <c r="S47" s="2" t="s">
        <v>56</v>
      </c>
      <c r="T47" s="2"/>
      <c r="U47" s="1"/>
      <c r="V47" s="1"/>
    </row>
    <row r="48" spans="1:22" s="15" customFormat="1" x14ac:dyDescent="0.25">
      <c r="A48" s="25">
        <v>2018</v>
      </c>
      <c r="B48" s="25">
        <v>10</v>
      </c>
      <c r="C48" s="25" t="s">
        <v>77</v>
      </c>
      <c r="D48" s="25" t="s">
        <v>53</v>
      </c>
      <c r="E48" s="25" t="s">
        <v>52</v>
      </c>
      <c r="F48" s="25" t="s">
        <v>137</v>
      </c>
      <c r="G48" s="26" t="s">
        <v>55</v>
      </c>
      <c r="H48" s="18">
        <v>43385</v>
      </c>
      <c r="I48" s="25" t="s">
        <v>57</v>
      </c>
      <c r="J48" s="25"/>
      <c r="K48" s="25">
        <v>1</v>
      </c>
      <c r="L48" s="25"/>
      <c r="M48" s="25"/>
      <c r="N48" s="16"/>
      <c r="O48" s="25"/>
      <c r="P48" s="25"/>
      <c r="Q48" s="16"/>
      <c r="R48" s="25"/>
      <c r="S48" s="25"/>
      <c r="T48" s="25"/>
      <c r="U48" s="16"/>
      <c r="V48" s="16"/>
    </row>
    <row r="49" spans="1:23" x14ac:dyDescent="0.25">
      <c r="A49" s="2">
        <v>2018</v>
      </c>
      <c r="B49" s="2">
        <v>10</v>
      </c>
      <c r="C49" s="2" t="s">
        <v>77</v>
      </c>
      <c r="D49" s="2" t="s">
        <v>53</v>
      </c>
      <c r="E49" s="2" t="s">
        <v>52</v>
      </c>
      <c r="F49" s="2" t="s">
        <v>137</v>
      </c>
      <c r="G49" s="21" t="s">
        <v>55</v>
      </c>
      <c r="H49" s="17">
        <v>43385</v>
      </c>
      <c r="I49" s="2" t="s">
        <v>57</v>
      </c>
      <c r="J49" s="2"/>
      <c r="K49" s="2">
        <v>2</v>
      </c>
      <c r="L49" s="2"/>
      <c r="M49" s="2"/>
      <c r="O49" s="2"/>
      <c r="Q49" s="1"/>
      <c r="T49" s="2"/>
      <c r="U49" s="1"/>
      <c r="V49" s="1"/>
    </row>
    <row r="50" spans="1:23" x14ac:dyDescent="0.25">
      <c r="A50" s="2">
        <v>2018</v>
      </c>
      <c r="B50" s="2">
        <v>10</v>
      </c>
      <c r="C50" s="2" t="s">
        <v>77</v>
      </c>
      <c r="D50" s="2" t="s">
        <v>53</v>
      </c>
      <c r="E50" s="2" t="s">
        <v>52</v>
      </c>
      <c r="F50" s="2" t="s">
        <v>137</v>
      </c>
      <c r="G50" s="21" t="s">
        <v>55</v>
      </c>
      <c r="H50" s="17">
        <v>43385</v>
      </c>
      <c r="I50" s="2" t="s">
        <v>57</v>
      </c>
      <c r="J50" s="2"/>
      <c r="K50" s="2">
        <v>3</v>
      </c>
      <c r="L50" s="2"/>
      <c r="M50" s="2"/>
      <c r="O50" s="2"/>
      <c r="Q50" s="1"/>
      <c r="T50" s="2"/>
      <c r="U50" s="1"/>
      <c r="V50" s="1"/>
    </row>
    <row r="51" spans="1:23" x14ac:dyDescent="0.25">
      <c r="A51" s="2">
        <v>2018</v>
      </c>
      <c r="B51" s="2">
        <v>10</v>
      </c>
      <c r="C51" s="2" t="s">
        <v>77</v>
      </c>
      <c r="D51" s="2" t="s">
        <v>53</v>
      </c>
      <c r="E51" s="2" t="s">
        <v>52</v>
      </c>
      <c r="F51" s="2" t="s">
        <v>137</v>
      </c>
      <c r="G51" s="21" t="s">
        <v>55</v>
      </c>
      <c r="H51" s="17">
        <v>43385</v>
      </c>
      <c r="I51" s="2" t="s">
        <v>57</v>
      </c>
      <c r="J51" s="2"/>
      <c r="K51" s="2">
        <v>4</v>
      </c>
      <c r="L51" s="2"/>
      <c r="M51" s="2"/>
      <c r="O51" s="2"/>
      <c r="Q51" s="1"/>
      <c r="T51" s="2"/>
      <c r="U51" s="1"/>
      <c r="V51" s="1"/>
    </row>
    <row r="52" spans="1:23" x14ac:dyDescent="0.25">
      <c r="A52" s="2">
        <v>2018</v>
      </c>
      <c r="B52" s="2">
        <v>10</v>
      </c>
      <c r="C52" s="2" t="s">
        <v>77</v>
      </c>
      <c r="D52" s="2" t="s">
        <v>53</v>
      </c>
      <c r="E52" s="2" t="s">
        <v>52</v>
      </c>
      <c r="F52" s="2" t="s">
        <v>137</v>
      </c>
      <c r="G52" s="21" t="s">
        <v>55</v>
      </c>
      <c r="H52" s="17">
        <v>43385</v>
      </c>
      <c r="I52" s="2" t="s">
        <v>57</v>
      </c>
      <c r="J52" s="2"/>
      <c r="K52" s="2">
        <v>5</v>
      </c>
      <c r="L52" s="2"/>
      <c r="M52" s="2"/>
      <c r="O52" s="2"/>
      <c r="Q52" s="1"/>
      <c r="T52" s="2"/>
      <c r="U52" s="1"/>
      <c r="V52" s="1"/>
    </row>
    <row r="53" spans="1:23" x14ac:dyDescent="0.25">
      <c r="A53" s="2">
        <v>2018</v>
      </c>
      <c r="B53" s="2">
        <v>10</v>
      </c>
      <c r="C53" s="2" t="s">
        <v>77</v>
      </c>
      <c r="D53" s="2" t="s">
        <v>53</v>
      </c>
      <c r="E53" s="2" t="s">
        <v>52</v>
      </c>
      <c r="F53" s="2" t="s">
        <v>137</v>
      </c>
      <c r="G53" s="21" t="s">
        <v>55</v>
      </c>
      <c r="H53" s="17">
        <v>43385</v>
      </c>
      <c r="I53" s="2" t="s">
        <v>57</v>
      </c>
      <c r="J53" s="2"/>
      <c r="K53" s="2">
        <v>6</v>
      </c>
      <c r="L53" s="2"/>
      <c r="M53" s="2"/>
      <c r="O53" s="2"/>
      <c r="Q53" s="1"/>
      <c r="T53" s="2"/>
      <c r="U53" s="1"/>
      <c r="V53" s="1"/>
    </row>
    <row r="54" spans="1:23" x14ac:dyDescent="0.25">
      <c r="A54" s="2">
        <v>2018</v>
      </c>
      <c r="B54" s="2">
        <v>10</v>
      </c>
      <c r="C54" s="2" t="s">
        <v>77</v>
      </c>
      <c r="D54" s="2" t="s">
        <v>53</v>
      </c>
      <c r="E54" s="2" t="s">
        <v>52</v>
      </c>
      <c r="F54" s="2" t="s">
        <v>137</v>
      </c>
      <c r="G54" s="21" t="s">
        <v>55</v>
      </c>
      <c r="H54" s="17">
        <v>43385</v>
      </c>
      <c r="I54" s="2" t="s">
        <v>57</v>
      </c>
      <c r="J54" s="2"/>
      <c r="K54" s="2">
        <v>7</v>
      </c>
      <c r="L54" s="2"/>
      <c r="M54" s="2"/>
      <c r="O54" s="2"/>
      <c r="Q54" s="1"/>
      <c r="T54" s="1"/>
      <c r="U54" s="1"/>
      <c r="V54" s="1"/>
    </row>
    <row r="55" spans="1:23" x14ac:dyDescent="0.25">
      <c r="A55" s="2">
        <v>2018</v>
      </c>
      <c r="B55" s="2">
        <v>10</v>
      </c>
      <c r="C55" s="2" t="s">
        <v>77</v>
      </c>
      <c r="D55" s="2" t="s">
        <v>53</v>
      </c>
      <c r="E55" s="2" t="s">
        <v>52</v>
      </c>
      <c r="F55" s="2" t="s">
        <v>137</v>
      </c>
      <c r="G55" s="21" t="s">
        <v>55</v>
      </c>
      <c r="H55" s="17">
        <v>43385</v>
      </c>
      <c r="I55" s="2" t="s">
        <v>57</v>
      </c>
      <c r="J55" s="2"/>
      <c r="K55" s="2">
        <v>8</v>
      </c>
      <c r="L55" s="2"/>
      <c r="M55" s="2"/>
      <c r="O55" s="2"/>
      <c r="Q55" s="1"/>
      <c r="T55" s="1"/>
      <c r="U55" s="1"/>
      <c r="V55" s="1"/>
    </row>
    <row r="56" spans="1:23" x14ac:dyDescent="0.25">
      <c r="A56" s="2">
        <v>2018</v>
      </c>
      <c r="B56" s="2">
        <v>10</v>
      </c>
      <c r="C56" s="2" t="s">
        <v>77</v>
      </c>
      <c r="D56" s="2" t="s">
        <v>53</v>
      </c>
      <c r="E56" s="2" t="s">
        <v>52</v>
      </c>
      <c r="F56" s="2" t="s">
        <v>137</v>
      </c>
      <c r="G56" s="21" t="s">
        <v>55</v>
      </c>
      <c r="H56" s="17">
        <v>43385</v>
      </c>
      <c r="I56" s="2" t="s">
        <v>57</v>
      </c>
      <c r="J56" s="2"/>
      <c r="K56" s="2">
        <v>9</v>
      </c>
      <c r="L56" s="2"/>
      <c r="M56" s="2"/>
      <c r="O56" s="2"/>
      <c r="Q56" s="1"/>
      <c r="T56" s="1"/>
      <c r="U56" s="1"/>
      <c r="V56" s="1"/>
    </row>
    <row r="57" spans="1:23" x14ac:dyDescent="0.25">
      <c r="A57" s="2">
        <v>2018</v>
      </c>
      <c r="B57" s="2">
        <v>10</v>
      </c>
      <c r="C57" s="2" t="s">
        <v>77</v>
      </c>
      <c r="D57" s="2" t="s">
        <v>53</v>
      </c>
      <c r="E57" s="2" t="s">
        <v>52</v>
      </c>
      <c r="F57" s="2" t="s">
        <v>137</v>
      </c>
      <c r="G57" s="21" t="s">
        <v>55</v>
      </c>
      <c r="H57" s="17">
        <v>43385</v>
      </c>
      <c r="I57" s="2" t="s">
        <v>57</v>
      </c>
      <c r="J57" s="2"/>
      <c r="K57" s="2">
        <v>10</v>
      </c>
      <c r="L57" s="2"/>
      <c r="M57" s="2"/>
      <c r="O57" s="2"/>
      <c r="Q57" s="1"/>
      <c r="T57" s="1"/>
      <c r="U57" s="1"/>
      <c r="V57" s="1"/>
    </row>
    <row r="58" spans="1:23" s="15" customFormat="1" x14ac:dyDescent="0.25">
      <c r="A58" s="25">
        <v>2018</v>
      </c>
      <c r="B58" s="25">
        <v>10</v>
      </c>
      <c r="C58" s="25" t="s">
        <v>77</v>
      </c>
      <c r="D58" s="25" t="s">
        <v>53</v>
      </c>
      <c r="E58" s="25" t="s">
        <v>52</v>
      </c>
      <c r="F58" s="25" t="s">
        <v>137</v>
      </c>
      <c r="G58" s="15" t="s">
        <v>66</v>
      </c>
      <c r="H58" s="18">
        <v>43385</v>
      </c>
      <c r="I58" s="25" t="s">
        <v>57</v>
      </c>
      <c r="J58" s="25"/>
      <c r="K58" s="25">
        <v>1</v>
      </c>
      <c r="L58" s="25"/>
      <c r="M58" s="25"/>
      <c r="N58" s="16"/>
      <c r="O58" s="25"/>
      <c r="P58" s="25" t="s">
        <v>56</v>
      </c>
      <c r="Q58" s="16"/>
      <c r="R58" s="25"/>
      <c r="S58" s="25"/>
      <c r="T58" s="16"/>
      <c r="U58" s="16"/>
      <c r="V58" s="16"/>
    </row>
    <row r="59" spans="1:23" x14ac:dyDescent="0.25">
      <c r="A59" s="2">
        <v>2018</v>
      </c>
      <c r="B59" s="2">
        <v>10</v>
      </c>
      <c r="C59" s="2" t="s">
        <v>77</v>
      </c>
      <c r="D59" s="2" t="s">
        <v>53</v>
      </c>
      <c r="E59" s="2" t="s">
        <v>52</v>
      </c>
      <c r="F59" s="2" t="s">
        <v>137</v>
      </c>
      <c r="G59" t="s">
        <v>66</v>
      </c>
      <c r="H59" s="17">
        <v>43385</v>
      </c>
      <c r="I59" s="2" t="s">
        <v>57</v>
      </c>
      <c r="J59" s="2"/>
      <c r="K59" s="2">
        <v>2</v>
      </c>
      <c r="L59" s="2"/>
      <c r="M59" s="2"/>
      <c r="O59" s="2"/>
      <c r="P59" s="2" t="s">
        <v>56</v>
      </c>
      <c r="Q59" s="1"/>
      <c r="T59" s="1"/>
      <c r="U59" s="1"/>
      <c r="V59" s="1"/>
    </row>
    <row r="60" spans="1:23" x14ac:dyDescent="0.25">
      <c r="A60" s="2">
        <v>2018</v>
      </c>
      <c r="B60" s="2">
        <v>10</v>
      </c>
      <c r="C60" s="2" t="s">
        <v>77</v>
      </c>
      <c r="D60" s="2" t="s">
        <v>53</v>
      </c>
      <c r="E60" s="2" t="s">
        <v>52</v>
      </c>
      <c r="F60" s="2" t="s">
        <v>137</v>
      </c>
      <c r="G60" t="s">
        <v>66</v>
      </c>
      <c r="H60" s="17">
        <v>43385</v>
      </c>
      <c r="I60" s="2" t="s">
        <v>57</v>
      </c>
      <c r="J60" s="2"/>
      <c r="K60" s="2">
        <v>3</v>
      </c>
      <c r="L60" s="2"/>
      <c r="M60" s="1"/>
      <c r="O60" s="1"/>
      <c r="P60" s="2" t="s">
        <v>56</v>
      </c>
      <c r="Q60" s="1"/>
      <c r="T60" s="1"/>
      <c r="U60" s="1"/>
      <c r="V60" s="1" t="s">
        <v>56</v>
      </c>
    </row>
    <row r="61" spans="1:23" x14ac:dyDescent="0.25">
      <c r="A61" s="2">
        <v>2018</v>
      </c>
      <c r="B61" s="2">
        <v>10</v>
      </c>
      <c r="C61" s="2" t="s">
        <v>77</v>
      </c>
      <c r="D61" s="2" t="s">
        <v>53</v>
      </c>
      <c r="E61" s="2" t="s">
        <v>52</v>
      </c>
      <c r="F61" s="2" t="s">
        <v>137</v>
      </c>
      <c r="G61" t="s">
        <v>66</v>
      </c>
      <c r="H61" s="17">
        <v>43385</v>
      </c>
      <c r="I61" s="2" t="s">
        <v>57</v>
      </c>
      <c r="J61" s="2"/>
      <c r="K61" s="2">
        <v>4</v>
      </c>
      <c r="L61" s="1"/>
      <c r="M61" s="1"/>
      <c r="O61" s="1"/>
      <c r="P61" s="2" t="s">
        <v>56</v>
      </c>
      <c r="Q61" s="1"/>
      <c r="T61" s="1"/>
      <c r="U61" s="1"/>
      <c r="V61" s="1"/>
    </row>
    <row r="62" spans="1:23" x14ac:dyDescent="0.25">
      <c r="A62" s="2">
        <v>2018</v>
      </c>
      <c r="B62" s="2">
        <v>10</v>
      </c>
      <c r="C62" s="2" t="s">
        <v>77</v>
      </c>
      <c r="D62" s="2" t="s">
        <v>53</v>
      </c>
      <c r="E62" s="2" t="s">
        <v>52</v>
      </c>
      <c r="F62" s="2" t="s">
        <v>137</v>
      </c>
      <c r="G62" t="s">
        <v>66</v>
      </c>
      <c r="H62" s="17">
        <v>43385</v>
      </c>
      <c r="I62" s="2" t="s">
        <v>57</v>
      </c>
      <c r="J62" s="2"/>
      <c r="K62" s="2">
        <v>5</v>
      </c>
      <c r="L62" s="1"/>
      <c r="M62" s="1"/>
      <c r="O62" s="1"/>
      <c r="P62" s="2" t="s">
        <v>56</v>
      </c>
      <c r="Q62" s="1"/>
      <c r="T62" s="1"/>
      <c r="U62" s="1"/>
      <c r="V62" s="1"/>
    </row>
    <row r="63" spans="1:23" x14ac:dyDescent="0.25">
      <c r="A63" s="2">
        <v>2018</v>
      </c>
      <c r="B63" s="2">
        <v>10</v>
      </c>
      <c r="C63" s="2" t="s">
        <v>77</v>
      </c>
      <c r="D63" s="2" t="s">
        <v>53</v>
      </c>
      <c r="E63" s="2" t="s">
        <v>52</v>
      </c>
      <c r="F63" s="2" t="s">
        <v>137</v>
      </c>
      <c r="G63" t="s">
        <v>66</v>
      </c>
      <c r="H63" s="17">
        <v>43385</v>
      </c>
      <c r="I63" s="2" t="s">
        <v>57</v>
      </c>
      <c r="J63" s="2"/>
      <c r="K63" s="2">
        <v>6</v>
      </c>
      <c r="L63" s="1"/>
      <c r="M63" s="1"/>
      <c r="O63" s="1"/>
      <c r="P63" s="2" t="s">
        <v>56</v>
      </c>
      <c r="Q63" s="1"/>
      <c r="T63" s="1"/>
      <c r="U63" s="1" t="s">
        <v>56</v>
      </c>
      <c r="V63" s="1"/>
      <c r="W63" s="50"/>
    </row>
    <row r="64" spans="1:23" x14ac:dyDescent="0.25">
      <c r="A64" s="2">
        <v>2018</v>
      </c>
      <c r="B64" s="2">
        <v>10</v>
      </c>
      <c r="C64" s="2" t="s">
        <v>77</v>
      </c>
      <c r="D64" s="2" t="s">
        <v>53</v>
      </c>
      <c r="E64" s="2" t="s">
        <v>52</v>
      </c>
      <c r="F64" s="2" t="s">
        <v>137</v>
      </c>
      <c r="G64" t="s">
        <v>66</v>
      </c>
      <c r="H64" s="17">
        <v>43385</v>
      </c>
      <c r="I64" s="2" t="s">
        <v>57</v>
      </c>
      <c r="J64" s="2"/>
      <c r="K64" s="2">
        <v>7</v>
      </c>
      <c r="L64" s="1"/>
      <c r="M64" s="1" t="s">
        <v>56</v>
      </c>
      <c r="O64" s="1"/>
      <c r="P64" s="2" t="s">
        <v>56</v>
      </c>
      <c r="Q64" s="1"/>
      <c r="T64" s="1"/>
      <c r="U64" s="1" t="s">
        <v>56</v>
      </c>
      <c r="V64" s="1"/>
    </row>
    <row r="65" spans="1:22" x14ac:dyDescent="0.25">
      <c r="A65" s="2">
        <v>2018</v>
      </c>
      <c r="B65" s="2">
        <v>10</v>
      </c>
      <c r="C65" s="2" t="s">
        <v>77</v>
      </c>
      <c r="D65" s="2" t="s">
        <v>53</v>
      </c>
      <c r="E65" s="2" t="s">
        <v>52</v>
      </c>
      <c r="F65" s="2" t="s">
        <v>137</v>
      </c>
      <c r="G65" t="s">
        <v>66</v>
      </c>
      <c r="H65" s="17">
        <v>43385</v>
      </c>
      <c r="I65" s="2" t="s">
        <v>57</v>
      </c>
      <c r="J65" s="2"/>
      <c r="K65" s="2">
        <v>8</v>
      </c>
      <c r="L65" s="1"/>
      <c r="M65" s="1"/>
      <c r="O65" s="1"/>
      <c r="P65" s="2" t="s">
        <v>56</v>
      </c>
      <c r="Q65" s="1"/>
      <c r="T65" s="1"/>
      <c r="U65" s="1"/>
      <c r="V65" s="1"/>
    </row>
    <row r="66" spans="1:22" x14ac:dyDescent="0.25">
      <c r="A66" s="2">
        <v>2018</v>
      </c>
      <c r="B66" s="2">
        <v>10</v>
      </c>
      <c r="C66" s="2" t="s">
        <v>77</v>
      </c>
      <c r="D66" s="2" t="s">
        <v>53</v>
      </c>
      <c r="E66" s="2" t="s">
        <v>52</v>
      </c>
      <c r="F66" s="2" t="s">
        <v>137</v>
      </c>
      <c r="G66" t="s">
        <v>66</v>
      </c>
      <c r="H66" s="17">
        <v>43385</v>
      </c>
      <c r="I66" s="2" t="s">
        <v>57</v>
      </c>
      <c r="J66" s="2"/>
      <c r="K66" s="2">
        <v>9</v>
      </c>
      <c r="L66" s="1"/>
      <c r="M66" s="1"/>
      <c r="O66" s="1"/>
      <c r="P66" s="2" t="s">
        <v>56</v>
      </c>
      <c r="Q66" s="1"/>
      <c r="T66" s="1"/>
      <c r="U66" s="1" t="s">
        <v>56</v>
      </c>
      <c r="V66" s="1" t="s">
        <v>56</v>
      </c>
    </row>
    <row r="67" spans="1:22" x14ac:dyDescent="0.25">
      <c r="A67" s="2">
        <v>2018</v>
      </c>
      <c r="B67" s="2">
        <v>10</v>
      </c>
      <c r="C67" s="2" t="s">
        <v>77</v>
      </c>
      <c r="D67" s="2" t="s">
        <v>53</v>
      </c>
      <c r="E67" s="2" t="s">
        <v>52</v>
      </c>
      <c r="F67" s="2" t="s">
        <v>137</v>
      </c>
      <c r="G67" t="s">
        <v>66</v>
      </c>
      <c r="H67" s="17">
        <v>43385</v>
      </c>
      <c r="I67" s="2" t="s">
        <v>57</v>
      </c>
      <c r="J67" s="2"/>
      <c r="K67" s="2">
        <v>10</v>
      </c>
      <c r="L67" s="1"/>
      <c r="M67" s="1"/>
      <c r="O67" s="1"/>
      <c r="P67" s="2" t="s">
        <v>56</v>
      </c>
      <c r="Q67" s="1"/>
      <c r="T67" s="1"/>
      <c r="U67" s="1"/>
      <c r="V67" s="1"/>
    </row>
    <row r="68" spans="1:22" s="15" customFormat="1" x14ac:dyDescent="0.25">
      <c r="A68" s="25">
        <v>2018</v>
      </c>
      <c r="B68" s="25">
        <v>10</v>
      </c>
      <c r="C68" s="25" t="s">
        <v>77</v>
      </c>
      <c r="D68" s="25" t="s">
        <v>53</v>
      </c>
      <c r="E68" s="25" t="s">
        <v>52</v>
      </c>
      <c r="F68" s="25" t="s">
        <v>137</v>
      </c>
      <c r="G68" s="26" t="s">
        <v>96</v>
      </c>
      <c r="H68" s="18">
        <v>43387</v>
      </c>
      <c r="I68" s="25" t="s">
        <v>91</v>
      </c>
      <c r="J68" s="25"/>
      <c r="K68" s="25">
        <v>1</v>
      </c>
      <c r="L68" s="16"/>
      <c r="M68" s="16"/>
      <c r="N68" s="16"/>
      <c r="O68" s="16"/>
      <c r="P68" s="25" t="s">
        <v>56</v>
      </c>
      <c r="Q68" s="16"/>
      <c r="R68" s="25" t="s">
        <v>56</v>
      </c>
      <c r="S68" s="25"/>
      <c r="T68" s="16"/>
      <c r="U68" s="16"/>
      <c r="V68" s="16"/>
    </row>
    <row r="69" spans="1:22" x14ac:dyDescent="0.25">
      <c r="A69" s="2">
        <v>2018</v>
      </c>
      <c r="B69" s="2">
        <v>10</v>
      </c>
      <c r="C69" s="2" t="s">
        <v>77</v>
      </c>
      <c r="D69" s="2" t="s">
        <v>53</v>
      </c>
      <c r="E69" s="2" t="s">
        <v>52</v>
      </c>
      <c r="F69" s="2" t="s">
        <v>137</v>
      </c>
      <c r="G69" s="21" t="s">
        <v>96</v>
      </c>
      <c r="H69" s="17">
        <v>43387</v>
      </c>
      <c r="I69" s="2" t="s">
        <v>91</v>
      </c>
      <c r="J69" s="2"/>
      <c r="K69" s="2">
        <v>2</v>
      </c>
      <c r="L69" s="1"/>
      <c r="M69" s="1"/>
      <c r="O69" s="1"/>
      <c r="Q69" s="1"/>
      <c r="T69" s="1"/>
      <c r="U69" s="1"/>
      <c r="V69" s="1" t="s">
        <v>56</v>
      </c>
    </row>
    <row r="70" spans="1:22" x14ac:dyDescent="0.25">
      <c r="A70" s="2">
        <v>2018</v>
      </c>
      <c r="B70" s="2">
        <v>10</v>
      </c>
      <c r="C70" s="2" t="s">
        <v>77</v>
      </c>
      <c r="D70" s="2" t="s">
        <v>53</v>
      </c>
      <c r="E70" s="2" t="s">
        <v>52</v>
      </c>
      <c r="F70" s="2" t="s">
        <v>137</v>
      </c>
      <c r="G70" s="21" t="s">
        <v>96</v>
      </c>
      <c r="H70" s="17">
        <v>43387</v>
      </c>
      <c r="I70" s="2" t="s">
        <v>91</v>
      </c>
      <c r="J70" s="2"/>
      <c r="K70" s="2">
        <v>3</v>
      </c>
      <c r="L70" s="1"/>
      <c r="M70" s="1"/>
      <c r="O70" s="1"/>
      <c r="Q70" s="1"/>
      <c r="T70" s="1"/>
      <c r="U70" s="1"/>
      <c r="V70" s="1"/>
    </row>
    <row r="71" spans="1:22" x14ac:dyDescent="0.25">
      <c r="A71" s="2">
        <v>2018</v>
      </c>
      <c r="B71" s="2">
        <v>10</v>
      </c>
      <c r="C71" s="2" t="s">
        <v>77</v>
      </c>
      <c r="D71" s="2" t="s">
        <v>53</v>
      </c>
      <c r="E71" s="2" t="s">
        <v>52</v>
      </c>
      <c r="F71" s="2" t="s">
        <v>137</v>
      </c>
      <c r="G71" s="21" t="s">
        <v>96</v>
      </c>
      <c r="H71" s="17">
        <v>43387</v>
      </c>
      <c r="I71" s="2" t="s">
        <v>91</v>
      </c>
      <c r="J71" s="2"/>
      <c r="K71" s="2">
        <v>4</v>
      </c>
      <c r="L71" s="1"/>
      <c r="M71" s="1"/>
      <c r="O71" s="1"/>
      <c r="P71" s="2" t="s">
        <v>56</v>
      </c>
      <c r="Q71" s="1"/>
      <c r="T71" s="1"/>
      <c r="U71" s="1"/>
      <c r="V71" s="1"/>
    </row>
    <row r="72" spans="1:22" x14ac:dyDescent="0.25">
      <c r="A72" s="2">
        <v>2018</v>
      </c>
      <c r="B72" s="2">
        <v>10</v>
      </c>
      <c r="C72" s="2" t="s">
        <v>77</v>
      </c>
      <c r="D72" s="2" t="s">
        <v>53</v>
      </c>
      <c r="E72" s="2" t="s">
        <v>52</v>
      </c>
      <c r="F72" s="2" t="s">
        <v>137</v>
      </c>
      <c r="G72" s="21" t="s">
        <v>96</v>
      </c>
      <c r="H72" s="17">
        <v>43387</v>
      </c>
      <c r="I72" s="2" t="s">
        <v>91</v>
      </c>
      <c r="J72" s="2"/>
      <c r="K72" s="2">
        <v>5</v>
      </c>
      <c r="L72" s="1"/>
      <c r="M72" s="1"/>
      <c r="O72" s="1"/>
      <c r="Q72" s="1"/>
      <c r="T72" s="1"/>
      <c r="U72" s="1"/>
      <c r="V72" s="1"/>
    </row>
    <row r="73" spans="1:22" x14ac:dyDescent="0.25">
      <c r="A73" s="2">
        <v>2018</v>
      </c>
      <c r="B73" s="2">
        <v>10</v>
      </c>
      <c r="C73" s="2" t="s">
        <v>77</v>
      </c>
      <c r="D73" s="2" t="s">
        <v>53</v>
      </c>
      <c r="E73" s="2" t="s">
        <v>52</v>
      </c>
      <c r="F73" s="2" t="s">
        <v>137</v>
      </c>
      <c r="G73" s="21" t="s">
        <v>96</v>
      </c>
      <c r="H73" s="17">
        <v>43387</v>
      </c>
      <c r="I73" s="2" t="s">
        <v>91</v>
      </c>
      <c r="J73" s="2"/>
      <c r="K73" s="2">
        <v>6</v>
      </c>
      <c r="L73" s="1"/>
      <c r="M73" s="1"/>
      <c r="O73" s="1"/>
      <c r="P73" s="2" t="s">
        <v>56</v>
      </c>
      <c r="Q73" s="1"/>
      <c r="R73" s="2" t="s">
        <v>56</v>
      </c>
      <c r="S73" s="2" t="s">
        <v>56</v>
      </c>
      <c r="T73" s="1"/>
      <c r="U73" s="1" t="s">
        <v>56</v>
      </c>
      <c r="V73" s="1"/>
    </row>
    <row r="74" spans="1:22" x14ac:dyDescent="0.25">
      <c r="A74" s="2">
        <v>2018</v>
      </c>
      <c r="B74" s="2">
        <v>10</v>
      </c>
      <c r="C74" s="2" t="s">
        <v>77</v>
      </c>
      <c r="D74" s="2" t="s">
        <v>53</v>
      </c>
      <c r="E74" s="2" t="s">
        <v>52</v>
      </c>
      <c r="F74" s="2" t="s">
        <v>137</v>
      </c>
      <c r="G74" s="21" t="s">
        <v>96</v>
      </c>
      <c r="H74" s="17">
        <v>43387</v>
      </c>
      <c r="I74" s="2" t="s">
        <v>91</v>
      </c>
      <c r="J74" s="2"/>
      <c r="K74" s="2">
        <v>7</v>
      </c>
      <c r="L74" s="1"/>
      <c r="M74" s="1"/>
      <c r="O74" s="1"/>
      <c r="Q74" s="1"/>
      <c r="R74" s="2" t="s">
        <v>56</v>
      </c>
      <c r="T74" s="1"/>
      <c r="U74" s="1"/>
      <c r="V74" s="1"/>
    </row>
    <row r="75" spans="1:22" x14ac:dyDescent="0.25">
      <c r="A75" s="2">
        <v>2018</v>
      </c>
      <c r="B75" s="2">
        <v>10</v>
      </c>
      <c r="C75" s="2" t="s">
        <v>77</v>
      </c>
      <c r="D75" s="2" t="s">
        <v>53</v>
      </c>
      <c r="E75" s="2" t="s">
        <v>52</v>
      </c>
      <c r="F75" s="2" t="s">
        <v>137</v>
      </c>
      <c r="G75" s="21" t="s">
        <v>96</v>
      </c>
      <c r="H75" s="17">
        <v>43387</v>
      </c>
      <c r="I75" s="2" t="s">
        <v>91</v>
      </c>
      <c r="J75" s="2"/>
      <c r="K75" s="2">
        <v>8</v>
      </c>
      <c r="L75" s="1"/>
      <c r="M75" s="1"/>
      <c r="O75" s="1"/>
      <c r="Q75" s="1"/>
      <c r="T75" s="1"/>
      <c r="U75" s="1"/>
      <c r="V75" s="1"/>
    </row>
    <row r="76" spans="1:22" x14ac:dyDescent="0.25">
      <c r="A76" s="2">
        <v>2018</v>
      </c>
      <c r="B76" s="2">
        <v>10</v>
      </c>
      <c r="C76" s="2" t="s">
        <v>77</v>
      </c>
      <c r="D76" s="2" t="s">
        <v>53</v>
      </c>
      <c r="E76" s="2" t="s">
        <v>52</v>
      </c>
      <c r="F76" s="2" t="s">
        <v>137</v>
      </c>
      <c r="G76" s="21" t="s">
        <v>96</v>
      </c>
      <c r="H76" s="17">
        <v>43387</v>
      </c>
      <c r="I76" s="2" t="s">
        <v>91</v>
      </c>
      <c r="J76" s="2"/>
      <c r="K76" s="2">
        <v>9</v>
      </c>
      <c r="L76" s="1"/>
      <c r="M76" s="1"/>
      <c r="O76" s="1"/>
      <c r="P76" s="2" t="s">
        <v>56</v>
      </c>
      <c r="Q76" s="1"/>
      <c r="R76" s="2" t="s">
        <v>56</v>
      </c>
      <c r="T76" s="1"/>
      <c r="U76" s="1"/>
      <c r="V76" s="1"/>
    </row>
    <row r="77" spans="1:22" x14ac:dyDescent="0.25">
      <c r="A77" s="2">
        <v>2018</v>
      </c>
      <c r="B77" s="2">
        <v>10</v>
      </c>
      <c r="C77" s="2" t="s">
        <v>77</v>
      </c>
      <c r="D77" s="2" t="s">
        <v>53</v>
      </c>
      <c r="E77" s="2" t="s">
        <v>52</v>
      </c>
      <c r="F77" s="2" t="s">
        <v>137</v>
      </c>
      <c r="G77" s="21" t="s">
        <v>96</v>
      </c>
      <c r="H77" s="17">
        <v>43387</v>
      </c>
      <c r="I77" s="2" t="s">
        <v>91</v>
      </c>
      <c r="J77" s="2"/>
      <c r="K77" s="2">
        <v>10</v>
      </c>
      <c r="L77" s="1"/>
      <c r="M77" s="1"/>
      <c r="O77" s="1"/>
      <c r="Q77" s="1"/>
      <c r="R77" s="2" t="s">
        <v>56</v>
      </c>
      <c r="T77" s="1"/>
      <c r="U77" s="1"/>
      <c r="V77" s="1"/>
    </row>
    <row r="78" spans="1:22" s="15" customFormat="1" x14ac:dyDescent="0.25">
      <c r="A78" s="25">
        <v>2018</v>
      </c>
      <c r="B78" s="25">
        <v>10</v>
      </c>
      <c r="C78" s="25" t="s">
        <v>77</v>
      </c>
      <c r="D78" s="25" t="s">
        <v>53</v>
      </c>
      <c r="E78" s="25" t="s">
        <v>52</v>
      </c>
      <c r="F78" s="25" t="s">
        <v>164</v>
      </c>
      <c r="G78" s="26" t="s">
        <v>55</v>
      </c>
      <c r="H78" s="18">
        <v>43387</v>
      </c>
      <c r="I78" s="25" t="s">
        <v>57</v>
      </c>
      <c r="J78" s="25"/>
      <c r="K78" s="25">
        <v>1</v>
      </c>
      <c r="L78" s="16"/>
      <c r="M78" s="16"/>
      <c r="N78" s="16"/>
      <c r="O78" s="16"/>
      <c r="P78" s="25"/>
      <c r="Q78" s="16"/>
      <c r="R78" s="25"/>
      <c r="S78" s="25"/>
      <c r="T78" s="16"/>
      <c r="U78" s="16"/>
      <c r="V78" s="16"/>
    </row>
    <row r="79" spans="1:22" x14ac:dyDescent="0.25">
      <c r="A79" s="2">
        <v>2018</v>
      </c>
      <c r="B79" s="2">
        <v>10</v>
      </c>
      <c r="C79" s="2" t="s">
        <v>77</v>
      </c>
      <c r="D79" s="2" t="s">
        <v>53</v>
      </c>
      <c r="E79" s="2" t="s">
        <v>52</v>
      </c>
      <c r="F79" s="24" t="s">
        <v>164</v>
      </c>
      <c r="G79" s="21" t="s">
        <v>55</v>
      </c>
      <c r="H79" s="17">
        <v>43387</v>
      </c>
      <c r="I79" s="2" t="s">
        <v>57</v>
      </c>
      <c r="J79" s="2"/>
      <c r="K79" s="2">
        <v>2</v>
      </c>
      <c r="L79" s="1"/>
      <c r="M79" s="1"/>
      <c r="O79" s="1"/>
      <c r="Q79" s="1"/>
      <c r="T79" s="1"/>
      <c r="U79" s="1"/>
      <c r="V79" s="1"/>
    </row>
    <row r="80" spans="1:22" x14ac:dyDescent="0.25">
      <c r="A80" s="2">
        <v>2018</v>
      </c>
      <c r="B80" s="2">
        <v>10</v>
      </c>
      <c r="C80" s="2" t="s">
        <v>77</v>
      </c>
      <c r="D80" s="2" t="s">
        <v>53</v>
      </c>
      <c r="E80" s="2" t="s">
        <v>52</v>
      </c>
      <c r="F80" s="24" t="s">
        <v>164</v>
      </c>
      <c r="G80" s="21" t="s">
        <v>55</v>
      </c>
      <c r="H80" s="17">
        <v>43387</v>
      </c>
      <c r="I80" s="2" t="s">
        <v>57</v>
      </c>
      <c r="J80" s="2"/>
      <c r="K80" s="2">
        <v>3</v>
      </c>
      <c r="L80" s="1"/>
      <c r="M80" s="1"/>
      <c r="O80" s="1"/>
      <c r="Q80" s="1"/>
      <c r="T80" s="1"/>
      <c r="U80" s="1"/>
      <c r="V80" s="1"/>
    </row>
    <row r="81" spans="1:22" x14ac:dyDescent="0.25">
      <c r="A81" s="2">
        <v>2018</v>
      </c>
      <c r="B81" s="2">
        <v>10</v>
      </c>
      <c r="C81" s="2" t="s">
        <v>77</v>
      </c>
      <c r="D81" s="2" t="s">
        <v>53</v>
      </c>
      <c r="E81" s="2" t="s">
        <v>52</v>
      </c>
      <c r="F81" s="24" t="s">
        <v>164</v>
      </c>
      <c r="G81" s="21" t="s">
        <v>55</v>
      </c>
      <c r="H81" s="17">
        <v>43387</v>
      </c>
      <c r="I81" s="2" t="s">
        <v>57</v>
      </c>
      <c r="J81" s="2"/>
      <c r="K81" s="2">
        <v>4</v>
      </c>
      <c r="L81" s="1"/>
      <c r="M81" s="1"/>
      <c r="O81" s="1"/>
      <c r="Q81" s="1"/>
      <c r="T81" s="1"/>
      <c r="U81" s="1"/>
      <c r="V81" s="1"/>
    </row>
    <row r="82" spans="1:22" x14ac:dyDescent="0.25">
      <c r="A82" s="2">
        <v>2018</v>
      </c>
      <c r="B82" s="2">
        <v>10</v>
      </c>
      <c r="C82" s="2" t="s">
        <v>77</v>
      </c>
      <c r="D82" s="2" t="s">
        <v>53</v>
      </c>
      <c r="E82" s="2" t="s">
        <v>52</v>
      </c>
      <c r="F82" s="24" t="s">
        <v>164</v>
      </c>
      <c r="G82" s="21" t="s">
        <v>55</v>
      </c>
      <c r="H82" s="17">
        <v>43387</v>
      </c>
      <c r="I82" s="2" t="s">
        <v>57</v>
      </c>
      <c r="J82" s="2"/>
      <c r="K82" s="2">
        <v>5</v>
      </c>
      <c r="L82" s="1"/>
      <c r="M82" s="1"/>
      <c r="O82" s="1"/>
      <c r="Q82" s="1"/>
      <c r="T82" s="1"/>
      <c r="U82" s="1"/>
      <c r="V82" s="1"/>
    </row>
    <row r="83" spans="1:22" x14ac:dyDescent="0.25">
      <c r="A83" s="2">
        <v>2018</v>
      </c>
      <c r="B83" s="2">
        <v>10</v>
      </c>
      <c r="C83" s="2" t="s">
        <v>77</v>
      </c>
      <c r="D83" s="2" t="s">
        <v>53</v>
      </c>
      <c r="E83" s="2" t="s">
        <v>52</v>
      </c>
      <c r="F83" s="24" t="s">
        <v>164</v>
      </c>
      <c r="G83" s="21" t="s">
        <v>55</v>
      </c>
      <c r="H83" s="17">
        <v>43387</v>
      </c>
      <c r="I83" s="2" t="s">
        <v>57</v>
      </c>
      <c r="J83" s="2"/>
      <c r="K83" s="2">
        <v>6</v>
      </c>
      <c r="L83" s="1"/>
      <c r="M83" s="1"/>
      <c r="O83" s="1"/>
      <c r="Q83" s="1"/>
      <c r="R83" s="2" t="s">
        <v>56</v>
      </c>
      <c r="T83" s="1"/>
      <c r="U83" s="1"/>
      <c r="V83" s="1"/>
    </row>
    <row r="84" spans="1:22" x14ac:dyDescent="0.25">
      <c r="A84" s="2">
        <v>2018</v>
      </c>
      <c r="B84" s="2">
        <v>10</v>
      </c>
      <c r="C84" s="2" t="s">
        <v>77</v>
      </c>
      <c r="D84" s="2" t="s">
        <v>53</v>
      </c>
      <c r="E84" s="2" t="s">
        <v>52</v>
      </c>
      <c r="F84" s="24" t="s">
        <v>164</v>
      </c>
      <c r="G84" s="21" t="s">
        <v>55</v>
      </c>
      <c r="H84" s="17">
        <v>43387</v>
      </c>
      <c r="I84" s="2" t="s">
        <v>57</v>
      </c>
      <c r="J84" s="2"/>
      <c r="K84" s="2">
        <v>7</v>
      </c>
      <c r="L84" s="1"/>
      <c r="M84" s="1"/>
      <c r="O84" s="1"/>
      <c r="Q84" s="1"/>
      <c r="T84" s="1"/>
      <c r="U84" s="1"/>
      <c r="V84" s="1"/>
    </row>
    <row r="85" spans="1:22" x14ac:dyDescent="0.25">
      <c r="A85" s="2">
        <v>2018</v>
      </c>
      <c r="B85" s="2">
        <v>10</v>
      </c>
      <c r="C85" s="2" t="s">
        <v>77</v>
      </c>
      <c r="D85" s="2" t="s">
        <v>53</v>
      </c>
      <c r="E85" s="2" t="s">
        <v>52</v>
      </c>
      <c r="F85" s="24" t="s">
        <v>164</v>
      </c>
      <c r="G85" s="21" t="s">
        <v>55</v>
      </c>
      <c r="H85" s="17">
        <v>43387</v>
      </c>
      <c r="I85" s="2" t="s">
        <v>57</v>
      </c>
      <c r="J85" s="2"/>
      <c r="K85" s="2">
        <v>8</v>
      </c>
      <c r="L85" s="1"/>
      <c r="M85" s="1"/>
      <c r="O85" s="1"/>
      <c r="Q85" s="1"/>
      <c r="T85" s="1"/>
      <c r="U85" s="1"/>
      <c r="V85" s="1"/>
    </row>
    <row r="86" spans="1:22" x14ac:dyDescent="0.25">
      <c r="A86" s="2">
        <v>2018</v>
      </c>
      <c r="B86" s="2">
        <v>10</v>
      </c>
      <c r="C86" s="2" t="s">
        <v>77</v>
      </c>
      <c r="D86" s="2" t="s">
        <v>53</v>
      </c>
      <c r="E86" s="2" t="s">
        <v>52</v>
      </c>
      <c r="F86" s="24" t="s">
        <v>164</v>
      </c>
      <c r="G86" s="21" t="s">
        <v>55</v>
      </c>
      <c r="H86" s="17">
        <v>43387</v>
      </c>
      <c r="I86" s="2" t="s">
        <v>57</v>
      </c>
      <c r="J86" s="2"/>
      <c r="K86" s="2">
        <v>9</v>
      </c>
      <c r="L86" s="1"/>
      <c r="M86" s="1"/>
      <c r="O86" s="1"/>
      <c r="Q86" s="1"/>
      <c r="T86" s="1"/>
      <c r="U86" s="1"/>
      <c r="V86" s="1"/>
    </row>
    <row r="87" spans="1:22" x14ac:dyDescent="0.25">
      <c r="A87" s="2">
        <v>2018</v>
      </c>
      <c r="B87" s="2">
        <v>10</v>
      </c>
      <c r="C87" s="2" t="s">
        <v>77</v>
      </c>
      <c r="D87" s="2" t="s">
        <v>53</v>
      </c>
      <c r="E87" s="2" t="s">
        <v>52</v>
      </c>
      <c r="F87" s="24" t="s">
        <v>164</v>
      </c>
      <c r="G87" s="21" t="s">
        <v>55</v>
      </c>
      <c r="H87" s="17">
        <v>43387</v>
      </c>
      <c r="I87" s="2" t="s">
        <v>57</v>
      </c>
      <c r="J87" s="2"/>
      <c r="K87" s="2">
        <v>10</v>
      </c>
      <c r="L87" s="1"/>
      <c r="M87" s="1"/>
      <c r="O87" s="1"/>
      <c r="Q87" s="1"/>
      <c r="T87" s="1"/>
      <c r="U87" s="1"/>
      <c r="V87" s="1"/>
    </row>
    <row r="88" spans="1:22" s="15" customFormat="1" x14ac:dyDescent="0.25">
      <c r="A88" s="25">
        <v>2018</v>
      </c>
      <c r="B88" s="25">
        <v>10</v>
      </c>
      <c r="C88" s="25" t="s">
        <v>77</v>
      </c>
      <c r="D88" s="25" t="s">
        <v>53</v>
      </c>
      <c r="E88" s="25" t="s">
        <v>52</v>
      </c>
      <c r="F88" s="25" t="s">
        <v>164</v>
      </c>
      <c r="G88" s="15" t="s">
        <v>66</v>
      </c>
      <c r="H88" s="18">
        <v>43386</v>
      </c>
      <c r="I88" s="25" t="s">
        <v>57</v>
      </c>
      <c r="J88" s="25"/>
      <c r="K88" s="25">
        <v>1</v>
      </c>
      <c r="L88" s="16"/>
      <c r="M88" s="16"/>
      <c r="N88" s="16"/>
      <c r="O88" s="16"/>
      <c r="P88" s="25"/>
      <c r="Q88" s="16"/>
      <c r="R88" s="25" t="s">
        <v>56</v>
      </c>
      <c r="S88" s="25"/>
      <c r="T88" s="16"/>
      <c r="U88" s="16"/>
      <c r="V88" s="16"/>
    </row>
    <row r="89" spans="1:22" x14ac:dyDescent="0.25">
      <c r="A89" s="2">
        <v>2018</v>
      </c>
      <c r="B89" s="2">
        <v>10</v>
      </c>
      <c r="C89" s="2" t="s">
        <v>77</v>
      </c>
      <c r="D89" s="2" t="s">
        <v>53</v>
      </c>
      <c r="E89" s="2" t="s">
        <v>52</v>
      </c>
      <c r="F89" s="24" t="s">
        <v>164</v>
      </c>
      <c r="G89" t="s">
        <v>66</v>
      </c>
      <c r="H89" s="17">
        <v>43386</v>
      </c>
      <c r="I89" s="2" t="s">
        <v>57</v>
      </c>
      <c r="J89" s="2"/>
      <c r="K89" s="2">
        <v>2</v>
      </c>
      <c r="L89" s="1"/>
      <c r="M89" s="1" t="s">
        <v>56</v>
      </c>
      <c r="O89" s="1"/>
      <c r="Q89" s="1"/>
      <c r="R89" s="2" t="s">
        <v>56</v>
      </c>
      <c r="T89" s="1"/>
      <c r="U89" s="1"/>
      <c r="V89" s="1"/>
    </row>
    <row r="90" spans="1:22" x14ac:dyDescent="0.25">
      <c r="A90" s="2">
        <v>2018</v>
      </c>
      <c r="B90" s="2">
        <v>10</v>
      </c>
      <c r="C90" s="2" t="s">
        <v>77</v>
      </c>
      <c r="D90" s="2" t="s">
        <v>53</v>
      </c>
      <c r="E90" s="2" t="s">
        <v>52</v>
      </c>
      <c r="F90" s="24" t="s">
        <v>164</v>
      </c>
      <c r="G90" t="s">
        <v>66</v>
      </c>
      <c r="H90" s="17">
        <v>43386</v>
      </c>
      <c r="I90" s="2" t="s">
        <v>57</v>
      </c>
      <c r="J90" s="2"/>
      <c r="K90" s="2">
        <v>3</v>
      </c>
      <c r="L90" s="1"/>
      <c r="M90" s="1"/>
      <c r="O90" s="1"/>
      <c r="Q90" s="1"/>
      <c r="R90" s="2" t="s">
        <v>56</v>
      </c>
      <c r="T90" s="1"/>
      <c r="U90" s="1"/>
      <c r="V90" s="1"/>
    </row>
    <row r="91" spans="1:22" x14ac:dyDescent="0.25">
      <c r="A91" s="2">
        <v>2018</v>
      </c>
      <c r="B91" s="2">
        <v>10</v>
      </c>
      <c r="C91" s="2" t="s">
        <v>77</v>
      </c>
      <c r="D91" s="2" t="s">
        <v>53</v>
      </c>
      <c r="E91" s="2" t="s">
        <v>52</v>
      </c>
      <c r="F91" s="24" t="s">
        <v>164</v>
      </c>
      <c r="G91" t="s">
        <v>66</v>
      </c>
      <c r="H91" s="17">
        <v>43386</v>
      </c>
      <c r="I91" s="2" t="s">
        <v>57</v>
      </c>
      <c r="J91" s="2"/>
      <c r="K91" s="2">
        <v>4</v>
      </c>
      <c r="L91" s="1"/>
      <c r="M91" s="1"/>
      <c r="O91" s="1"/>
      <c r="Q91" s="1"/>
      <c r="R91" s="2" t="s">
        <v>56</v>
      </c>
      <c r="T91" s="1"/>
      <c r="U91" s="1"/>
      <c r="V91" s="1"/>
    </row>
    <row r="92" spans="1:22" x14ac:dyDescent="0.25">
      <c r="A92" s="2">
        <v>2018</v>
      </c>
      <c r="B92" s="2">
        <v>10</v>
      </c>
      <c r="C92" s="2" t="s">
        <v>77</v>
      </c>
      <c r="D92" s="2" t="s">
        <v>53</v>
      </c>
      <c r="E92" s="2" t="s">
        <v>52</v>
      </c>
      <c r="F92" s="24" t="s">
        <v>164</v>
      </c>
      <c r="G92" t="s">
        <v>66</v>
      </c>
      <c r="H92" s="17">
        <v>43386</v>
      </c>
      <c r="I92" s="2" t="s">
        <v>57</v>
      </c>
      <c r="J92" s="2"/>
      <c r="K92" s="2">
        <v>5</v>
      </c>
      <c r="L92" s="1"/>
      <c r="M92" s="1"/>
      <c r="O92" s="1"/>
      <c r="Q92" s="1"/>
      <c r="R92" s="2" t="s">
        <v>56</v>
      </c>
      <c r="T92" s="1"/>
      <c r="U92" s="1"/>
      <c r="V92" s="1"/>
    </row>
    <row r="93" spans="1:22" x14ac:dyDescent="0.25">
      <c r="A93" s="2">
        <v>2018</v>
      </c>
      <c r="B93" s="2">
        <v>10</v>
      </c>
      <c r="C93" s="2" t="s">
        <v>77</v>
      </c>
      <c r="D93" s="2" t="s">
        <v>53</v>
      </c>
      <c r="E93" s="2" t="s">
        <v>52</v>
      </c>
      <c r="F93" s="24" t="s">
        <v>164</v>
      </c>
      <c r="G93" t="s">
        <v>66</v>
      </c>
      <c r="H93" s="17">
        <v>43386</v>
      </c>
      <c r="I93" s="2" t="s">
        <v>57</v>
      </c>
      <c r="J93" s="2"/>
      <c r="K93" s="2">
        <v>6</v>
      </c>
      <c r="L93" s="1"/>
      <c r="M93" s="1"/>
      <c r="O93" s="1"/>
      <c r="Q93" s="1"/>
      <c r="R93" s="2" t="s">
        <v>56</v>
      </c>
      <c r="T93" s="1"/>
      <c r="U93" s="1"/>
      <c r="V93" s="1"/>
    </row>
    <row r="94" spans="1:22" x14ac:dyDescent="0.25">
      <c r="A94" s="2">
        <v>2018</v>
      </c>
      <c r="B94" s="2">
        <v>10</v>
      </c>
      <c r="C94" s="2" t="s">
        <v>77</v>
      </c>
      <c r="D94" s="2" t="s">
        <v>53</v>
      </c>
      <c r="E94" s="2" t="s">
        <v>52</v>
      </c>
      <c r="F94" s="24" t="s">
        <v>164</v>
      </c>
      <c r="G94" t="s">
        <v>66</v>
      </c>
      <c r="H94" s="17">
        <v>43386</v>
      </c>
      <c r="I94" s="2" t="s">
        <v>57</v>
      </c>
      <c r="J94" s="2"/>
      <c r="K94" s="2">
        <v>7</v>
      </c>
      <c r="L94" s="1"/>
      <c r="M94" s="1"/>
      <c r="N94" s="1" t="s">
        <v>56</v>
      </c>
      <c r="O94" s="1"/>
      <c r="Q94" s="1"/>
      <c r="R94" s="2" t="s">
        <v>56</v>
      </c>
      <c r="T94" s="1"/>
      <c r="U94" s="1"/>
      <c r="V94" s="1"/>
    </row>
    <row r="95" spans="1:22" x14ac:dyDescent="0.25">
      <c r="A95" s="2">
        <v>2018</v>
      </c>
      <c r="B95" s="2">
        <v>10</v>
      </c>
      <c r="C95" s="2" t="s">
        <v>77</v>
      </c>
      <c r="D95" s="2" t="s">
        <v>53</v>
      </c>
      <c r="E95" s="2" t="s">
        <v>52</v>
      </c>
      <c r="F95" s="24" t="s">
        <v>164</v>
      </c>
      <c r="G95" t="s">
        <v>66</v>
      </c>
      <c r="H95" s="17">
        <v>43386</v>
      </c>
      <c r="I95" s="2" t="s">
        <v>57</v>
      </c>
      <c r="J95" s="2"/>
      <c r="K95" s="2">
        <v>8</v>
      </c>
      <c r="L95" s="1"/>
      <c r="M95" s="1"/>
      <c r="O95" s="1"/>
      <c r="Q95" s="1"/>
      <c r="R95" s="2" t="s">
        <v>56</v>
      </c>
      <c r="T95" s="1"/>
      <c r="U95" s="1"/>
      <c r="V95" s="1"/>
    </row>
    <row r="96" spans="1:22" x14ac:dyDescent="0.25">
      <c r="A96" s="2">
        <v>2018</v>
      </c>
      <c r="B96" s="2">
        <v>10</v>
      </c>
      <c r="C96" s="2" t="s">
        <v>77</v>
      </c>
      <c r="D96" s="2" t="s">
        <v>53</v>
      </c>
      <c r="E96" s="2" t="s">
        <v>52</v>
      </c>
      <c r="F96" s="24" t="s">
        <v>164</v>
      </c>
      <c r="G96" t="s">
        <v>66</v>
      </c>
      <c r="H96" s="17">
        <v>43386</v>
      </c>
      <c r="I96" s="2" t="s">
        <v>57</v>
      </c>
      <c r="J96" s="2"/>
      <c r="K96" s="2">
        <v>9</v>
      </c>
      <c r="L96" s="1"/>
      <c r="M96" s="1"/>
      <c r="O96" s="1"/>
      <c r="Q96" s="1"/>
      <c r="R96" s="2" t="s">
        <v>56</v>
      </c>
      <c r="T96" s="1"/>
      <c r="U96" s="1"/>
      <c r="V96" s="1"/>
    </row>
    <row r="97" spans="1:22" x14ac:dyDescent="0.25">
      <c r="A97" s="2">
        <v>2018</v>
      </c>
      <c r="B97" s="2">
        <v>10</v>
      </c>
      <c r="C97" s="2" t="s">
        <v>77</v>
      </c>
      <c r="D97" s="2" t="s">
        <v>53</v>
      </c>
      <c r="E97" s="2" t="s">
        <v>52</v>
      </c>
      <c r="F97" s="24" t="s">
        <v>164</v>
      </c>
      <c r="G97" t="s">
        <v>66</v>
      </c>
      <c r="H97" s="17">
        <v>43386</v>
      </c>
      <c r="I97" s="2" t="s">
        <v>57</v>
      </c>
      <c r="J97" s="2"/>
      <c r="K97" s="2">
        <v>10</v>
      </c>
      <c r="L97" s="1"/>
      <c r="M97" s="1"/>
      <c r="O97" s="1"/>
      <c r="Q97" s="1"/>
      <c r="R97" s="2" t="s">
        <v>56</v>
      </c>
      <c r="T97" s="1"/>
      <c r="U97" s="1"/>
      <c r="V97" s="1"/>
    </row>
    <row r="98" spans="1:22" s="15" customFormat="1" x14ac:dyDescent="0.25">
      <c r="A98" s="25">
        <v>2018</v>
      </c>
      <c r="B98" s="25">
        <v>10</v>
      </c>
      <c r="C98" s="25" t="s">
        <v>77</v>
      </c>
      <c r="D98" s="25" t="s">
        <v>53</v>
      </c>
      <c r="E98" s="25" t="s">
        <v>52</v>
      </c>
      <c r="F98" s="25" t="s">
        <v>164</v>
      </c>
      <c r="G98" s="26" t="s">
        <v>96</v>
      </c>
      <c r="H98" s="18">
        <v>43386</v>
      </c>
      <c r="I98" s="25" t="s">
        <v>91</v>
      </c>
      <c r="J98" s="25"/>
      <c r="K98" s="25">
        <v>1</v>
      </c>
      <c r="L98" s="16"/>
      <c r="M98" s="16"/>
      <c r="N98" s="16"/>
      <c r="O98" s="16"/>
      <c r="P98" s="25"/>
      <c r="Q98" s="16" t="s">
        <v>56</v>
      </c>
      <c r="R98" s="25" t="s">
        <v>56</v>
      </c>
      <c r="S98" s="25"/>
      <c r="T98" s="16"/>
      <c r="U98" s="16"/>
      <c r="V98" s="16"/>
    </row>
    <row r="99" spans="1:22" x14ac:dyDescent="0.25">
      <c r="A99" s="2">
        <v>2018</v>
      </c>
      <c r="B99" s="2">
        <v>10</v>
      </c>
      <c r="C99" s="2" t="s">
        <v>77</v>
      </c>
      <c r="D99" s="2" t="s">
        <v>53</v>
      </c>
      <c r="E99" s="2" t="s">
        <v>52</v>
      </c>
      <c r="F99" s="24" t="s">
        <v>164</v>
      </c>
      <c r="G99" s="21" t="s">
        <v>96</v>
      </c>
      <c r="H99" s="17">
        <v>43386</v>
      </c>
      <c r="I99" s="2" t="s">
        <v>91</v>
      </c>
      <c r="J99" s="2"/>
      <c r="K99" s="2">
        <v>2</v>
      </c>
      <c r="L99" s="1"/>
      <c r="M99" s="1"/>
      <c r="O99" s="1"/>
      <c r="Q99" s="1" t="s">
        <v>56</v>
      </c>
      <c r="R99" s="2" t="s">
        <v>56</v>
      </c>
      <c r="T99" s="1"/>
      <c r="U99" s="1"/>
      <c r="V99" s="1"/>
    </row>
    <row r="100" spans="1:22" x14ac:dyDescent="0.25">
      <c r="A100" s="2">
        <v>2018</v>
      </c>
      <c r="B100" s="2">
        <v>10</v>
      </c>
      <c r="C100" s="2" t="s">
        <v>77</v>
      </c>
      <c r="D100" s="2" t="s">
        <v>53</v>
      </c>
      <c r="E100" s="2" t="s">
        <v>52</v>
      </c>
      <c r="F100" s="24" t="s">
        <v>164</v>
      </c>
      <c r="G100" s="21" t="s">
        <v>96</v>
      </c>
      <c r="H100" s="17">
        <v>43386</v>
      </c>
      <c r="I100" s="2" t="s">
        <v>91</v>
      </c>
      <c r="J100" s="2"/>
      <c r="K100" s="2">
        <v>3</v>
      </c>
      <c r="L100" s="1"/>
      <c r="M100" s="1"/>
      <c r="O100" s="1"/>
      <c r="Q100" s="1" t="s">
        <v>56</v>
      </c>
      <c r="R100" s="2" t="s">
        <v>56</v>
      </c>
      <c r="T100" s="1"/>
      <c r="U100" s="1"/>
      <c r="V100" s="1"/>
    </row>
    <row r="101" spans="1:22" x14ac:dyDescent="0.25">
      <c r="A101" s="2">
        <v>2018</v>
      </c>
      <c r="B101" s="2">
        <v>10</v>
      </c>
      <c r="C101" s="2" t="s">
        <v>77</v>
      </c>
      <c r="D101" s="2" t="s">
        <v>53</v>
      </c>
      <c r="E101" s="2" t="s">
        <v>52</v>
      </c>
      <c r="F101" s="24" t="s">
        <v>164</v>
      </c>
      <c r="G101" s="21" t="s">
        <v>96</v>
      </c>
      <c r="H101" s="17">
        <v>43386</v>
      </c>
      <c r="I101" s="2" t="s">
        <v>91</v>
      </c>
      <c r="J101" s="2"/>
      <c r="K101" s="2">
        <v>4</v>
      </c>
      <c r="L101" s="1"/>
      <c r="M101" s="1"/>
      <c r="O101" s="1"/>
      <c r="Q101" s="1" t="s">
        <v>56</v>
      </c>
      <c r="R101" s="2" t="s">
        <v>56</v>
      </c>
      <c r="T101" s="1"/>
      <c r="U101" s="1"/>
      <c r="V101" s="1"/>
    </row>
    <row r="102" spans="1:22" x14ac:dyDescent="0.25">
      <c r="A102" s="2">
        <v>2018</v>
      </c>
      <c r="B102" s="2">
        <v>10</v>
      </c>
      <c r="C102" s="2" t="s">
        <v>77</v>
      </c>
      <c r="D102" s="2" t="s">
        <v>53</v>
      </c>
      <c r="E102" s="2" t="s">
        <v>52</v>
      </c>
      <c r="F102" s="24" t="s">
        <v>164</v>
      </c>
      <c r="G102" s="21" t="s">
        <v>96</v>
      </c>
      <c r="H102" s="17">
        <v>43386</v>
      </c>
      <c r="I102" s="2" t="s">
        <v>91</v>
      </c>
      <c r="J102" s="2"/>
      <c r="K102" s="2">
        <v>5</v>
      </c>
      <c r="L102" s="1"/>
      <c r="M102" s="1"/>
      <c r="O102" s="1"/>
      <c r="Q102" s="1"/>
      <c r="R102" s="2" t="s">
        <v>56</v>
      </c>
      <c r="T102" s="1"/>
      <c r="U102" s="1"/>
      <c r="V102" s="1"/>
    </row>
    <row r="103" spans="1:22" x14ac:dyDescent="0.25">
      <c r="A103" s="2">
        <v>2018</v>
      </c>
      <c r="B103" s="2">
        <v>10</v>
      </c>
      <c r="C103" s="2" t="s">
        <v>77</v>
      </c>
      <c r="D103" s="2" t="s">
        <v>53</v>
      </c>
      <c r="E103" s="2" t="s">
        <v>52</v>
      </c>
      <c r="F103" s="24" t="s">
        <v>164</v>
      </c>
      <c r="G103" s="21" t="s">
        <v>96</v>
      </c>
      <c r="H103" s="17">
        <v>43386</v>
      </c>
      <c r="I103" s="2" t="s">
        <v>91</v>
      </c>
      <c r="J103" s="2"/>
      <c r="K103" s="2">
        <v>6</v>
      </c>
      <c r="L103" s="1"/>
      <c r="M103" s="1"/>
      <c r="O103" s="1"/>
      <c r="Q103" s="1"/>
      <c r="R103" s="2" t="s">
        <v>56</v>
      </c>
      <c r="T103" s="1"/>
      <c r="U103" s="1"/>
      <c r="V103" s="1"/>
    </row>
    <row r="104" spans="1:22" x14ac:dyDescent="0.25">
      <c r="A104" s="2">
        <v>2018</v>
      </c>
      <c r="B104" s="2">
        <v>10</v>
      </c>
      <c r="C104" s="2" t="s">
        <v>77</v>
      </c>
      <c r="D104" s="2" t="s">
        <v>53</v>
      </c>
      <c r="E104" s="2" t="s">
        <v>52</v>
      </c>
      <c r="F104" s="24" t="s">
        <v>164</v>
      </c>
      <c r="G104" s="21" t="s">
        <v>96</v>
      </c>
      <c r="H104" s="17">
        <v>43386</v>
      </c>
      <c r="I104" s="2" t="s">
        <v>91</v>
      </c>
      <c r="J104" s="2"/>
      <c r="K104" s="2">
        <v>7</v>
      </c>
      <c r="L104" s="1"/>
      <c r="M104" s="1"/>
      <c r="O104" s="1"/>
      <c r="Q104" s="1" t="s">
        <v>56</v>
      </c>
      <c r="R104" s="2" t="s">
        <v>56</v>
      </c>
      <c r="T104" s="1"/>
      <c r="U104" s="1"/>
      <c r="V104" s="1"/>
    </row>
    <row r="105" spans="1:22" x14ac:dyDescent="0.25">
      <c r="A105" s="2">
        <v>2018</v>
      </c>
      <c r="B105" s="2">
        <v>10</v>
      </c>
      <c r="C105" s="2" t="s">
        <v>77</v>
      </c>
      <c r="D105" s="2" t="s">
        <v>53</v>
      </c>
      <c r="E105" s="2" t="s">
        <v>52</v>
      </c>
      <c r="F105" s="24" t="s">
        <v>164</v>
      </c>
      <c r="G105" s="21" t="s">
        <v>96</v>
      </c>
      <c r="H105" s="17">
        <v>43386</v>
      </c>
      <c r="I105" s="2" t="s">
        <v>91</v>
      </c>
      <c r="J105" s="2"/>
      <c r="K105" s="2">
        <v>8</v>
      </c>
      <c r="L105" s="1"/>
      <c r="M105" s="1"/>
      <c r="O105" s="1"/>
      <c r="Q105" s="1"/>
      <c r="R105" s="2" t="s">
        <v>56</v>
      </c>
      <c r="T105" s="1"/>
      <c r="U105" s="1"/>
      <c r="V105" s="1"/>
    </row>
    <row r="106" spans="1:22" x14ac:dyDescent="0.25">
      <c r="A106" s="2">
        <v>2018</v>
      </c>
      <c r="B106" s="2">
        <v>10</v>
      </c>
      <c r="C106" s="2" t="s">
        <v>77</v>
      </c>
      <c r="D106" s="2" t="s">
        <v>53</v>
      </c>
      <c r="E106" s="2" t="s">
        <v>52</v>
      </c>
      <c r="F106" s="24" t="s">
        <v>164</v>
      </c>
      <c r="G106" s="21" t="s">
        <v>96</v>
      </c>
      <c r="H106" s="17">
        <v>43386</v>
      </c>
      <c r="I106" s="2" t="s">
        <v>91</v>
      </c>
      <c r="J106" s="2"/>
      <c r="K106" s="2">
        <v>9</v>
      </c>
      <c r="L106" s="1"/>
      <c r="M106" s="1"/>
      <c r="O106" s="1"/>
      <c r="Q106" s="1"/>
      <c r="R106" s="2" t="s">
        <v>56</v>
      </c>
      <c r="T106" s="1"/>
      <c r="U106" s="1"/>
      <c r="V106" s="1"/>
    </row>
    <row r="107" spans="1:22" x14ac:dyDescent="0.25">
      <c r="A107" s="2">
        <v>2018</v>
      </c>
      <c r="B107" s="2">
        <v>10</v>
      </c>
      <c r="C107" s="2" t="s">
        <v>77</v>
      </c>
      <c r="D107" s="2" t="s">
        <v>53</v>
      </c>
      <c r="E107" s="2" t="s">
        <v>52</v>
      </c>
      <c r="F107" s="24" t="s">
        <v>164</v>
      </c>
      <c r="G107" s="21" t="s">
        <v>96</v>
      </c>
      <c r="H107" s="17">
        <v>43386</v>
      </c>
      <c r="I107" s="2" t="s">
        <v>91</v>
      </c>
      <c r="J107" s="2"/>
      <c r="K107" s="2">
        <v>10</v>
      </c>
      <c r="L107" s="1"/>
      <c r="M107" s="1"/>
      <c r="O107" s="1"/>
      <c r="Q107" s="1"/>
      <c r="R107" s="2" t="s">
        <v>56</v>
      </c>
      <c r="T107" s="1" t="s">
        <v>56</v>
      </c>
      <c r="U107" s="1"/>
      <c r="V107" s="1"/>
    </row>
    <row r="108" spans="1:22" x14ac:dyDescent="0.25">
      <c r="A108" s="1"/>
      <c r="B108" s="1"/>
      <c r="C108" s="1"/>
      <c r="D108" s="1"/>
      <c r="E108" s="1"/>
      <c r="F108" s="1"/>
      <c r="G108" s="1"/>
      <c r="H108" s="17"/>
      <c r="I108" s="1"/>
      <c r="K108" s="1"/>
      <c r="L108" s="1"/>
      <c r="M108" s="1"/>
      <c r="O108" s="1"/>
      <c r="Q108" s="1"/>
      <c r="T108" s="1"/>
      <c r="U108" s="1"/>
      <c r="V108" s="1"/>
    </row>
    <row r="109" spans="1:22" x14ac:dyDescent="0.25">
      <c r="A109" s="1"/>
      <c r="B109" s="1"/>
      <c r="C109" s="1"/>
      <c r="D109" s="1"/>
      <c r="E109" s="1"/>
      <c r="F109" s="1"/>
      <c r="G109" s="1"/>
      <c r="H109" s="17"/>
      <c r="I109" s="1"/>
      <c r="K109" s="1"/>
      <c r="L109" s="1"/>
      <c r="M109" s="1"/>
      <c r="O109" s="1"/>
      <c r="Q109" s="1"/>
      <c r="T109" s="1"/>
      <c r="U109" s="1"/>
      <c r="V109" s="1"/>
    </row>
    <row r="110" spans="1:22" x14ac:dyDescent="0.25">
      <c r="A110" s="1"/>
      <c r="B110" s="1"/>
      <c r="C110" s="1"/>
      <c r="D110" s="1"/>
      <c r="E110" s="1"/>
      <c r="F110" s="1"/>
      <c r="G110" s="1"/>
      <c r="H110" s="17"/>
      <c r="I110" s="1"/>
      <c r="K110" s="1"/>
      <c r="L110" s="1"/>
      <c r="M110" s="1"/>
      <c r="O110" s="1"/>
      <c r="Q110" s="1"/>
      <c r="T110" s="1"/>
      <c r="U110" s="1"/>
      <c r="V110" s="1"/>
    </row>
    <row r="111" spans="1:22" x14ac:dyDescent="0.25">
      <c r="A111" s="1"/>
      <c r="B111" s="1"/>
      <c r="C111" s="1"/>
      <c r="D111" s="1"/>
      <c r="E111" s="1"/>
      <c r="F111" s="1"/>
      <c r="G111" s="1"/>
      <c r="H111" s="17"/>
      <c r="I111" s="1"/>
      <c r="K111" s="1"/>
      <c r="L111" s="1"/>
      <c r="M111" s="1"/>
      <c r="O111" s="1"/>
      <c r="Q111" s="1"/>
      <c r="T111" s="1"/>
      <c r="U111" s="1"/>
      <c r="V111" s="1"/>
    </row>
    <row r="112" spans="1:22" x14ac:dyDescent="0.25">
      <c r="A112" s="1"/>
      <c r="B112" s="1"/>
      <c r="C112" s="1"/>
      <c r="D112" s="1"/>
      <c r="E112" s="1"/>
      <c r="F112" s="1"/>
      <c r="G112" s="1"/>
      <c r="H112" s="17"/>
      <c r="I112" s="1"/>
      <c r="K112" s="1"/>
      <c r="L112" s="1"/>
      <c r="M112" s="1"/>
      <c r="O112" s="1"/>
      <c r="Q112" s="1"/>
      <c r="T112" s="1"/>
      <c r="U112" s="1"/>
      <c r="V112" s="1"/>
    </row>
    <row r="113" spans="1:22" x14ac:dyDescent="0.25">
      <c r="A113" s="1"/>
      <c r="B113" s="1"/>
      <c r="C113" s="1"/>
      <c r="D113" s="1"/>
      <c r="E113" s="1"/>
      <c r="F113" s="1"/>
      <c r="G113" s="1"/>
      <c r="H113" s="17"/>
      <c r="I113" s="1"/>
      <c r="K113" s="1"/>
      <c r="L113" s="1"/>
      <c r="M113" s="1"/>
      <c r="O113" s="1"/>
      <c r="Q113" s="1"/>
      <c r="T113" s="1"/>
      <c r="U113" s="1"/>
      <c r="V113" s="1"/>
    </row>
    <row r="114" spans="1:22" x14ac:dyDescent="0.25">
      <c r="A114" s="1"/>
      <c r="B114" s="1"/>
      <c r="C114" s="1"/>
      <c r="D114" s="1"/>
      <c r="E114" s="1"/>
      <c r="F114" s="1"/>
      <c r="G114" s="1"/>
      <c r="H114" s="17"/>
      <c r="I114" s="1"/>
      <c r="K114" s="1"/>
      <c r="L114" s="1"/>
      <c r="M114" s="1"/>
      <c r="O114" s="1"/>
      <c r="Q114" s="1"/>
      <c r="T114" s="1"/>
      <c r="U114" s="1"/>
      <c r="V114" s="1"/>
    </row>
    <row r="115" spans="1:22" x14ac:dyDescent="0.25">
      <c r="A115" s="1"/>
      <c r="B115" s="1"/>
      <c r="C115" s="1"/>
      <c r="D115" s="1"/>
      <c r="E115" s="1"/>
      <c r="F115" s="1"/>
      <c r="G115" s="1"/>
      <c r="H115" s="17"/>
      <c r="I115" s="1"/>
      <c r="K115" s="1"/>
      <c r="L115" s="1"/>
      <c r="M115" s="1"/>
      <c r="O115" s="1"/>
      <c r="Q115" s="1"/>
      <c r="T115" s="1"/>
      <c r="U115" s="1"/>
      <c r="V115" s="1"/>
    </row>
    <row r="116" spans="1:22" x14ac:dyDescent="0.25">
      <c r="A116" s="1"/>
      <c r="B116" s="1"/>
      <c r="C116" s="1"/>
      <c r="D116" s="1"/>
      <c r="E116" s="1"/>
      <c r="F116" s="1"/>
      <c r="G116" s="1"/>
      <c r="H116" s="17"/>
      <c r="I116" s="1"/>
      <c r="K116" s="1"/>
      <c r="L116" s="1"/>
      <c r="M116" s="1"/>
      <c r="O116" s="1"/>
      <c r="Q116" s="1"/>
      <c r="T116" s="1"/>
      <c r="U116" s="1"/>
      <c r="V116" s="1"/>
    </row>
    <row r="117" spans="1:22" x14ac:dyDescent="0.25">
      <c r="A117" s="1"/>
      <c r="B117" s="1"/>
      <c r="C117" s="1"/>
      <c r="D117" s="1"/>
      <c r="E117" s="1"/>
      <c r="F117" s="1"/>
      <c r="G117" s="1"/>
      <c r="H117" s="17"/>
      <c r="I117" s="1"/>
      <c r="K117" s="1"/>
      <c r="L117" s="1"/>
      <c r="M117" s="1"/>
      <c r="O117" s="1"/>
      <c r="Q117" s="1"/>
      <c r="T117" s="1"/>
      <c r="U117" s="1"/>
      <c r="V117" s="1"/>
    </row>
    <row r="118" spans="1:22" x14ac:dyDescent="0.25">
      <c r="A118" s="1"/>
      <c r="B118" s="1"/>
      <c r="C118" s="1"/>
      <c r="D118" s="1"/>
      <c r="E118" s="1"/>
      <c r="F118" s="1"/>
      <c r="G118" s="1"/>
      <c r="H118" s="17"/>
      <c r="I118" s="1"/>
      <c r="K118" s="1"/>
      <c r="L118" s="1"/>
      <c r="M118" s="1"/>
      <c r="O118" s="1"/>
      <c r="Q118" s="1"/>
      <c r="T118" s="1"/>
      <c r="U118" s="1"/>
      <c r="V118" s="1"/>
    </row>
    <row r="119" spans="1:22" x14ac:dyDescent="0.25">
      <c r="A119" s="1"/>
      <c r="B119" s="1"/>
      <c r="C119" s="1"/>
      <c r="D119" s="1"/>
      <c r="E119" s="1"/>
      <c r="F119" s="1"/>
      <c r="G119" s="1"/>
      <c r="H119" s="17"/>
      <c r="I119" s="1"/>
      <c r="K119" s="1"/>
      <c r="L119" s="1"/>
      <c r="M119" s="1"/>
      <c r="O119" s="1"/>
      <c r="Q119" s="1"/>
      <c r="T119" s="1"/>
      <c r="U119" s="1"/>
      <c r="V119" s="1"/>
    </row>
    <row r="120" spans="1:22" x14ac:dyDescent="0.25">
      <c r="A120" s="1"/>
      <c r="B120" s="1"/>
      <c r="C120" s="1"/>
      <c r="D120" s="1"/>
      <c r="E120" s="1"/>
      <c r="F120" s="1"/>
      <c r="G120" s="1"/>
      <c r="H120" s="17"/>
      <c r="I120" s="1"/>
      <c r="K120" s="1"/>
      <c r="L120" s="1"/>
      <c r="M120" s="1"/>
      <c r="O120" s="1"/>
      <c r="Q120" s="1"/>
      <c r="T120" s="1"/>
      <c r="U120" s="1"/>
      <c r="V120" s="1"/>
    </row>
    <row r="121" spans="1:22" x14ac:dyDescent="0.25">
      <c r="A121" s="1"/>
      <c r="B121" s="1"/>
      <c r="C121" s="1"/>
      <c r="D121" s="1"/>
      <c r="E121" s="1"/>
      <c r="F121" s="1"/>
      <c r="G121" s="1"/>
      <c r="H121" s="17"/>
      <c r="I121" s="1"/>
      <c r="K121" s="1"/>
      <c r="L121" s="1"/>
      <c r="M121" s="1"/>
      <c r="O121" s="1"/>
      <c r="Q121" s="1"/>
      <c r="T121" s="1"/>
      <c r="U121" s="1"/>
      <c r="V121" s="1"/>
    </row>
    <row r="122" spans="1:22" x14ac:dyDescent="0.25">
      <c r="A122" s="1"/>
      <c r="B122" s="1"/>
      <c r="C122" s="1"/>
      <c r="D122" s="1"/>
      <c r="E122" s="1"/>
      <c r="F122" s="1"/>
      <c r="G122" s="1"/>
      <c r="H122" s="17"/>
      <c r="I122" s="1"/>
      <c r="K122" s="1"/>
      <c r="L122" s="1"/>
      <c r="M122" s="1"/>
      <c r="O122" s="1"/>
      <c r="Q122" s="1"/>
      <c r="T122" s="1"/>
      <c r="U122" s="1"/>
      <c r="V122" s="1"/>
    </row>
    <row r="123" spans="1:22" x14ac:dyDescent="0.25">
      <c r="A123" s="1"/>
      <c r="B123" s="1"/>
      <c r="C123" s="1"/>
      <c r="D123" s="1"/>
      <c r="E123" s="1"/>
      <c r="F123" s="1"/>
      <c r="G123" s="1"/>
      <c r="H123" s="17"/>
      <c r="I123" s="1"/>
      <c r="K123" s="1"/>
      <c r="L123" s="1"/>
      <c r="M123" s="1"/>
      <c r="O123" s="1"/>
      <c r="Q123" s="1"/>
      <c r="T123" s="1"/>
      <c r="U123" s="1"/>
      <c r="V123" s="1"/>
    </row>
    <row r="124" spans="1:22" x14ac:dyDescent="0.25">
      <c r="A124" s="1"/>
      <c r="B124" s="1"/>
      <c r="C124" s="1"/>
      <c r="D124" s="1"/>
      <c r="E124" s="1"/>
      <c r="F124" s="1"/>
      <c r="G124" s="1"/>
      <c r="H124" s="17"/>
      <c r="I124" s="1"/>
      <c r="K124" s="1"/>
      <c r="L124" s="1"/>
      <c r="M124" s="1"/>
      <c r="O124" s="1"/>
      <c r="Q124" s="1"/>
      <c r="T124" s="1"/>
      <c r="U124" s="1"/>
      <c r="V124" s="1"/>
    </row>
    <row r="125" spans="1:22" x14ac:dyDescent="0.25">
      <c r="A125" s="1"/>
      <c r="B125" s="1"/>
      <c r="C125" s="1"/>
      <c r="D125" s="1"/>
      <c r="E125" s="1"/>
      <c r="F125" s="1"/>
      <c r="G125" s="1"/>
      <c r="H125" s="17"/>
      <c r="I125" s="1"/>
      <c r="K125" s="1"/>
      <c r="L125" s="1"/>
      <c r="M125" s="1"/>
      <c r="O125" s="1"/>
      <c r="Q125" s="1"/>
      <c r="T125" s="1"/>
      <c r="U125" s="1"/>
      <c r="V125" s="1"/>
    </row>
    <row r="126" spans="1:22" x14ac:dyDescent="0.25">
      <c r="A126" s="1"/>
      <c r="B126" s="1"/>
      <c r="C126" s="1"/>
      <c r="D126" s="1"/>
      <c r="E126" s="1"/>
      <c r="F126" s="1"/>
      <c r="G126" s="1"/>
      <c r="H126" s="17"/>
      <c r="I126" s="1"/>
      <c r="K126" s="1"/>
      <c r="L126" s="1"/>
      <c r="M126" s="1"/>
      <c r="O126" s="1"/>
      <c r="Q126" s="1"/>
      <c r="T126" s="1"/>
      <c r="U126" s="1"/>
      <c r="V126" s="1"/>
    </row>
    <row r="127" spans="1:22" x14ac:dyDescent="0.25">
      <c r="A127" s="1"/>
      <c r="B127" s="1"/>
      <c r="C127" s="1"/>
      <c r="D127" s="1"/>
      <c r="E127" s="1"/>
      <c r="F127" s="1"/>
      <c r="G127" s="1"/>
      <c r="H127" s="17"/>
      <c r="I127" s="1"/>
      <c r="K127" s="1"/>
      <c r="L127" s="1"/>
      <c r="M127" s="1"/>
      <c r="O127" s="1"/>
      <c r="Q127" s="1"/>
      <c r="T127" s="1"/>
      <c r="U127" s="1"/>
      <c r="V127" s="1"/>
    </row>
    <row r="128" spans="1:22" x14ac:dyDescent="0.25">
      <c r="A128" s="1"/>
      <c r="B128" s="1"/>
      <c r="C128" s="1"/>
      <c r="D128" s="1"/>
      <c r="E128" s="1"/>
      <c r="F128" s="1"/>
      <c r="G128" s="1"/>
      <c r="H128" s="17"/>
      <c r="I128" s="1"/>
      <c r="K128" s="1"/>
      <c r="L128" s="1"/>
      <c r="M128" s="1"/>
      <c r="O128" s="1"/>
      <c r="Q128" s="1"/>
      <c r="T128" s="1"/>
      <c r="U128" s="1"/>
      <c r="V128" s="1"/>
    </row>
    <row r="129" spans="1:22" x14ac:dyDescent="0.25">
      <c r="A129" s="1"/>
      <c r="B129" s="1"/>
      <c r="C129" s="1"/>
      <c r="D129" s="1"/>
      <c r="E129" s="1"/>
      <c r="F129" s="1"/>
      <c r="G129" s="1"/>
      <c r="H129" s="17"/>
      <c r="I129" s="1"/>
      <c r="K129" s="1"/>
      <c r="L129" s="1"/>
      <c r="M129" s="1"/>
      <c r="O129" s="1"/>
      <c r="Q129" s="1"/>
      <c r="T129" s="1"/>
      <c r="U129" s="1"/>
      <c r="V129" s="1"/>
    </row>
    <row r="130" spans="1:22" x14ac:dyDescent="0.25">
      <c r="A130" s="1"/>
      <c r="B130" s="1"/>
      <c r="C130" s="1"/>
      <c r="D130" s="1"/>
      <c r="E130" s="1"/>
      <c r="F130" s="1"/>
      <c r="G130" s="1"/>
      <c r="H130" s="17"/>
      <c r="I130" s="1"/>
      <c r="K130" s="1"/>
      <c r="L130" s="1"/>
      <c r="M130" s="1"/>
      <c r="O130" s="1"/>
      <c r="Q130" s="1"/>
      <c r="T130" s="1"/>
      <c r="U130" s="1"/>
      <c r="V130" s="1"/>
    </row>
    <row r="131" spans="1:22" x14ac:dyDescent="0.25">
      <c r="A131" s="1"/>
      <c r="B131" s="1"/>
      <c r="C131" s="1"/>
      <c r="D131" s="1"/>
      <c r="E131" s="1"/>
      <c r="F131" s="1"/>
      <c r="G131" s="1"/>
      <c r="H131" s="17"/>
      <c r="I131" s="1"/>
      <c r="K131" s="1"/>
      <c r="L131" s="1"/>
      <c r="M131" s="1"/>
      <c r="O131" s="1"/>
      <c r="Q131" s="1"/>
      <c r="T131" s="1"/>
      <c r="U131" s="1"/>
      <c r="V131" s="1"/>
    </row>
    <row r="132" spans="1:22" x14ac:dyDescent="0.25">
      <c r="A132" s="1"/>
      <c r="B132" s="1"/>
      <c r="C132" s="1"/>
      <c r="D132" s="1"/>
      <c r="E132" s="1"/>
      <c r="F132" s="1"/>
      <c r="G132" s="1"/>
      <c r="H132" s="17"/>
      <c r="I132" s="1"/>
      <c r="K132" s="1"/>
      <c r="L132" s="1"/>
      <c r="M132" s="1"/>
      <c r="O132" s="1"/>
      <c r="Q132" s="1"/>
      <c r="T132" s="1"/>
      <c r="U132" s="1"/>
      <c r="V132" s="1"/>
    </row>
    <row r="133" spans="1:22" x14ac:dyDescent="0.25">
      <c r="A133" s="1"/>
      <c r="B133" s="1"/>
      <c r="C133" s="1"/>
      <c r="D133" s="1"/>
      <c r="E133" s="1"/>
      <c r="F133" s="1"/>
      <c r="G133" s="1"/>
      <c r="H133" s="17"/>
      <c r="I133" s="1"/>
      <c r="K133" s="1"/>
      <c r="L133" s="1"/>
      <c r="M133" s="1"/>
      <c r="O133" s="1"/>
      <c r="Q133" s="1"/>
      <c r="T133" s="1"/>
      <c r="U133" s="1"/>
      <c r="V133" s="1"/>
    </row>
    <row r="134" spans="1:22" x14ac:dyDescent="0.25">
      <c r="A134" s="1"/>
      <c r="B134" s="1"/>
      <c r="C134" s="1"/>
      <c r="D134" s="1"/>
      <c r="E134" s="1"/>
      <c r="F134" s="1"/>
      <c r="G134" s="1"/>
      <c r="H134" s="17"/>
      <c r="I134" s="1"/>
      <c r="K134" s="1"/>
      <c r="L134" s="1"/>
      <c r="M134" s="1"/>
      <c r="O134" s="1"/>
      <c r="Q134" s="1"/>
      <c r="T134" s="1"/>
      <c r="U134" s="1"/>
      <c r="V134" s="1"/>
    </row>
    <row r="135" spans="1:22" x14ac:dyDescent="0.25">
      <c r="A135" s="1"/>
      <c r="B135" s="1"/>
      <c r="C135" s="1"/>
      <c r="D135" s="1"/>
      <c r="E135" s="1"/>
      <c r="F135" s="1"/>
      <c r="G135" s="1"/>
      <c r="H135" s="17"/>
      <c r="I135" s="1"/>
      <c r="K135" s="1"/>
      <c r="L135" s="1"/>
      <c r="M135" s="1"/>
      <c r="O135" s="1"/>
      <c r="Q135" s="1"/>
      <c r="T135" s="1"/>
      <c r="U135" s="1"/>
      <c r="V135" s="1"/>
    </row>
    <row r="136" spans="1:22" x14ac:dyDescent="0.25">
      <c r="A136" s="1"/>
      <c r="B136" s="1"/>
      <c r="C136" s="1"/>
      <c r="D136" s="1"/>
      <c r="E136" s="1"/>
      <c r="F136" s="1"/>
      <c r="G136" s="1"/>
      <c r="H136" s="17"/>
      <c r="I136" s="1"/>
      <c r="K136" s="1"/>
      <c r="L136" s="1"/>
      <c r="M136" s="1"/>
      <c r="O136" s="1"/>
      <c r="Q136" s="1"/>
      <c r="T136" s="1"/>
      <c r="U136" s="1"/>
      <c r="V136" s="1"/>
    </row>
    <row r="137" spans="1:22" x14ac:dyDescent="0.25">
      <c r="A137" s="1"/>
      <c r="B137" s="1"/>
      <c r="C137" s="1"/>
      <c r="D137" s="1"/>
      <c r="E137" s="1"/>
      <c r="F137" s="1"/>
      <c r="G137" s="1"/>
      <c r="H137" s="17"/>
      <c r="I137" s="1"/>
      <c r="K137" s="1"/>
      <c r="L137" s="1"/>
      <c r="M137" s="1"/>
      <c r="O137" s="1"/>
      <c r="Q137" s="1"/>
      <c r="T137" s="1"/>
      <c r="U137" s="1"/>
      <c r="V137" s="1"/>
    </row>
    <row r="138" spans="1:22" x14ac:dyDescent="0.25">
      <c r="A138" s="1"/>
      <c r="B138" s="1"/>
      <c r="C138" s="1"/>
      <c r="D138" s="1"/>
      <c r="E138" s="1"/>
      <c r="F138" s="1"/>
      <c r="G138" s="1"/>
      <c r="H138" s="17"/>
      <c r="I138" s="1"/>
      <c r="K138" s="1"/>
      <c r="L138" s="1"/>
      <c r="M138" s="1"/>
      <c r="O138" s="1"/>
      <c r="Q138" s="1"/>
      <c r="T138" s="1"/>
      <c r="U138" s="1"/>
      <c r="V138" s="1"/>
    </row>
    <row r="139" spans="1:22" x14ac:dyDescent="0.25">
      <c r="A139" s="1"/>
      <c r="B139" s="1"/>
      <c r="C139" s="1"/>
      <c r="D139" s="1"/>
      <c r="E139" s="1"/>
      <c r="F139" s="1"/>
      <c r="G139" s="1"/>
      <c r="H139" s="17"/>
      <c r="I139" s="1"/>
      <c r="K139" s="1"/>
      <c r="L139" s="1"/>
      <c r="M139" s="1"/>
      <c r="O139" s="1"/>
      <c r="Q139" s="1"/>
      <c r="T139" s="1"/>
      <c r="U139" s="1"/>
      <c r="V139" s="1"/>
    </row>
    <row r="140" spans="1:22" x14ac:dyDescent="0.25">
      <c r="A140" s="1"/>
      <c r="B140" s="1"/>
      <c r="C140" s="1"/>
      <c r="D140" s="1"/>
      <c r="E140" s="1"/>
      <c r="F140" s="1"/>
      <c r="G140" s="1"/>
      <c r="H140" s="17"/>
      <c r="I140" s="1"/>
      <c r="K140" s="1"/>
      <c r="L140" s="1"/>
      <c r="M140" s="1"/>
      <c r="O140" s="1"/>
      <c r="Q140" s="1"/>
      <c r="T140" s="1"/>
      <c r="U140" s="1"/>
      <c r="V140" s="1"/>
    </row>
    <row r="141" spans="1:22" x14ac:dyDescent="0.25">
      <c r="A141" s="1"/>
      <c r="B141" s="1"/>
      <c r="C141" s="1"/>
      <c r="D141" s="1"/>
      <c r="E141" s="1"/>
      <c r="F141" s="1"/>
      <c r="G141" s="1"/>
      <c r="H141" s="17"/>
      <c r="I141" s="1"/>
      <c r="K141" s="1"/>
      <c r="L141" s="1"/>
      <c r="M141" s="1"/>
      <c r="O141" s="1"/>
      <c r="Q141" s="1"/>
      <c r="T141" s="1"/>
      <c r="U141" s="1"/>
      <c r="V141" s="1"/>
    </row>
    <row r="142" spans="1:22" x14ac:dyDescent="0.25">
      <c r="A142" s="1"/>
      <c r="B142" s="1"/>
      <c r="C142" s="1"/>
      <c r="D142" s="1"/>
      <c r="E142" s="1"/>
      <c r="F142" s="1"/>
      <c r="G142" s="1"/>
      <c r="H142" s="17"/>
      <c r="I142" s="1"/>
      <c r="K142" s="1"/>
      <c r="L142" s="1"/>
      <c r="M142" s="1"/>
      <c r="O142" s="1"/>
      <c r="Q142" s="1"/>
      <c r="T142" s="1"/>
      <c r="U142" s="1"/>
      <c r="V142" s="1"/>
    </row>
    <row r="143" spans="1:22" x14ac:dyDescent="0.25">
      <c r="A143" s="1"/>
      <c r="B143" s="1"/>
      <c r="C143" s="1"/>
      <c r="D143" s="1"/>
      <c r="E143" s="1"/>
      <c r="F143" s="1"/>
      <c r="G143" s="1"/>
      <c r="H143" s="17"/>
      <c r="I143" s="1"/>
      <c r="K143" s="1"/>
      <c r="L143" s="1"/>
      <c r="M143" s="1"/>
      <c r="O143" s="1"/>
      <c r="Q143" s="1"/>
      <c r="T143" s="1"/>
      <c r="U143" s="1"/>
      <c r="V143" s="1"/>
    </row>
    <row r="144" spans="1:22" x14ac:dyDescent="0.25">
      <c r="A144" s="1"/>
      <c r="B144" s="1"/>
      <c r="C144" s="1"/>
      <c r="D144" s="1"/>
      <c r="E144" s="1"/>
      <c r="F144" s="1"/>
      <c r="G144" s="1"/>
      <c r="H144" s="17"/>
      <c r="I144" s="1"/>
      <c r="K144" s="1"/>
      <c r="L144" s="1"/>
      <c r="M144" s="1"/>
      <c r="O144" s="1"/>
      <c r="Q144" s="1"/>
      <c r="T144" s="1"/>
      <c r="U144" s="1"/>
      <c r="V144" s="1"/>
    </row>
    <row r="145" spans="1:22" x14ac:dyDescent="0.25">
      <c r="A145" s="1"/>
      <c r="B145" s="1"/>
      <c r="C145" s="1"/>
      <c r="D145" s="1"/>
      <c r="E145" s="1"/>
      <c r="F145" s="1"/>
      <c r="G145" s="1"/>
      <c r="H145" s="17"/>
      <c r="I145" s="1"/>
      <c r="K145" s="1"/>
      <c r="L145" s="1"/>
      <c r="M145" s="1"/>
      <c r="O145" s="1"/>
      <c r="Q145" s="1"/>
      <c r="T145" s="1"/>
      <c r="U145" s="1"/>
      <c r="V145" s="1"/>
    </row>
    <row r="146" spans="1:22" x14ac:dyDescent="0.25">
      <c r="A146" s="1"/>
      <c r="B146" s="1"/>
      <c r="C146" s="1"/>
      <c r="D146" s="1"/>
      <c r="E146" s="1"/>
      <c r="F146" s="1"/>
      <c r="G146" s="1"/>
      <c r="H146" s="17"/>
      <c r="I146" s="1"/>
      <c r="K146" s="1"/>
      <c r="L146" s="1"/>
      <c r="M146" s="1"/>
      <c r="O146" s="1"/>
      <c r="Q146" s="1"/>
      <c r="T146" s="1"/>
      <c r="U146" s="1"/>
      <c r="V146" s="1"/>
    </row>
    <row r="147" spans="1:22" x14ac:dyDescent="0.25">
      <c r="A147" s="1"/>
      <c r="B147" s="1"/>
      <c r="C147" s="1"/>
      <c r="D147" s="1"/>
      <c r="E147" s="1"/>
      <c r="F147" s="1"/>
      <c r="G147" s="1"/>
      <c r="H147" s="17"/>
      <c r="I147" s="1"/>
      <c r="K147" s="1"/>
      <c r="L147" s="1"/>
      <c r="M147" s="1"/>
      <c r="O147" s="1"/>
      <c r="Q147" s="1"/>
      <c r="T147" s="1"/>
      <c r="U147" s="1"/>
      <c r="V147" s="1"/>
    </row>
    <row r="148" spans="1:22" x14ac:dyDescent="0.25">
      <c r="A148" s="1"/>
      <c r="B148" s="1"/>
      <c r="C148" s="1"/>
      <c r="D148" s="1"/>
      <c r="E148" s="1"/>
      <c r="F148" s="1"/>
      <c r="G148" s="1"/>
      <c r="H148" s="17"/>
      <c r="I148" s="1"/>
      <c r="K148" s="1"/>
      <c r="L148" s="1"/>
      <c r="M148" s="1"/>
      <c r="O148" s="1"/>
      <c r="Q148" s="1"/>
      <c r="T148" s="1"/>
      <c r="U148" s="1"/>
      <c r="V148" s="1"/>
    </row>
    <row r="149" spans="1:22" x14ac:dyDescent="0.25">
      <c r="A149" s="1"/>
      <c r="B149" s="1"/>
      <c r="C149" s="1"/>
      <c r="D149" s="1"/>
      <c r="E149" s="1"/>
      <c r="F149" s="1"/>
      <c r="G149" s="1"/>
      <c r="H149" s="17"/>
      <c r="I149" s="1"/>
      <c r="K149" s="1"/>
      <c r="L149" s="1"/>
      <c r="M149" s="1"/>
      <c r="O149" s="1"/>
      <c r="Q149" s="1"/>
      <c r="T149" s="1"/>
      <c r="U149" s="1"/>
      <c r="V149" s="1"/>
    </row>
    <row r="150" spans="1:22" x14ac:dyDescent="0.25">
      <c r="A150" s="1"/>
      <c r="B150" s="1"/>
      <c r="C150" s="1"/>
      <c r="D150" s="1"/>
      <c r="E150" s="1"/>
      <c r="F150" s="1"/>
      <c r="G150" s="1"/>
      <c r="H150" s="17"/>
      <c r="I150" s="1"/>
      <c r="K150" s="1"/>
      <c r="L150" s="1"/>
      <c r="M150" s="1"/>
      <c r="O150" s="1"/>
      <c r="Q150" s="1"/>
      <c r="T150" s="1"/>
      <c r="U150" s="1"/>
      <c r="V150" s="1"/>
    </row>
    <row r="151" spans="1:22" x14ac:dyDescent="0.25">
      <c r="A151" s="1"/>
      <c r="B151" s="1"/>
      <c r="C151" s="1"/>
      <c r="D151" s="1"/>
      <c r="E151" s="1"/>
      <c r="F151" s="1"/>
      <c r="G151" s="1"/>
      <c r="H151" s="17"/>
      <c r="I151" s="1"/>
      <c r="K151" s="1"/>
      <c r="L151" s="1"/>
      <c r="M151" s="1"/>
      <c r="O151" s="1"/>
      <c r="Q151" s="1"/>
      <c r="T151" s="1"/>
      <c r="U151" s="1"/>
      <c r="V151" s="1"/>
    </row>
    <row r="152" spans="1:22" x14ac:dyDescent="0.25">
      <c r="A152" s="1"/>
      <c r="B152" s="1"/>
      <c r="C152" s="1"/>
      <c r="D152" s="1"/>
      <c r="E152" s="1"/>
      <c r="F152" s="1"/>
      <c r="G152" s="1"/>
      <c r="H152" s="17"/>
      <c r="I152" s="1"/>
      <c r="K152" s="1"/>
      <c r="L152" s="1"/>
      <c r="M152" s="1"/>
      <c r="O152" s="1"/>
      <c r="Q152" s="1"/>
      <c r="T152" s="1"/>
      <c r="U152" s="1"/>
      <c r="V152" s="1"/>
    </row>
    <row r="153" spans="1:22" x14ac:dyDescent="0.25">
      <c r="A153" s="1"/>
      <c r="B153" s="1"/>
      <c r="C153" s="1"/>
      <c r="D153" s="1"/>
      <c r="E153" s="1"/>
      <c r="F153" s="1"/>
      <c r="G153" s="1"/>
      <c r="H153" s="17"/>
      <c r="I153" s="1"/>
      <c r="K153" s="1"/>
      <c r="L153" s="1"/>
      <c r="M153" s="1"/>
      <c r="O153" s="1"/>
      <c r="Q153" s="1"/>
      <c r="T153" s="1"/>
      <c r="U153" s="1"/>
      <c r="V153" s="1"/>
    </row>
    <row r="154" spans="1:22" x14ac:dyDescent="0.25">
      <c r="A154" s="1"/>
      <c r="B154" s="1"/>
      <c r="C154" s="1"/>
      <c r="D154" s="1"/>
      <c r="E154" s="1"/>
      <c r="F154" s="1"/>
      <c r="G154" s="1"/>
      <c r="H154" s="17"/>
      <c r="I154" s="1"/>
      <c r="K154" s="1"/>
      <c r="L154" s="1"/>
      <c r="M154" s="1"/>
      <c r="O154" s="1"/>
      <c r="Q154" s="1"/>
      <c r="T154" s="1"/>
      <c r="U154" s="1"/>
      <c r="V154" s="1"/>
    </row>
    <row r="155" spans="1:22" x14ac:dyDescent="0.25">
      <c r="A155" s="1"/>
      <c r="B155" s="1"/>
      <c r="C155" s="1"/>
      <c r="D155" s="1"/>
      <c r="E155" s="1"/>
      <c r="F155" s="1"/>
      <c r="G155" s="1"/>
      <c r="H155" s="17"/>
      <c r="I155" s="1"/>
      <c r="K155" s="1"/>
      <c r="L155" s="1"/>
      <c r="M155" s="1"/>
      <c r="O155" s="1"/>
      <c r="Q155" s="1"/>
      <c r="T155" s="1"/>
      <c r="U155" s="1"/>
      <c r="V155" s="1"/>
    </row>
    <row r="156" spans="1:22" x14ac:dyDescent="0.25">
      <c r="A156" s="1"/>
      <c r="B156" s="1"/>
      <c r="C156" s="1"/>
      <c r="D156" s="1"/>
      <c r="E156" s="1"/>
      <c r="F156" s="1"/>
      <c r="G156" s="1"/>
      <c r="H156" s="17"/>
      <c r="I156" s="1"/>
      <c r="K156" s="1"/>
      <c r="L156" s="1"/>
      <c r="M156" s="1"/>
      <c r="O156" s="1"/>
      <c r="Q156" s="1"/>
      <c r="T156" s="1"/>
      <c r="U156" s="1"/>
      <c r="V156" s="1"/>
    </row>
    <row r="157" spans="1:22" x14ac:dyDescent="0.25">
      <c r="A157" s="1"/>
      <c r="B157" s="1"/>
      <c r="C157" s="1"/>
      <c r="D157" s="1"/>
      <c r="E157" s="1"/>
      <c r="F157" s="1"/>
      <c r="G157" s="1"/>
      <c r="H157" s="17"/>
      <c r="I157" s="1"/>
      <c r="K157" s="1"/>
      <c r="L157" s="1"/>
      <c r="M157" s="1"/>
      <c r="O157" s="1"/>
      <c r="Q157" s="1"/>
      <c r="T157" s="1"/>
      <c r="U157" s="1"/>
      <c r="V157" s="1"/>
    </row>
    <row r="158" spans="1:22" x14ac:dyDescent="0.25">
      <c r="A158" s="1"/>
      <c r="B158" s="1"/>
      <c r="C158" s="1"/>
      <c r="D158" s="1"/>
      <c r="E158" s="1"/>
      <c r="F158" s="1"/>
      <c r="G158" s="1"/>
      <c r="H158" s="17"/>
      <c r="I158" s="1"/>
      <c r="K158" s="1"/>
      <c r="L158" s="1"/>
      <c r="M158" s="1"/>
      <c r="O158" s="1"/>
      <c r="Q158" s="1"/>
      <c r="T158" s="1"/>
      <c r="U158" s="1"/>
      <c r="V158" s="1"/>
    </row>
    <row r="159" spans="1:22" x14ac:dyDescent="0.25">
      <c r="A159" s="1"/>
      <c r="B159" s="1"/>
      <c r="C159" s="1"/>
      <c r="D159" s="1"/>
      <c r="E159" s="1"/>
      <c r="F159" s="1"/>
      <c r="G159" s="1"/>
      <c r="H159" s="17"/>
      <c r="I159" s="1"/>
      <c r="K159" s="1"/>
      <c r="L159" s="1"/>
      <c r="M159" s="1"/>
      <c r="O159" s="1"/>
      <c r="Q159" s="1"/>
      <c r="T159" s="1"/>
      <c r="U159" s="1"/>
      <c r="V159" s="1"/>
    </row>
    <row r="160" spans="1:22" x14ac:dyDescent="0.25">
      <c r="A160" s="1"/>
      <c r="B160" s="1"/>
      <c r="C160" s="1"/>
      <c r="D160" s="1"/>
      <c r="E160" s="1"/>
      <c r="F160" s="1"/>
      <c r="G160" s="1"/>
      <c r="H160" s="17"/>
      <c r="I160" s="1"/>
      <c r="K160" s="1"/>
      <c r="L160" s="1"/>
      <c r="M160" s="1"/>
      <c r="O160" s="1"/>
      <c r="Q160" s="1"/>
      <c r="T160" s="1"/>
      <c r="U160" s="1"/>
      <c r="V160" s="1"/>
    </row>
    <row r="161" spans="1:22" x14ac:dyDescent="0.25">
      <c r="A161" s="1"/>
      <c r="B161" s="1"/>
      <c r="C161" s="1"/>
      <c r="D161" s="1"/>
      <c r="E161" s="1"/>
      <c r="F161" s="1"/>
      <c r="G161" s="1"/>
      <c r="H161" s="17"/>
      <c r="I161" s="1"/>
      <c r="K161" s="1"/>
      <c r="L161" s="1"/>
      <c r="M161" s="1"/>
      <c r="O161" s="1"/>
      <c r="Q161" s="1"/>
      <c r="T161" s="1"/>
      <c r="U161" s="1"/>
      <c r="V161" s="1"/>
    </row>
    <row r="162" spans="1:22" x14ac:dyDescent="0.25">
      <c r="A162" s="1"/>
      <c r="B162" s="1"/>
      <c r="C162" s="1"/>
      <c r="D162" s="1"/>
      <c r="E162" s="1"/>
      <c r="F162" s="1"/>
      <c r="G162" s="1"/>
      <c r="H162" s="17"/>
      <c r="I162" s="1"/>
      <c r="K162" s="1"/>
      <c r="L162" s="1"/>
      <c r="M162" s="1"/>
      <c r="O162" s="1"/>
      <c r="Q162" s="1"/>
      <c r="T162" s="1"/>
      <c r="U162" s="1"/>
      <c r="V162" s="1"/>
    </row>
    <row r="163" spans="1:22" x14ac:dyDescent="0.25">
      <c r="A163" s="1"/>
      <c r="B163" s="1"/>
      <c r="C163" s="1"/>
      <c r="D163" s="1"/>
      <c r="E163" s="1"/>
      <c r="F163" s="1"/>
      <c r="G163" s="1"/>
      <c r="H163" s="17"/>
      <c r="I163" s="1"/>
      <c r="K163" s="1"/>
      <c r="L163" s="1"/>
      <c r="M163" s="1"/>
      <c r="O163" s="1"/>
      <c r="Q163" s="1"/>
      <c r="T163" s="1"/>
      <c r="U163" s="1"/>
      <c r="V163" s="1"/>
    </row>
    <row r="164" spans="1:22" x14ac:dyDescent="0.25">
      <c r="A164" s="1"/>
      <c r="B164" s="1"/>
      <c r="C164" s="1"/>
      <c r="D164" s="1"/>
      <c r="E164" s="1"/>
      <c r="F164" s="1"/>
      <c r="G164" s="1"/>
      <c r="H164" s="17"/>
      <c r="I164" s="1"/>
      <c r="K164" s="1"/>
      <c r="L164" s="1"/>
      <c r="M164" s="1"/>
      <c r="O164" s="1"/>
      <c r="Q164" s="1"/>
      <c r="T164" s="1"/>
      <c r="U164" s="1"/>
      <c r="V164" s="1"/>
    </row>
    <row r="165" spans="1:22" x14ac:dyDescent="0.25">
      <c r="A165" s="1"/>
      <c r="B165" s="1"/>
      <c r="C165" s="1"/>
      <c r="D165" s="1"/>
      <c r="E165" s="1"/>
      <c r="F165" s="1"/>
      <c r="G165" s="1"/>
      <c r="H165" s="17"/>
      <c r="I165" s="1"/>
      <c r="K165" s="1"/>
      <c r="L165" s="1"/>
      <c r="M165" s="1"/>
      <c r="O165" s="1"/>
      <c r="Q165" s="1"/>
      <c r="T165" s="1"/>
      <c r="U165" s="1"/>
      <c r="V165" s="1"/>
    </row>
    <row r="166" spans="1:22" x14ac:dyDescent="0.25">
      <c r="A166" s="1"/>
      <c r="B166" s="1"/>
      <c r="C166" s="1"/>
      <c r="D166" s="1"/>
      <c r="E166" s="1"/>
      <c r="F166" s="1"/>
      <c r="G166" s="1"/>
      <c r="H166" s="17"/>
      <c r="I166" s="1"/>
      <c r="K166" s="1"/>
      <c r="L166" s="1"/>
      <c r="M166" s="1"/>
      <c r="O166" s="1"/>
      <c r="Q166" s="1"/>
      <c r="T166" s="1"/>
      <c r="U166" s="1"/>
      <c r="V166" s="1"/>
    </row>
    <row r="167" spans="1:22" x14ac:dyDescent="0.25">
      <c r="A167" s="1"/>
      <c r="B167" s="16"/>
      <c r="C167" s="16"/>
      <c r="D167" s="16"/>
      <c r="E167" s="16"/>
      <c r="F167" s="16"/>
      <c r="G167" s="1"/>
      <c r="H167" s="17"/>
      <c r="I167" s="16"/>
      <c r="J167" s="15"/>
      <c r="K167" s="16"/>
      <c r="L167" s="1"/>
      <c r="M167" s="1"/>
      <c r="O167" s="1"/>
      <c r="Q167" s="1"/>
      <c r="T167" s="1"/>
      <c r="U167" s="1"/>
      <c r="V167" s="1"/>
    </row>
  </sheetData>
  <mergeCells count="1">
    <mergeCell ref="A1:J16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L92"/>
  <sheetViews>
    <sheetView workbookViewId="0">
      <selection sqref="A1:A2"/>
    </sheetView>
  </sheetViews>
  <sheetFormatPr baseColWidth="10" defaultColWidth="11.42578125" defaultRowHeight="15" x14ac:dyDescent="0.25"/>
  <cols>
    <col min="1" max="1" width="5" bestFit="1" customWidth="1"/>
    <col min="2" max="2" width="7.85546875" bestFit="1" customWidth="1"/>
    <col min="3" max="3" width="13.7109375" bestFit="1" customWidth="1"/>
    <col min="4" max="4" width="9.42578125" bestFit="1" customWidth="1"/>
    <col min="5" max="5" width="12.7109375" customWidth="1"/>
    <col min="6" max="6" width="11.85546875" bestFit="1" customWidth="1"/>
    <col min="7" max="7" width="11.5703125" bestFit="1" customWidth="1"/>
    <col min="8" max="8" width="6.140625" bestFit="1" customWidth="1"/>
    <col min="9" max="9" width="11.140625" bestFit="1" customWidth="1"/>
    <col min="10" max="10" width="21" customWidth="1"/>
    <col min="11" max="11" width="9" bestFit="1" customWidth="1"/>
    <col min="12" max="12" width="10.7109375" bestFit="1" customWidth="1"/>
    <col min="13" max="13" width="13" bestFit="1" customWidth="1"/>
    <col min="14" max="14" width="6.85546875" bestFit="1" customWidth="1"/>
    <col min="15" max="15" width="33.5703125" bestFit="1" customWidth="1"/>
    <col min="16" max="16" width="5.28515625" bestFit="1" customWidth="1"/>
    <col min="17" max="17" width="11" bestFit="1" customWidth="1"/>
    <col min="18" max="18" width="31.140625" customWidth="1"/>
    <col min="19" max="19" width="30.85546875" customWidth="1"/>
    <col min="20" max="24" width="6" customWidth="1"/>
    <col min="25" max="37" width="3" customWidth="1"/>
    <col min="38" max="38" width="20.85546875" bestFit="1" customWidth="1"/>
  </cols>
  <sheetData>
    <row r="1" spans="1:38" ht="15" customHeight="1" x14ac:dyDescent="0.25">
      <c r="A1" s="68" t="s">
        <v>8</v>
      </c>
      <c r="B1" s="68" t="s">
        <v>9</v>
      </c>
      <c r="C1" s="68" t="s">
        <v>7</v>
      </c>
      <c r="D1" s="68" t="s">
        <v>0</v>
      </c>
      <c r="E1" s="72" t="s">
        <v>4</v>
      </c>
      <c r="F1" s="68" t="s">
        <v>5</v>
      </c>
      <c r="G1" s="68" t="s">
        <v>1</v>
      </c>
      <c r="H1" s="68" t="s">
        <v>6</v>
      </c>
      <c r="I1" s="68" t="s">
        <v>33</v>
      </c>
      <c r="J1" s="71" t="s">
        <v>34</v>
      </c>
      <c r="K1" s="68" t="s">
        <v>35</v>
      </c>
      <c r="L1" s="68"/>
      <c r="M1" s="68"/>
      <c r="N1" s="68"/>
      <c r="O1" s="71" t="s">
        <v>2</v>
      </c>
      <c r="P1" s="70" t="s">
        <v>36</v>
      </c>
      <c r="Q1" s="70" t="s">
        <v>37</v>
      </c>
      <c r="R1" s="71" t="s">
        <v>38</v>
      </c>
      <c r="S1" s="71" t="s">
        <v>39</v>
      </c>
      <c r="T1" s="71" t="s">
        <v>40</v>
      </c>
      <c r="U1" s="71"/>
      <c r="V1" s="71"/>
      <c r="W1" s="71"/>
      <c r="X1" s="71"/>
      <c r="Y1" s="68" t="s">
        <v>41</v>
      </c>
      <c r="Z1" s="68"/>
      <c r="AA1" s="68"/>
      <c r="AB1" s="68"/>
      <c r="AC1" s="68"/>
      <c r="AD1" s="68"/>
      <c r="AE1" s="68"/>
      <c r="AF1" s="68"/>
      <c r="AG1" s="68"/>
      <c r="AH1" s="68"/>
      <c r="AI1" s="68" t="s">
        <v>42</v>
      </c>
      <c r="AJ1" s="68"/>
      <c r="AK1" s="68"/>
      <c r="AL1" s="69" t="s">
        <v>23</v>
      </c>
    </row>
    <row r="2" spans="1:38" x14ac:dyDescent="0.25">
      <c r="A2" s="68"/>
      <c r="B2" s="68"/>
      <c r="C2" s="68"/>
      <c r="D2" s="68"/>
      <c r="E2" s="72"/>
      <c r="F2" s="68"/>
      <c r="G2" s="68"/>
      <c r="H2" s="68"/>
      <c r="I2" s="68"/>
      <c r="J2" s="71"/>
      <c r="K2" s="11" t="s">
        <v>43</v>
      </c>
      <c r="L2" s="11" t="s">
        <v>44</v>
      </c>
      <c r="M2" s="11" t="s">
        <v>45</v>
      </c>
      <c r="N2" s="11" t="s">
        <v>46</v>
      </c>
      <c r="O2" s="71"/>
      <c r="P2" s="70"/>
      <c r="Q2" s="70"/>
      <c r="R2" s="71"/>
      <c r="S2" s="71"/>
      <c r="T2" s="12">
        <v>1</v>
      </c>
      <c r="U2" s="12">
        <v>2</v>
      </c>
      <c r="V2" s="12">
        <v>3</v>
      </c>
      <c r="W2" s="12">
        <v>4</v>
      </c>
      <c r="X2" s="12">
        <v>5</v>
      </c>
      <c r="Y2" s="11">
        <v>1</v>
      </c>
      <c r="Z2" s="11">
        <v>2</v>
      </c>
      <c r="AA2" s="11">
        <v>3</v>
      </c>
      <c r="AB2" s="11">
        <v>4</v>
      </c>
      <c r="AC2" s="11">
        <v>5</v>
      </c>
      <c r="AD2" s="12">
        <v>6</v>
      </c>
      <c r="AE2" s="12">
        <v>7</v>
      </c>
      <c r="AF2" s="12">
        <v>8</v>
      </c>
      <c r="AG2" s="12">
        <v>9</v>
      </c>
      <c r="AH2" s="12">
        <v>10</v>
      </c>
      <c r="AI2" s="11">
        <v>1</v>
      </c>
      <c r="AJ2" s="11">
        <v>2</v>
      </c>
      <c r="AK2" s="11">
        <v>3</v>
      </c>
      <c r="AL2" s="69"/>
    </row>
    <row r="3" spans="1:38" x14ac:dyDescent="0.25">
      <c r="A3">
        <v>2018</v>
      </c>
      <c r="B3">
        <v>10</v>
      </c>
      <c r="C3" s="22">
        <v>43383</v>
      </c>
      <c r="D3" t="s">
        <v>77</v>
      </c>
      <c r="E3" t="s">
        <v>53</v>
      </c>
      <c r="F3" t="s">
        <v>52</v>
      </c>
      <c r="G3" t="s">
        <v>54</v>
      </c>
      <c r="H3" t="s">
        <v>55</v>
      </c>
      <c r="I3" t="s">
        <v>113</v>
      </c>
      <c r="J3" t="s">
        <v>253</v>
      </c>
      <c r="K3">
        <v>2.9343170000000001</v>
      </c>
      <c r="L3">
        <v>-78.203117000000006</v>
      </c>
      <c r="M3" s="50" t="s">
        <v>250</v>
      </c>
      <c r="N3" t="s">
        <v>537</v>
      </c>
      <c r="O3" t="s">
        <v>534</v>
      </c>
      <c r="P3" s="50" t="s">
        <v>251</v>
      </c>
      <c r="Q3" s="50" t="s">
        <v>252</v>
      </c>
      <c r="R3" s="50" t="s">
        <v>252</v>
      </c>
      <c r="S3" s="50" t="s">
        <v>252</v>
      </c>
      <c r="T3">
        <f>11.95/20</f>
        <v>0.59749999999999992</v>
      </c>
      <c r="U3">
        <f>14.48/20</f>
        <v>0.72399999999999998</v>
      </c>
      <c r="V3">
        <f>8.8/20</f>
        <v>0.44000000000000006</v>
      </c>
      <c r="W3">
        <f>9.15/20</f>
        <v>0.45750000000000002</v>
      </c>
      <c r="X3">
        <f>9.54/20</f>
        <v>0.47699999999999998</v>
      </c>
      <c r="Y3">
        <v>85</v>
      </c>
      <c r="AL3" s="73"/>
    </row>
    <row r="4" spans="1:38" x14ac:dyDescent="0.25">
      <c r="A4">
        <v>2018</v>
      </c>
      <c r="B4">
        <v>10</v>
      </c>
      <c r="C4" s="22">
        <v>43383</v>
      </c>
      <c r="D4" t="s">
        <v>77</v>
      </c>
      <c r="E4" t="s">
        <v>53</v>
      </c>
      <c r="F4" t="s">
        <v>52</v>
      </c>
      <c r="G4" t="s">
        <v>54</v>
      </c>
      <c r="H4" t="s">
        <v>55</v>
      </c>
      <c r="I4" s="23" t="s">
        <v>114</v>
      </c>
      <c r="J4" s="49" t="s">
        <v>253</v>
      </c>
      <c r="K4" s="49">
        <v>2.9343170000000001</v>
      </c>
      <c r="L4" s="49">
        <v>-78.203117000000006</v>
      </c>
      <c r="M4" s="50" t="s">
        <v>250</v>
      </c>
      <c r="N4" s="64" t="s">
        <v>537</v>
      </c>
      <c r="O4" s="64" t="s">
        <v>534</v>
      </c>
      <c r="P4" s="50" t="s">
        <v>251</v>
      </c>
      <c r="Q4" s="50" t="s">
        <v>252</v>
      </c>
      <c r="R4" s="50" t="s">
        <v>252</v>
      </c>
      <c r="S4" s="50" t="s">
        <v>252</v>
      </c>
      <c r="Z4">
        <v>41</v>
      </c>
      <c r="AL4" s="73"/>
    </row>
    <row r="5" spans="1:38" x14ac:dyDescent="0.25">
      <c r="A5">
        <v>2018</v>
      </c>
      <c r="B5">
        <v>10</v>
      </c>
      <c r="C5" s="22">
        <v>43383</v>
      </c>
      <c r="D5" t="s">
        <v>77</v>
      </c>
      <c r="E5" t="s">
        <v>53</v>
      </c>
      <c r="F5" t="s">
        <v>52</v>
      </c>
      <c r="G5" t="s">
        <v>54</v>
      </c>
      <c r="H5" t="s">
        <v>55</v>
      </c>
      <c r="I5" t="s">
        <v>115</v>
      </c>
      <c r="J5" s="49" t="s">
        <v>253</v>
      </c>
      <c r="K5" s="49">
        <v>2.9343170000000001</v>
      </c>
      <c r="L5" s="49">
        <v>-78.203117000000006</v>
      </c>
      <c r="M5" s="50" t="s">
        <v>250</v>
      </c>
      <c r="N5" s="64" t="s">
        <v>537</v>
      </c>
      <c r="O5" s="64" t="s">
        <v>534</v>
      </c>
      <c r="P5" s="50" t="s">
        <v>251</v>
      </c>
      <c r="Q5" s="50" t="s">
        <v>252</v>
      </c>
      <c r="R5" s="50" t="s">
        <v>252</v>
      </c>
      <c r="S5" s="50" t="s">
        <v>252</v>
      </c>
      <c r="AA5">
        <v>82</v>
      </c>
      <c r="AL5" s="73"/>
    </row>
    <row r="6" spans="1:38" x14ac:dyDescent="0.25">
      <c r="A6">
        <v>2018</v>
      </c>
      <c r="B6">
        <v>10</v>
      </c>
      <c r="C6" s="22">
        <v>43383</v>
      </c>
      <c r="D6" t="s">
        <v>77</v>
      </c>
      <c r="E6" t="s">
        <v>53</v>
      </c>
      <c r="F6" t="s">
        <v>52</v>
      </c>
      <c r="G6" t="s">
        <v>54</v>
      </c>
      <c r="H6" t="s">
        <v>55</v>
      </c>
      <c r="I6" t="s">
        <v>116</v>
      </c>
      <c r="J6" s="49" t="s">
        <v>253</v>
      </c>
      <c r="K6" s="49">
        <v>2.9343170000000001</v>
      </c>
      <c r="L6" s="49">
        <v>-78.203117000000006</v>
      </c>
      <c r="M6" s="50" t="s">
        <v>250</v>
      </c>
      <c r="N6" s="64" t="s">
        <v>537</v>
      </c>
      <c r="O6" s="64" t="s">
        <v>534</v>
      </c>
      <c r="P6" s="50" t="s">
        <v>251</v>
      </c>
      <c r="Q6" s="50" t="s">
        <v>252</v>
      </c>
      <c r="R6" s="50" t="s">
        <v>252</v>
      </c>
      <c r="S6" s="50" t="s">
        <v>252</v>
      </c>
      <c r="AB6">
        <v>85</v>
      </c>
      <c r="AL6" s="73" t="s">
        <v>92</v>
      </c>
    </row>
    <row r="7" spans="1:38" x14ac:dyDescent="0.25">
      <c r="A7">
        <v>2018</v>
      </c>
      <c r="B7">
        <v>10</v>
      </c>
      <c r="C7" s="22">
        <v>43383</v>
      </c>
      <c r="D7" t="s">
        <v>77</v>
      </c>
      <c r="E7" t="s">
        <v>53</v>
      </c>
      <c r="F7" t="s">
        <v>52</v>
      </c>
      <c r="G7" t="s">
        <v>54</v>
      </c>
      <c r="H7" t="s">
        <v>55</v>
      </c>
      <c r="I7" t="s">
        <v>117</v>
      </c>
      <c r="J7" s="49" t="s">
        <v>253</v>
      </c>
      <c r="K7" s="49">
        <v>2.9343170000000001</v>
      </c>
      <c r="L7" s="49">
        <v>-78.203117000000006</v>
      </c>
      <c r="M7" s="50" t="s">
        <v>250</v>
      </c>
      <c r="N7" s="64" t="s">
        <v>537</v>
      </c>
      <c r="O7" s="64" t="s">
        <v>534</v>
      </c>
      <c r="P7" s="50" t="s">
        <v>251</v>
      </c>
      <c r="Q7" s="50" t="s">
        <v>252</v>
      </c>
      <c r="R7" s="50" t="s">
        <v>252</v>
      </c>
      <c r="S7" s="50" t="s">
        <v>252</v>
      </c>
      <c r="AC7">
        <v>61</v>
      </c>
      <c r="AL7" s="73" t="s">
        <v>93</v>
      </c>
    </row>
    <row r="8" spans="1:38" x14ac:dyDescent="0.25">
      <c r="A8">
        <v>2018</v>
      </c>
      <c r="B8">
        <v>10</v>
      </c>
      <c r="C8" s="22">
        <v>43383</v>
      </c>
      <c r="D8" t="s">
        <v>77</v>
      </c>
      <c r="E8" t="s">
        <v>53</v>
      </c>
      <c r="F8" t="s">
        <v>52</v>
      </c>
      <c r="G8" t="s">
        <v>54</v>
      </c>
      <c r="H8" t="s">
        <v>55</v>
      </c>
      <c r="I8" t="s">
        <v>118</v>
      </c>
      <c r="J8" s="49" t="s">
        <v>253</v>
      </c>
      <c r="K8" s="49">
        <v>2.9343170000000001</v>
      </c>
      <c r="L8" s="49">
        <v>-78.203117000000006</v>
      </c>
      <c r="M8" s="50" t="s">
        <v>250</v>
      </c>
      <c r="N8" s="64" t="s">
        <v>537</v>
      </c>
      <c r="O8" s="64" t="s">
        <v>534</v>
      </c>
      <c r="P8" s="50" t="s">
        <v>251</v>
      </c>
      <c r="Q8" s="50" t="s">
        <v>252</v>
      </c>
      <c r="R8" s="50" t="s">
        <v>252</v>
      </c>
      <c r="S8" s="50" t="s">
        <v>252</v>
      </c>
      <c r="AD8">
        <v>77</v>
      </c>
      <c r="AL8" s="73"/>
    </row>
    <row r="9" spans="1:38" x14ac:dyDescent="0.25">
      <c r="A9">
        <v>2018</v>
      </c>
      <c r="B9">
        <v>10</v>
      </c>
      <c r="C9" s="22">
        <v>43383</v>
      </c>
      <c r="D9" t="s">
        <v>77</v>
      </c>
      <c r="E9" t="s">
        <v>53</v>
      </c>
      <c r="F9" t="s">
        <v>52</v>
      </c>
      <c r="G9" t="s">
        <v>54</v>
      </c>
      <c r="H9" t="s">
        <v>55</v>
      </c>
      <c r="I9" t="s">
        <v>119</v>
      </c>
      <c r="J9" s="49" t="s">
        <v>253</v>
      </c>
      <c r="K9" s="49">
        <v>2.9343170000000001</v>
      </c>
      <c r="L9" s="49">
        <v>-78.203117000000006</v>
      </c>
      <c r="M9" s="50" t="s">
        <v>250</v>
      </c>
      <c r="N9" s="64" t="s">
        <v>537</v>
      </c>
      <c r="O9" s="64" t="s">
        <v>534</v>
      </c>
      <c r="P9" s="50" t="s">
        <v>251</v>
      </c>
      <c r="Q9" s="50" t="s">
        <v>252</v>
      </c>
      <c r="R9" s="50" t="s">
        <v>252</v>
      </c>
      <c r="S9" s="50" t="s">
        <v>252</v>
      </c>
      <c r="AE9">
        <v>75</v>
      </c>
      <c r="AL9" s="73"/>
    </row>
    <row r="10" spans="1:38" x14ac:dyDescent="0.25">
      <c r="A10">
        <v>2018</v>
      </c>
      <c r="B10">
        <v>10</v>
      </c>
      <c r="C10" s="22">
        <v>43383</v>
      </c>
      <c r="D10" t="s">
        <v>77</v>
      </c>
      <c r="E10" t="s">
        <v>53</v>
      </c>
      <c r="F10" t="s">
        <v>52</v>
      </c>
      <c r="G10" t="s">
        <v>54</v>
      </c>
      <c r="H10" t="s">
        <v>55</v>
      </c>
      <c r="I10" t="s">
        <v>120</v>
      </c>
      <c r="J10" s="49" t="s">
        <v>253</v>
      </c>
      <c r="K10" s="49">
        <v>2.9343170000000001</v>
      </c>
      <c r="L10" s="49">
        <v>-78.203117000000006</v>
      </c>
      <c r="M10" s="50" t="s">
        <v>250</v>
      </c>
      <c r="N10" s="64" t="s">
        <v>537</v>
      </c>
      <c r="O10" s="64" t="s">
        <v>534</v>
      </c>
      <c r="P10" s="50" t="s">
        <v>251</v>
      </c>
      <c r="Q10" s="50" t="s">
        <v>252</v>
      </c>
      <c r="R10" s="50" t="s">
        <v>252</v>
      </c>
      <c r="S10" s="50" t="s">
        <v>252</v>
      </c>
      <c r="AF10">
        <v>40</v>
      </c>
      <c r="AL10" s="73"/>
    </row>
    <row r="11" spans="1:38" x14ac:dyDescent="0.25">
      <c r="A11">
        <v>2018</v>
      </c>
      <c r="B11">
        <v>10</v>
      </c>
      <c r="C11" s="22">
        <v>43383</v>
      </c>
      <c r="D11" t="s">
        <v>77</v>
      </c>
      <c r="E11" t="s">
        <v>53</v>
      </c>
      <c r="F11" t="s">
        <v>52</v>
      </c>
      <c r="G11" t="s">
        <v>54</v>
      </c>
      <c r="H11" t="s">
        <v>55</v>
      </c>
      <c r="I11" t="s">
        <v>121</v>
      </c>
      <c r="J11" s="49" t="s">
        <v>253</v>
      </c>
      <c r="K11" s="49">
        <v>2.9343170000000001</v>
      </c>
      <c r="L11" s="49">
        <v>-78.203117000000006</v>
      </c>
      <c r="M11" s="50" t="s">
        <v>250</v>
      </c>
      <c r="N11" s="64" t="s">
        <v>537</v>
      </c>
      <c r="O11" s="64" t="s">
        <v>534</v>
      </c>
      <c r="P11" s="50" t="s">
        <v>251</v>
      </c>
      <c r="Q11" s="50" t="s">
        <v>252</v>
      </c>
      <c r="R11" s="50" t="s">
        <v>252</v>
      </c>
      <c r="S11" s="50" t="s">
        <v>252</v>
      </c>
      <c r="AG11">
        <v>85</v>
      </c>
      <c r="AL11" s="73"/>
    </row>
    <row r="12" spans="1:38" x14ac:dyDescent="0.25">
      <c r="A12">
        <v>2018</v>
      </c>
      <c r="B12">
        <v>10</v>
      </c>
      <c r="C12" s="22">
        <v>43383</v>
      </c>
      <c r="D12" t="s">
        <v>77</v>
      </c>
      <c r="E12" t="s">
        <v>53</v>
      </c>
      <c r="F12" t="s">
        <v>52</v>
      </c>
      <c r="G12" t="s">
        <v>54</v>
      </c>
      <c r="H12" t="s">
        <v>55</v>
      </c>
      <c r="I12" s="23" t="s">
        <v>122</v>
      </c>
      <c r="J12" s="49" t="s">
        <v>253</v>
      </c>
      <c r="K12" s="49">
        <v>2.9343170000000001</v>
      </c>
      <c r="L12" s="49">
        <v>-78.203117000000006</v>
      </c>
      <c r="M12" s="50" t="s">
        <v>250</v>
      </c>
      <c r="N12" s="64" t="s">
        <v>537</v>
      </c>
      <c r="O12" s="64" t="s">
        <v>534</v>
      </c>
      <c r="P12" s="50" t="s">
        <v>251</v>
      </c>
      <c r="Q12" s="50" t="s">
        <v>252</v>
      </c>
      <c r="R12" s="50" t="s">
        <v>252</v>
      </c>
      <c r="S12" s="50" t="s">
        <v>252</v>
      </c>
      <c r="AH12">
        <v>68</v>
      </c>
      <c r="AL12" s="73" t="s">
        <v>94</v>
      </c>
    </row>
    <row r="13" spans="1:38" x14ac:dyDescent="0.25">
      <c r="A13">
        <v>2018</v>
      </c>
      <c r="B13">
        <v>10</v>
      </c>
      <c r="C13" s="22">
        <v>43383</v>
      </c>
      <c r="D13" t="s">
        <v>77</v>
      </c>
      <c r="E13" t="s">
        <v>53</v>
      </c>
      <c r="F13" t="s">
        <v>52</v>
      </c>
      <c r="G13" t="s">
        <v>54</v>
      </c>
      <c r="H13" t="s">
        <v>66</v>
      </c>
      <c r="I13" t="s">
        <v>104</v>
      </c>
      <c r="J13" s="49" t="s">
        <v>253</v>
      </c>
      <c r="K13" s="49">
        <v>2.9343170000000001</v>
      </c>
      <c r="L13" s="49">
        <v>-78.203117000000006</v>
      </c>
      <c r="M13" s="50" t="s">
        <v>250</v>
      </c>
      <c r="N13" s="64" t="s">
        <v>537</v>
      </c>
      <c r="O13" s="64" t="s">
        <v>534</v>
      </c>
      <c r="P13" s="50" t="s">
        <v>251</v>
      </c>
      <c r="Q13" s="50" t="s">
        <v>252</v>
      </c>
      <c r="R13" s="50" t="s">
        <v>252</v>
      </c>
      <c r="S13" s="50" t="s">
        <v>252</v>
      </c>
      <c r="T13">
        <f>15.3/20</f>
        <v>0.76500000000000001</v>
      </c>
      <c r="U13">
        <f>15.23/20</f>
        <v>0.76150000000000007</v>
      </c>
      <c r="V13">
        <f>16.29/20</f>
        <v>0.8145</v>
      </c>
      <c r="W13">
        <f>16.09/20</f>
        <v>0.80449999999999999</v>
      </c>
      <c r="X13">
        <f>16.23/20</f>
        <v>0.8115</v>
      </c>
      <c r="Y13">
        <v>87</v>
      </c>
      <c r="AL13" s="73"/>
    </row>
    <row r="14" spans="1:38" x14ac:dyDescent="0.25">
      <c r="A14">
        <v>2018</v>
      </c>
      <c r="B14">
        <v>10</v>
      </c>
      <c r="C14" s="22">
        <v>43383</v>
      </c>
      <c r="D14" t="s">
        <v>77</v>
      </c>
      <c r="E14" t="s">
        <v>53</v>
      </c>
      <c r="F14" t="s">
        <v>52</v>
      </c>
      <c r="G14" t="s">
        <v>54</v>
      </c>
      <c r="H14" t="s">
        <v>66</v>
      </c>
      <c r="I14" s="23" t="s">
        <v>105</v>
      </c>
      <c r="J14" s="49" t="s">
        <v>253</v>
      </c>
      <c r="K14" s="49">
        <v>2.9343170000000001</v>
      </c>
      <c r="L14" s="49">
        <v>-78.203117000000006</v>
      </c>
      <c r="M14" s="50" t="s">
        <v>250</v>
      </c>
      <c r="N14" s="64" t="s">
        <v>537</v>
      </c>
      <c r="O14" s="64" t="s">
        <v>534</v>
      </c>
      <c r="P14" s="50" t="s">
        <v>251</v>
      </c>
      <c r="Q14" s="50" t="s">
        <v>252</v>
      </c>
      <c r="R14" s="50" t="s">
        <v>252</v>
      </c>
      <c r="S14" s="50" t="s">
        <v>252</v>
      </c>
      <c r="Z14">
        <v>17</v>
      </c>
      <c r="AL14" s="73"/>
    </row>
    <row r="15" spans="1:38" x14ac:dyDescent="0.25">
      <c r="A15">
        <v>2018</v>
      </c>
      <c r="B15">
        <v>10</v>
      </c>
      <c r="C15" s="22">
        <v>43383</v>
      </c>
      <c r="D15" t="s">
        <v>77</v>
      </c>
      <c r="E15" t="s">
        <v>53</v>
      </c>
      <c r="F15" t="s">
        <v>52</v>
      </c>
      <c r="G15" t="s">
        <v>54</v>
      </c>
      <c r="H15" t="s">
        <v>66</v>
      </c>
      <c r="I15" t="s">
        <v>106</v>
      </c>
      <c r="J15" s="49" t="s">
        <v>253</v>
      </c>
      <c r="K15" s="49">
        <v>2.9343170000000001</v>
      </c>
      <c r="L15" s="49">
        <v>-78.203117000000006</v>
      </c>
      <c r="M15" s="50" t="s">
        <v>250</v>
      </c>
      <c r="N15" s="64" t="s">
        <v>537</v>
      </c>
      <c r="O15" s="64" t="s">
        <v>534</v>
      </c>
      <c r="P15" s="50" t="s">
        <v>251</v>
      </c>
      <c r="Q15" s="50" t="s">
        <v>252</v>
      </c>
      <c r="R15" s="50" t="s">
        <v>252</v>
      </c>
      <c r="S15" s="50" t="s">
        <v>252</v>
      </c>
      <c r="AA15">
        <v>84</v>
      </c>
      <c r="AL15" s="73"/>
    </row>
    <row r="16" spans="1:38" x14ac:dyDescent="0.25">
      <c r="A16">
        <v>2018</v>
      </c>
      <c r="B16">
        <v>10</v>
      </c>
      <c r="C16" s="22">
        <v>43383</v>
      </c>
      <c r="D16" t="s">
        <v>77</v>
      </c>
      <c r="E16" t="s">
        <v>53</v>
      </c>
      <c r="F16" t="s">
        <v>52</v>
      </c>
      <c r="G16" t="s">
        <v>54</v>
      </c>
      <c r="H16" t="s">
        <v>66</v>
      </c>
      <c r="I16" t="s">
        <v>107</v>
      </c>
      <c r="J16" s="49" t="s">
        <v>253</v>
      </c>
      <c r="K16" s="49">
        <v>2.9343170000000001</v>
      </c>
      <c r="L16" s="49">
        <v>-78.203117000000006</v>
      </c>
      <c r="M16" s="50" t="s">
        <v>250</v>
      </c>
      <c r="N16" s="64" t="s">
        <v>537</v>
      </c>
      <c r="O16" s="64" t="s">
        <v>534</v>
      </c>
      <c r="P16" s="50" t="s">
        <v>251</v>
      </c>
      <c r="Q16" s="50" t="s">
        <v>252</v>
      </c>
      <c r="R16" s="50" t="s">
        <v>252</v>
      </c>
      <c r="S16" s="50" t="s">
        <v>252</v>
      </c>
      <c r="AB16">
        <v>83</v>
      </c>
      <c r="AL16" s="73"/>
    </row>
    <row r="17" spans="1:38" x14ac:dyDescent="0.25">
      <c r="A17">
        <v>2018</v>
      </c>
      <c r="B17">
        <v>10</v>
      </c>
      <c r="C17" s="22">
        <v>43383</v>
      </c>
      <c r="D17" t="s">
        <v>77</v>
      </c>
      <c r="E17" t="s">
        <v>53</v>
      </c>
      <c r="F17" t="s">
        <v>52</v>
      </c>
      <c r="G17" t="s">
        <v>54</v>
      </c>
      <c r="H17" t="s">
        <v>66</v>
      </c>
      <c r="I17" t="s">
        <v>108</v>
      </c>
      <c r="J17" s="49" t="s">
        <v>253</v>
      </c>
      <c r="K17" s="49">
        <v>2.9343170000000001</v>
      </c>
      <c r="L17" s="49">
        <v>-78.203117000000006</v>
      </c>
      <c r="M17" s="50" t="s">
        <v>250</v>
      </c>
      <c r="N17" s="64" t="s">
        <v>537</v>
      </c>
      <c r="O17" s="64" t="s">
        <v>534</v>
      </c>
      <c r="P17" s="50" t="s">
        <v>251</v>
      </c>
      <c r="Q17" s="50" t="s">
        <v>252</v>
      </c>
      <c r="R17" s="50" t="s">
        <v>252</v>
      </c>
      <c r="S17" s="50" t="s">
        <v>252</v>
      </c>
      <c r="AC17">
        <v>88</v>
      </c>
      <c r="AL17" s="73"/>
    </row>
    <row r="18" spans="1:38" x14ac:dyDescent="0.25">
      <c r="A18">
        <v>2018</v>
      </c>
      <c r="B18">
        <v>10</v>
      </c>
      <c r="C18" s="22">
        <v>43383</v>
      </c>
      <c r="D18" t="s">
        <v>77</v>
      </c>
      <c r="E18" t="s">
        <v>53</v>
      </c>
      <c r="F18" t="s">
        <v>52</v>
      </c>
      <c r="G18" t="s">
        <v>54</v>
      </c>
      <c r="H18" t="s">
        <v>66</v>
      </c>
      <c r="I18" t="s">
        <v>109</v>
      </c>
      <c r="J18" s="49" t="s">
        <v>253</v>
      </c>
      <c r="K18" s="49">
        <v>2.9343170000000001</v>
      </c>
      <c r="L18" s="49">
        <v>-78.203117000000006</v>
      </c>
      <c r="M18" s="50" t="s">
        <v>250</v>
      </c>
      <c r="N18" s="64" t="s">
        <v>537</v>
      </c>
      <c r="O18" s="64" t="s">
        <v>534</v>
      </c>
      <c r="P18" s="50" t="s">
        <v>251</v>
      </c>
      <c r="Q18" s="50" t="s">
        <v>252</v>
      </c>
      <c r="R18" s="50" t="s">
        <v>252</v>
      </c>
      <c r="S18" s="50" t="s">
        <v>252</v>
      </c>
      <c r="AD18">
        <v>85</v>
      </c>
      <c r="AL18" s="73"/>
    </row>
    <row r="19" spans="1:38" x14ac:dyDescent="0.25">
      <c r="A19">
        <v>2018</v>
      </c>
      <c r="B19">
        <v>10</v>
      </c>
      <c r="C19" s="22">
        <v>43383</v>
      </c>
      <c r="D19" t="s">
        <v>77</v>
      </c>
      <c r="E19" t="s">
        <v>53</v>
      </c>
      <c r="F19" t="s">
        <v>52</v>
      </c>
      <c r="G19" t="s">
        <v>54</v>
      </c>
      <c r="H19" t="s">
        <v>66</v>
      </c>
      <c r="I19" t="s">
        <v>110</v>
      </c>
      <c r="J19" s="49" t="s">
        <v>253</v>
      </c>
      <c r="K19" s="49">
        <v>2.9343170000000001</v>
      </c>
      <c r="L19" s="49">
        <v>-78.203117000000006</v>
      </c>
      <c r="M19" s="50" t="s">
        <v>250</v>
      </c>
      <c r="N19" s="64" t="s">
        <v>537</v>
      </c>
      <c r="O19" s="64" t="s">
        <v>534</v>
      </c>
      <c r="P19" s="50" t="s">
        <v>251</v>
      </c>
      <c r="Q19" s="50" t="s">
        <v>252</v>
      </c>
      <c r="R19" s="50" t="s">
        <v>252</v>
      </c>
      <c r="S19" s="50" t="s">
        <v>252</v>
      </c>
      <c r="AE19">
        <v>75</v>
      </c>
      <c r="AL19" s="73"/>
    </row>
    <row r="20" spans="1:38" x14ac:dyDescent="0.25">
      <c r="A20">
        <v>2018</v>
      </c>
      <c r="B20">
        <v>10</v>
      </c>
      <c r="C20" s="22">
        <v>43383</v>
      </c>
      <c r="D20" t="s">
        <v>77</v>
      </c>
      <c r="E20" t="s">
        <v>53</v>
      </c>
      <c r="F20" t="s">
        <v>52</v>
      </c>
      <c r="G20" t="s">
        <v>54</v>
      </c>
      <c r="H20" t="s">
        <v>66</v>
      </c>
      <c r="I20" t="s">
        <v>111</v>
      </c>
      <c r="J20" s="49" t="s">
        <v>253</v>
      </c>
      <c r="K20" s="49">
        <v>2.9343170000000001</v>
      </c>
      <c r="L20" s="49">
        <v>-78.203117000000006</v>
      </c>
      <c r="M20" s="50" t="s">
        <v>250</v>
      </c>
      <c r="N20" s="64" t="s">
        <v>537</v>
      </c>
      <c r="O20" s="64" t="s">
        <v>534</v>
      </c>
      <c r="P20" s="50" t="s">
        <v>251</v>
      </c>
      <c r="Q20" s="50" t="s">
        <v>252</v>
      </c>
      <c r="R20" s="50" t="s">
        <v>252</v>
      </c>
      <c r="S20" s="50" t="s">
        <v>252</v>
      </c>
      <c r="AF20">
        <v>82</v>
      </c>
      <c r="AL20" s="73"/>
    </row>
    <row r="21" spans="1:38" x14ac:dyDescent="0.25">
      <c r="A21">
        <v>2018</v>
      </c>
      <c r="B21">
        <v>10</v>
      </c>
      <c r="C21" s="22">
        <v>43383</v>
      </c>
      <c r="D21" t="s">
        <v>77</v>
      </c>
      <c r="E21" t="s">
        <v>53</v>
      </c>
      <c r="F21" t="s">
        <v>52</v>
      </c>
      <c r="G21" t="s">
        <v>54</v>
      </c>
      <c r="H21" t="s">
        <v>66</v>
      </c>
      <c r="I21" t="s">
        <v>112</v>
      </c>
      <c r="J21" s="49" t="s">
        <v>253</v>
      </c>
      <c r="K21" s="49">
        <v>2.9343170000000001</v>
      </c>
      <c r="L21" s="49">
        <v>-78.203117000000006</v>
      </c>
      <c r="M21" s="50" t="s">
        <v>250</v>
      </c>
      <c r="N21" s="64" t="s">
        <v>537</v>
      </c>
      <c r="O21" s="64" t="s">
        <v>534</v>
      </c>
      <c r="P21" s="50" t="s">
        <v>251</v>
      </c>
      <c r="Q21" s="50" t="s">
        <v>252</v>
      </c>
      <c r="R21" s="50" t="s">
        <v>252</v>
      </c>
      <c r="S21" s="50" t="s">
        <v>252</v>
      </c>
      <c r="AG21">
        <v>89</v>
      </c>
      <c r="AL21" s="73"/>
    </row>
    <row r="22" spans="1:38" x14ac:dyDescent="0.25">
      <c r="A22">
        <v>2018</v>
      </c>
      <c r="B22">
        <v>10</v>
      </c>
      <c r="C22" s="22">
        <v>43383</v>
      </c>
      <c r="D22" t="s">
        <v>77</v>
      </c>
      <c r="E22" t="s">
        <v>53</v>
      </c>
      <c r="F22" t="s">
        <v>52</v>
      </c>
      <c r="G22" t="s">
        <v>54</v>
      </c>
      <c r="H22" t="s">
        <v>66</v>
      </c>
      <c r="I22" s="23" t="s">
        <v>103</v>
      </c>
      <c r="J22" s="49" t="s">
        <v>253</v>
      </c>
      <c r="K22" s="49">
        <v>2.9343170000000001</v>
      </c>
      <c r="L22" s="49">
        <v>-78.203117000000006</v>
      </c>
      <c r="M22" s="50" t="s">
        <v>250</v>
      </c>
      <c r="N22" s="64" t="s">
        <v>537</v>
      </c>
      <c r="O22" s="64" t="s">
        <v>534</v>
      </c>
      <c r="P22" s="50" t="s">
        <v>251</v>
      </c>
      <c r="Q22" s="50" t="s">
        <v>252</v>
      </c>
      <c r="R22" s="50" t="s">
        <v>252</v>
      </c>
      <c r="S22" s="50" t="s">
        <v>252</v>
      </c>
      <c r="AH22">
        <v>61</v>
      </c>
      <c r="AL22" s="73"/>
    </row>
    <row r="23" spans="1:38" x14ac:dyDescent="0.25">
      <c r="A23">
        <v>2018</v>
      </c>
      <c r="B23">
        <v>10</v>
      </c>
      <c r="C23" s="22">
        <v>43384</v>
      </c>
      <c r="D23" t="s">
        <v>77</v>
      </c>
      <c r="E23" t="s">
        <v>53</v>
      </c>
      <c r="F23" t="s">
        <v>52</v>
      </c>
      <c r="G23" t="s">
        <v>54</v>
      </c>
      <c r="H23" t="s">
        <v>95</v>
      </c>
      <c r="I23" t="s">
        <v>123</v>
      </c>
      <c r="J23" s="49" t="s">
        <v>253</v>
      </c>
      <c r="K23" s="49">
        <v>2.9343170000000001</v>
      </c>
      <c r="L23" s="49">
        <v>-78.203117000000006</v>
      </c>
      <c r="M23" s="50" t="s">
        <v>250</v>
      </c>
      <c r="N23" s="64" t="s">
        <v>537</v>
      </c>
      <c r="O23" s="64" t="s">
        <v>534</v>
      </c>
      <c r="P23" s="50" t="s">
        <v>251</v>
      </c>
      <c r="Q23" s="50" t="s">
        <v>252</v>
      </c>
      <c r="R23" s="50" t="s">
        <v>252</v>
      </c>
      <c r="S23" s="50" t="s">
        <v>252</v>
      </c>
      <c r="T23">
        <f>16.19/20</f>
        <v>0.80950000000000011</v>
      </c>
      <c r="U23">
        <f>15.54/20</f>
        <v>0.77699999999999991</v>
      </c>
      <c r="V23">
        <f>14.6/20</f>
        <v>0.73</v>
      </c>
      <c r="W23">
        <f>16.2/20</f>
        <v>0.80999999999999994</v>
      </c>
      <c r="X23">
        <f>15.43/20</f>
        <v>0.77149999999999996</v>
      </c>
      <c r="Y23">
        <v>90</v>
      </c>
      <c r="AL23" s="73"/>
    </row>
    <row r="24" spans="1:38" x14ac:dyDescent="0.25">
      <c r="A24">
        <v>2018</v>
      </c>
      <c r="B24">
        <v>10</v>
      </c>
      <c r="C24" s="22">
        <v>43384</v>
      </c>
      <c r="D24" t="s">
        <v>77</v>
      </c>
      <c r="E24" t="s">
        <v>53</v>
      </c>
      <c r="F24" t="s">
        <v>52</v>
      </c>
      <c r="G24" t="s">
        <v>54</v>
      </c>
      <c r="H24" t="s">
        <v>95</v>
      </c>
      <c r="I24" s="23" t="s">
        <v>124</v>
      </c>
      <c r="J24" s="49" t="s">
        <v>253</v>
      </c>
      <c r="K24" s="49">
        <v>2.9343170000000001</v>
      </c>
      <c r="L24" s="49">
        <v>-78.203117000000006</v>
      </c>
      <c r="M24" s="50" t="s">
        <v>250</v>
      </c>
      <c r="N24" s="64" t="s">
        <v>537</v>
      </c>
      <c r="O24" s="64" t="s">
        <v>534</v>
      </c>
      <c r="P24" s="50" t="s">
        <v>251</v>
      </c>
      <c r="Q24" s="50" t="s">
        <v>252</v>
      </c>
      <c r="R24" s="50" t="s">
        <v>252</v>
      </c>
      <c r="S24" s="50" t="s">
        <v>252</v>
      </c>
      <c r="Z24">
        <v>64</v>
      </c>
      <c r="AL24" s="73"/>
    </row>
    <row r="25" spans="1:38" x14ac:dyDescent="0.25">
      <c r="A25">
        <v>2018</v>
      </c>
      <c r="B25">
        <v>10</v>
      </c>
      <c r="C25" s="22">
        <v>43384</v>
      </c>
      <c r="D25" t="s">
        <v>77</v>
      </c>
      <c r="E25" t="s">
        <v>53</v>
      </c>
      <c r="F25" t="s">
        <v>52</v>
      </c>
      <c r="G25" t="s">
        <v>54</v>
      </c>
      <c r="H25" t="s">
        <v>95</v>
      </c>
      <c r="I25" t="s">
        <v>125</v>
      </c>
      <c r="J25" s="49" t="s">
        <v>253</v>
      </c>
      <c r="K25" s="49">
        <v>2.9343170000000001</v>
      </c>
      <c r="L25" s="49">
        <v>-78.203117000000006</v>
      </c>
      <c r="M25" s="50" t="s">
        <v>250</v>
      </c>
      <c r="N25" s="64" t="s">
        <v>537</v>
      </c>
      <c r="O25" s="64" t="s">
        <v>534</v>
      </c>
      <c r="P25" s="50" t="s">
        <v>251</v>
      </c>
      <c r="Q25" s="50" t="s">
        <v>252</v>
      </c>
      <c r="R25" s="50" t="s">
        <v>252</v>
      </c>
      <c r="S25" s="50" t="s">
        <v>252</v>
      </c>
      <c r="AA25">
        <v>75</v>
      </c>
      <c r="AL25" s="73"/>
    </row>
    <row r="26" spans="1:38" x14ac:dyDescent="0.25">
      <c r="A26">
        <v>2018</v>
      </c>
      <c r="B26">
        <v>10</v>
      </c>
      <c r="C26" s="22">
        <v>43384</v>
      </c>
      <c r="D26" t="s">
        <v>77</v>
      </c>
      <c r="E26" t="s">
        <v>53</v>
      </c>
      <c r="F26" t="s">
        <v>52</v>
      </c>
      <c r="G26" t="s">
        <v>54</v>
      </c>
      <c r="H26" t="s">
        <v>95</v>
      </c>
      <c r="I26" s="23" t="s">
        <v>126</v>
      </c>
      <c r="J26" s="49" t="s">
        <v>253</v>
      </c>
      <c r="K26" s="49">
        <v>2.9343170000000001</v>
      </c>
      <c r="L26" s="49">
        <v>-78.203117000000006</v>
      </c>
      <c r="M26" s="50" t="s">
        <v>250</v>
      </c>
      <c r="N26" s="64" t="s">
        <v>537</v>
      </c>
      <c r="O26" s="64" t="s">
        <v>534</v>
      </c>
      <c r="P26" s="50" t="s">
        <v>251</v>
      </c>
      <c r="Q26" s="50" t="s">
        <v>252</v>
      </c>
      <c r="R26" s="50" t="s">
        <v>252</v>
      </c>
      <c r="S26" s="50" t="s">
        <v>252</v>
      </c>
      <c r="AB26">
        <v>87</v>
      </c>
      <c r="AL26" s="73"/>
    </row>
    <row r="27" spans="1:38" x14ac:dyDescent="0.25">
      <c r="A27">
        <v>2018</v>
      </c>
      <c r="B27">
        <v>10</v>
      </c>
      <c r="C27" s="22">
        <v>43384</v>
      </c>
      <c r="D27" t="s">
        <v>77</v>
      </c>
      <c r="E27" t="s">
        <v>53</v>
      </c>
      <c r="F27" t="s">
        <v>52</v>
      </c>
      <c r="G27" t="s">
        <v>54</v>
      </c>
      <c r="H27" t="s">
        <v>95</v>
      </c>
      <c r="I27" t="s">
        <v>127</v>
      </c>
      <c r="J27" s="49" t="s">
        <v>253</v>
      </c>
      <c r="K27" s="49">
        <v>2.9343170000000001</v>
      </c>
      <c r="L27" s="49">
        <v>-78.203117000000006</v>
      </c>
      <c r="M27" s="50" t="s">
        <v>250</v>
      </c>
      <c r="N27" s="64" t="s">
        <v>537</v>
      </c>
      <c r="O27" s="64" t="s">
        <v>534</v>
      </c>
      <c r="P27" s="50" t="s">
        <v>251</v>
      </c>
      <c r="Q27" s="50" t="s">
        <v>252</v>
      </c>
      <c r="R27" s="50" t="s">
        <v>252</v>
      </c>
      <c r="S27" s="50" t="s">
        <v>252</v>
      </c>
      <c r="AC27">
        <v>87</v>
      </c>
      <c r="AL27" s="73"/>
    </row>
    <row r="28" spans="1:38" x14ac:dyDescent="0.25">
      <c r="A28">
        <v>2018</v>
      </c>
      <c r="B28">
        <v>10</v>
      </c>
      <c r="C28" s="22">
        <v>43384</v>
      </c>
      <c r="D28" t="s">
        <v>77</v>
      </c>
      <c r="E28" t="s">
        <v>53</v>
      </c>
      <c r="F28" t="s">
        <v>52</v>
      </c>
      <c r="G28" t="s">
        <v>54</v>
      </c>
      <c r="H28" t="s">
        <v>95</v>
      </c>
      <c r="I28" s="23" t="s">
        <v>128</v>
      </c>
      <c r="J28" s="49" t="s">
        <v>253</v>
      </c>
      <c r="K28" s="49">
        <v>2.9343170000000001</v>
      </c>
      <c r="L28" s="49">
        <v>-78.203117000000006</v>
      </c>
      <c r="M28" s="50" t="s">
        <v>250</v>
      </c>
      <c r="N28" s="64" t="s">
        <v>537</v>
      </c>
      <c r="O28" s="64" t="s">
        <v>534</v>
      </c>
      <c r="P28" s="50" t="s">
        <v>251</v>
      </c>
      <c r="Q28" s="50" t="s">
        <v>252</v>
      </c>
      <c r="R28" s="50" t="s">
        <v>252</v>
      </c>
      <c r="S28" s="50" t="s">
        <v>252</v>
      </c>
      <c r="AD28">
        <v>87</v>
      </c>
      <c r="AL28" s="73"/>
    </row>
    <row r="29" spans="1:38" x14ac:dyDescent="0.25">
      <c r="A29">
        <v>2018</v>
      </c>
      <c r="B29">
        <v>10</v>
      </c>
      <c r="C29" s="22">
        <v>43384</v>
      </c>
      <c r="D29" t="s">
        <v>77</v>
      </c>
      <c r="E29" t="s">
        <v>53</v>
      </c>
      <c r="F29" t="s">
        <v>52</v>
      </c>
      <c r="G29" t="s">
        <v>54</v>
      </c>
      <c r="H29" t="s">
        <v>95</v>
      </c>
      <c r="I29" t="s">
        <v>129</v>
      </c>
      <c r="J29" s="49" t="s">
        <v>253</v>
      </c>
      <c r="K29" s="49">
        <v>2.9343170000000001</v>
      </c>
      <c r="L29" s="49">
        <v>-78.203117000000006</v>
      </c>
      <c r="M29" s="50" t="s">
        <v>250</v>
      </c>
      <c r="N29" s="64" t="s">
        <v>537</v>
      </c>
      <c r="O29" s="64" t="s">
        <v>534</v>
      </c>
      <c r="P29" s="50" t="s">
        <v>251</v>
      </c>
      <c r="Q29" s="50" t="s">
        <v>252</v>
      </c>
      <c r="R29" s="50" t="s">
        <v>252</v>
      </c>
      <c r="S29" s="50" t="s">
        <v>252</v>
      </c>
      <c r="AE29">
        <v>86</v>
      </c>
      <c r="AL29" s="73"/>
    </row>
    <row r="30" spans="1:38" x14ac:dyDescent="0.25">
      <c r="A30">
        <v>2018</v>
      </c>
      <c r="B30">
        <v>10</v>
      </c>
      <c r="C30" s="22">
        <v>43384</v>
      </c>
      <c r="D30" t="s">
        <v>77</v>
      </c>
      <c r="E30" t="s">
        <v>53</v>
      </c>
      <c r="F30" t="s">
        <v>52</v>
      </c>
      <c r="G30" t="s">
        <v>54</v>
      </c>
      <c r="H30" t="s">
        <v>95</v>
      </c>
      <c r="I30" s="23" t="s">
        <v>130</v>
      </c>
      <c r="J30" s="49" t="s">
        <v>253</v>
      </c>
      <c r="K30" s="49">
        <v>2.9343170000000001</v>
      </c>
      <c r="L30" s="49">
        <v>-78.203117000000006</v>
      </c>
      <c r="M30" s="50" t="s">
        <v>250</v>
      </c>
      <c r="N30" s="64" t="s">
        <v>537</v>
      </c>
      <c r="O30" s="64" t="s">
        <v>534</v>
      </c>
      <c r="P30" s="50" t="s">
        <v>251</v>
      </c>
      <c r="Q30" s="50" t="s">
        <v>252</v>
      </c>
      <c r="R30" s="50" t="s">
        <v>252</v>
      </c>
      <c r="S30" s="50" t="s">
        <v>252</v>
      </c>
      <c r="AF30">
        <v>87</v>
      </c>
      <c r="AL30" s="73"/>
    </row>
    <row r="31" spans="1:38" x14ac:dyDescent="0.25">
      <c r="A31">
        <v>2018</v>
      </c>
      <c r="B31">
        <v>10</v>
      </c>
      <c r="C31" s="22">
        <v>43384</v>
      </c>
      <c r="D31" t="s">
        <v>77</v>
      </c>
      <c r="E31" t="s">
        <v>53</v>
      </c>
      <c r="F31" t="s">
        <v>52</v>
      </c>
      <c r="G31" t="s">
        <v>54</v>
      </c>
      <c r="H31" t="s">
        <v>95</v>
      </c>
      <c r="I31" t="s">
        <v>131</v>
      </c>
      <c r="J31" s="49" t="s">
        <v>253</v>
      </c>
      <c r="K31" s="49">
        <v>2.9343170000000001</v>
      </c>
      <c r="L31" s="49">
        <v>-78.203117000000006</v>
      </c>
      <c r="M31" s="50" t="s">
        <v>250</v>
      </c>
      <c r="N31" s="64" t="s">
        <v>537</v>
      </c>
      <c r="O31" s="64" t="s">
        <v>534</v>
      </c>
      <c r="P31" s="50" t="s">
        <v>251</v>
      </c>
      <c r="Q31" s="50" t="s">
        <v>252</v>
      </c>
      <c r="R31" s="50" t="s">
        <v>252</v>
      </c>
      <c r="S31" s="50" t="s">
        <v>252</v>
      </c>
      <c r="AG31">
        <v>85</v>
      </c>
      <c r="AL31" s="73"/>
    </row>
    <row r="32" spans="1:38" x14ac:dyDescent="0.25">
      <c r="A32">
        <v>2018</v>
      </c>
      <c r="B32">
        <v>10</v>
      </c>
      <c r="C32" s="22">
        <v>43384</v>
      </c>
      <c r="D32" t="s">
        <v>77</v>
      </c>
      <c r="E32" t="s">
        <v>53</v>
      </c>
      <c r="F32" t="s">
        <v>52</v>
      </c>
      <c r="G32" t="s">
        <v>54</v>
      </c>
      <c r="H32" t="s">
        <v>95</v>
      </c>
      <c r="I32" s="23" t="s">
        <v>132</v>
      </c>
      <c r="J32" s="49" t="s">
        <v>253</v>
      </c>
      <c r="K32" s="49">
        <v>2.9343170000000001</v>
      </c>
      <c r="L32" s="49">
        <v>-78.203117000000006</v>
      </c>
      <c r="M32" s="50" t="s">
        <v>250</v>
      </c>
      <c r="N32" s="64" t="s">
        <v>537</v>
      </c>
      <c r="O32" s="64" t="s">
        <v>534</v>
      </c>
      <c r="P32" s="50" t="s">
        <v>251</v>
      </c>
      <c r="Q32" s="50" t="s">
        <v>252</v>
      </c>
      <c r="R32" s="50" t="s">
        <v>252</v>
      </c>
      <c r="S32" s="50" t="s">
        <v>252</v>
      </c>
      <c r="AH32">
        <v>86</v>
      </c>
      <c r="AL32" s="73" t="s">
        <v>519</v>
      </c>
    </row>
    <row r="33" spans="1:38" x14ac:dyDescent="0.25">
      <c r="A33">
        <v>2018</v>
      </c>
      <c r="B33">
        <v>10</v>
      </c>
      <c r="C33" s="22">
        <v>43385</v>
      </c>
      <c r="D33" t="s">
        <v>77</v>
      </c>
      <c r="E33" t="s">
        <v>53</v>
      </c>
      <c r="F33" t="s">
        <v>52</v>
      </c>
      <c r="G33" t="s">
        <v>137</v>
      </c>
      <c r="H33" t="s">
        <v>55</v>
      </c>
      <c r="I33" t="s">
        <v>143</v>
      </c>
      <c r="J33" s="49" t="s">
        <v>253</v>
      </c>
      <c r="K33">
        <v>2.9475169999999999</v>
      </c>
      <c r="L33">
        <v>-78.198132999999999</v>
      </c>
      <c r="M33" s="50" t="s">
        <v>250</v>
      </c>
      <c r="N33" s="64" t="s">
        <v>537</v>
      </c>
      <c r="O33" t="s">
        <v>535</v>
      </c>
      <c r="P33" s="50" t="s">
        <v>251</v>
      </c>
      <c r="Q33" s="50" t="s">
        <v>252</v>
      </c>
      <c r="R33" s="50" t="s">
        <v>252</v>
      </c>
      <c r="S33" s="50" t="s">
        <v>252</v>
      </c>
      <c r="T33">
        <f>12.73/20</f>
        <v>0.63650000000000007</v>
      </c>
      <c r="U33">
        <f>11/20</f>
        <v>0.55000000000000004</v>
      </c>
      <c r="V33">
        <f>12.7/20</f>
        <v>0.63500000000000001</v>
      </c>
      <c r="W33">
        <f>11.49/20</f>
        <v>0.57450000000000001</v>
      </c>
      <c r="X33">
        <f>9.2/20</f>
        <v>0.45999999999999996</v>
      </c>
      <c r="Y33">
        <v>55</v>
      </c>
      <c r="AL33" s="73"/>
    </row>
    <row r="34" spans="1:38" x14ac:dyDescent="0.25">
      <c r="A34">
        <v>2018</v>
      </c>
      <c r="B34">
        <v>10</v>
      </c>
      <c r="C34" s="22">
        <v>43385</v>
      </c>
      <c r="D34" t="s">
        <v>77</v>
      </c>
      <c r="E34" t="s">
        <v>53</v>
      </c>
      <c r="F34" t="s">
        <v>52</v>
      </c>
      <c r="G34" t="s">
        <v>137</v>
      </c>
      <c r="H34" t="s">
        <v>55</v>
      </c>
      <c r="I34" t="s">
        <v>144</v>
      </c>
      <c r="J34" s="49" t="s">
        <v>253</v>
      </c>
      <c r="K34" s="49">
        <v>2.9475169999999999</v>
      </c>
      <c r="L34" s="49">
        <v>-78.198132999999999</v>
      </c>
      <c r="M34" s="50" t="s">
        <v>250</v>
      </c>
      <c r="N34" s="64" t="s">
        <v>537</v>
      </c>
      <c r="O34" s="64" t="s">
        <v>535</v>
      </c>
      <c r="P34" s="50" t="s">
        <v>251</v>
      </c>
      <c r="Q34" s="50" t="s">
        <v>252</v>
      </c>
      <c r="R34" s="50" t="s">
        <v>252</v>
      </c>
      <c r="S34" s="50" t="s">
        <v>252</v>
      </c>
      <c r="Z34">
        <v>64</v>
      </c>
      <c r="AL34" s="73"/>
    </row>
    <row r="35" spans="1:38" x14ac:dyDescent="0.25">
      <c r="A35">
        <v>2018</v>
      </c>
      <c r="B35">
        <v>10</v>
      </c>
      <c r="C35" s="22">
        <v>43385</v>
      </c>
      <c r="D35" t="s">
        <v>77</v>
      </c>
      <c r="E35" t="s">
        <v>53</v>
      </c>
      <c r="F35" t="s">
        <v>52</v>
      </c>
      <c r="G35" t="s">
        <v>137</v>
      </c>
      <c r="H35" t="s">
        <v>55</v>
      </c>
      <c r="I35" t="s">
        <v>145</v>
      </c>
      <c r="J35" s="49" t="s">
        <v>253</v>
      </c>
      <c r="K35" s="49">
        <v>2.9475169999999999</v>
      </c>
      <c r="L35" s="49">
        <v>-78.198132999999999</v>
      </c>
      <c r="M35" s="50" t="s">
        <v>250</v>
      </c>
      <c r="N35" s="64" t="s">
        <v>537</v>
      </c>
      <c r="O35" s="64" t="s">
        <v>535</v>
      </c>
      <c r="P35" s="50" t="s">
        <v>251</v>
      </c>
      <c r="Q35" s="50" t="s">
        <v>252</v>
      </c>
      <c r="R35" s="50" t="s">
        <v>252</v>
      </c>
      <c r="S35" s="50" t="s">
        <v>252</v>
      </c>
      <c r="AA35">
        <v>73</v>
      </c>
      <c r="AL35" s="73"/>
    </row>
    <row r="36" spans="1:38" x14ac:dyDescent="0.25">
      <c r="A36">
        <v>2018</v>
      </c>
      <c r="B36">
        <v>10</v>
      </c>
      <c r="C36" s="22">
        <v>43385</v>
      </c>
      <c r="D36" t="s">
        <v>77</v>
      </c>
      <c r="E36" t="s">
        <v>53</v>
      </c>
      <c r="F36" t="s">
        <v>52</v>
      </c>
      <c r="G36" t="s">
        <v>137</v>
      </c>
      <c r="H36" t="s">
        <v>55</v>
      </c>
      <c r="I36" t="s">
        <v>146</v>
      </c>
      <c r="J36" s="49" t="s">
        <v>253</v>
      </c>
      <c r="K36" s="49">
        <v>2.9475169999999999</v>
      </c>
      <c r="L36" s="49">
        <v>-78.198132999999999</v>
      </c>
      <c r="M36" s="50" t="s">
        <v>250</v>
      </c>
      <c r="N36" s="64" t="s">
        <v>537</v>
      </c>
      <c r="O36" s="64" t="s">
        <v>535</v>
      </c>
      <c r="P36" s="50" t="s">
        <v>251</v>
      </c>
      <c r="Q36" s="50" t="s">
        <v>252</v>
      </c>
      <c r="R36" s="50" t="s">
        <v>252</v>
      </c>
      <c r="S36" s="50" t="s">
        <v>252</v>
      </c>
      <c r="AB36">
        <v>46</v>
      </c>
      <c r="AL36" s="73"/>
    </row>
    <row r="37" spans="1:38" x14ac:dyDescent="0.25">
      <c r="A37">
        <v>2018</v>
      </c>
      <c r="B37">
        <v>10</v>
      </c>
      <c r="C37" s="22">
        <v>43385</v>
      </c>
      <c r="D37" t="s">
        <v>77</v>
      </c>
      <c r="E37" t="s">
        <v>53</v>
      </c>
      <c r="F37" t="s">
        <v>52</v>
      </c>
      <c r="G37" t="s">
        <v>137</v>
      </c>
      <c r="H37" t="s">
        <v>55</v>
      </c>
      <c r="I37" t="s">
        <v>147</v>
      </c>
      <c r="J37" s="49" t="s">
        <v>253</v>
      </c>
      <c r="K37" s="49">
        <v>2.9475169999999999</v>
      </c>
      <c r="L37" s="49">
        <v>-78.198132999999999</v>
      </c>
      <c r="M37" s="50" t="s">
        <v>250</v>
      </c>
      <c r="N37" s="64" t="s">
        <v>537</v>
      </c>
      <c r="O37" s="64" t="s">
        <v>535</v>
      </c>
      <c r="P37" s="50" t="s">
        <v>251</v>
      </c>
      <c r="Q37" s="50" t="s">
        <v>252</v>
      </c>
      <c r="R37" s="50" t="s">
        <v>252</v>
      </c>
      <c r="S37" s="50" t="s">
        <v>252</v>
      </c>
      <c r="AC37">
        <v>28</v>
      </c>
      <c r="AL37" s="73"/>
    </row>
    <row r="38" spans="1:38" x14ac:dyDescent="0.25">
      <c r="A38">
        <v>2018</v>
      </c>
      <c r="B38">
        <v>10</v>
      </c>
      <c r="C38" s="22">
        <v>43385</v>
      </c>
      <c r="D38" t="s">
        <v>77</v>
      </c>
      <c r="E38" t="s">
        <v>53</v>
      </c>
      <c r="F38" t="s">
        <v>52</v>
      </c>
      <c r="G38" t="s">
        <v>137</v>
      </c>
      <c r="H38" t="s">
        <v>55</v>
      </c>
      <c r="I38" t="s">
        <v>148</v>
      </c>
      <c r="J38" s="49" t="s">
        <v>253</v>
      </c>
      <c r="K38" s="49">
        <v>2.9475169999999999</v>
      </c>
      <c r="L38" s="49">
        <v>-78.198132999999999</v>
      </c>
      <c r="M38" s="50" t="s">
        <v>250</v>
      </c>
      <c r="N38" s="64" t="s">
        <v>537</v>
      </c>
      <c r="O38" s="64" t="s">
        <v>535</v>
      </c>
      <c r="P38" s="50" t="s">
        <v>251</v>
      </c>
      <c r="Q38" s="50" t="s">
        <v>252</v>
      </c>
      <c r="R38" s="50" t="s">
        <v>252</v>
      </c>
      <c r="S38" s="50" t="s">
        <v>252</v>
      </c>
      <c r="AD38">
        <v>82</v>
      </c>
      <c r="AL38" s="73"/>
    </row>
    <row r="39" spans="1:38" x14ac:dyDescent="0.25">
      <c r="A39">
        <v>2018</v>
      </c>
      <c r="B39">
        <v>10</v>
      </c>
      <c r="C39" s="22">
        <v>43385</v>
      </c>
      <c r="D39" t="s">
        <v>77</v>
      </c>
      <c r="E39" t="s">
        <v>53</v>
      </c>
      <c r="F39" t="s">
        <v>52</v>
      </c>
      <c r="G39" t="s">
        <v>137</v>
      </c>
      <c r="H39" t="s">
        <v>55</v>
      </c>
      <c r="I39" t="s">
        <v>149</v>
      </c>
      <c r="J39" s="49" t="s">
        <v>253</v>
      </c>
      <c r="K39" s="49">
        <v>2.9475169999999999</v>
      </c>
      <c r="L39" s="49">
        <v>-78.198132999999999</v>
      </c>
      <c r="M39" s="50" t="s">
        <v>250</v>
      </c>
      <c r="N39" s="64" t="s">
        <v>537</v>
      </c>
      <c r="O39" s="64" t="s">
        <v>535</v>
      </c>
      <c r="P39" s="50" t="s">
        <v>251</v>
      </c>
      <c r="Q39" s="50" t="s">
        <v>252</v>
      </c>
      <c r="R39" s="50" t="s">
        <v>252</v>
      </c>
      <c r="S39" s="50" t="s">
        <v>252</v>
      </c>
      <c r="AE39">
        <v>34</v>
      </c>
      <c r="AL39" s="73"/>
    </row>
    <row r="40" spans="1:38" x14ac:dyDescent="0.25">
      <c r="A40">
        <v>2018</v>
      </c>
      <c r="B40">
        <v>10</v>
      </c>
      <c r="C40" s="22">
        <v>43385</v>
      </c>
      <c r="D40" t="s">
        <v>77</v>
      </c>
      <c r="E40" t="s">
        <v>53</v>
      </c>
      <c r="F40" t="s">
        <v>52</v>
      </c>
      <c r="G40" t="s">
        <v>137</v>
      </c>
      <c r="H40" t="s">
        <v>55</v>
      </c>
      <c r="I40" t="s">
        <v>150</v>
      </c>
      <c r="J40" s="49" t="s">
        <v>253</v>
      </c>
      <c r="K40" s="49">
        <v>2.9475169999999999</v>
      </c>
      <c r="L40" s="49">
        <v>-78.198132999999999</v>
      </c>
      <c r="M40" s="50" t="s">
        <v>250</v>
      </c>
      <c r="N40" s="64" t="s">
        <v>537</v>
      </c>
      <c r="O40" s="64" t="s">
        <v>535</v>
      </c>
      <c r="P40" s="50" t="s">
        <v>251</v>
      </c>
      <c r="Q40" s="50" t="s">
        <v>252</v>
      </c>
      <c r="R40" s="50" t="s">
        <v>252</v>
      </c>
      <c r="S40" s="50" t="s">
        <v>252</v>
      </c>
      <c r="AF40">
        <v>80</v>
      </c>
      <c r="AL40" s="73"/>
    </row>
    <row r="41" spans="1:38" x14ac:dyDescent="0.25">
      <c r="A41">
        <v>2018</v>
      </c>
      <c r="B41">
        <v>10</v>
      </c>
      <c r="C41" s="22">
        <v>43385</v>
      </c>
      <c r="D41" t="s">
        <v>77</v>
      </c>
      <c r="E41" t="s">
        <v>53</v>
      </c>
      <c r="F41" t="s">
        <v>52</v>
      </c>
      <c r="G41" t="s">
        <v>137</v>
      </c>
      <c r="H41" t="s">
        <v>55</v>
      </c>
      <c r="I41" t="s">
        <v>151</v>
      </c>
      <c r="J41" s="49" t="s">
        <v>253</v>
      </c>
      <c r="K41" s="49">
        <v>2.9475169999999999</v>
      </c>
      <c r="L41" s="49">
        <v>-78.198132999999999</v>
      </c>
      <c r="M41" s="50" t="s">
        <v>250</v>
      </c>
      <c r="N41" s="64" t="s">
        <v>537</v>
      </c>
      <c r="O41" s="64" t="s">
        <v>535</v>
      </c>
      <c r="P41" s="50" t="s">
        <v>251</v>
      </c>
      <c r="Q41" s="50" t="s">
        <v>252</v>
      </c>
      <c r="R41" s="50" t="s">
        <v>252</v>
      </c>
      <c r="S41" s="50" t="s">
        <v>252</v>
      </c>
      <c r="AG41">
        <v>88</v>
      </c>
      <c r="AL41" s="73"/>
    </row>
    <row r="42" spans="1:38" x14ac:dyDescent="0.25">
      <c r="A42">
        <v>2018</v>
      </c>
      <c r="B42">
        <v>10</v>
      </c>
      <c r="C42" s="22">
        <v>43385</v>
      </c>
      <c r="D42" t="s">
        <v>77</v>
      </c>
      <c r="E42" t="s">
        <v>53</v>
      </c>
      <c r="F42" t="s">
        <v>52</v>
      </c>
      <c r="G42" t="s">
        <v>137</v>
      </c>
      <c r="H42" t="s">
        <v>55</v>
      </c>
      <c r="I42" t="s">
        <v>152</v>
      </c>
      <c r="J42" s="49" t="s">
        <v>253</v>
      </c>
      <c r="K42" s="49">
        <v>2.9475169999999999</v>
      </c>
      <c r="L42" s="49">
        <v>-78.198132999999999</v>
      </c>
      <c r="M42" s="50" t="s">
        <v>250</v>
      </c>
      <c r="N42" s="64" t="s">
        <v>537</v>
      </c>
      <c r="O42" s="64" t="s">
        <v>535</v>
      </c>
      <c r="P42" s="50" t="s">
        <v>251</v>
      </c>
      <c r="Q42" s="50" t="s">
        <v>252</v>
      </c>
      <c r="R42" s="50" t="s">
        <v>252</v>
      </c>
      <c r="S42" s="50" t="s">
        <v>252</v>
      </c>
      <c r="AH42">
        <v>49</v>
      </c>
      <c r="AL42" s="73"/>
    </row>
    <row r="43" spans="1:38" x14ac:dyDescent="0.25">
      <c r="A43">
        <v>2018</v>
      </c>
      <c r="B43">
        <v>10</v>
      </c>
      <c r="C43" s="22">
        <v>43385</v>
      </c>
      <c r="D43" t="s">
        <v>77</v>
      </c>
      <c r="E43" t="s">
        <v>53</v>
      </c>
      <c r="F43" t="s">
        <v>52</v>
      </c>
      <c r="G43" t="s">
        <v>137</v>
      </c>
      <c r="H43" t="s">
        <v>66</v>
      </c>
      <c r="I43" t="s">
        <v>153</v>
      </c>
      <c r="J43" s="49" t="s">
        <v>253</v>
      </c>
      <c r="K43" s="49">
        <v>2.9475169999999999</v>
      </c>
      <c r="L43" s="49">
        <v>-78.198132999999999</v>
      </c>
      <c r="M43" s="50" t="s">
        <v>250</v>
      </c>
      <c r="N43" s="64" t="s">
        <v>537</v>
      </c>
      <c r="O43" s="64" t="s">
        <v>535</v>
      </c>
      <c r="P43" s="50" t="s">
        <v>251</v>
      </c>
      <c r="Q43" s="50" t="s">
        <v>252</v>
      </c>
      <c r="R43" s="50" t="s">
        <v>252</v>
      </c>
      <c r="S43" s="50" t="s">
        <v>252</v>
      </c>
      <c r="T43">
        <f>14.29/20</f>
        <v>0.71449999999999991</v>
      </c>
      <c r="U43">
        <f>14.5/20</f>
        <v>0.72499999999999998</v>
      </c>
      <c r="V43">
        <f>13.8/20</f>
        <v>0.69000000000000006</v>
      </c>
      <c r="W43">
        <f>13.2/20</f>
        <v>0.65999999999999992</v>
      </c>
      <c r="X43">
        <f>14.05/20</f>
        <v>0.70250000000000001</v>
      </c>
      <c r="Y43">
        <v>75</v>
      </c>
      <c r="AL43" s="73"/>
    </row>
    <row r="44" spans="1:38" x14ac:dyDescent="0.25">
      <c r="A44">
        <v>2018</v>
      </c>
      <c r="B44">
        <v>10</v>
      </c>
      <c r="C44" s="22">
        <v>43385</v>
      </c>
      <c r="D44" t="s">
        <v>77</v>
      </c>
      <c r="E44" t="s">
        <v>53</v>
      </c>
      <c r="F44" t="s">
        <v>52</v>
      </c>
      <c r="G44" t="s">
        <v>137</v>
      </c>
      <c r="H44" t="s">
        <v>66</v>
      </c>
      <c r="I44" t="s">
        <v>154</v>
      </c>
      <c r="J44" s="49" t="s">
        <v>253</v>
      </c>
      <c r="K44" s="49">
        <v>2.9475169999999999</v>
      </c>
      <c r="L44" s="49">
        <v>-78.198132999999999</v>
      </c>
      <c r="M44" s="50" t="s">
        <v>250</v>
      </c>
      <c r="N44" s="64" t="s">
        <v>537</v>
      </c>
      <c r="O44" s="64" t="s">
        <v>535</v>
      </c>
      <c r="P44" s="50" t="s">
        <v>251</v>
      </c>
      <c r="Q44" s="50" t="s">
        <v>252</v>
      </c>
      <c r="R44" s="50" t="s">
        <v>252</v>
      </c>
      <c r="S44" s="50" t="s">
        <v>252</v>
      </c>
      <c r="Z44">
        <v>89</v>
      </c>
      <c r="AL44" s="73"/>
    </row>
    <row r="45" spans="1:38" x14ac:dyDescent="0.25">
      <c r="A45">
        <v>2018</v>
      </c>
      <c r="B45">
        <v>10</v>
      </c>
      <c r="C45" s="22">
        <v>43385</v>
      </c>
      <c r="D45" t="s">
        <v>77</v>
      </c>
      <c r="E45" t="s">
        <v>53</v>
      </c>
      <c r="F45" t="s">
        <v>52</v>
      </c>
      <c r="G45" t="s">
        <v>137</v>
      </c>
      <c r="H45" t="s">
        <v>66</v>
      </c>
      <c r="I45" t="s">
        <v>155</v>
      </c>
      <c r="J45" s="49" t="s">
        <v>253</v>
      </c>
      <c r="K45" s="49">
        <v>2.9475169999999999</v>
      </c>
      <c r="L45" s="49">
        <v>-78.198132999999999</v>
      </c>
      <c r="M45" s="50" t="s">
        <v>250</v>
      </c>
      <c r="N45" s="64" t="s">
        <v>537</v>
      </c>
      <c r="O45" s="64" t="s">
        <v>535</v>
      </c>
      <c r="P45" s="50" t="s">
        <v>251</v>
      </c>
      <c r="Q45" s="50" t="s">
        <v>252</v>
      </c>
      <c r="R45" s="50" t="s">
        <v>252</v>
      </c>
      <c r="S45" s="50" t="s">
        <v>252</v>
      </c>
      <c r="AA45">
        <v>85</v>
      </c>
      <c r="AL45" s="73" t="s">
        <v>520</v>
      </c>
    </row>
    <row r="46" spans="1:38" x14ac:dyDescent="0.25">
      <c r="A46">
        <v>2018</v>
      </c>
      <c r="B46">
        <v>10</v>
      </c>
      <c r="C46" s="22">
        <v>43385</v>
      </c>
      <c r="D46" t="s">
        <v>77</v>
      </c>
      <c r="E46" t="s">
        <v>53</v>
      </c>
      <c r="F46" t="s">
        <v>52</v>
      </c>
      <c r="G46" t="s">
        <v>137</v>
      </c>
      <c r="H46" t="s">
        <v>66</v>
      </c>
      <c r="I46" t="s">
        <v>156</v>
      </c>
      <c r="J46" s="49" t="s">
        <v>253</v>
      </c>
      <c r="K46" s="49">
        <v>2.9475169999999999</v>
      </c>
      <c r="L46" s="49">
        <v>-78.198132999999999</v>
      </c>
      <c r="M46" s="50" t="s">
        <v>250</v>
      </c>
      <c r="N46" s="64" t="s">
        <v>537</v>
      </c>
      <c r="O46" s="64" t="s">
        <v>535</v>
      </c>
      <c r="P46" s="50" t="s">
        <v>251</v>
      </c>
      <c r="Q46" s="50" t="s">
        <v>252</v>
      </c>
      <c r="R46" s="50" t="s">
        <v>252</v>
      </c>
      <c r="S46" s="50" t="s">
        <v>252</v>
      </c>
      <c r="AB46">
        <v>80</v>
      </c>
      <c r="AL46" s="73"/>
    </row>
    <row r="47" spans="1:38" x14ac:dyDescent="0.25">
      <c r="A47">
        <v>2018</v>
      </c>
      <c r="B47">
        <v>10</v>
      </c>
      <c r="C47" s="22">
        <v>43385</v>
      </c>
      <c r="D47" t="s">
        <v>77</v>
      </c>
      <c r="E47" t="s">
        <v>53</v>
      </c>
      <c r="F47" t="s">
        <v>52</v>
      </c>
      <c r="G47" t="s">
        <v>137</v>
      </c>
      <c r="H47" t="s">
        <v>66</v>
      </c>
      <c r="I47" t="s">
        <v>157</v>
      </c>
      <c r="J47" s="49" t="s">
        <v>253</v>
      </c>
      <c r="K47" s="49">
        <v>2.9475169999999999</v>
      </c>
      <c r="L47" s="49">
        <v>-78.198132999999999</v>
      </c>
      <c r="M47" s="50" t="s">
        <v>250</v>
      </c>
      <c r="N47" s="64" t="s">
        <v>537</v>
      </c>
      <c r="O47" s="64" t="s">
        <v>535</v>
      </c>
      <c r="P47" s="50" t="s">
        <v>251</v>
      </c>
      <c r="Q47" s="50" t="s">
        <v>252</v>
      </c>
      <c r="R47" s="50" t="s">
        <v>252</v>
      </c>
      <c r="S47" s="50" t="s">
        <v>252</v>
      </c>
      <c r="AC47">
        <v>68</v>
      </c>
      <c r="AL47" s="73"/>
    </row>
    <row r="48" spans="1:38" x14ac:dyDescent="0.25">
      <c r="A48">
        <v>2018</v>
      </c>
      <c r="B48">
        <v>10</v>
      </c>
      <c r="C48" s="22">
        <v>43385</v>
      </c>
      <c r="D48" t="s">
        <v>77</v>
      </c>
      <c r="E48" t="s">
        <v>53</v>
      </c>
      <c r="F48" t="s">
        <v>52</v>
      </c>
      <c r="G48" t="s">
        <v>137</v>
      </c>
      <c r="H48" t="s">
        <v>66</v>
      </c>
      <c r="I48" t="s">
        <v>158</v>
      </c>
      <c r="J48" s="49" t="s">
        <v>253</v>
      </c>
      <c r="K48" s="49">
        <v>2.9475169999999999</v>
      </c>
      <c r="L48" s="49">
        <v>-78.198132999999999</v>
      </c>
      <c r="M48" s="50" t="s">
        <v>250</v>
      </c>
      <c r="N48" s="64" t="s">
        <v>537</v>
      </c>
      <c r="O48" s="64" t="s">
        <v>535</v>
      </c>
      <c r="P48" s="50" t="s">
        <v>251</v>
      </c>
      <c r="Q48" s="50" t="s">
        <v>252</v>
      </c>
      <c r="R48" s="50" t="s">
        <v>252</v>
      </c>
      <c r="S48" s="50" t="s">
        <v>252</v>
      </c>
      <c r="AD48">
        <v>68</v>
      </c>
      <c r="AL48" s="73"/>
    </row>
    <row r="49" spans="1:38" x14ac:dyDescent="0.25">
      <c r="A49">
        <v>2018</v>
      </c>
      <c r="B49">
        <v>10</v>
      </c>
      <c r="C49" s="22">
        <v>43385</v>
      </c>
      <c r="D49" t="s">
        <v>77</v>
      </c>
      <c r="E49" t="s">
        <v>53</v>
      </c>
      <c r="F49" t="s">
        <v>52</v>
      </c>
      <c r="G49" t="s">
        <v>137</v>
      </c>
      <c r="H49" t="s">
        <v>66</v>
      </c>
      <c r="I49" t="s">
        <v>159</v>
      </c>
      <c r="J49" s="49" t="s">
        <v>253</v>
      </c>
      <c r="K49" s="49">
        <v>2.9475169999999999</v>
      </c>
      <c r="L49" s="49">
        <v>-78.198132999999999</v>
      </c>
      <c r="M49" s="50" t="s">
        <v>250</v>
      </c>
      <c r="N49" s="64" t="s">
        <v>537</v>
      </c>
      <c r="O49" s="64" t="s">
        <v>535</v>
      </c>
      <c r="P49" s="50" t="s">
        <v>251</v>
      </c>
      <c r="Q49" s="50" t="s">
        <v>252</v>
      </c>
      <c r="R49" s="50" t="s">
        <v>252</v>
      </c>
      <c r="S49" s="50" t="s">
        <v>252</v>
      </c>
      <c r="AE49">
        <v>70</v>
      </c>
      <c r="AL49" s="73"/>
    </row>
    <row r="50" spans="1:38" x14ac:dyDescent="0.25">
      <c r="A50">
        <v>2018</v>
      </c>
      <c r="B50">
        <v>10</v>
      </c>
      <c r="C50" s="22">
        <v>43385</v>
      </c>
      <c r="D50" t="s">
        <v>77</v>
      </c>
      <c r="E50" t="s">
        <v>53</v>
      </c>
      <c r="F50" t="s">
        <v>52</v>
      </c>
      <c r="G50" t="s">
        <v>137</v>
      </c>
      <c r="H50" t="s">
        <v>66</v>
      </c>
      <c r="I50" t="s">
        <v>160</v>
      </c>
      <c r="J50" s="49" t="s">
        <v>253</v>
      </c>
      <c r="K50" s="49">
        <v>2.9475169999999999</v>
      </c>
      <c r="L50" s="49">
        <v>-78.198132999999999</v>
      </c>
      <c r="M50" s="50" t="s">
        <v>250</v>
      </c>
      <c r="N50" s="64" t="s">
        <v>537</v>
      </c>
      <c r="O50" s="64" t="s">
        <v>535</v>
      </c>
      <c r="P50" s="50" t="s">
        <v>251</v>
      </c>
      <c r="Q50" s="50" t="s">
        <v>252</v>
      </c>
      <c r="R50" s="50" t="s">
        <v>252</v>
      </c>
      <c r="S50" s="50" t="s">
        <v>252</v>
      </c>
      <c r="AF50">
        <v>79</v>
      </c>
      <c r="AL50" s="73"/>
    </row>
    <row r="51" spans="1:38" x14ac:dyDescent="0.25">
      <c r="A51">
        <v>2018</v>
      </c>
      <c r="B51">
        <v>10</v>
      </c>
      <c r="C51" s="22">
        <v>43385</v>
      </c>
      <c r="D51" t="s">
        <v>77</v>
      </c>
      <c r="E51" t="s">
        <v>53</v>
      </c>
      <c r="F51" t="s">
        <v>52</v>
      </c>
      <c r="G51" t="s">
        <v>137</v>
      </c>
      <c r="H51" t="s">
        <v>66</v>
      </c>
      <c r="I51" t="s">
        <v>161</v>
      </c>
      <c r="J51" s="49" t="s">
        <v>253</v>
      </c>
      <c r="K51" s="49">
        <v>2.9475169999999999</v>
      </c>
      <c r="L51" s="49">
        <v>-78.198132999999999</v>
      </c>
      <c r="M51" s="50" t="s">
        <v>250</v>
      </c>
      <c r="N51" s="64" t="s">
        <v>537</v>
      </c>
      <c r="O51" s="64" t="s">
        <v>535</v>
      </c>
      <c r="P51" s="50" t="s">
        <v>251</v>
      </c>
      <c r="Q51" s="50" t="s">
        <v>252</v>
      </c>
      <c r="R51" s="50" t="s">
        <v>252</v>
      </c>
      <c r="S51" s="50" t="s">
        <v>252</v>
      </c>
      <c r="AG51">
        <v>63</v>
      </c>
      <c r="AL51" s="73"/>
    </row>
    <row r="52" spans="1:38" x14ac:dyDescent="0.25">
      <c r="A52">
        <v>2018</v>
      </c>
      <c r="B52">
        <v>10</v>
      </c>
      <c r="C52" s="22">
        <v>43385</v>
      </c>
      <c r="D52" t="s">
        <v>77</v>
      </c>
      <c r="E52" t="s">
        <v>53</v>
      </c>
      <c r="F52" t="s">
        <v>52</v>
      </c>
      <c r="G52" t="s">
        <v>137</v>
      </c>
      <c r="H52" t="s">
        <v>66</v>
      </c>
      <c r="I52" t="s">
        <v>162</v>
      </c>
      <c r="J52" s="49" t="s">
        <v>253</v>
      </c>
      <c r="K52" s="49">
        <v>2.9475169999999999</v>
      </c>
      <c r="L52" s="49">
        <v>-78.198132999999999</v>
      </c>
      <c r="M52" s="50" t="s">
        <v>250</v>
      </c>
      <c r="N52" s="64" t="s">
        <v>537</v>
      </c>
      <c r="O52" s="64" t="s">
        <v>535</v>
      </c>
      <c r="P52" s="50" t="s">
        <v>251</v>
      </c>
      <c r="Q52" s="50" t="s">
        <v>252</v>
      </c>
      <c r="R52" s="50" t="s">
        <v>252</v>
      </c>
      <c r="S52" s="50" t="s">
        <v>252</v>
      </c>
      <c r="AH52">
        <v>66</v>
      </c>
      <c r="AL52" s="73"/>
    </row>
    <row r="53" spans="1:38" x14ac:dyDescent="0.25">
      <c r="A53">
        <v>2018</v>
      </c>
      <c r="B53">
        <v>10</v>
      </c>
      <c r="C53" s="22">
        <v>43387</v>
      </c>
      <c r="D53" t="s">
        <v>77</v>
      </c>
      <c r="E53" t="s">
        <v>53</v>
      </c>
      <c r="F53" t="s">
        <v>52</v>
      </c>
      <c r="G53" t="s">
        <v>137</v>
      </c>
      <c r="H53" t="s">
        <v>95</v>
      </c>
      <c r="I53" t="s">
        <v>196</v>
      </c>
      <c r="J53" s="49" t="s">
        <v>253</v>
      </c>
      <c r="K53" s="49">
        <v>2.9475169999999999</v>
      </c>
      <c r="L53" s="49">
        <v>-78.198132999999999</v>
      </c>
      <c r="M53" s="50" t="s">
        <v>250</v>
      </c>
      <c r="N53" s="64" t="s">
        <v>537</v>
      </c>
      <c r="O53" s="64" t="s">
        <v>535</v>
      </c>
      <c r="P53" s="50" t="s">
        <v>251</v>
      </c>
      <c r="Q53" s="50" t="s">
        <v>252</v>
      </c>
      <c r="R53" s="50" t="s">
        <v>252</v>
      </c>
      <c r="S53" s="50" t="s">
        <v>252</v>
      </c>
      <c r="T53">
        <f>9.4/20</f>
        <v>0.47000000000000003</v>
      </c>
      <c r="U53">
        <f>11.1/20</f>
        <v>0.55499999999999994</v>
      </c>
      <c r="V53">
        <f>8.4/20</f>
        <v>0.42000000000000004</v>
      </c>
      <c r="W53">
        <f>10.9/20</f>
        <v>0.54500000000000004</v>
      </c>
      <c r="X53">
        <f>9.1/20</f>
        <v>0.45499999999999996</v>
      </c>
      <c r="Y53">
        <v>83</v>
      </c>
      <c r="AL53" s="73"/>
    </row>
    <row r="54" spans="1:38" x14ac:dyDescent="0.25">
      <c r="A54">
        <v>2018</v>
      </c>
      <c r="B54">
        <v>10</v>
      </c>
      <c r="C54" s="22">
        <v>43387</v>
      </c>
      <c r="D54" t="s">
        <v>77</v>
      </c>
      <c r="E54" t="s">
        <v>53</v>
      </c>
      <c r="F54" t="s">
        <v>52</v>
      </c>
      <c r="G54" t="s">
        <v>137</v>
      </c>
      <c r="H54" t="s">
        <v>95</v>
      </c>
      <c r="I54" t="s">
        <v>197</v>
      </c>
      <c r="J54" s="49" t="s">
        <v>253</v>
      </c>
      <c r="K54" s="49">
        <v>2.9475169999999999</v>
      </c>
      <c r="L54" s="49">
        <v>-78.198132999999999</v>
      </c>
      <c r="M54" s="50" t="s">
        <v>250</v>
      </c>
      <c r="N54" s="64" t="s">
        <v>537</v>
      </c>
      <c r="O54" s="64" t="s">
        <v>535</v>
      </c>
      <c r="P54" s="50" t="s">
        <v>251</v>
      </c>
      <c r="Q54" s="50" t="s">
        <v>252</v>
      </c>
      <c r="R54" s="50" t="s">
        <v>252</v>
      </c>
      <c r="S54" s="50" t="s">
        <v>252</v>
      </c>
      <c r="Z54">
        <v>82</v>
      </c>
      <c r="AL54" s="73"/>
    </row>
    <row r="55" spans="1:38" x14ac:dyDescent="0.25">
      <c r="A55">
        <v>2018</v>
      </c>
      <c r="B55">
        <v>10</v>
      </c>
      <c r="C55" s="22">
        <v>43387</v>
      </c>
      <c r="D55" t="s">
        <v>77</v>
      </c>
      <c r="E55" t="s">
        <v>53</v>
      </c>
      <c r="F55" t="s">
        <v>52</v>
      </c>
      <c r="G55" t="s">
        <v>137</v>
      </c>
      <c r="H55" t="s">
        <v>95</v>
      </c>
      <c r="I55" t="s">
        <v>198</v>
      </c>
      <c r="J55" s="49" t="s">
        <v>253</v>
      </c>
      <c r="K55" s="49">
        <v>2.9475169999999999</v>
      </c>
      <c r="L55" s="49">
        <v>-78.198132999999999</v>
      </c>
      <c r="M55" s="50" t="s">
        <v>250</v>
      </c>
      <c r="N55" s="64" t="s">
        <v>537</v>
      </c>
      <c r="O55" s="64" t="s">
        <v>535</v>
      </c>
      <c r="P55" s="50" t="s">
        <v>251</v>
      </c>
      <c r="Q55" s="50" t="s">
        <v>252</v>
      </c>
      <c r="R55" s="50" t="s">
        <v>252</v>
      </c>
      <c r="S55" s="50" t="s">
        <v>252</v>
      </c>
      <c r="AA55">
        <v>87</v>
      </c>
      <c r="AL55" s="73"/>
    </row>
    <row r="56" spans="1:38" x14ac:dyDescent="0.25">
      <c r="A56">
        <v>2018</v>
      </c>
      <c r="B56">
        <v>10</v>
      </c>
      <c r="C56" s="22">
        <v>43387</v>
      </c>
      <c r="D56" t="s">
        <v>77</v>
      </c>
      <c r="E56" t="s">
        <v>53</v>
      </c>
      <c r="F56" t="s">
        <v>52</v>
      </c>
      <c r="G56" t="s">
        <v>137</v>
      </c>
      <c r="H56" t="s">
        <v>95</v>
      </c>
      <c r="I56" t="s">
        <v>199</v>
      </c>
      <c r="J56" s="49" t="s">
        <v>253</v>
      </c>
      <c r="K56" s="49">
        <v>2.9475169999999999</v>
      </c>
      <c r="L56" s="49">
        <v>-78.198132999999999</v>
      </c>
      <c r="M56" s="50" t="s">
        <v>250</v>
      </c>
      <c r="N56" s="64" t="s">
        <v>537</v>
      </c>
      <c r="O56" s="64" t="s">
        <v>535</v>
      </c>
      <c r="P56" s="50" t="s">
        <v>251</v>
      </c>
      <c r="Q56" s="50" t="s">
        <v>252</v>
      </c>
      <c r="R56" s="50" t="s">
        <v>252</v>
      </c>
      <c r="S56" s="50" t="s">
        <v>252</v>
      </c>
      <c r="AB56">
        <v>87</v>
      </c>
      <c r="AL56" s="73"/>
    </row>
    <row r="57" spans="1:38" x14ac:dyDescent="0.25">
      <c r="A57">
        <v>2018</v>
      </c>
      <c r="B57">
        <v>10</v>
      </c>
      <c r="C57" s="22">
        <v>43387</v>
      </c>
      <c r="D57" t="s">
        <v>77</v>
      </c>
      <c r="E57" t="s">
        <v>53</v>
      </c>
      <c r="F57" t="s">
        <v>52</v>
      </c>
      <c r="G57" t="s">
        <v>137</v>
      </c>
      <c r="H57" t="s">
        <v>95</v>
      </c>
      <c r="I57" t="s">
        <v>200</v>
      </c>
      <c r="J57" s="49" t="s">
        <v>253</v>
      </c>
      <c r="K57" s="49">
        <v>2.9475169999999999</v>
      </c>
      <c r="L57" s="49">
        <v>-78.198132999999999</v>
      </c>
      <c r="M57" s="50" t="s">
        <v>250</v>
      </c>
      <c r="N57" s="64" t="s">
        <v>537</v>
      </c>
      <c r="O57" s="64" t="s">
        <v>535</v>
      </c>
      <c r="P57" s="50" t="s">
        <v>251</v>
      </c>
      <c r="Q57" s="50" t="s">
        <v>252</v>
      </c>
      <c r="R57" s="50" t="s">
        <v>252</v>
      </c>
      <c r="S57" s="50" t="s">
        <v>252</v>
      </c>
      <c r="AC57">
        <v>78</v>
      </c>
      <c r="AL57" s="73"/>
    </row>
    <row r="58" spans="1:38" x14ac:dyDescent="0.25">
      <c r="A58">
        <v>2018</v>
      </c>
      <c r="B58">
        <v>10</v>
      </c>
      <c r="C58" s="22">
        <v>43387</v>
      </c>
      <c r="D58" t="s">
        <v>77</v>
      </c>
      <c r="E58" t="s">
        <v>53</v>
      </c>
      <c r="F58" t="s">
        <v>52</v>
      </c>
      <c r="G58" t="s">
        <v>137</v>
      </c>
      <c r="H58" t="s">
        <v>95</v>
      </c>
      <c r="I58" t="s">
        <v>201</v>
      </c>
      <c r="J58" s="49" t="s">
        <v>253</v>
      </c>
      <c r="K58" s="49">
        <v>2.9475169999999999</v>
      </c>
      <c r="L58" s="49">
        <v>-78.198132999999999</v>
      </c>
      <c r="M58" s="50" t="s">
        <v>250</v>
      </c>
      <c r="N58" s="64" t="s">
        <v>537</v>
      </c>
      <c r="O58" s="64" t="s">
        <v>535</v>
      </c>
      <c r="P58" s="50" t="s">
        <v>251</v>
      </c>
      <c r="Q58" s="50" t="s">
        <v>252</v>
      </c>
      <c r="R58" s="50" t="s">
        <v>252</v>
      </c>
      <c r="S58" s="50" t="s">
        <v>252</v>
      </c>
      <c r="AD58">
        <v>84</v>
      </c>
      <c r="AL58" s="73"/>
    </row>
    <row r="59" spans="1:38" x14ac:dyDescent="0.25">
      <c r="A59">
        <v>2018</v>
      </c>
      <c r="B59">
        <v>10</v>
      </c>
      <c r="C59" s="22">
        <v>43387</v>
      </c>
      <c r="D59" t="s">
        <v>77</v>
      </c>
      <c r="E59" t="s">
        <v>53</v>
      </c>
      <c r="F59" t="s">
        <v>52</v>
      </c>
      <c r="G59" t="s">
        <v>137</v>
      </c>
      <c r="H59" t="s">
        <v>95</v>
      </c>
      <c r="I59" t="s">
        <v>202</v>
      </c>
      <c r="J59" s="49" t="s">
        <v>253</v>
      </c>
      <c r="K59" s="49">
        <v>2.9475169999999999</v>
      </c>
      <c r="L59" s="49">
        <v>-78.198132999999999</v>
      </c>
      <c r="M59" s="50" t="s">
        <v>250</v>
      </c>
      <c r="N59" s="64" t="s">
        <v>537</v>
      </c>
      <c r="O59" s="64" t="s">
        <v>535</v>
      </c>
      <c r="P59" s="50" t="s">
        <v>251</v>
      </c>
      <c r="Q59" s="50" t="s">
        <v>252</v>
      </c>
      <c r="R59" s="50" t="s">
        <v>252</v>
      </c>
      <c r="S59" s="50" t="s">
        <v>252</v>
      </c>
      <c r="AE59">
        <v>88</v>
      </c>
      <c r="AL59" s="73"/>
    </row>
    <row r="60" spans="1:38" x14ac:dyDescent="0.25">
      <c r="A60">
        <v>2018</v>
      </c>
      <c r="B60">
        <v>10</v>
      </c>
      <c r="C60" s="22">
        <v>43387</v>
      </c>
      <c r="D60" t="s">
        <v>77</v>
      </c>
      <c r="E60" t="s">
        <v>53</v>
      </c>
      <c r="F60" t="s">
        <v>52</v>
      </c>
      <c r="G60" t="s">
        <v>137</v>
      </c>
      <c r="H60" t="s">
        <v>95</v>
      </c>
      <c r="I60" t="s">
        <v>203</v>
      </c>
      <c r="J60" s="49" t="s">
        <v>253</v>
      </c>
      <c r="K60" s="49">
        <v>2.9475169999999999</v>
      </c>
      <c r="L60" s="49">
        <v>-78.198132999999999</v>
      </c>
      <c r="M60" s="50" t="s">
        <v>250</v>
      </c>
      <c r="N60" s="64" t="s">
        <v>537</v>
      </c>
      <c r="O60" s="64" t="s">
        <v>535</v>
      </c>
      <c r="P60" s="50" t="s">
        <v>251</v>
      </c>
      <c r="Q60" s="50" t="s">
        <v>252</v>
      </c>
      <c r="R60" s="50" t="s">
        <v>252</v>
      </c>
      <c r="S60" s="50" t="s">
        <v>252</v>
      </c>
      <c r="AF60">
        <v>86</v>
      </c>
      <c r="AL60" s="73"/>
    </row>
    <row r="61" spans="1:38" x14ac:dyDescent="0.25">
      <c r="A61">
        <v>2018</v>
      </c>
      <c r="B61">
        <v>10</v>
      </c>
      <c r="C61" s="22">
        <v>43387</v>
      </c>
      <c r="D61" t="s">
        <v>77</v>
      </c>
      <c r="E61" t="s">
        <v>53</v>
      </c>
      <c r="F61" t="s">
        <v>52</v>
      </c>
      <c r="G61" t="s">
        <v>137</v>
      </c>
      <c r="H61" t="s">
        <v>95</v>
      </c>
      <c r="I61" t="s">
        <v>204</v>
      </c>
      <c r="J61" s="49" t="s">
        <v>253</v>
      </c>
      <c r="K61" s="49">
        <v>2.9475169999999999</v>
      </c>
      <c r="L61" s="49">
        <v>-78.198132999999999</v>
      </c>
      <c r="M61" s="50" t="s">
        <v>250</v>
      </c>
      <c r="N61" s="64" t="s">
        <v>537</v>
      </c>
      <c r="O61" s="64" t="s">
        <v>535</v>
      </c>
      <c r="P61" s="50" t="s">
        <v>251</v>
      </c>
      <c r="Q61" s="50" t="s">
        <v>252</v>
      </c>
      <c r="R61" s="50" t="s">
        <v>252</v>
      </c>
      <c r="S61" s="50" t="s">
        <v>252</v>
      </c>
      <c r="AG61">
        <v>73</v>
      </c>
      <c r="AL61" s="73"/>
    </row>
    <row r="62" spans="1:38" x14ac:dyDescent="0.25">
      <c r="A62">
        <v>2018</v>
      </c>
      <c r="B62">
        <v>10</v>
      </c>
      <c r="C62" s="22">
        <v>43387</v>
      </c>
      <c r="D62" t="s">
        <v>77</v>
      </c>
      <c r="E62" t="s">
        <v>53</v>
      </c>
      <c r="F62" t="s">
        <v>52</v>
      </c>
      <c r="G62" t="s">
        <v>137</v>
      </c>
      <c r="H62" t="s">
        <v>95</v>
      </c>
      <c r="I62" t="s">
        <v>205</v>
      </c>
      <c r="J62" s="49" t="s">
        <v>253</v>
      </c>
      <c r="K62" s="49">
        <v>2.9475169999999999</v>
      </c>
      <c r="L62" s="49">
        <v>-78.198132999999999</v>
      </c>
      <c r="M62" s="50" t="s">
        <v>250</v>
      </c>
      <c r="N62" s="64" t="s">
        <v>537</v>
      </c>
      <c r="O62" s="64" t="s">
        <v>535</v>
      </c>
      <c r="P62" s="50" t="s">
        <v>251</v>
      </c>
      <c r="Q62" s="50" t="s">
        <v>252</v>
      </c>
      <c r="R62" s="50" t="s">
        <v>252</v>
      </c>
      <c r="S62" s="50" t="s">
        <v>252</v>
      </c>
      <c r="AH62">
        <v>89</v>
      </c>
      <c r="AL62" s="73"/>
    </row>
    <row r="63" spans="1:38" x14ac:dyDescent="0.25">
      <c r="A63">
        <v>2018</v>
      </c>
      <c r="B63">
        <v>10</v>
      </c>
      <c r="C63" s="22">
        <v>43387</v>
      </c>
      <c r="D63" t="s">
        <v>77</v>
      </c>
      <c r="E63" t="s">
        <v>53</v>
      </c>
      <c r="F63" t="s">
        <v>52</v>
      </c>
      <c r="G63" t="s">
        <v>164</v>
      </c>
      <c r="H63" t="s">
        <v>55</v>
      </c>
      <c r="I63" t="s">
        <v>187</v>
      </c>
      <c r="J63" s="49" t="s">
        <v>253</v>
      </c>
      <c r="K63">
        <v>2.9550830000000001</v>
      </c>
      <c r="L63">
        <v>-78.198566999999997</v>
      </c>
      <c r="M63" s="50" t="s">
        <v>250</v>
      </c>
      <c r="N63" s="64" t="s">
        <v>537</v>
      </c>
      <c r="O63" s="64" t="s">
        <v>536</v>
      </c>
      <c r="P63" s="50" t="s">
        <v>251</v>
      </c>
      <c r="Q63" s="50" t="s">
        <v>252</v>
      </c>
      <c r="R63" s="50" t="s">
        <v>252</v>
      </c>
      <c r="S63" s="50" t="s">
        <v>252</v>
      </c>
      <c r="T63">
        <f>9.1/20</f>
        <v>0.45499999999999996</v>
      </c>
      <c r="U63">
        <f>10.1/20</f>
        <v>0.505</v>
      </c>
      <c r="V63">
        <f>8.6/20</f>
        <v>0.43</v>
      </c>
      <c r="W63">
        <f>8.9/20</f>
        <v>0.44500000000000001</v>
      </c>
      <c r="X63">
        <f>9.3/20</f>
        <v>0.46500000000000002</v>
      </c>
      <c r="Y63">
        <v>75</v>
      </c>
      <c r="AL63" s="73"/>
    </row>
    <row r="64" spans="1:38" x14ac:dyDescent="0.25">
      <c r="A64">
        <v>2018</v>
      </c>
      <c r="B64">
        <v>10</v>
      </c>
      <c r="C64" s="22">
        <v>43387</v>
      </c>
      <c r="D64" t="s">
        <v>77</v>
      </c>
      <c r="E64" t="s">
        <v>53</v>
      </c>
      <c r="F64" t="s">
        <v>52</v>
      </c>
      <c r="G64" t="s">
        <v>164</v>
      </c>
      <c r="H64" t="s">
        <v>55</v>
      </c>
      <c r="I64" t="s">
        <v>186</v>
      </c>
      <c r="J64" s="49" t="s">
        <v>253</v>
      </c>
      <c r="K64" s="49">
        <v>2.9550830000000001</v>
      </c>
      <c r="L64" s="49">
        <v>-78.198566999999997</v>
      </c>
      <c r="M64" s="50" t="s">
        <v>250</v>
      </c>
      <c r="N64" s="64" t="s">
        <v>537</v>
      </c>
      <c r="O64" s="64" t="s">
        <v>536</v>
      </c>
      <c r="P64" s="50" t="s">
        <v>251</v>
      </c>
      <c r="Q64" s="50" t="s">
        <v>252</v>
      </c>
      <c r="R64" s="50" t="s">
        <v>252</v>
      </c>
      <c r="S64" s="50" t="s">
        <v>252</v>
      </c>
      <c r="Z64">
        <v>75</v>
      </c>
      <c r="AL64" s="73"/>
    </row>
    <row r="65" spans="1:38" x14ac:dyDescent="0.25">
      <c r="A65">
        <v>2018</v>
      </c>
      <c r="B65">
        <v>10</v>
      </c>
      <c r="C65" s="22">
        <v>43387</v>
      </c>
      <c r="D65" t="s">
        <v>77</v>
      </c>
      <c r="E65" t="s">
        <v>53</v>
      </c>
      <c r="F65" t="s">
        <v>52</v>
      </c>
      <c r="G65" t="s">
        <v>164</v>
      </c>
      <c r="H65" t="s">
        <v>55</v>
      </c>
      <c r="I65" t="s">
        <v>188</v>
      </c>
      <c r="J65" s="49" t="s">
        <v>253</v>
      </c>
      <c r="K65" s="49">
        <v>2.9550830000000001</v>
      </c>
      <c r="L65" s="49">
        <v>-78.198566999999997</v>
      </c>
      <c r="M65" s="50" t="s">
        <v>250</v>
      </c>
      <c r="N65" s="64" t="s">
        <v>537</v>
      </c>
      <c r="O65" s="64" t="s">
        <v>536</v>
      </c>
      <c r="P65" s="50" t="s">
        <v>251</v>
      </c>
      <c r="Q65" s="50" t="s">
        <v>252</v>
      </c>
      <c r="R65" s="50" t="s">
        <v>252</v>
      </c>
      <c r="S65" s="50" t="s">
        <v>252</v>
      </c>
      <c r="AA65">
        <v>71</v>
      </c>
      <c r="AL65" s="73"/>
    </row>
    <row r="66" spans="1:38" x14ac:dyDescent="0.25">
      <c r="A66">
        <v>2018</v>
      </c>
      <c r="B66">
        <v>10</v>
      </c>
      <c r="C66" s="22">
        <v>43387</v>
      </c>
      <c r="D66" t="s">
        <v>77</v>
      </c>
      <c r="E66" t="s">
        <v>53</v>
      </c>
      <c r="F66" t="s">
        <v>52</v>
      </c>
      <c r="G66" t="s">
        <v>164</v>
      </c>
      <c r="H66" t="s">
        <v>55</v>
      </c>
      <c r="I66" t="s">
        <v>189</v>
      </c>
      <c r="J66" s="49" t="s">
        <v>253</v>
      </c>
      <c r="K66" s="49">
        <v>2.9550830000000001</v>
      </c>
      <c r="L66" s="49">
        <v>-78.198566999999997</v>
      </c>
      <c r="M66" s="50" t="s">
        <v>250</v>
      </c>
      <c r="N66" s="64" t="s">
        <v>537</v>
      </c>
      <c r="O66" s="64" t="s">
        <v>536</v>
      </c>
      <c r="P66" s="50" t="s">
        <v>251</v>
      </c>
      <c r="Q66" s="50" t="s">
        <v>252</v>
      </c>
      <c r="R66" s="50" t="s">
        <v>252</v>
      </c>
      <c r="S66" s="50" t="s">
        <v>252</v>
      </c>
      <c r="AB66">
        <v>89</v>
      </c>
      <c r="AL66" s="73"/>
    </row>
    <row r="67" spans="1:38" x14ac:dyDescent="0.25">
      <c r="A67">
        <v>2018</v>
      </c>
      <c r="B67">
        <v>10</v>
      </c>
      <c r="C67" s="22">
        <v>43387</v>
      </c>
      <c r="D67" t="s">
        <v>77</v>
      </c>
      <c r="E67" t="s">
        <v>53</v>
      </c>
      <c r="F67" t="s">
        <v>52</v>
      </c>
      <c r="G67" t="s">
        <v>164</v>
      </c>
      <c r="H67" t="s">
        <v>55</v>
      </c>
      <c r="I67" t="s">
        <v>190</v>
      </c>
      <c r="J67" s="49" t="s">
        <v>253</v>
      </c>
      <c r="K67" s="49">
        <v>2.9550830000000001</v>
      </c>
      <c r="L67" s="49">
        <v>-78.198566999999997</v>
      </c>
      <c r="M67" s="50" t="s">
        <v>250</v>
      </c>
      <c r="N67" s="64" t="s">
        <v>537</v>
      </c>
      <c r="O67" s="64" t="s">
        <v>536</v>
      </c>
      <c r="P67" s="50" t="s">
        <v>251</v>
      </c>
      <c r="Q67" s="50" t="s">
        <v>252</v>
      </c>
      <c r="R67" s="50" t="s">
        <v>252</v>
      </c>
      <c r="S67" s="50" t="s">
        <v>252</v>
      </c>
      <c r="AC67">
        <v>27</v>
      </c>
      <c r="AL67" s="73" t="s">
        <v>521</v>
      </c>
    </row>
    <row r="68" spans="1:38" x14ac:dyDescent="0.25">
      <c r="A68">
        <v>2018</v>
      </c>
      <c r="B68">
        <v>10</v>
      </c>
      <c r="C68" s="22">
        <v>43387</v>
      </c>
      <c r="D68" t="s">
        <v>77</v>
      </c>
      <c r="E68" t="s">
        <v>53</v>
      </c>
      <c r="F68" t="s">
        <v>52</v>
      </c>
      <c r="G68" t="s">
        <v>164</v>
      </c>
      <c r="H68" t="s">
        <v>55</v>
      </c>
      <c r="I68" t="s">
        <v>191</v>
      </c>
      <c r="J68" s="49" t="s">
        <v>253</v>
      </c>
      <c r="K68" s="49">
        <v>2.9550830000000001</v>
      </c>
      <c r="L68" s="49">
        <v>-78.198566999999997</v>
      </c>
      <c r="M68" s="50" t="s">
        <v>250</v>
      </c>
      <c r="N68" s="64" t="s">
        <v>537</v>
      </c>
      <c r="O68" s="64" t="s">
        <v>536</v>
      </c>
      <c r="P68" s="50" t="s">
        <v>251</v>
      </c>
      <c r="Q68" s="50" t="s">
        <v>252</v>
      </c>
      <c r="R68" s="50" t="s">
        <v>252</v>
      </c>
      <c r="S68" s="50" t="s">
        <v>252</v>
      </c>
      <c r="AD68">
        <v>78</v>
      </c>
      <c r="AL68" s="73" t="s">
        <v>522</v>
      </c>
    </row>
    <row r="69" spans="1:38" x14ac:dyDescent="0.25">
      <c r="A69">
        <v>2018</v>
      </c>
      <c r="B69">
        <v>10</v>
      </c>
      <c r="C69" s="22">
        <v>43387</v>
      </c>
      <c r="D69" t="s">
        <v>77</v>
      </c>
      <c r="E69" t="s">
        <v>53</v>
      </c>
      <c r="F69" t="s">
        <v>52</v>
      </c>
      <c r="G69" t="s">
        <v>164</v>
      </c>
      <c r="H69" t="s">
        <v>55</v>
      </c>
      <c r="I69" t="s">
        <v>192</v>
      </c>
      <c r="J69" s="49" t="s">
        <v>253</v>
      </c>
      <c r="K69" s="49">
        <v>2.9550830000000001</v>
      </c>
      <c r="L69" s="49">
        <v>-78.198566999999997</v>
      </c>
      <c r="M69" s="50" t="s">
        <v>250</v>
      </c>
      <c r="N69" s="64" t="s">
        <v>537</v>
      </c>
      <c r="O69" s="64" t="s">
        <v>536</v>
      </c>
      <c r="P69" s="50" t="s">
        <v>251</v>
      </c>
      <c r="Q69" s="50" t="s">
        <v>252</v>
      </c>
      <c r="R69" s="50" t="s">
        <v>252</v>
      </c>
      <c r="S69" s="50" t="s">
        <v>252</v>
      </c>
      <c r="AE69">
        <v>56</v>
      </c>
      <c r="AL69" s="73"/>
    </row>
    <row r="70" spans="1:38" x14ac:dyDescent="0.25">
      <c r="A70">
        <v>2018</v>
      </c>
      <c r="B70">
        <v>10</v>
      </c>
      <c r="C70" s="22">
        <v>43387</v>
      </c>
      <c r="D70" t="s">
        <v>77</v>
      </c>
      <c r="E70" t="s">
        <v>53</v>
      </c>
      <c r="F70" t="s">
        <v>52</v>
      </c>
      <c r="G70" t="s">
        <v>164</v>
      </c>
      <c r="H70" t="s">
        <v>55</v>
      </c>
      <c r="I70" t="s">
        <v>193</v>
      </c>
      <c r="J70" s="49" t="s">
        <v>253</v>
      </c>
      <c r="K70" s="49">
        <v>2.9550830000000001</v>
      </c>
      <c r="L70" s="49">
        <v>-78.198566999999997</v>
      </c>
      <c r="M70" s="50" t="s">
        <v>250</v>
      </c>
      <c r="N70" s="64" t="s">
        <v>537</v>
      </c>
      <c r="O70" s="64" t="s">
        <v>536</v>
      </c>
      <c r="P70" s="50" t="s">
        <v>251</v>
      </c>
      <c r="Q70" s="50" t="s">
        <v>252</v>
      </c>
      <c r="R70" s="50" t="s">
        <v>252</v>
      </c>
      <c r="S70" s="50" t="s">
        <v>252</v>
      </c>
      <c r="AF70">
        <v>89</v>
      </c>
      <c r="AL70" s="73"/>
    </row>
    <row r="71" spans="1:38" x14ac:dyDescent="0.25">
      <c r="A71">
        <v>2018</v>
      </c>
      <c r="B71">
        <v>10</v>
      </c>
      <c r="C71" s="22">
        <v>43387</v>
      </c>
      <c r="D71" t="s">
        <v>77</v>
      </c>
      <c r="E71" t="s">
        <v>53</v>
      </c>
      <c r="F71" t="s">
        <v>52</v>
      </c>
      <c r="G71" t="s">
        <v>164</v>
      </c>
      <c r="H71" t="s">
        <v>55</v>
      </c>
      <c r="I71" t="s">
        <v>194</v>
      </c>
      <c r="J71" s="49" t="s">
        <v>253</v>
      </c>
      <c r="K71" s="49">
        <v>2.9550830000000001</v>
      </c>
      <c r="L71" s="49">
        <v>-78.198566999999997</v>
      </c>
      <c r="M71" s="50" t="s">
        <v>250</v>
      </c>
      <c r="N71" s="64" t="s">
        <v>537</v>
      </c>
      <c r="O71" s="64" t="s">
        <v>536</v>
      </c>
      <c r="P71" s="50" t="s">
        <v>251</v>
      </c>
      <c r="Q71" s="50" t="s">
        <v>252</v>
      </c>
      <c r="R71" s="50" t="s">
        <v>252</v>
      </c>
      <c r="S71" s="50" t="s">
        <v>252</v>
      </c>
      <c r="AG71">
        <v>9</v>
      </c>
      <c r="AL71" s="73" t="s">
        <v>523</v>
      </c>
    </row>
    <row r="72" spans="1:38" x14ac:dyDescent="0.25">
      <c r="A72">
        <v>2018</v>
      </c>
      <c r="B72">
        <v>10</v>
      </c>
      <c r="C72" s="22">
        <v>43387</v>
      </c>
      <c r="D72" t="s">
        <v>77</v>
      </c>
      <c r="E72" t="s">
        <v>53</v>
      </c>
      <c r="F72" t="s">
        <v>52</v>
      </c>
      <c r="G72" t="s">
        <v>164</v>
      </c>
      <c r="H72" t="s">
        <v>55</v>
      </c>
      <c r="I72" t="s">
        <v>195</v>
      </c>
      <c r="J72" s="49" t="s">
        <v>253</v>
      </c>
      <c r="K72" s="49">
        <v>2.9550830000000001</v>
      </c>
      <c r="L72" s="49">
        <v>-78.198566999999997</v>
      </c>
      <c r="M72" s="50" t="s">
        <v>250</v>
      </c>
      <c r="N72" s="64" t="s">
        <v>537</v>
      </c>
      <c r="O72" t="s">
        <v>536</v>
      </c>
      <c r="P72" s="50" t="s">
        <v>251</v>
      </c>
      <c r="Q72" s="50" t="s">
        <v>252</v>
      </c>
      <c r="R72" s="50" t="s">
        <v>252</v>
      </c>
      <c r="S72" s="50" t="s">
        <v>252</v>
      </c>
      <c r="AH72">
        <v>65</v>
      </c>
      <c r="AL72" s="73"/>
    </row>
    <row r="73" spans="1:38" x14ac:dyDescent="0.25">
      <c r="A73">
        <v>2018</v>
      </c>
      <c r="B73">
        <v>10</v>
      </c>
      <c r="C73" s="22">
        <v>43386</v>
      </c>
      <c r="D73" t="s">
        <v>77</v>
      </c>
      <c r="E73" t="s">
        <v>53</v>
      </c>
      <c r="F73" t="s">
        <v>52</v>
      </c>
      <c r="G73" t="s">
        <v>164</v>
      </c>
      <c r="H73" t="s">
        <v>66</v>
      </c>
      <c r="I73" t="s">
        <v>166</v>
      </c>
      <c r="J73" s="49" t="s">
        <v>253</v>
      </c>
      <c r="K73">
        <v>2.95695</v>
      </c>
      <c r="L73">
        <v>-78.198466999999994</v>
      </c>
      <c r="M73" s="50" t="s">
        <v>250</v>
      </c>
      <c r="N73" s="64" t="s">
        <v>537</v>
      </c>
      <c r="O73" s="64" t="s">
        <v>535</v>
      </c>
      <c r="P73" s="50" t="s">
        <v>251</v>
      </c>
      <c r="Q73" s="50" t="s">
        <v>252</v>
      </c>
      <c r="R73" s="50" t="s">
        <v>252</v>
      </c>
      <c r="S73" s="50" t="s">
        <v>251</v>
      </c>
      <c r="T73">
        <f>13.43/20</f>
        <v>0.67149999999999999</v>
      </c>
      <c r="U73">
        <f>11.1/20</f>
        <v>0.55499999999999994</v>
      </c>
      <c r="V73">
        <f>9.5/20</f>
        <v>0.47499999999999998</v>
      </c>
      <c r="W73">
        <f>10.8/20</f>
        <v>0.54</v>
      </c>
      <c r="X73">
        <f>10.5/20</f>
        <v>0.52500000000000002</v>
      </c>
      <c r="Y73">
        <v>75</v>
      </c>
      <c r="AL73" s="73"/>
    </row>
    <row r="74" spans="1:38" x14ac:dyDescent="0.25">
      <c r="A74">
        <v>2018</v>
      </c>
      <c r="B74">
        <v>10</v>
      </c>
      <c r="C74" s="22">
        <v>43386</v>
      </c>
      <c r="D74" t="s">
        <v>77</v>
      </c>
      <c r="E74" t="s">
        <v>53</v>
      </c>
      <c r="F74" t="s">
        <v>52</v>
      </c>
      <c r="G74" t="s">
        <v>164</v>
      </c>
      <c r="H74" t="s">
        <v>66</v>
      </c>
      <c r="I74" t="s">
        <v>167</v>
      </c>
      <c r="J74" s="49" t="s">
        <v>253</v>
      </c>
      <c r="K74" s="49">
        <v>2.95695</v>
      </c>
      <c r="L74" s="49">
        <v>-78.198466999999994</v>
      </c>
      <c r="M74" s="50" t="s">
        <v>250</v>
      </c>
      <c r="N74" s="64" t="s">
        <v>537</v>
      </c>
      <c r="O74" s="64" t="s">
        <v>535</v>
      </c>
      <c r="P74" s="50" t="s">
        <v>251</v>
      </c>
      <c r="Q74" s="50" t="s">
        <v>252</v>
      </c>
      <c r="R74" s="50" t="s">
        <v>252</v>
      </c>
      <c r="S74" s="50" t="s">
        <v>251</v>
      </c>
      <c r="Z74">
        <v>90</v>
      </c>
      <c r="AL74" s="73"/>
    </row>
    <row r="75" spans="1:38" x14ac:dyDescent="0.25">
      <c r="A75">
        <v>2018</v>
      </c>
      <c r="B75">
        <v>10</v>
      </c>
      <c r="C75" s="22">
        <v>43386</v>
      </c>
      <c r="D75" t="s">
        <v>77</v>
      </c>
      <c r="E75" t="s">
        <v>53</v>
      </c>
      <c r="F75" t="s">
        <v>52</v>
      </c>
      <c r="G75" t="s">
        <v>164</v>
      </c>
      <c r="H75" t="s">
        <v>66</v>
      </c>
      <c r="I75" t="s">
        <v>168</v>
      </c>
      <c r="J75" s="49" t="s">
        <v>253</v>
      </c>
      <c r="K75" s="49">
        <v>2.95695</v>
      </c>
      <c r="L75" s="49">
        <v>-78.198466999999994</v>
      </c>
      <c r="M75" s="50" t="s">
        <v>250</v>
      </c>
      <c r="N75" s="64" t="s">
        <v>537</v>
      </c>
      <c r="O75" s="64" t="s">
        <v>535</v>
      </c>
      <c r="P75" s="50" t="s">
        <v>251</v>
      </c>
      <c r="Q75" s="50" t="s">
        <v>252</v>
      </c>
      <c r="R75" s="50" t="s">
        <v>252</v>
      </c>
      <c r="S75" s="50" t="s">
        <v>251</v>
      </c>
      <c r="AA75">
        <v>56</v>
      </c>
      <c r="AL75" s="73"/>
    </row>
    <row r="76" spans="1:38" x14ac:dyDescent="0.25">
      <c r="A76">
        <v>2018</v>
      </c>
      <c r="B76">
        <v>10</v>
      </c>
      <c r="C76" s="22">
        <v>43386</v>
      </c>
      <c r="D76" t="s">
        <v>77</v>
      </c>
      <c r="E76" t="s">
        <v>53</v>
      </c>
      <c r="F76" t="s">
        <v>52</v>
      </c>
      <c r="G76" t="s">
        <v>164</v>
      </c>
      <c r="H76" t="s">
        <v>66</v>
      </c>
      <c r="I76" t="s">
        <v>169</v>
      </c>
      <c r="J76" s="49" t="s">
        <v>253</v>
      </c>
      <c r="K76" s="49">
        <v>2.95695</v>
      </c>
      <c r="L76" s="49">
        <v>-78.198466999999994</v>
      </c>
      <c r="M76" s="50" t="s">
        <v>250</v>
      </c>
      <c r="N76" s="64" t="s">
        <v>537</v>
      </c>
      <c r="O76" s="64" t="s">
        <v>535</v>
      </c>
      <c r="P76" s="50" t="s">
        <v>251</v>
      </c>
      <c r="Q76" s="50" t="s">
        <v>252</v>
      </c>
      <c r="R76" s="50" t="s">
        <v>252</v>
      </c>
      <c r="S76" s="50" t="s">
        <v>251</v>
      </c>
      <c r="AB76">
        <v>68</v>
      </c>
      <c r="AL76" s="73"/>
    </row>
    <row r="77" spans="1:38" x14ac:dyDescent="0.25">
      <c r="A77">
        <v>2018</v>
      </c>
      <c r="B77">
        <v>10</v>
      </c>
      <c r="C77" s="22">
        <v>43386</v>
      </c>
      <c r="D77" t="s">
        <v>77</v>
      </c>
      <c r="E77" t="s">
        <v>53</v>
      </c>
      <c r="F77" t="s">
        <v>52</v>
      </c>
      <c r="G77" t="s">
        <v>164</v>
      </c>
      <c r="H77" t="s">
        <v>66</v>
      </c>
      <c r="I77" t="s">
        <v>170</v>
      </c>
      <c r="J77" s="49" t="s">
        <v>253</v>
      </c>
      <c r="K77" s="49">
        <v>2.95695</v>
      </c>
      <c r="L77" s="49">
        <v>-78.198466999999994</v>
      </c>
      <c r="M77" s="50" t="s">
        <v>250</v>
      </c>
      <c r="N77" s="64" t="s">
        <v>537</v>
      </c>
      <c r="O77" s="64" t="s">
        <v>535</v>
      </c>
      <c r="P77" s="50" t="s">
        <v>251</v>
      </c>
      <c r="Q77" s="50" t="s">
        <v>252</v>
      </c>
      <c r="R77" s="50" t="s">
        <v>252</v>
      </c>
      <c r="S77" s="50" t="s">
        <v>251</v>
      </c>
      <c r="AC77">
        <v>90</v>
      </c>
      <c r="AL77" s="73"/>
    </row>
    <row r="78" spans="1:38" x14ac:dyDescent="0.25">
      <c r="A78">
        <v>2018</v>
      </c>
      <c r="B78">
        <v>10</v>
      </c>
      <c r="C78" s="22">
        <v>43386</v>
      </c>
      <c r="D78" t="s">
        <v>77</v>
      </c>
      <c r="E78" t="s">
        <v>53</v>
      </c>
      <c r="F78" t="s">
        <v>52</v>
      </c>
      <c r="G78" t="s">
        <v>164</v>
      </c>
      <c r="H78" t="s">
        <v>66</v>
      </c>
      <c r="I78" t="s">
        <v>171</v>
      </c>
      <c r="J78" s="49" t="s">
        <v>253</v>
      </c>
      <c r="K78" s="49">
        <v>2.95695</v>
      </c>
      <c r="L78" s="49">
        <v>-78.198466999999994</v>
      </c>
      <c r="M78" s="50" t="s">
        <v>250</v>
      </c>
      <c r="N78" s="64" t="s">
        <v>537</v>
      </c>
      <c r="O78" s="64" t="s">
        <v>535</v>
      </c>
      <c r="P78" s="50" t="s">
        <v>251</v>
      </c>
      <c r="Q78" s="50" t="s">
        <v>252</v>
      </c>
      <c r="R78" s="50" t="s">
        <v>252</v>
      </c>
      <c r="S78" s="50" t="s">
        <v>251</v>
      </c>
      <c r="AD78">
        <v>77</v>
      </c>
      <c r="AL78" s="73"/>
    </row>
    <row r="79" spans="1:38" x14ac:dyDescent="0.25">
      <c r="A79">
        <v>2018</v>
      </c>
      <c r="B79">
        <v>10</v>
      </c>
      <c r="C79" s="22">
        <v>43386</v>
      </c>
      <c r="D79" t="s">
        <v>77</v>
      </c>
      <c r="E79" t="s">
        <v>53</v>
      </c>
      <c r="F79" t="s">
        <v>52</v>
      </c>
      <c r="G79" t="s">
        <v>164</v>
      </c>
      <c r="H79" t="s">
        <v>66</v>
      </c>
      <c r="I79" t="s">
        <v>172</v>
      </c>
      <c r="J79" s="49" t="s">
        <v>253</v>
      </c>
      <c r="K79" s="49">
        <v>2.95695</v>
      </c>
      <c r="L79" s="49">
        <v>-78.198466999999994</v>
      </c>
      <c r="M79" s="50" t="s">
        <v>250</v>
      </c>
      <c r="N79" s="64" t="s">
        <v>537</v>
      </c>
      <c r="O79" s="64" t="s">
        <v>535</v>
      </c>
      <c r="P79" s="50" t="s">
        <v>251</v>
      </c>
      <c r="Q79" s="50" t="s">
        <v>252</v>
      </c>
      <c r="R79" s="50" t="s">
        <v>252</v>
      </c>
      <c r="S79" s="50" t="s">
        <v>251</v>
      </c>
      <c r="AE79">
        <v>66</v>
      </c>
      <c r="AL79" s="73"/>
    </row>
    <row r="80" spans="1:38" x14ac:dyDescent="0.25">
      <c r="A80">
        <v>2018</v>
      </c>
      <c r="B80">
        <v>10</v>
      </c>
      <c r="C80" s="22">
        <v>43386</v>
      </c>
      <c r="D80" t="s">
        <v>77</v>
      </c>
      <c r="E80" t="s">
        <v>53</v>
      </c>
      <c r="F80" t="s">
        <v>52</v>
      </c>
      <c r="G80" t="s">
        <v>164</v>
      </c>
      <c r="H80" t="s">
        <v>66</v>
      </c>
      <c r="I80" t="s">
        <v>173</v>
      </c>
      <c r="J80" s="49" t="s">
        <v>253</v>
      </c>
      <c r="K80" s="49">
        <v>2.95695</v>
      </c>
      <c r="L80" s="49">
        <v>-78.198466999999994</v>
      </c>
      <c r="M80" s="50" t="s">
        <v>250</v>
      </c>
      <c r="N80" s="64" t="s">
        <v>537</v>
      </c>
      <c r="O80" s="64" t="s">
        <v>535</v>
      </c>
      <c r="P80" s="50" t="s">
        <v>251</v>
      </c>
      <c r="Q80" s="50" t="s">
        <v>252</v>
      </c>
      <c r="R80" s="50" t="s">
        <v>252</v>
      </c>
      <c r="S80" s="50" t="s">
        <v>251</v>
      </c>
      <c r="AF80">
        <v>77</v>
      </c>
      <c r="AL80" s="73"/>
    </row>
    <row r="81" spans="1:38" x14ac:dyDescent="0.25">
      <c r="A81">
        <v>2018</v>
      </c>
      <c r="B81">
        <v>10</v>
      </c>
      <c r="C81" s="22">
        <v>43386</v>
      </c>
      <c r="D81" t="s">
        <v>77</v>
      </c>
      <c r="E81" t="s">
        <v>53</v>
      </c>
      <c r="F81" t="s">
        <v>52</v>
      </c>
      <c r="G81" t="s">
        <v>164</v>
      </c>
      <c r="H81" t="s">
        <v>66</v>
      </c>
      <c r="I81" t="s">
        <v>174</v>
      </c>
      <c r="J81" s="49" t="s">
        <v>253</v>
      </c>
      <c r="K81" s="49">
        <v>2.95695</v>
      </c>
      <c r="L81" s="49">
        <v>-78.198466999999994</v>
      </c>
      <c r="M81" s="50" t="s">
        <v>250</v>
      </c>
      <c r="N81" s="64" t="s">
        <v>537</v>
      </c>
      <c r="O81" s="64" t="s">
        <v>535</v>
      </c>
      <c r="P81" s="50" t="s">
        <v>251</v>
      </c>
      <c r="Q81" s="50" t="s">
        <v>252</v>
      </c>
      <c r="R81" s="50" t="s">
        <v>252</v>
      </c>
      <c r="S81" s="50" t="s">
        <v>251</v>
      </c>
      <c r="AG81">
        <v>83</v>
      </c>
      <c r="AL81" s="73"/>
    </row>
    <row r="82" spans="1:38" x14ac:dyDescent="0.25">
      <c r="A82">
        <v>2018</v>
      </c>
      <c r="B82">
        <v>10</v>
      </c>
      <c r="C82" s="22">
        <v>43386</v>
      </c>
      <c r="D82" t="s">
        <v>77</v>
      </c>
      <c r="E82" t="s">
        <v>53</v>
      </c>
      <c r="F82" t="s">
        <v>52</v>
      </c>
      <c r="G82" t="s">
        <v>164</v>
      </c>
      <c r="H82" t="s">
        <v>66</v>
      </c>
      <c r="I82" t="s">
        <v>175</v>
      </c>
      <c r="J82" s="49" t="s">
        <v>253</v>
      </c>
      <c r="K82" s="49">
        <v>2.95695</v>
      </c>
      <c r="L82" s="49">
        <v>-78.198466999999994</v>
      </c>
      <c r="M82" s="50" t="s">
        <v>250</v>
      </c>
      <c r="N82" s="64" t="s">
        <v>537</v>
      </c>
      <c r="O82" s="64" t="s">
        <v>535</v>
      </c>
      <c r="P82" s="50" t="s">
        <v>251</v>
      </c>
      <c r="Q82" s="50" t="s">
        <v>252</v>
      </c>
      <c r="R82" s="50" t="s">
        <v>252</v>
      </c>
      <c r="S82" s="50" t="s">
        <v>251</v>
      </c>
      <c r="AH82">
        <v>86</v>
      </c>
      <c r="AL82" s="73"/>
    </row>
    <row r="83" spans="1:38" x14ac:dyDescent="0.25">
      <c r="A83">
        <v>2018</v>
      </c>
      <c r="B83">
        <v>10</v>
      </c>
      <c r="C83" s="22">
        <v>43386</v>
      </c>
      <c r="D83" t="s">
        <v>77</v>
      </c>
      <c r="E83" t="s">
        <v>53</v>
      </c>
      <c r="F83" t="s">
        <v>52</v>
      </c>
      <c r="G83" t="s">
        <v>164</v>
      </c>
      <c r="H83" t="s">
        <v>95</v>
      </c>
      <c r="I83" t="s">
        <v>176</v>
      </c>
      <c r="J83" s="49" t="s">
        <v>253</v>
      </c>
      <c r="K83" s="49">
        <v>2.95695</v>
      </c>
      <c r="L83" s="49">
        <v>-78.198466999999994</v>
      </c>
      <c r="M83" s="50" t="s">
        <v>250</v>
      </c>
      <c r="N83" s="64" t="s">
        <v>537</v>
      </c>
      <c r="O83" s="64" t="s">
        <v>535</v>
      </c>
      <c r="P83" s="50" t="s">
        <v>251</v>
      </c>
      <c r="Q83" s="50" t="s">
        <v>252</v>
      </c>
      <c r="R83" s="50" t="s">
        <v>252</v>
      </c>
      <c r="S83" s="50" t="s">
        <v>251</v>
      </c>
      <c r="T83">
        <f>9.52/20</f>
        <v>0.47599999999999998</v>
      </c>
      <c r="U83">
        <f>10.45/20</f>
        <v>0.52249999999999996</v>
      </c>
      <c r="V83">
        <f>12.48/20</f>
        <v>0.624</v>
      </c>
      <c r="W83">
        <f>10.93/20</f>
        <v>0.54649999999999999</v>
      </c>
      <c r="X83">
        <f>13/20</f>
        <v>0.65</v>
      </c>
      <c r="Y83">
        <v>71</v>
      </c>
      <c r="AL83" s="73"/>
    </row>
    <row r="84" spans="1:38" x14ac:dyDescent="0.25">
      <c r="A84">
        <v>2018</v>
      </c>
      <c r="B84">
        <v>10</v>
      </c>
      <c r="C84" s="22">
        <v>43386</v>
      </c>
      <c r="D84" t="s">
        <v>77</v>
      </c>
      <c r="E84" t="s">
        <v>53</v>
      </c>
      <c r="F84" t="s">
        <v>52</v>
      </c>
      <c r="G84" t="s">
        <v>164</v>
      </c>
      <c r="H84" t="s">
        <v>95</v>
      </c>
      <c r="I84" t="s">
        <v>177</v>
      </c>
      <c r="J84" s="49" t="s">
        <v>253</v>
      </c>
      <c r="K84" s="49">
        <v>2.95695</v>
      </c>
      <c r="L84" s="49">
        <v>-78.198466999999994</v>
      </c>
      <c r="M84" s="50" t="s">
        <v>250</v>
      </c>
      <c r="N84" s="64" t="s">
        <v>537</v>
      </c>
      <c r="O84" s="64" t="s">
        <v>535</v>
      </c>
      <c r="P84" s="50" t="s">
        <v>251</v>
      </c>
      <c r="Q84" s="50" t="s">
        <v>252</v>
      </c>
      <c r="R84" s="50" t="s">
        <v>252</v>
      </c>
      <c r="S84" s="50" t="s">
        <v>251</v>
      </c>
      <c r="Z84">
        <v>88</v>
      </c>
      <c r="AL84" s="73"/>
    </row>
    <row r="85" spans="1:38" x14ac:dyDescent="0.25">
      <c r="A85">
        <v>2018</v>
      </c>
      <c r="B85">
        <v>10</v>
      </c>
      <c r="C85" s="22">
        <v>43386</v>
      </c>
      <c r="D85" t="s">
        <v>77</v>
      </c>
      <c r="E85" t="s">
        <v>53</v>
      </c>
      <c r="F85" t="s">
        <v>52</v>
      </c>
      <c r="G85" t="s">
        <v>164</v>
      </c>
      <c r="H85" t="s">
        <v>95</v>
      </c>
      <c r="I85" t="s">
        <v>178</v>
      </c>
      <c r="J85" s="49" t="s">
        <v>253</v>
      </c>
      <c r="K85" s="49">
        <v>2.95695</v>
      </c>
      <c r="L85" s="49">
        <v>-78.198466999999994</v>
      </c>
      <c r="M85" s="50" t="s">
        <v>250</v>
      </c>
      <c r="N85" s="64" t="s">
        <v>537</v>
      </c>
      <c r="O85" s="64" t="s">
        <v>535</v>
      </c>
      <c r="P85" s="50" t="s">
        <v>251</v>
      </c>
      <c r="Q85" s="50" t="s">
        <v>252</v>
      </c>
      <c r="R85" s="50" t="s">
        <v>252</v>
      </c>
      <c r="S85" s="50" t="s">
        <v>251</v>
      </c>
      <c r="AA85">
        <v>83</v>
      </c>
      <c r="AL85" s="73"/>
    </row>
    <row r="86" spans="1:38" x14ac:dyDescent="0.25">
      <c r="A86">
        <v>2018</v>
      </c>
      <c r="B86">
        <v>10</v>
      </c>
      <c r="C86" s="22">
        <v>43386</v>
      </c>
      <c r="D86" t="s">
        <v>77</v>
      </c>
      <c r="E86" t="s">
        <v>53</v>
      </c>
      <c r="F86" t="s">
        <v>52</v>
      </c>
      <c r="G86" t="s">
        <v>164</v>
      </c>
      <c r="H86" t="s">
        <v>95</v>
      </c>
      <c r="I86" t="s">
        <v>179</v>
      </c>
      <c r="J86" s="49" t="s">
        <v>253</v>
      </c>
      <c r="K86" s="49">
        <v>2.95695</v>
      </c>
      <c r="L86" s="49">
        <v>-78.198466999999994</v>
      </c>
      <c r="M86" s="50" t="s">
        <v>250</v>
      </c>
      <c r="N86" s="64" t="s">
        <v>537</v>
      </c>
      <c r="O86" s="64" t="s">
        <v>535</v>
      </c>
      <c r="P86" s="50" t="s">
        <v>251</v>
      </c>
      <c r="Q86" s="50" t="s">
        <v>252</v>
      </c>
      <c r="R86" s="50" t="s">
        <v>252</v>
      </c>
      <c r="S86" s="50" t="s">
        <v>251</v>
      </c>
      <c r="AB86">
        <v>89</v>
      </c>
      <c r="AL86" s="73"/>
    </row>
    <row r="87" spans="1:38" x14ac:dyDescent="0.25">
      <c r="A87">
        <v>2018</v>
      </c>
      <c r="B87">
        <v>10</v>
      </c>
      <c r="C87" s="22">
        <v>43386</v>
      </c>
      <c r="D87" t="s">
        <v>77</v>
      </c>
      <c r="E87" t="s">
        <v>53</v>
      </c>
      <c r="F87" t="s">
        <v>52</v>
      </c>
      <c r="G87" t="s">
        <v>164</v>
      </c>
      <c r="H87" t="s">
        <v>95</v>
      </c>
      <c r="I87" t="s">
        <v>180</v>
      </c>
      <c r="J87" s="49" t="s">
        <v>253</v>
      </c>
      <c r="K87" s="49">
        <v>2.95695</v>
      </c>
      <c r="L87" s="49">
        <v>-78.198466999999994</v>
      </c>
      <c r="M87" s="50" t="s">
        <v>250</v>
      </c>
      <c r="N87" s="64" t="s">
        <v>537</v>
      </c>
      <c r="O87" s="64" t="s">
        <v>535</v>
      </c>
      <c r="P87" s="50" t="s">
        <v>251</v>
      </c>
      <c r="Q87" s="50" t="s">
        <v>252</v>
      </c>
      <c r="R87" s="50" t="s">
        <v>252</v>
      </c>
      <c r="S87" s="50" t="s">
        <v>251</v>
      </c>
      <c r="AC87">
        <v>62</v>
      </c>
      <c r="AL87" s="73"/>
    </row>
    <row r="88" spans="1:38" x14ac:dyDescent="0.25">
      <c r="A88">
        <v>2018</v>
      </c>
      <c r="B88">
        <v>10</v>
      </c>
      <c r="C88" s="22">
        <v>43386</v>
      </c>
      <c r="D88" t="s">
        <v>77</v>
      </c>
      <c r="E88" t="s">
        <v>53</v>
      </c>
      <c r="F88" t="s">
        <v>52</v>
      </c>
      <c r="G88" t="s">
        <v>164</v>
      </c>
      <c r="H88" t="s">
        <v>95</v>
      </c>
      <c r="I88" t="s">
        <v>181</v>
      </c>
      <c r="J88" s="49" t="s">
        <v>253</v>
      </c>
      <c r="K88" s="49">
        <v>2.95695</v>
      </c>
      <c r="L88" s="49">
        <v>-78.198466999999994</v>
      </c>
      <c r="M88" s="50" t="s">
        <v>250</v>
      </c>
      <c r="N88" s="64" t="s">
        <v>537</v>
      </c>
      <c r="O88" s="64" t="s">
        <v>535</v>
      </c>
      <c r="P88" s="50" t="s">
        <v>251</v>
      </c>
      <c r="Q88" s="50" t="s">
        <v>252</v>
      </c>
      <c r="R88" s="50" t="s">
        <v>252</v>
      </c>
      <c r="S88" s="50" t="s">
        <v>251</v>
      </c>
      <c r="AD88">
        <v>84</v>
      </c>
      <c r="AL88" s="73"/>
    </row>
    <row r="89" spans="1:38" x14ac:dyDescent="0.25">
      <c r="A89">
        <v>2018</v>
      </c>
      <c r="B89">
        <v>10</v>
      </c>
      <c r="C89" s="22">
        <v>43386</v>
      </c>
      <c r="D89" t="s">
        <v>77</v>
      </c>
      <c r="E89" t="s">
        <v>53</v>
      </c>
      <c r="F89" t="s">
        <v>52</v>
      </c>
      <c r="G89" t="s">
        <v>164</v>
      </c>
      <c r="H89" t="s">
        <v>95</v>
      </c>
      <c r="I89" t="s">
        <v>182</v>
      </c>
      <c r="J89" s="49" t="s">
        <v>253</v>
      </c>
      <c r="K89" s="49">
        <v>2.95695</v>
      </c>
      <c r="L89" s="49">
        <v>-78.198466999999994</v>
      </c>
      <c r="M89" s="50" t="s">
        <v>250</v>
      </c>
      <c r="N89" s="64" t="s">
        <v>537</v>
      </c>
      <c r="O89" s="64" t="s">
        <v>535</v>
      </c>
      <c r="P89" s="50" t="s">
        <v>251</v>
      </c>
      <c r="Q89" s="50" t="s">
        <v>252</v>
      </c>
      <c r="R89" s="50" t="s">
        <v>252</v>
      </c>
      <c r="S89" s="50" t="s">
        <v>251</v>
      </c>
      <c r="AE89">
        <v>63</v>
      </c>
      <c r="AL89" s="73"/>
    </row>
    <row r="90" spans="1:38" x14ac:dyDescent="0.25">
      <c r="A90">
        <v>2018</v>
      </c>
      <c r="B90">
        <v>10</v>
      </c>
      <c r="C90" s="22">
        <v>43386</v>
      </c>
      <c r="D90" t="s">
        <v>77</v>
      </c>
      <c r="E90" t="s">
        <v>53</v>
      </c>
      <c r="F90" t="s">
        <v>52</v>
      </c>
      <c r="G90" t="s">
        <v>164</v>
      </c>
      <c r="H90" t="s">
        <v>95</v>
      </c>
      <c r="I90" t="s">
        <v>183</v>
      </c>
      <c r="J90" s="49" t="s">
        <v>253</v>
      </c>
      <c r="K90" s="49">
        <v>2.95695</v>
      </c>
      <c r="L90" s="49">
        <v>-78.198466999999994</v>
      </c>
      <c r="M90" s="50" t="s">
        <v>250</v>
      </c>
      <c r="N90" s="64" t="s">
        <v>537</v>
      </c>
      <c r="O90" s="64" t="s">
        <v>535</v>
      </c>
      <c r="P90" s="50" t="s">
        <v>251</v>
      </c>
      <c r="Q90" s="50" t="s">
        <v>252</v>
      </c>
      <c r="R90" s="50" t="s">
        <v>252</v>
      </c>
      <c r="S90" s="50" t="s">
        <v>251</v>
      </c>
      <c r="AF90">
        <v>85</v>
      </c>
      <c r="AL90" s="73"/>
    </row>
    <row r="91" spans="1:38" x14ac:dyDescent="0.25">
      <c r="A91">
        <v>2018</v>
      </c>
      <c r="B91">
        <v>10</v>
      </c>
      <c r="C91" s="22">
        <v>43386</v>
      </c>
      <c r="D91" t="s">
        <v>77</v>
      </c>
      <c r="E91" t="s">
        <v>53</v>
      </c>
      <c r="F91" t="s">
        <v>52</v>
      </c>
      <c r="G91" t="s">
        <v>164</v>
      </c>
      <c r="H91" t="s">
        <v>95</v>
      </c>
      <c r="I91" t="s">
        <v>184</v>
      </c>
      <c r="J91" s="49" t="s">
        <v>253</v>
      </c>
      <c r="K91" s="49">
        <v>2.95695</v>
      </c>
      <c r="L91" s="49">
        <v>-78.198466999999994</v>
      </c>
      <c r="M91" s="50" t="s">
        <v>250</v>
      </c>
      <c r="N91" s="64" t="s">
        <v>537</v>
      </c>
      <c r="O91" s="64" t="s">
        <v>535</v>
      </c>
      <c r="P91" s="50" t="s">
        <v>251</v>
      </c>
      <c r="Q91" s="50" t="s">
        <v>252</v>
      </c>
      <c r="R91" s="50" t="s">
        <v>252</v>
      </c>
      <c r="S91" s="50" t="s">
        <v>251</v>
      </c>
      <c r="AG91">
        <v>61</v>
      </c>
      <c r="AL91" s="73"/>
    </row>
    <row r="92" spans="1:38" x14ac:dyDescent="0.25">
      <c r="A92">
        <v>2018</v>
      </c>
      <c r="B92">
        <v>10</v>
      </c>
      <c r="C92" s="22">
        <v>43386</v>
      </c>
      <c r="D92" t="s">
        <v>77</v>
      </c>
      <c r="E92" t="s">
        <v>53</v>
      </c>
      <c r="F92" t="s">
        <v>52</v>
      </c>
      <c r="G92" t="s">
        <v>164</v>
      </c>
      <c r="H92" t="s">
        <v>95</v>
      </c>
      <c r="I92" t="s">
        <v>185</v>
      </c>
      <c r="J92" s="49" t="s">
        <v>253</v>
      </c>
      <c r="K92" s="49">
        <v>2.95695</v>
      </c>
      <c r="L92" s="49">
        <v>-78.198466999999994</v>
      </c>
      <c r="M92" s="50" t="s">
        <v>250</v>
      </c>
      <c r="N92" s="64" t="s">
        <v>537</v>
      </c>
      <c r="O92" s="64" t="s">
        <v>535</v>
      </c>
      <c r="P92" s="50" t="s">
        <v>251</v>
      </c>
      <c r="Q92" s="50" t="s">
        <v>252</v>
      </c>
      <c r="R92" s="50" t="s">
        <v>252</v>
      </c>
      <c r="S92" s="50" t="s">
        <v>251</v>
      </c>
      <c r="AH92">
        <v>77</v>
      </c>
      <c r="AL92" s="73"/>
    </row>
  </sheetData>
  <mergeCells count="20">
    <mergeCell ref="O1:O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N1"/>
    <mergeCell ref="AI1:AK1"/>
    <mergeCell ref="AL1:AL2"/>
    <mergeCell ref="P1:P2"/>
    <mergeCell ref="Q1:Q2"/>
    <mergeCell ref="R1:R2"/>
    <mergeCell ref="S1:S2"/>
    <mergeCell ref="Y1:AH1"/>
    <mergeCell ref="T1:X1"/>
  </mergeCells>
  <pageMargins left="0.7" right="0.7" top="0.75" bottom="0.75" header="0.3" footer="0.3"/>
  <pageSetup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10"/>
  <sheetViews>
    <sheetView workbookViewId="0"/>
  </sheetViews>
  <sheetFormatPr baseColWidth="10" defaultRowHeight="15" x14ac:dyDescent="0.25"/>
  <cols>
    <col min="1" max="1" width="5" bestFit="1" customWidth="1"/>
    <col min="2" max="2" width="7.85546875" bestFit="1" customWidth="1"/>
    <col min="3" max="3" width="13.7109375" bestFit="1" customWidth="1"/>
    <col min="4" max="4" width="9.42578125" bestFit="1" customWidth="1"/>
    <col min="5" max="5" width="17.5703125" bestFit="1" customWidth="1"/>
    <col min="6" max="6" width="12" bestFit="1" customWidth="1"/>
    <col min="7" max="7" width="11.5703125" bestFit="1" customWidth="1"/>
    <col min="8" max="8" width="6.140625" bestFit="1" customWidth="1"/>
    <col min="9" max="9" width="10.7109375" customWidth="1"/>
    <col min="10" max="14" width="6.42578125" customWidth="1"/>
  </cols>
  <sheetData>
    <row r="1" spans="1:14" ht="22.5" customHeight="1" x14ac:dyDescent="0.25">
      <c r="A1" s="14" t="s">
        <v>8</v>
      </c>
      <c r="B1" s="14" t="s">
        <v>9</v>
      </c>
      <c r="C1" s="14" t="s">
        <v>7</v>
      </c>
      <c r="D1" s="14" t="s">
        <v>0</v>
      </c>
      <c r="E1" s="14" t="s">
        <v>4</v>
      </c>
      <c r="F1" s="14" t="s">
        <v>5</v>
      </c>
      <c r="G1" s="14" t="s">
        <v>1</v>
      </c>
      <c r="H1" s="14" t="s">
        <v>6</v>
      </c>
      <c r="I1" s="14" t="s">
        <v>51</v>
      </c>
      <c r="J1" s="19">
        <v>1</v>
      </c>
      <c r="K1" s="19">
        <v>2</v>
      </c>
      <c r="L1" s="19">
        <v>3</v>
      </c>
      <c r="M1" s="19">
        <v>4</v>
      </c>
      <c r="N1" s="19">
        <v>5</v>
      </c>
    </row>
    <row r="2" spans="1:14" x14ac:dyDescent="0.25">
      <c r="A2">
        <v>2018</v>
      </c>
      <c r="B2">
        <v>10</v>
      </c>
      <c r="C2" s="22">
        <v>43383</v>
      </c>
      <c r="D2" t="s">
        <v>77</v>
      </c>
      <c r="E2" t="s">
        <v>53</v>
      </c>
      <c r="F2" t="s">
        <v>52</v>
      </c>
      <c r="G2" t="s">
        <v>54</v>
      </c>
      <c r="H2" t="s">
        <v>55</v>
      </c>
      <c r="I2" t="s">
        <v>113</v>
      </c>
      <c r="J2">
        <v>11.95</v>
      </c>
      <c r="K2">
        <v>14.48</v>
      </c>
      <c r="L2">
        <v>8.8000000000000007</v>
      </c>
      <c r="M2">
        <v>9.15</v>
      </c>
      <c r="N2">
        <v>9.5399999999999991</v>
      </c>
    </row>
    <row r="3" spans="1:14" x14ac:dyDescent="0.25">
      <c r="A3">
        <v>2018</v>
      </c>
      <c r="B3">
        <v>10</v>
      </c>
      <c r="C3" s="22">
        <v>43383</v>
      </c>
      <c r="D3" t="s">
        <v>77</v>
      </c>
      <c r="E3" t="s">
        <v>53</v>
      </c>
      <c r="F3" t="s">
        <v>52</v>
      </c>
      <c r="G3" t="s">
        <v>54</v>
      </c>
      <c r="H3" t="s">
        <v>66</v>
      </c>
      <c r="I3" t="s">
        <v>104</v>
      </c>
      <c r="J3">
        <v>15.3</v>
      </c>
      <c r="K3">
        <v>15.23</v>
      </c>
      <c r="L3">
        <v>16.29</v>
      </c>
      <c r="M3">
        <v>16.09</v>
      </c>
      <c r="N3">
        <v>16.23</v>
      </c>
    </row>
    <row r="4" spans="1:14" x14ac:dyDescent="0.25">
      <c r="A4">
        <v>2018</v>
      </c>
      <c r="B4">
        <v>10</v>
      </c>
      <c r="C4" s="22">
        <v>43384</v>
      </c>
      <c r="D4" t="s">
        <v>77</v>
      </c>
      <c r="E4" t="s">
        <v>53</v>
      </c>
      <c r="F4" t="s">
        <v>52</v>
      </c>
      <c r="G4" t="s">
        <v>54</v>
      </c>
      <c r="H4" t="s">
        <v>95</v>
      </c>
      <c r="I4" t="s">
        <v>123</v>
      </c>
      <c r="J4">
        <v>16.190000000000001</v>
      </c>
      <c r="K4">
        <v>15.54</v>
      </c>
      <c r="L4">
        <v>14.6</v>
      </c>
      <c r="M4">
        <v>16.2</v>
      </c>
      <c r="N4">
        <v>15.43</v>
      </c>
    </row>
    <row r="5" spans="1:14" x14ac:dyDescent="0.25">
      <c r="A5">
        <v>2018</v>
      </c>
      <c r="B5">
        <v>10</v>
      </c>
      <c r="C5" s="22">
        <v>43385</v>
      </c>
      <c r="D5" t="s">
        <v>77</v>
      </c>
      <c r="E5" t="s">
        <v>53</v>
      </c>
      <c r="F5" t="s">
        <v>52</v>
      </c>
      <c r="G5" t="s">
        <v>137</v>
      </c>
      <c r="H5" t="s">
        <v>55</v>
      </c>
      <c r="I5" t="s">
        <v>143</v>
      </c>
      <c r="J5">
        <v>12.73</v>
      </c>
      <c r="K5">
        <v>11</v>
      </c>
      <c r="L5">
        <v>12.7</v>
      </c>
      <c r="M5">
        <v>11.49</v>
      </c>
      <c r="N5">
        <v>9.1999999999999993</v>
      </c>
    </row>
    <row r="6" spans="1:14" x14ac:dyDescent="0.25">
      <c r="A6">
        <v>2018</v>
      </c>
      <c r="B6">
        <v>10</v>
      </c>
      <c r="C6" s="22">
        <v>43385</v>
      </c>
      <c r="D6" t="s">
        <v>77</v>
      </c>
      <c r="E6" t="s">
        <v>53</v>
      </c>
      <c r="F6" t="s">
        <v>52</v>
      </c>
      <c r="G6" t="s">
        <v>137</v>
      </c>
      <c r="H6" t="s">
        <v>66</v>
      </c>
      <c r="I6" t="s">
        <v>153</v>
      </c>
      <c r="J6">
        <v>14.29</v>
      </c>
      <c r="K6">
        <v>14.5</v>
      </c>
      <c r="L6">
        <v>13.8</v>
      </c>
      <c r="M6">
        <v>13.2</v>
      </c>
      <c r="N6">
        <v>14.05</v>
      </c>
    </row>
    <row r="7" spans="1:14" x14ac:dyDescent="0.25">
      <c r="A7">
        <v>2018</v>
      </c>
      <c r="B7">
        <v>10</v>
      </c>
      <c r="C7" s="22">
        <v>43387</v>
      </c>
      <c r="D7" t="s">
        <v>77</v>
      </c>
      <c r="E7" t="s">
        <v>53</v>
      </c>
      <c r="F7" t="s">
        <v>52</v>
      </c>
      <c r="G7" t="s">
        <v>137</v>
      </c>
      <c r="H7" t="s">
        <v>95</v>
      </c>
      <c r="I7" t="s">
        <v>196</v>
      </c>
      <c r="J7">
        <v>9.4</v>
      </c>
      <c r="K7">
        <v>11.1</v>
      </c>
      <c r="L7">
        <v>8.4</v>
      </c>
      <c r="M7">
        <v>10.9</v>
      </c>
      <c r="N7">
        <v>9.1</v>
      </c>
    </row>
    <row r="8" spans="1:14" x14ac:dyDescent="0.25">
      <c r="A8">
        <v>2018</v>
      </c>
      <c r="B8">
        <v>10</v>
      </c>
      <c r="C8" s="22">
        <v>43387</v>
      </c>
      <c r="D8" t="s">
        <v>77</v>
      </c>
      <c r="E8" t="s">
        <v>53</v>
      </c>
      <c r="F8" t="s">
        <v>52</v>
      </c>
      <c r="G8" t="s">
        <v>164</v>
      </c>
      <c r="H8" t="s">
        <v>55</v>
      </c>
      <c r="I8" t="s">
        <v>187</v>
      </c>
      <c r="J8">
        <v>9.1</v>
      </c>
      <c r="K8">
        <v>10.1</v>
      </c>
      <c r="L8">
        <v>8.6</v>
      </c>
      <c r="M8">
        <v>8.9</v>
      </c>
      <c r="N8">
        <v>9.3000000000000007</v>
      </c>
    </row>
    <row r="9" spans="1:14" x14ac:dyDescent="0.25">
      <c r="A9">
        <v>2018</v>
      </c>
      <c r="B9">
        <v>10</v>
      </c>
      <c r="C9" s="22">
        <v>43386</v>
      </c>
      <c r="D9" t="s">
        <v>77</v>
      </c>
      <c r="E9" t="s">
        <v>53</v>
      </c>
      <c r="F9" t="s">
        <v>52</v>
      </c>
      <c r="G9" t="s">
        <v>164</v>
      </c>
      <c r="H9" t="s">
        <v>66</v>
      </c>
      <c r="I9" t="s">
        <v>166</v>
      </c>
      <c r="J9">
        <v>13.43</v>
      </c>
      <c r="K9">
        <v>11.1</v>
      </c>
      <c r="L9">
        <v>9.5</v>
      </c>
      <c r="M9">
        <v>10.8</v>
      </c>
      <c r="N9">
        <v>10.5</v>
      </c>
    </row>
    <row r="10" spans="1:14" x14ac:dyDescent="0.25">
      <c r="A10">
        <v>2018</v>
      </c>
      <c r="B10">
        <v>10</v>
      </c>
      <c r="C10" s="22">
        <v>43386</v>
      </c>
      <c r="D10" t="s">
        <v>77</v>
      </c>
      <c r="E10" t="s">
        <v>53</v>
      </c>
      <c r="F10" t="s">
        <v>52</v>
      </c>
      <c r="G10" t="s">
        <v>164</v>
      </c>
      <c r="H10" t="s">
        <v>95</v>
      </c>
      <c r="I10" t="s">
        <v>176</v>
      </c>
      <c r="J10">
        <v>9.52</v>
      </c>
      <c r="K10">
        <v>10.45</v>
      </c>
      <c r="L10">
        <v>12.48</v>
      </c>
      <c r="M10">
        <v>10.93</v>
      </c>
      <c r="N10">
        <v>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V47"/>
  <sheetViews>
    <sheetView workbookViewId="0">
      <selection sqref="A1:J16"/>
    </sheetView>
  </sheetViews>
  <sheetFormatPr baseColWidth="10" defaultColWidth="9.140625" defaultRowHeight="15" x14ac:dyDescent="0.25"/>
  <cols>
    <col min="1" max="1" width="5" bestFit="1" customWidth="1"/>
    <col min="2" max="2" width="7.85546875" bestFit="1" customWidth="1"/>
    <col min="3" max="3" width="8" bestFit="1" customWidth="1"/>
    <col min="4" max="4" width="17.5703125" bestFit="1" customWidth="1"/>
    <col min="5" max="5" width="7.7109375" bestFit="1" customWidth="1"/>
    <col min="6" max="6" width="4.42578125" bestFit="1" customWidth="1"/>
    <col min="7" max="7" width="8.5703125" bestFit="1" customWidth="1"/>
    <col min="8" max="8" width="13.7109375" bestFit="1" customWidth="1"/>
    <col min="9" max="9" width="10" bestFit="1" customWidth="1"/>
    <col min="10" max="10" width="14.7109375" bestFit="1" customWidth="1"/>
    <col min="11" max="11" width="31.85546875" bestFit="1" customWidth="1"/>
    <col min="12" max="12" width="41.5703125" style="2" bestFit="1" customWidth="1"/>
    <col min="13" max="13" width="58.7109375" style="2" bestFit="1" customWidth="1"/>
    <col min="14" max="14" width="32.7109375" style="2" bestFit="1" customWidth="1"/>
    <col min="15" max="15" width="38.85546875" style="2" bestFit="1" customWidth="1"/>
    <col min="16" max="16" width="50.85546875" bestFit="1" customWidth="1"/>
    <col min="17" max="17" width="25.5703125" customWidth="1"/>
    <col min="18" max="18" width="12.85546875" bestFit="1" customWidth="1"/>
  </cols>
  <sheetData>
    <row r="1" spans="1:22" ht="15" customHeight="1" x14ac:dyDescent="0.25">
      <c r="A1" s="66" t="s">
        <v>13</v>
      </c>
      <c r="B1" s="66"/>
      <c r="C1" s="66"/>
      <c r="D1" s="66"/>
      <c r="E1" s="66"/>
      <c r="F1" s="66"/>
      <c r="G1" s="66"/>
      <c r="H1" s="66"/>
      <c r="I1" s="66"/>
      <c r="J1" s="66"/>
      <c r="K1" s="10" t="s">
        <v>27</v>
      </c>
    </row>
    <row r="2" spans="1:22" ht="15" customHeight="1" x14ac:dyDescent="0.25">
      <c r="A2" s="66"/>
      <c r="B2" s="66"/>
      <c r="C2" s="66"/>
      <c r="D2" s="66"/>
      <c r="E2" s="66"/>
      <c r="F2" s="66"/>
      <c r="G2" s="66"/>
      <c r="H2" s="66"/>
      <c r="I2" s="66"/>
      <c r="J2" s="66"/>
      <c r="K2" s="10" t="s">
        <v>28</v>
      </c>
    </row>
    <row r="3" spans="1:22" ht="15" customHeight="1" x14ac:dyDescent="0.25">
      <c r="A3" s="66"/>
      <c r="B3" s="66"/>
      <c r="C3" s="66"/>
      <c r="D3" s="66"/>
      <c r="E3" s="66"/>
      <c r="F3" s="66"/>
      <c r="G3" s="66"/>
      <c r="H3" s="66"/>
      <c r="I3" s="66"/>
      <c r="J3" s="66"/>
      <c r="K3" s="10" t="s">
        <v>29</v>
      </c>
    </row>
    <row r="4" spans="1:22" ht="15" customHeight="1" x14ac:dyDescent="0.25">
      <c r="A4" s="66"/>
      <c r="B4" s="66"/>
      <c r="C4" s="66"/>
      <c r="D4" s="66"/>
      <c r="E4" s="66"/>
      <c r="F4" s="66"/>
      <c r="G4" s="66"/>
      <c r="H4" s="66"/>
      <c r="I4" s="66"/>
      <c r="J4" s="66"/>
      <c r="K4" s="10" t="s">
        <v>30</v>
      </c>
    </row>
    <row r="5" spans="1:22" ht="15" customHeight="1" x14ac:dyDescent="0.25">
      <c r="A5" s="66"/>
      <c r="B5" s="66"/>
      <c r="C5" s="66"/>
      <c r="D5" s="66"/>
      <c r="E5" s="66"/>
      <c r="F5" s="66"/>
      <c r="G5" s="66"/>
      <c r="H5" s="66"/>
      <c r="I5" s="66"/>
      <c r="J5" s="66"/>
      <c r="K5" s="10" t="s">
        <v>31</v>
      </c>
    </row>
    <row r="6" spans="1:22" ht="15" customHeight="1" x14ac:dyDescent="0.25">
      <c r="A6" s="66"/>
      <c r="B6" s="66"/>
      <c r="C6" s="66"/>
      <c r="D6" s="66"/>
      <c r="E6" s="66"/>
      <c r="F6" s="66"/>
      <c r="G6" s="66"/>
      <c r="H6" s="66"/>
      <c r="I6" s="66"/>
      <c r="J6" s="66"/>
      <c r="K6" s="10" t="s">
        <v>17</v>
      </c>
    </row>
    <row r="7" spans="1:22" ht="15" customHeight="1" x14ac:dyDescent="0.25">
      <c r="A7" s="66"/>
      <c r="B7" s="66"/>
      <c r="C7" s="66"/>
      <c r="D7" s="66"/>
      <c r="E7" s="66"/>
      <c r="F7" s="66"/>
      <c r="G7" s="66"/>
      <c r="H7" s="66"/>
      <c r="I7" s="66"/>
      <c r="J7" s="66"/>
      <c r="K7" s="10" t="s">
        <v>16</v>
      </c>
      <c r="L7" s="7"/>
      <c r="M7" s="7"/>
      <c r="N7" s="7"/>
      <c r="O7" s="7"/>
      <c r="P7" s="7"/>
    </row>
    <row r="8" spans="1:22" s="9" customFormat="1" ht="15" customHeight="1" x14ac:dyDescent="0.25">
      <c r="A8" s="66"/>
      <c r="B8" s="66"/>
      <c r="C8" s="66"/>
      <c r="D8" s="66"/>
      <c r="E8" s="66"/>
      <c r="F8" s="66"/>
      <c r="G8" s="66"/>
      <c r="H8" s="66"/>
      <c r="I8" s="66"/>
      <c r="J8" s="66"/>
      <c r="K8" s="10" t="s">
        <v>15</v>
      </c>
      <c r="L8" s="8"/>
      <c r="M8" s="8"/>
      <c r="N8" s="8"/>
      <c r="O8" s="8"/>
      <c r="P8" s="8"/>
    </row>
    <row r="9" spans="1:22" ht="15" customHeight="1" x14ac:dyDescent="0.25">
      <c r="A9" s="66"/>
      <c r="B9" s="66"/>
      <c r="C9" s="66"/>
      <c r="D9" s="66"/>
      <c r="E9" s="66"/>
      <c r="F9" s="66"/>
      <c r="G9" s="66"/>
      <c r="H9" s="66"/>
      <c r="I9" s="66"/>
      <c r="J9" s="66"/>
      <c r="K9" s="10" t="s">
        <v>32</v>
      </c>
      <c r="M9" s="6"/>
      <c r="P9" s="2"/>
      <c r="Q9" s="2"/>
    </row>
    <row r="10" spans="1:22" ht="15" customHeight="1" x14ac:dyDescent="0.25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10" t="s">
        <v>18</v>
      </c>
      <c r="L10" s="4"/>
      <c r="M10" s="4"/>
      <c r="N10" s="4"/>
      <c r="O10" s="4"/>
      <c r="P10" s="4"/>
      <c r="Q10" s="4"/>
      <c r="R10" s="2"/>
    </row>
    <row r="11" spans="1:22" ht="15" customHeight="1" x14ac:dyDescent="0.25">
      <c r="A11" s="66"/>
      <c r="B11" s="66"/>
      <c r="C11" s="66"/>
      <c r="D11" s="66"/>
      <c r="E11" s="66"/>
      <c r="F11" s="66"/>
      <c r="G11" s="66"/>
      <c r="H11" s="66"/>
      <c r="I11" s="66"/>
      <c r="J11" s="66"/>
      <c r="K11" s="10" t="s">
        <v>12</v>
      </c>
      <c r="L11" s="4"/>
      <c r="M11" s="4"/>
      <c r="N11" s="4"/>
      <c r="O11" s="4"/>
      <c r="P11" s="4"/>
      <c r="Q11" s="4"/>
      <c r="R11" s="2"/>
    </row>
    <row r="12" spans="1:22" ht="15" customHeight="1" x14ac:dyDescent="0.25">
      <c r="A12" s="66"/>
      <c r="B12" s="66"/>
      <c r="C12" s="66"/>
      <c r="D12" s="66"/>
      <c r="E12" s="66"/>
      <c r="F12" s="66"/>
      <c r="G12" s="66"/>
      <c r="H12" s="66"/>
      <c r="I12" s="66"/>
      <c r="J12" s="66"/>
      <c r="K12" s="10" t="s">
        <v>19</v>
      </c>
      <c r="L12" s="4"/>
      <c r="M12" s="4"/>
      <c r="N12" s="4"/>
      <c r="O12" s="4"/>
      <c r="P12" s="4"/>
      <c r="Q12" s="4"/>
      <c r="R12" s="2"/>
    </row>
    <row r="13" spans="1:22" ht="15" customHeight="1" x14ac:dyDescent="0.25">
      <c r="A13" s="66"/>
      <c r="B13" s="66"/>
      <c r="C13" s="66"/>
      <c r="D13" s="66"/>
      <c r="E13" s="66"/>
      <c r="F13" s="66"/>
      <c r="G13" s="66"/>
      <c r="H13" s="66"/>
      <c r="I13" s="66"/>
      <c r="J13" s="66"/>
      <c r="K13" s="10" t="s">
        <v>20</v>
      </c>
      <c r="L13" s="4"/>
      <c r="M13" s="4"/>
      <c r="N13" s="4"/>
      <c r="O13" s="4"/>
      <c r="P13" s="4"/>
      <c r="Q13" s="4"/>
      <c r="R13" s="2"/>
      <c r="V13" s="2"/>
    </row>
    <row r="14" spans="1:22" ht="15" customHeight="1" x14ac:dyDescent="0.25">
      <c r="A14" s="66"/>
      <c r="B14" s="66"/>
      <c r="C14" s="66"/>
      <c r="D14" s="66"/>
      <c r="E14" s="66"/>
      <c r="F14" s="66"/>
      <c r="G14" s="66"/>
      <c r="H14" s="66"/>
      <c r="I14" s="66"/>
      <c r="J14" s="66"/>
      <c r="K14" s="10" t="s">
        <v>21</v>
      </c>
      <c r="L14" s="5"/>
      <c r="M14" s="4"/>
      <c r="N14" s="4"/>
      <c r="O14" s="4"/>
      <c r="P14" s="4"/>
      <c r="Q14" s="4"/>
      <c r="R14" s="2"/>
    </row>
    <row r="15" spans="1:22" ht="15" customHeight="1" x14ac:dyDescent="0.25">
      <c r="A15" s="66"/>
      <c r="B15" s="66"/>
      <c r="C15" s="66"/>
      <c r="D15" s="66"/>
      <c r="E15" s="66"/>
      <c r="F15" s="66"/>
      <c r="G15" s="66"/>
      <c r="H15" s="66"/>
      <c r="I15" s="66"/>
      <c r="J15" s="66"/>
      <c r="K15" s="10" t="s">
        <v>22</v>
      </c>
      <c r="L15" s="5"/>
      <c r="M15" s="4"/>
      <c r="N15" s="4"/>
      <c r="O15" s="4"/>
      <c r="P15" s="4"/>
      <c r="Q15" s="4"/>
      <c r="R15" s="2"/>
    </row>
    <row r="16" spans="1:22" x14ac:dyDescent="0.25">
      <c r="A16" s="66"/>
      <c r="B16" s="66"/>
      <c r="C16" s="66"/>
      <c r="D16" s="66"/>
      <c r="E16" s="66"/>
      <c r="F16" s="66"/>
      <c r="G16" s="66"/>
      <c r="H16" s="66"/>
      <c r="I16" s="66"/>
      <c r="J16" s="66"/>
      <c r="K16" s="13" t="s">
        <v>47</v>
      </c>
      <c r="L16" s="6"/>
      <c r="M16" s="6"/>
      <c r="N16" s="6"/>
      <c r="O16" s="6"/>
      <c r="P16" s="6"/>
      <c r="Q16" s="6"/>
      <c r="R16" s="2"/>
    </row>
    <row r="17" spans="1:18" x14ac:dyDescent="0.25">
      <c r="A17" s="13" t="s">
        <v>8</v>
      </c>
      <c r="B17" s="13" t="s">
        <v>9</v>
      </c>
      <c r="C17" s="13" t="s">
        <v>0</v>
      </c>
      <c r="D17" s="13" t="s">
        <v>4</v>
      </c>
      <c r="E17" s="13" t="s">
        <v>5</v>
      </c>
      <c r="F17" s="13" t="s">
        <v>1</v>
      </c>
      <c r="G17" s="13" t="s">
        <v>6</v>
      </c>
      <c r="H17" s="13" t="s">
        <v>7</v>
      </c>
      <c r="I17" s="13" t="s">
        <v>3</v>
      </c>
      <c r="J17" s="13" t="s">
        <v>10</v>
      </c>
      <c r="K17" s="10" t="s">
        <v>48</v>
      </c>
    </row>
    <row r="18" spans="1:18" x14ac:dyDescent="0.25">
      <c r="A18" s="2">
        <v>2012</v>
      </c>
      <c r="B18" s="2"/>
      <c r="C18" s="2"/>
      <c r="D18" s="2"/>
      <c r="E18" s="2"/>
      <c r="F18" s="2"/>
      <c r="G18" t="s">
        <v>24</v>
      </c>
      <c r="H18" s="3"/>
      <c r="I18" s="2"/>
      <c r="J18" s="2"/>
      <c r="K18" s="2">
        <v>1</v>
      </c>
      <c r="P18" s="2"/>
      <c r="Q18" s="2"/>
      <c r="R18" s="2"/>
    </row>
    <row r="19" spans="1:18" x14ac:dyDescent="0.25">
      <c r="A19" s="2">
        <v>2012</v>
      </c>
      <c r="B19" s="2"/>
      <c r="C19" s="2"/>
      <c r="D19" s="2"/>
      <c r="E19" s="2"/>
      <c r="F19" s="2"/>
      <c r="G19" t="s">
        <v>24</v>
      </c>
      <c r="H19" s="3"/>
      <c r="I19" s="2"/>
      <c r="J19" s="2"/>
      <c r="K19" s="2">
        <v>2</v>
      </c>
      <c r="P19" s="2"/>
      <c r="Q19" s="2"/>
      <c r="R19" s="2"/>
    </row>
    <row r="20" spans="1:18" x14ac:dyDescent="0.25">
      <c r="A20" s="2">
        <v>2012</v>
      </c>
      <c r="B20" s="2"/>
      <c r="C20" s="2"/>
      <c r="D20" s="2"/>
      <c r="E20" s="2"/>
      <c r="F20" s="2"/>
      <c r="G20" t="s">
        <v>24</v>
      </c>
      <c r="H20" s="3"/>
      <c r="I20" s="2"/>
      <c r="J20" s="2"/>
      <c r="K20" s="2">
        <v>3</v>
      </c>
      <c r="P20" s="2"/>
      <c r="Q20" s="2"/>
      <c r="R20" s="2"/>
    </row>
    <row r="21" spans="1:18" x14ac:dyDescent="0.25">
      <c r="A21" s="2">
        <v>2012</v>
      </c>
      <c r="B21" s="2"/>
      <c r="C21" s="2"/>
      <c r="D21" s="2"/>
      <c r="E21" s="2"/>
      <c r="F21" s="2"/>
      <c r="G21" t="s">
        <v>24</v>
      </c>
      <c r="H21" s="3"/>
      <c r="I21" s="2"/>
      <c r="J21" s="2"/>
      <c r="K21" s="2">
        <v>4</v>
      </c>
      <c r="P21" s="2"/>
      <c r="Q21" s="2"/>
      <c r="R21" s="2"/>
    </row>
    <row r="22" spans="1:18" x14ac:dyDescent="0.25">
      <c r="A22" s="2">
        <v>2012</v>
      </c>
      <c r="B22" s="2"/>
      <c r="C22" s="2"/>
      <c r="D22" s="2"/>
      <c r="E22" s="2"/>
      <c r="F22" s="2"/>
      <c r="G22" t="s">
        <v>24</v>
      </c>
      <c r="H22" s="3"/>
      <c r="I22" s="2"/>
      <c r="J22" s="2"/>
      <c r="K22" s="2">
        <v>5</v>
      </c>
      <c r="P22" s="2"/>
      <c r="Q22" s="2"/>
      <c r="R22" s="2"/>
    </row>
    <row r="23" spans="1:18" x14ac:dyDescent="0.25">
      <c r="A23" s="2">
        <v>2012</v>
      </c>
      <c r="B23" s="2"/>
      <c r="C23" s="2"/>
      <c r="D23" s="2"/>
      <c r="E23" s="2"/>
      <c r="F23" s="2"/>
      <c r="G23" t="s">
        <v>24</v>
      </c>
      <c r="H23" s="3"/>
      <c r="I23" s="2"/>
      <c r="J23" s="2"/>
      <c r="K23" s="2">
        <v>6</v>
      </c>
      <c r="P23" s="2"/>
      <c r="Q23" s="2"/>
      <c r="R23" s="2"/>
    </row>
    <row r="24" spans="1:18" x14ac:dyDescent="0.25">
      <c r="A24" s="2">
        <v>2012</v>
      </c>
      <c r="B24" s="2"/>
      <c r="C24" s="2"/>
      <c r="D24" s="2"/>
      <c r="E24" s="2"/>
      <c r="F24" s="2"/>
      <c r="G24" t="s">
        <v>24</v>
      </c>
      <c r="H24" s="3"/>
      <c r="I24" s="2"/>
      <c r="J24" s="2"/>
      <c r="K24" s="2">
        <v>7</v>
      </c>
      <c r="P24" s="2"/>
      <c r="Q24" s="2"/>
      <c r="R24" s="2"/>
    </row>
    <row r="25" spans="1:18" x14ac:dyDescent="0.25">
      <c r="A25" s="2">
        <v>2012</v>
      </c>
      <c r="B25" s="2"/>
      <c r="C25" s="2"/>
      <c r="D25" s="2"/>
      <c r="E25" s="2"/>
      <c r="F25" s="2"/>
      <c r="G25" t="s">
        <v>24</v>
      </c>
      <c r="H25" s="3"/>
      <c r="I25" s="2"/>
      <c r="J25" s="2"/>
      <c r="K25" s="2">
        <v>8</v>
      </c>
      <c r="P25" s="2"/>
      <c r="Q25" s="2"/>
      <c r="R25" s="2"/>
    </row>
    <row r="26" spans="1:18" x14ac:dyDescent="0.25">
      <c r="A26" s="2">
        <v>2012</v>
      </c>
      <c r="B26" s="2"/>
      <c r="C26" s="2"/>
      <c r="D26" s="2"/>
      <c r="E26" s="2"/>
      <c r="F26" s="2"/>
      <c r="G26" t="s">
        <v>24</v>
      </c>
      <c r="H26" s="3"/>
      <c r="I26" s="2"/>
      <c r="J26" s="2"/>
      <c r="K26" s="2">
        <v>9</v>
      </c>
      <c r="P26" s="2"/>
      <c r="Q26" s="2"/>
      <c r="R26" s="2"/>
    </row>
    <row r="27" spans="1:18" x14ac:dyDescent="0.25">
      <c r="A27" s="2">
        <v>2012</v>
      </c>
      <c r="B27" s="2"/>
      <c r="C27" s="2"/>
      <c r="D27" s="2"/>
      <c r="E27" s="2"/>
      <c r="F27" s="2"/>
      <c r="G27" t="s">
        <v>24</v>
      </c>
      <c r="H27" s="3"/>
      <c r="I27" s="2"/>
      <c r="J27" s="2"/>
      <c r="K27" s="2">
        <v>10</v>
      </c>
      <c r="P27" s="2"/>
      <c r="Q27" s="2"/>
      <c r="R27" s="2"/>
    </row>
    <row r="28" spans="1:18" x14ac:dyDescent="0.25">
      <c r="A28" s="2">
        <v>2012</v>
      </c>
      <c r="B28" s="2"/>
      <c r="C28" s="2"/>
      <c r="D28" s="2"/>
      <c r="E28" s="2"/>
      <c r="F28" s="2"/>
      <c r="G28" t="s">
        <v>25</v>
      </c>
      <c r="H28" s="3"/>
      <c r="I28" s="2"/>
      <c r="J28" s="2"/>
      <c r="K28" s="2">
        <v>1</v>
      </c>
      <c r="P28" s="2"/>
      <c r="Q28" s="2"/>
      <c r="R28" s="2"/>
    </row>
    <row r="29" spans="1:18" x14ac:dyDescent="0.25">
      <c r="A29" s="2">
        <v>2012</v>
      </c>
      <c r="B29" s="2"/>
      <c r="C29" s="2"/>
      <c r="D29" s="2"/>
      <c r="E29" s="2"/>
      <c r="F29" s="2"/>
      <c r="G29" t="s">
        <v>25</v>
      </c>
      <c r="H29" s="3"/>
      <c r="I29" s="2"/>
      <c r="J29" s="2"/>
      <c r="K29" s="2">
        <v>2</v>
      </c>
      <c r="P29" s="2"/>
      <c r="Q29" s="2"/>
      <c r="R29" s="2"/>
    </row>
    <row r="30" spans="1:18" x14ac:dyDescent="0.25">
      <c r="A30" s="2">
        <v>2012</v>
      </c>
      <c r="B30" s="2"/>
      <c r="C30" s="2"/>
      <c r="D30" s="2"/>
      <c r="E30" s="2"/>
      <c r="F30" s="2"/>
      <c r="G30" t="s">
        <v>25</v>
      </c>
      <c r="H30" s="3"/>
      <c r="I30" s="2"/>
      <c r="J30" s="2"/>
      <c r="K30" s="2">
        <v>3</v>
      </c>
      <c r="P30" s="2"/>
      <c r="Q30" s="2"/>
      <c r="R30" s="2"/>
    </row>
    <row r="31" spans="1:18" x14ac:dyDescent="0.25">
      <c r="A31" s="2">
        <v>2012</v>
      </c>
      <c r="B31" s="2"/>
      <c r="C31" s="2"/>
      <c r="D31" s="2"/>
      <c r="E31" s="2"/>
      <c r="F31" s="2"/>
      <c r="G31" t="s">
        <v>25</v>
      </c>
      <c r="H31" s="3"/>
      <c r="I31" s="2"/>
      <c r="J31" s="2"/>
      <c r="K31" s="2">
        <v>4</v>
      </c>
      <c r="P31" s="2"/>
      <c r="Q31" s="2"/>
      <c r="R31" s="2"/>
    </row>
    <row r="32" spans="1:18" x14ac:dyDescent="0.25">
      <c r="A32" s="2">
        <v>2012</v>
      </c>
      <c r="B32" s="2"/>
      <c r="C32" s="2"/>
      <c r="D32" s="2"/>
      <c r="E32" s="2"/>
      <c r="F32" s="2"/>
      <c r="G32" t="s">
        <v>25</v>
      </c>
      <c r="H32" s="3"/>
      <c r="I32" s="2"/>
      <c r="J32" s="2"/>
      <c r="K32" s="2">
        <v>5</v>
      </c>
      <c r="P32" s="2"/>
      <c r="Q32" s="2"/>
      <c r="R32" s="2"/>
    </row>
    <row r="33" spans="1:18" x14ac:dyDescent="0.25">
      <c r="A33" s="2">
        <v>2012</v>
      </c>
      <c r="B33" s="2"/>
      <c r="C33" s="2"/>
      <c r="D33" s="2"/>
      <c r="E33" s="2"/>
      <c r="F33" s="2"/>
      <c r="G33" t="s">
        <v>25</v>
      </c>
      <c r="H33" s="3"/>
      <c r="I33" s="2"/>
      <c r="J33" s="2"/>
      <c r="K33" s="2">
        <v>6</v>
      </c>
      <c r="P33" s="2"/>
      <c r="Q33" s="2"/>
      <c r="R33" s="2"/>
    </row>
    <row r="34" spans="1:18" x14ac:dyDescent="0.25">
      <c r="A34" s="2">
        <v>2012</v>
      </c>
      <c r="B34" s="2"/>
      <c r="C34" s="2"/>
      <c r="D34" s="2"/>
      <c r="E34" s="2"/>
      <c r="F34" s="2"/>
      <c r="G34" t="s">
        <v>25</v>
      </c>
      <c r="H34" s="3"/>
      <c r="I34" s="2"/>
      <c r="J34" s="2"/>
      <c r="K34" s="2">
        <v>7</v>
      </c>
      <c r="P34" s="2"/>
      <c r="Q34" s="2"/>
      <c r="R34" s="2"/>
    </row>
    <row r="35" spans="1:18" x14ac:dyDescent="0.25">
      <c r="A35" s="2">
        <v>2012</v>
      </c>
      <c r="B35" s="2"/>
      <c r="C35" s="2"/>
      <c r="D35" s="2"/>
      <c r="E35" s="2"/>
      <c r="F35" s="2"/>
      <c r="G35" t="s">
        <v>25</v>
      </c>
      <c r="H35" s="3"/>
      <c r="I35" s="2"/>
      <c r="J35" s="2"/>
      <c r="K35" s="2">
        <v>8</v>
      </c>
      <c r="P35" s="2"/>
      <c r="Q35" s="2"/>
      <c r="R35" s="2"/>
    </row>
    <row r="36" spans="1:18" x14ac:dyDescent="0.25">
      <c r="A36" s="2">
        <v>2012</v>
      </c>
      <c r="B36" s="2"/>
      <c r="C36" s="2"/>
      <c r="D36" s="2"/>
      <c r="E36" s="2"/>
      <c r="F36" s="2"/>
      <c r="G36" t="s">
        <v>25</v>
      </c>
      <c r="H36" s="3"/>
      <c r="I36" s="2"/>
      <c r="J36" s="2"/>
      <c r="K36" s="2">
        <v>9</v>
      </c>
      <c r="P36" s="2"/>
      <c r="Q36" s="2"/>
      <c r="R36" s="2"/>
    </row>
    <row r="37" spans="1:18" x14ac:dyDescent="0.25">
      <c r="A37" s="2">
        <v>2012</v>
      </c>
      <c r="B37" s="2"/>
      <c r="C37" s="2"/>
      <c r="D37" s="2"/>
      <c r="E37" s="2"/>
      <c r="F37" s="2"/>
      <c r="G37" t="s">
        <v>25</v>
      </c>
      <c r="H37" s="3"/>
      <c r="I37" s="2"/>
      <c r="J37" s="2"/>
      <c r="K37" s="2">
        <v>10</v>
      </c>
      <c r="P37" s="2"/>
      <c r="Q37" s="2"/>
      <c r="R37" s="2"/>
    </row>
    <row r="38" spans="1:18" x14ac:dyDescent="0.25">
      <c r="A38" s="2">
        <v>2012</v>
      </c>
      <c r="B38" s="2"/>
      <c r="C38" s="2"/>
      <c r="D38" s="2"/>
      <c r="E38" s="2"/>
      <c r="F38" s="2"/>
      <c r="G38" t="s">
        <v>26</v>
      </c>
      <c r="H38" s="3"/>
      <c r="I38" s="2"/>
      <c r="J38" s="2"/>
      <c r="K38" s="2">
        <v>1</v>
      </c>
      <c r="P38" s="2"/>
      <c r="Q38" s="2"/>
      <c r="R38" s="2"/>
    </row>
    <row r="39" spans="1:18" x14ac:dyDescent="0.25">
      <c r="A39" s="2">
        <v>2012</v>
      </c>
      <c r="B39" s="2"/>
      <c r="C39" s="2"/>
      <c r="D39" s="2"/>
      <c r="E39" s="2"/>
      <c r="F39" s="2"/>
      <c r="G39" t="s">
        <v>26</v>
      </c>
      <c r="H39" s="3"/>
      <c r="I39" s="2"/>
      <c r="J39" s="2"/>
      <c r="K39" s="2">
        <v>2</v>
      </c>
      <c r="R39" s="2"/>
    </row>
    <row r="40" spans="1:18" x14ac:dyDescent="0.25">
      <c r="A40" s="2">
        <v>2012</v>
      </c>
      <c r="B40" s="2"/>
      <c r="C40" s="2"/>
      <c r="D40" s="2"/>
      <c r="E40" s="2"/>
      <c r="F40" s="2"/>
      <c r="G40" t="s">
        <v>26</v>
      </c>
      <c r="H40" s="3"/>
      <c r="I40" s="2"/>
      <c r="J40" s="2"/>
      <c r="K40" s="2">
        <v>3</v>
      </c>
    </row>
    <row r="41" spans="1:18" x14ac:dyDescent="0.25">
      <c r="A41" s="2">
        <v>2012</v>
      </c>
      <c r="B41" s="2"/>
      <c r="C41" s="2"/>
      <c r="D41" s="2"/>
      <c r="E41" s="2"/>
      <c r="F41" s="2"/>
      <c r="G41" t="s">
        <v>26</v>
      </c>
      <c r="H41" s="3"/>
      <c r="I41" s="2"/>
      <c r="J41" s="2"/>
      <c r="K41" s="2">
        <v>4</v>
      </c>
    </row>
    <row r="42" spans="1:18" x14ac:dyDescent="0.25">
      <c r="A42" s="2">
        <v>2012</v>
      </c>
      <c r="B42" s="2"/>
      <c r="C42" s="2"/>
      <c r="D42" s="2"/>
      <c r="E42" s="2"/>
      <c r="F42" s="2"/>
      <c r="G42" t="s">
        <v>26</v>
      </c>
      <c r="H42" s="3"/>
      <c r="I42" s="2"/>
      <c r="J42" s="2"/>
      <c r="K42" s="2">
        <v>5</v>
      </c>
    </row>
    <row r="43" spans="1:18" x14ac:dyDescent="0.25">
      <c r="A43" s="2">
        <v>2012</v>
      </c>
      <c r="B43" s="2"/>
      <c r="C43" s="2"/>
      <c r="D43" s="2"/>
      <c r="E43" s="2"/>
      <c r="F43" s="2"/>
      <c r="G43" t="s">
        <v>26</v>
      </c>
      <c r="H43" s="3"/>
      <c r="I43" s="2"/>
      <c r="J43" s="2"/>
      <c r="K43" s="2">
        <v>6</v>
      </c>
    </row>
    <row r="44" spans="1:18" x14ac:dyDescent="0.25">
      <c r="A44" s="2">
        <v>2012</v>
      </c>
      <c r="B44" s="2"/>
      <c r="C44" s="2"/>
      <c r="D44" s="2"/>
      <c r="E44" s="2"/>
      <c r="F44" s="2"/>
      <c r="G44" t="s">
        <v>26</v>
      </c>
      <c r="H44" s="3"/>
      <c r="I44" s="2"/>
      <c r="J44" s="2"/>
      <c r="K44" s="2">
        <v>7</v>
      </c>
    </row>
    <row r="45" spans="1:18" x14ac:dyDescent="0.25">
      <c r="A45" s="2">
        <v>2012</v>
      </c>
      <c r="B45" s="2"/>
      <c r="C45" s="2"/>
      <c r="D45" s="2"/>
      <c r="E45" s="2"/>
      <c r="F45" s="2"/>
      <c r="G45" t="s">
        <v>26</v>
      </c>
      <c r="H45" s="3"/>
      <c r="I45" s="2"/>
      <c r="J45" s="2"/>
      <c r="K45" s="2">
        <v>8</v>
      </c>
    </row>
    <row r="46" spans="1:18" x14ac:dyDescent="0.25">
      <c r="A46" s="2">
        <v>2012</v>
      </c>
      <c r="B46" s="2"/>
      <c r="C46" s="2"/>
      <c r="D46" s="2"/>
      <c r="E46" s="2"/>
      <c r="F46" s="2"/>
      <c r="G46" t="s">
        <v>26</v>
      </c>
      <c r="H46" s="3"/>
      <c r="I46" s="2"/>
      <c r="J46" s="2"/>
      <c r="K46" s="2">
        <v>9</v>
      </c>
    </row>
    <row r="47" spans="1:18" x14ac:dyDescent="0.25">
      <c r="A47" s="2">
        <v>2012</v>
      </c>
      <c r="B47" s="2"/>
      <c r="C47" s="2"/>
      <c r="D47" s="2"/>
      <c r="E47" s="2"/>
      <c r="F47" s="2"/>
      <c r="G47" t="s">
        <v>26</v>
      </c>
      <c r="H47" s="3"/>
      <c r="I47" s="2"/>
      <c r="J47" s="2"/>
      <c r="K47" s="2">
        <v>10</v>
      </c>
    </row>
  </sheetData>
  <mergeCells count="1">
    <mergeCell ref="A1:J16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V47"/>
  <sheetViews>
    <sheetView workbookViewId="0">
      <selection sqref="A1:J16"/>
    </sheetView>
  </sheetViews>
  <sheetFormatPr baseColWidth="10" defaultColWidth="9.140625" defaultRowHeight="15" x14ac:dyDescent="0.25"/>
  <cols>
    <col min="1" max="1" width="5" bestFit="1" customWidth="1"/>
    <col min="2" max="2" width="7.85546875" bestFit="1" customWidth="1"/>
    <col min="3" max="3" width="10.42578125" bestFit="1" customWidth="1"/>
    <col min="4" max="4" width="17.7109375" bestFit="1" customWidth="1"/>
    <col min="5" max="5" width="9.42578125" bestFit="1" customWidth="1"/>
    <col min="6" max="6" width="10.85546875" bestFit="1" customWidth="1"/>
    <col min="7" max="7" width="8.42578125" bestFit="1" customWidth="1"/>
    <col min="8" max="8" width="13.85546875" bestFit="1" customWidth="1"/>
    <col min="9" max="9" width="10" bestFit="1" customWidth="1"/>
    <col min="10" max="10" width="14.85546875" bestFit="1" customWidth="1"/>
    <col min="11" max="11" width="22.28515625" bestFit="1" customWidth="1"/>
    <col min="12" max="12" width="41.5703125" style="2" bestFit="1" customWidth="1"/>
    <col min="13" max="13" width="58.7109375" style="2" bestFit="1" customWidth="1"/>
    <col min="14" max="14" width="32.7109375" style="2" bestFit="1" customWidth="1"/>
    <col min="15" max="15" width="38.85546875" style="2" bestFit="1" customWidth="1"/>
    <col min="16" max="16" width="50.85546875" bestFit="1" customWidth="1"/>
    <col min="17" max="17" width="25.5703125" customWidth="1"/>
    <col min="18" max="18" width="12.85546875" bestFit="1" customWidth="1"/>
  </cols>
  <sheetData>
    <row r="1" spans="1:22" ht="15" customHeight="1" x14ac:dyDescent="0.25">
      <c r="A1" s="66" t="s">
        <v>13</v>
      </c>
      <c r="B1" s="66"/>
      <c r="C1" s="66"/>
      <c r="D1" s="66"/>
      <c r="E1" s="66"/>
      <c r="F1" s="66"/>
      <c r="G1" s="66"/>
      <c r="H1" s="66"/>
      <c r="I1" s="66"/>
      <c r="J1" s="66"/>
      <c r="K1" s="10" t="s">
        <v>27</v>
      </c>
    </row>
    <row r="2" spans="1:22" ht="15" customHeight="1" x14ac:dyDescent="0.25">
      <c r="A2" s="66"/>
      <c r="B2" s="66"/>
      <c r="C2" s="66"/>
      <c r="D2" s="66"/>
      <c r="E2" s="66"/>
      <c r="F2" s="66"/>
      <c r="G2" s="66"/>
      <c r="H2" s="66"/>
      <c r="I2" s="66"/>
      <c r="J2" s="66"/>
      <c r="K2" s="10" t="s">
        <v>28</v>
      </c>
    </row>
    <row r="3" spans="1:22" ht="15" customHeight="1" x14ac:dyDescent="0.25">
      <c r="A3" s="66"/>
      <c r="B3" s="66"/>
      <c r="C3" s="66"/>
      <c r="D3" s="66"/>
      <c r="E3" s="66"/>
      <c r="F3" s="66"/>
      <c r="G3" s="66"/>
      <c r="H3" s="66"/>
      <c r="I3" s="66"/>
      <c r="J3" s="66"/>
      <c r="K3" s="10" t="s">
        <v>29</v>
      </c>
    </row>
    <row r="4" spans="1:22" ht="15" customHeight="1" x14ac:dyDescent="0.25">
      <c r="A4" s="66"/>
      <c r="B4" s="66"/>
      <c r="C4" s="66"/>
      <c r="D4" s="66"/>
      <c r="E4" s="66"/>
      <c r="F4" s="66"/>
      <c r="G4" s="66"/>
      <c r="H4" s="66"/>
      <c r="I4" s="66"/>
      <c r="J4" s="66"/>
      <c r="K4" s="10" t="s">
        <v>30</v>
      </c>
    </row>
    <row r="5" spans="1:22" ht="15" customHeight="1" x14ac:dyDescent="0.25">
      <c r="A5" s="66"/>
      <c r="B5" s="66"/>
      <c r="C5" s="66"/>
      <c r="D5" s="66"/>
      <c r="E5" s="66"/>
      <c r="F5" s="66"/>
      <c r="G5" s="66"/>
      <c r="H5" s="66"/>
      <c r="I5" s="66"/>
      <c r="J5" s="66"/>
      <c r="K5" s="10" t="s">
        <v>31</v>
      </c>
    </row>
    <row r="6" spans="1:22" ht="15" customHeight="1" x14ac:dyDescent="0.25">
      <c r="A6" s="66"/>
      <c r="B6" s="66"/>
      <c r="C6" s="66"/>
      <c r="D6" s="66"/>
      <c r="E6" s="66"/>
      <c r="F6" s="66"/>
      <c r="G6" s="66"/>
      <c r="H6" s="66"/>
      <c r="I6" s="66"/>
      <c r="J6" s="66"/>
      <c r="K6" s="10" t="s">
        <v>17</v>
      </c>
    </row>
    <row r="7" spans="1:22" ht="15" customHeight="1" x14ac:dyDescent="0.25">
      <c r="A7" s="66"/>
      <c r="B7" s="66"/>
      <c r="C7" s="66"/>
      <c r="D7" s="66"/>
      <c r="E7" s="66"/>
      <c r="F7" s="66"/>
      <c r="G7" s="66"/>
      <c r="H7" s="66"/>
      <c r="I7" s="66"/>
      <c r="J7" s="66"/>
      <c r="K7" s="10" t="s">
        <v>16</v>
      </c>
      <c r="L7" s="7"/>
      <c r="M7" s="7"/>
      <c r="N7" s="7"/>
      <c r="O7" s="7"/>
      <c r="P7" s="7"/>
    </row>
    <row r="8" spans="1:22" s="9" customFormat="1" ht="15" customHeight="1" x14ac:dyDescent="0.25">
      <c r="A8" s="66"/>
      <c r="B8" s="66"/>
      <c r="C8" s="66"/>
      <c r="D8" s="66"/>
      <c r="E8" s="66"/>
      <c r="F8" s="66"/>
      <c r="G8" s="66"/>
      <c r="H8" s="66"/>
      <c r="I8" s="66"/>
      <c r="J8" s="66"/>
      <c r="K8" s="10" t="s">
        <v>15</v>
      </c>
      <c r="L8" s="8"/>
      <c r="M8" s="8"/>
      <c r="N8" s="8"/>
      <c r="O8" s="8"/>
      <c r="P8" s="8"/>
    </row>
    <row r="9" spans="1:22" ht="15" customHeight="1" x14ac:dyDescent="0.25">
      <c r="A9" s="66"/>
      <c r="B9" s="66"/>
      <c r="C9" s="66"/>
      <c r="D9" s="66"/>
      <c r="E9" s="66"/>
      <c r="F9" s="66"/>
      <c r="G9" s="66"/>
      <c r="H9" s="66"/>
      <c r="I9" s="66"/>
      <c r="J9" s="66"/>
      <c r="K9" s="10" t="s">
        <v>32</v>
      </c>
      <c r="M9" s="6"/>
      <c r="P9" s="2"/>
      <c r="Q9" s="2"/>
    </row>
    <row r="10" spans="1:22" ht="15" customHeight="1" x14ac:dyDescent="0.25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10" t="s">
        <v>18</v>
      </c>
      <c r="L10" s="4"/>
      <c r="M10" s="4"/>
      <c r="N10" s="4"/>
      <c r="O10" s="4"/>
      <c r="P10" s="4"/>
      <c r="Q10" s="4"/>
      <c r="R10" s="2"/>
    </row>
    <row r="11" spans="1:22" ht="15" customHeight="1" x14ac:dyDescent="0.25">
      <c r="A11" s="66"/>
      <c r="B11" s="66"/>
      <c r="C11" s="66"/>
      <c r="D11" s="66"/>
      <c r="E11" s="66"/>
      <c r="F11" s="66"/>
      <c r="G11" s="66"/>
      <c r="H11" s="66"/>
      <c r="I11" s="66"/>
      <c r="J11" s="66"/>
      <c r="K11" s="10" t="s">
        <v>12</v>
      </c>
      <c r="L11" s="4"/>
      <c r="M11" s="4"/>
      <c r="N11" s="4"/>
      <c r="O11" s="4"/>
      <c r="P11" s="4"/>
      <c r="Q11" s="4"/>
      <c r="R11" s="2"/>
    </row>
    <row r="12" spans="1:22" ht="15" customHeight="1" x14ac:dyDescent="0.25">
      <c r="A12" s="66"/>
      <c r="B12" s="66"/>
      <c r="C12" s="66"/>
      <c r="D12" s="66"/>
      <c r="E12" s="66"/>
      <c r="F12" s="66"/>
      <c r="G12" s="66"/>
      <c r="H12" s="66"/>
      <c r="I12" s="66"/>
      <c r="J12" s="66"/>
      <c r="K12" s="10" t="s">
        <v>19</v>
      </c>
      <c r="L12" s="4"/>
      <c r="M12" s="4"/>
      <c r="N12" s="4"/>
      <c r="O12" s="4"/>
      <c r="P12" s="4"/>
      <c r="Q12" s="4"/>
      <c r="R12" s="2"/>
    </row>
    <row r="13" spans="1:22" ht="15" customHeight="1" x14ac:dyDescent="0.25">
      <c r="A13" s="66"/>
      <c r="B13" s="66"/>
      <c r="C13" s="66"/>
      <c r="D13" s="66"/>
      <c r="E13" s="66"/>
      <c r="F13" s="66"/>
      <c r="G13" s="66"/>
      <c r="H13" s="66"/>
      <c r="I13" s="66"/>
      <c r="J13" s="66"/>
      <c r="K13" s="10" t="s">
        <v>20</v>
      </c>
      <c r="L13" s="4"/>
      <c r="M13" s="4"/>
      <c r="N13" s="4"/>
      <c r="O13" s="4"/>
      <c r="P13" s="4"/>
      <c r="Q13" s="4"/>
      <c r="R13" s="2"/>
      <c r="V13" s="2"/>
    </row>
    <row r="14" spans="1:22" ht="15" customHeight="1" x14ac:dyDescent="0.25">
      <c r="A14" s="66"/>
      <c r="B14" s="66"/>
      <c r="C14" s="66"/>
      <c r="D14" s="66"/>
      <c r="E14" s="66"/>
      <c r="F14" s="66"/>
      <c r="G14" s="66"/>
      <c r="H14" s="66"/>
      <c r="I14" s="66"/>
      <c r="J14" s="66"/>
      <c r="K14" s="10" t="s">
        <v>21</v>
      </c>
      <c r="L14" s="5"/>
      <c r="M14" s="4"/>
      <c r="N14" s="4"/>
      <c r="O14" s="4"/>
      <c r="P14" s="4"/>
      <c r="Q14" s="4"/>
      <c r="R14" s="2"/>
    </row>
    <row r="15" spans="1:22" ht="15" customHeight="1" x14ac:dyDescent="0.25">
      <c r="A15" s="66"/>
      <c r="B15" s="66"/>
      <c r="C15" s="66"/>
      <c r="D15" s="66"/>
      <c r="E15" s="66"/>
      <c r="F15" s="66"/>
      <c r="G15" s="66"/>
      <c r="H15" s="66"/>
      <c r="I15" s="66"/>
      <c r="J15" s="66"/>
      <c r="K15" s="10" t="s">
        <v>22</v>
      </c>
      <c r="L15" s="5"/>
      <c r="M15" s="4"/>
      <c r="N15" s="4"/>
      <c r="O15" s="4"/>
      <c r="P15" s="4"/>
      <c r="Q15" s="4"/>
      <c r="R15" s="2"/>
    </row>
    <row r="16" spans="1:22" x14ac:dyDescent="0.25">
      <c r="A16" s="66"/>
      <c r="B16" s="66"/>
      <c r="C16" s="66"/>
      <c r="D16" s="66"/>
      <c r="E16" s="66"/>
      <c r="F16" s="66"/>
      <c r="G16" s="66"/>
      <c r="H16" s="66"/>
      <c r="I16" s="66"/>
      <c r="J16" s="66"/>
      <c r="K16" s="13" t="s">
        <v>47</v>
      </c>
      <c r="L16" s="6"/>
      <c r="M16" s="6"/>
      <c r="N16" s="6"/>
      <c r="O16" s="6"/>
      <c r="P16" s="6"/>
      <c r="Q16" s="6"/>
      <c r="R16" s="2"/>
    </row>
    <row r="17" spans="1:18" x14ac:dyDescent="0.25">
      <c r="A17" s="13" t="s">
        <v>8</v>
      </c>
      <c r="B17" s="13" t="s">
        <v>9</v>
      </c>
      <c r="C17" s="13" t="s">
        <v>0</v>
      </c>
      <c r="D17" s="13" t="s">
        <v>4</v>
      </c>
      <c r="E17" s="13" t="s">
        <v>5</v>
      </c>
      <c r="F17" s="13" t="s">
        <v>1</v>
      </c>
      <c r="G17" s="13" t="s">
        <v>6</v>
      </c>
      <c r="H17" s="13" t="s">
        <v>7</v>
      </c>
      <c r="I17" s="13" t="s">
        <v>3</v>
      </c>
      <c r="J17" s="13" t="s">
        <v>10</v>
      </c>
      <c r="K17" s="10" t="s">
        <v>48</v>
      </c>
    </row>
    <row r="18" spans="1:18" x14ac:dyDescent="0.25">
      <c r="A18" s="2">
        <v>2012</v>
      </c>
      <c r="B18" s="2"/>
      <c r="C18" s="2"/>
      <c r="D18" s="2"/>
      <c r="E18" s="2"/>
      <c r="F18" s="2"/>
      <c r="G18" t="s">
        <v>24</v>
      </c>
      <c r="H18" s="3"/>
      <c r="I18" s="2"/>
      <c r="J18" s="2"/>
      <c r="K18" s="2">
        <v>1</v>
      </c>
      <c r="P18" s="2"/>
      <c r="Q18" s="2"/>
      <c r="R18" s="2"/>
    </row>
    <row r="19" spans="1:18" x14ac:dyDescent="0.25">
      <c r="A19" s="2">
        <v>2012</v>
      </c>
      <c r="B19" s="2"/>
      <c r="C19" s="2"/>
      <c r="D19" s="2"/>
      <c r="E19" s="2"/>
      <c r="F19" s="2"/>
      <c r="G19" t="s">
        <v>24</v>
      </c>
      <c r="H19" s="3"/>
      <c r="I19" s="2"/>
      <c r="J19" s="2"/>
      <c r="K19" s="2">
        <v>2</v>
      </c>
      <c r="P19" s="2"/>
      <c r="Q19" s="2"/>
      <c r="R19" s="2"/>
    </row>
    <row r="20" spans="1:18" x14ac:dyDescent="0.25">
      <c r="A20" s="2">
        <v>2012</v>
      </c>
      <c r="B20" s="2"/>
      <c r="C20" s="2"/>
      <c r="D20" s="2"/>
      <c r="E20" s="2"/>
      <c r="F20" s="2"/>
      <c r="G20" t="s">
        <v>24</v>
      </c>
      <c r="H20" s="3"/>
      <c r="I20" s="2"/>
      <c r="J20" s="2"/>
      <c r="K20" s="2">
        <v>3</v>
      </c>
      <c r="P20" s="2"/>
      <c r="Q20" s="2"/>
      <c r="R20" s="2"/>
    </row>
    <row r="21" spans="1:18" x14ac:dyDescent="0.25">
      <c r="A21" s="2">
        <v>2012</v>
      </c>
      <c r="B21" s="2"/>
      <c r="C21" s="2"/>
      <c r="D21" s="2"/>
      <c r="E21" s="2"/>
      <c r="F21" s="2"/>
      <c r="G21" t="s">
        <v>24</v>
      </c>
      <c r="H21" s="3"/>
      <c r="I21" s="2"/>
      <c r="J21" s="2"/>
      <c r="K21" s="2">
        <v>4</v>
      </c>
      <c r="P21" s="2"/>
      <c r="Q21" s="2"/>
      <c r="R21" s="2"/>
    </row>
    <row r="22" spans="1:18" x14ac:dyDescent="0.25">
      <c r="A22" s="2">
        <v>2012</v>
      </c>
      <c r="B22" s="2"/>
      <c r="C22" s="2"/>
      <c r="D22" s="2"/>
      <c r="E22" s="2"/>
      <c r="F22" s="2"/>
      <c r="G22" t="s">
        <v>24</v>
      </c>
      <c r="H22" s="3"/>
      <c r="I22" s="2"/>
      <c r="J22" s="2"/>
      <c r="K22" s="2">
        <v>5</v>
      </c>
      <c r="P22" s="2"/>
      <c r="Q22" s="2"/>
      <c r="R22" s="2"/>
    </row>
    <row r="23" spans="1:18" x14ac:dyDescent="0.25">
      <c r="A23" s="2">
        <v>2012</v>
      </c>
      <c r="B23" s="2"/>
      <c r="C23" s="2"/>
      <c r="D23" s="2"/>
      <c r="E23" s="2"/>
      <c r="F23" s="2"/>
      <c r="G23" t="s">
        <v>24</v>
      </c>
      <c r="H23" s="3"/>
      <c r="I23" s="2"/>
      <c r="J23" s="2"/>
      <c r="K23" s="2">
        <v>6</v>
      </c>
      <c r="P23" s="2"/>
      <c r="Q23" s="2"/>
      <c r="R23" s="2"/>
    </row>
    <row r="24" spans="1:18" x14ac:dyDescent="0.25">
      <c r="A24" s="2">
        <v>2012</v>
      </c>
      <c r="B24" s="2"/>
      <c r="C24" s="2"/>
      <c r="D24" s="2"/>
      <c r="E24" s="2"/>
      <c r="F24" s="2"/>
      <c r="G24" t="s">
        <v>24</v>
      </c>
      <c r="H24" s="3"/>
      <c r="I24" s="2"/>
      <c r="J24" s="2"/>
      <c r="K24" s="2">
        <v>7</v>
      </c>
      <c r="P24" s="2"/>
      <c r="Q24" s="2"/>
      <c r="R24" s="2"/>
    </row>
    <row r="25" spans="1:18" x14ac:dyDescent="0.25">
      <c r="A25" s="2">
        <v>2012</v>
      </c>
      <c r="B25" s="2"/>
      <c r="C25" s="2"/>
      <c r="D25" s="2"/>
      <c r="E25" s="2"/>
      <c r="F25" s="2"/>
      <c r="G25" t="s">
        <v>24</v>
      </c>
      <c r="H25" s="3"/>
      <c r="I25" s="2"/>
      <c r="J25" s="2"/>
      <c r="K25" s="2">
        <v>8</v>
      </c>
      <c r="P25" s="2"/>
      <c r="Q25" s="2"/>
      <c r="R25" s="2"/>
    </row>
    <row r="26" spans="1:18" x14ac:dyDescent="0.25">
      <c r="A26" s="2">
        <v>2012</v>
      </c>
      <c r="B26" s="2"/>
      <c r="C26" s="2"/>
      <c r="D26" s="2"/>
      <c r="E26" s="2"/>
      <c r="F26" s="2"/>
      <c r="G26" t="s">
        <v>24</v>
      </c>
      <c r="H26" s="3"/>
      <c r="I26" s="2"/>
      <c r="J26" s="2"/>
      <c r="K26" s="2">
        <v>9</v>
      </c>
      <c r="P26" s="2"/>
      <c r="Q26" s="2"/>
      <c r="R26" s="2"/>
    </row>
    <row r="27" spans="1:18" x14ac:dyDescent="0.25">
      <c r="A27" s="2">
        <v>2012</v>
      </c>
      <c r="B27" s="2"/>
      <c r="C27" s="2"/>
      <c r="D27" s="2"/>
      <c r="E27" s="2"/>
      <c r="F27" s="2"/>
      <c r="G27" t="s">
        <v>24</v>
      </c>
      <c r="H27" s="3"/>
      <c r="I27" s="2"/>
      <c r="J27" s="2"/>
      <c r="K27" s="2">
        <v>10</v>
      </c>
      <c r="P27" s="2"/>
      <c r="Q27" s="2"/>
      <c r="R27" s="2"/>
    </row>
    <row r="28" spans="1:18" x14ac:dyDescent="0.25">
      <c r="A28" s="2">
        <v>2012</v>
      </c>
      <c r="B28" s="2"/>
      <c r="C28" s="2"/>
      <c r="D28" s="2"/>
      <c r="E28" s="2"/>
      <c r="F28" s="2"/>
      <c r="G28" t="s">
        <v>25</v>
      </c>
      <c r="H28" s="3"/>
      <c r="I28" s="2"/>
      <c r="J28" s="2"/>
      <c r="K28" s="2">
        <v>1</v>
      </c>
      <c r="P28" s="2"/>
      <c r="Q28" s="2"/>
      <c r="R28" s="2"/>
    </row>
    <row r="29" spans="1:18" x14ac:dyDescent="0.25">
      <c r="A29" s="2">
        <v>2012</v>
      </c>
      <c r="B29" s="2"/>
      <c r="C29" s="2"/>
      <c r="D29" s="2"/>
      <c r="E29" s="2"/>
      <c r="F29" s="2"/>
      <c r="G29" t="s">
        <v>25</v>
      </c>
      <c r="H29" s="3"/>
      <c r="I29" s="2"/>
      <c r="J29" s="2"/>
      <c r="K29" s="2">
        <v>2</v>
      </c>
      <c r="P29" s="2"/>
      <c r="Q29" s="2"/>
      <c r="R29" s="2"/>
    </row>
    <row r="30" spans="1:18" x14ac:dyDescent="0.25">
      <c r="A30" s="2">
        <v>2012</v>
      </c>
      <c r="B30" s="2"/>
      <c r="C30" s="2"/>
      <c r="D30" s="2"/>
      <c r="E30" s="2"/>
      <c r="F30" s="2"/>
      <c r="G30" t="s">
        <v>25</v>
      </c>
      <c r="H30" s="3"/>
      <c r="I30" s="2"/>
      <c r="J30" s="2"/>
      <c r="K30" s="2">
        <v>3</v>
      </c>
      <c r="P30" s="2"/>
      <c r="Q30" s="2"/>
      <c r="R30" s="2"/>
    </row>
    <row r="31" spans="1:18" x14ac:dyDescent="0.25">
      <c r="A31" s="2">
        <v>2012</v>
      </c>
      <c r="B31" s="2"/>
      <c r="C31" s="2"/>
      <c r="D31" s="2"/>
      <c r="E31" s="2"/>
      <c r="F31" s="2"/>
      <c r="G31" t="s">
        <v>25</v>
      </c>
      <c r="H31" s="3"/>
      <c r="I31" s="2"/>
      <c r="J31" s="2"/>
      <c r="K31" s="2">
        <v>4</v>
      </c>
      <c r="P31" s="2"/>
      <c r="Q31" s="2"/>
      <c r="R31" s="2"/>
    </row>
    <row r="32" spans="1:18" x14ac:dyDescent="0.25">
      <c r="A32" s="2">
        <v>2012</v>
      </c>
      <c r="B32" s="2"/>
      <c r="C32" s="2"/>
      <c r="D32" s="2"/>
      <c r="E32" s="2"/>
      <c r="F32" s="2"/>
      <c r="G32" t="s">
        <v>25</v>
      </c>
      <c r="H32" s="3"/>
      <c r="I32" s="2"/>
      <c r="J32" s="2"/>
      <c r="K32" s="2">
        <v>5</v>
      </c>
      <c r="P32" s="2"/>
      <c r="Q32" s="2"/>
      <c r="R32" s="2"/>
    </row>
    <row r="33" spans="1:18" x14ac:dyDescent="0.25">
      <c r="A33" s="2">
        <v>2012</v>
      </c>
      <c r="B33" s="2"/>
      <c r="C33" s="2"/>
      <c r="D33" s="2"/>
      <c r="E33" s="2"/>
      <c r="F33" s="2"/>
      <c r="G33" t="s">
        <v>25</v>
      </c>
      <c r="H33" s="3"/>
      <c r="I33" s="2"/>
      <c r="J33" s="2"/>
      <c r="K33" s="2">
        <v>6</v>
      </c>
      <c r="P33" s="2"/>
      <c r="Q33" s="2"/>
      <c r="R33" s="2"/>
    </row>
    <row r="34" spans="1:18" x14ac:dyDescent="0.25">
      <c r="A34" s="2">
        <v>2012</v>
      </c>
      <c r="B34" s="2"/>
      <c r="C34" s="2"/>
      <c r="D34" s="2"/>
      <c r="E34" s="2"/>
      <c r="F34" s="2"/>
      <c r="G34" t="s">
        <v>25</v>
      </c>
      <c r="H34" s="3"/>
      <c r="I34" s="2"/>
      <c r="J34" s="2"/>
      <c r="K34" s="2">
        <v>7</v>
      </c>
      <c r="P34" s="2"/>
      <c r="Q34" s="2"/>
      <c r="R34" s="2"/>
    </row>
    <row r="35" spans="1:18" x14ac:dyDescent="0.25">
      <c r="A35" s="2">
        <v>2012</v>
      </c>
      <c r="B35" s="2"/>
      <c r="C35" s="2"/>
      <c r="D35" s="2"/>
      <c r="E35" s="2"/>
      <c r="F35" s="2"/>
      <c r="G35" t="s">
        <v>25</v>
      </c>
      <c r="H35" s="3"/>
      <c r="I35" s="2"/>
      <c r="J35" s="2"/>
      <c r="K35" s="2">
        <v>8</v>
      </c>
      <c r="P35" s="2"/>
      <c r="Q35" s="2"/>
      <c r="R35" s="2"/>
    </row>
    <row r="36" spans="1:18" x14ac:dyDescent="0.25">
      <c r="A36" s="2">
        <v>2012</v>
      </c>
      <c r="B36" s="2"/>
      <c r="C36" s="2"/>
      <c r="D36" s="2"/>
      <c r="E36" s="2"/>
      <c r="F36" s="2"/>
      <c r="G36" t="s">
        <v>25</v>
      </c>
      <c r="H36" s="3"/>
      <c r="I36" s="2"/>
      <c r="J36" s="2"/>
      <c r="K36" s="2">
        <v>9</v>
      </c>
      <c r="P36" s="2"/>
      <c r="Q36" s="2"/>
      <c r="R36" s="2"/>
    </row>
    <row r="37" spans="1:18" x14ac:dyDescent="0.25">
      <c r="A37" s="2">
        <v>2012</v>
      </c>
      <c r="B37" s="2"/>
      <c r="C37" s="2"/>
      <c r="D37" s="2"/>
      <c r="E37" s="2"/>
      <c r="F37" s="2"/>
      <c r="G37" t="s">
        <v>25</v>
      </c>
      <c r="H37" s="3"/>
      <c r="I37" s="2"/>
      <c r="J37" s="2"/>
      <c r="K37" s="2">
        <v>10</v>
      </c>
      <c r="P37" s="2"/>
      <c r="Q37" s="2"/>
      <c r="R37" s="2"/>
    </row>
    <row r="38" spans="1:18" x14ac:dyDescent="0.25">
      <c r="A38" s="2">
        <v>2012</v>
      </c>
      <c r="B38" s="2"/>
      <c r="C38" s="2"/>
      <c r="D38" s="2"/>
      <c r="E38" s="2"/>
      <c r="F38" s="2"/>
      <c r="G38" t="s">
        <v>26</v>
      </c>
      <c r="H38" s="3"/>
      <c r="I38" s="2"/>
      <c r="J38" s="2"/>
      <c r="K38" s="2">
        <v>1</v>
      </c>
      <c r="P38" s="2"/>
      <c r="Q38" s="2"/>
      <c r="R38" s="2"/>
    </row>
    <row r="39" spans="1:18" x14ac:dyDescent="0.25">
      <c r="A39" s="2">
        <v>2012</v>
      </c>
      <c r="B39" s="2"/>
      <c r="C39" s="2"/>
      <c r="D39" s="2"/>
      <c r="E39" s="2"/>
      <c r="F39" s="2"/>
      <c r="G39" t="s">
        <v>26</v>
      </c>
      <c r="H39" s="3"/>
      <c r="I39" s="2"/>
      <c r="J39" s="2"/>
      <c r="K39" s="2">
        <v>2</v>
      </c>
      <c r="R39" s="2"/>
    </row>
    <row r="40" spans="1:18" x14ac:dyDescent="0.25">
      <c r="A40" s="2">
        <v>2012</v>
      </c>
      <c r="B40" s="2"/>
      <c r="C40" s="2"/>
      <c r="D40" s="2"/>
      <c r="E40" s="2"/>
      <c r="F40" s="2"/>
      <c r="G40" t="s">
        <v>26</v>
      </c>
      <c r="H40" s="3"/>
      <c r="I40" s="2"/>
      <c r="J40" s="2"/>
      <c r="K40" s="2">
        <v>3</v>
      </c>
    </row>
    <row r="41" spans="1:18" x14ac:dyDescent="0.25">
      <c r="A41" s="2">
        <v>2012</v>
      </c>
      <c r="B41" s="2"/>
      <c r="C41" s="2"/>
      <c r="D41" s="2"/>
      <c r="E41" s="2"/>
      <c r="F41" s="2"/>
      <c r="G41" t="s">
        <v>26</v>
      </c>
      <c r="H41" s="3"/>
      <c r="I41" s="2"/>
      <c r="J41" s="2"/>
      <c r="K41" s="2">
        <v>4</v>
      </c>
    </row>
    <row r="42" spans="1:18" x14ac:dyDescent="0.25">
      <c r="A42" s="2">
        <v>2012</v>
      </c>
      <c r="B42" s="2"/>
      <c r="C42" s="2"/>
      <c r="D42" s="2"/>
      <c r="E42" s="2"/>
      <c r="F42" s="2"/>
      <c r="G42" t="s">
        <v>26</v>
      </c>
      <c r="H42" s="3"/>
      <c r="I42" s="2"/>
      <c r="J42" s="2"/>
      <c r="K42" s="2">
        <v>5</v>
      </c>
    </row>
    <row r="43" spans="1:18" x14ac:dyDescent="0.25">
      <c r="A43" s="2">
        <v>2012</v>
      </c>
      <c r="B43" s="2"/>
      <c r="C43" s="2"/>
      <c r="D43" s="2"/>
      <c r="E43" s="2"/>
      <c r="F43" s="2"/>
      <c r="G43" t="s">
        <v>26</v>
      </c>
      <c r="H43" s="3"/>
      <c r="I43" s="2"/>
      <c r="J43" s="2"/>
      <c r="K43" s="2">
        <v>6</v>
      </c>
    </row>
    <row r="44" spans="1:18" x14ac:dyDescent="0.25">
      <c r="A44" s="2">
        <v>2012</v>
      </c>
      <c r="B44" s="2"/>
      <c r="C44" s="2"/>
      <c r="D44" s="2"/>
      <c r="E44" s="2"/>
      <c r="F44" s="2"/>
      <c r="G44" t="s">
        <v>26</v>
      </c>
      <c r="H44" s="3"/>
      <c r="I44" s="2"/>
      <c r="J44" s="2"/>
      <c r="K44" s="2">
        <v>7</v>
      </c>
    </row>
    <row r="45" spans="1:18" x14ac:dyDescent="0.25">
      <c r="A45" s="2">
        <v>2012</v>
      </c>
      <c r="B45" s="2"/>
      <c r="C45" s="2"/>
      <c r="D45" s="2"/>
      <c r="E45" s="2"/>
      <c r="F45" s="2"/>
      <c r="G45" t="s">
        <v>26</v>
      </c>
      <c r="H45" s="3"/>
      <c r="I45" s="2"/>
      <c r="J45" s="2"/>
      <c r="K45" s="2">
        <v>8</v>
      </c>
    </row>
    <row r="46" spans="1:18" x14ac:dyDescent="0.25">
      <c r="A46" s="2">
        <v>2012</v>
      </c>
      <c r="B46" s="2"/>
      <c r="C46" s="2"/>
      <c r="D46" s="2"/>
      <c r="E46" s="2"/>
      <c r="F46" s="2"/>
      <c r="G46" t="s">
        <v>26</v>
      </c>
      <c r="H46" s="3"/>
      <c r="I46" s="2"/>
      <c r="J46" s="2"/>
      <c r="K46" s="2">
        <v>9</v>
      </c>
    </row>
    <row r="47" spans="1:18" x14ac:dyDescent="0.25">
      <c r="A47" s="2">
        <v>2012</v>
      </c>
      <c r="B47" s="2"/>
      <c r="C47" s="2"/>
      <c r="D47" s="2"/>
      <c r="E47" s="2"/>
      <c r="F47" s="2"/>
      <c r="G47" t="s">
        <v>26</v>
      </c>
      <c r="H47" s="3"/>
      <c r="I47" s="2"/>
      <c r="J47" s="2"/>
      <c r="K47" s="2">
        <v>10</v>
      </c>
    </row>
  </sheetData>
  <mergeCells count="1">
    <mergeCell ref="A1:J1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Abundance</vt:lpstr>
      <vt:lpstr>PA Abundance</vt:lpstr>
      <vt:lpstr>Primary coverage</vt:lpstr>
      <vt:lpstr>PA Coverage</vt:lpstr>
      <vt:lpstr>Site info</vt:lpstr>
      <vt:lpstr>Rugosity calculations</vt:lpstr>
      <vt:lpstr>Secondary coverage</vt:lpstr>
      <vt:lpstr>Canopy</vt:lpstr>
    </vt:vector>
  </TitlesOfParts>
  <Company>Universidad Simón Bolívar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de Ecología Experimental</dc:creator>
  <cp:lastModifiedBy>A</cp:lastModifiedBy>
  <cp:lastPrinted>2010-06-23T16:13:13Z</cp:lastPrinted>
  <dcterms:created xsi:type="dcterms:W3CDTF">2010-06-17T16:44:38Z</dcterms:created>
  <dcterms:modified xsi:type="dcterms:W3CDTF">2019-01-11T15:00:55Z</dcterms:modified>
</cp:coreProperties>
</file>