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<sst xmlns="http://schemas.openxmlformats.org/spreadsheetml/2006/main" count="72" uniqueCount="58">
  <si>
    <t>Primers: Leray CO1</t>
  </si>
  <si>
    <t>PCR Protocol</t>
  </si>
  <si>
    <t>Reagents</t>
  </si>
  <si>
    <t>C1</t>
  </si>
  <si>
    <t>C1 units</t>
  </si>
  <si>
    <t>C2</t>
  </si>
  <si>
    <t>C2 units</t>
  </si>
  <si>
    <t>V2</t>
  </si>
  <si>
    <t>V1</t>
  </si>
  <si>
    <t>All V1</t>
  </si>
  <si>
    <t>1/2 RxN for 1.5 mL tube</t>
  </si>
  <si>
    <t>AmpliTaq Gold Fast PCR master mix (Applied Biosystems)</t>
  </si>
  <si>
    <t>MM</t>
  </si>
  <si>
    <t>x2</t>
  </si>
  <si>
    <t>5 uM Forward Primer</t>
  </si>
  <si>
    <t>Forward</t>
  </si>
  <si>
    <t>5 uM Reverse Primer</t>
  </si>
  <si>
    <t>Reverse</t>
  </si>
  <si>
    <t>Nuclease-Free Water</t>
  </si>
  <si>
    <t>H20</t>
  </si>
  <si>
    <t>Template DNA</t>
  </si>
  <si>
    <t>Total</t>
  </si>
  <si>
    <t>MM ea well:</t>
  </si>
  <si>
    <t>µL</t>
  </si>
  <si>
    <t>** Note</t>
  </si>
  <si>
    <t>DNA ea well:</t>
  </si>
  <si>
    <t xml:space="preserve">The original MBON protocol runs a 75µL PCR reactions. We have altered this to a 25 µL PCR reaction. </t>
  </si>
  <si>
    <t>But remain consistent with WCOBON protocols adding 2 µL of DNA template to limit subsampling/pipetting error of rare molecules</t>
  </si>
  <si>
    <t>Number of Samples</t>
  </si>
  <si>
    <t>Pipette Error</t>
  </si>
  <si>
    <t>Total MM rxns</t>
  </si>
  <si>
    <t>NOTE:</t>
  </si>
  <si>
    <t>Include in sample counts room for negative PCR controls (max 96 per run)</t>
  </si>
  <si>
    <t>Include in "sample count" one rxn per 25 samples run as a means to account for pipette error. So each 96 well plate would be prepped for 100 rxns.</t>
  </si>
  <si>
    <t>*Note this is a touchdown PCR with 16 cycles of ramp and 25 cycles at low temperature</t>
  </si>
  <si>
    <t>Thermocycling Conditions</t>
  </si>
  <si>
    <t>Step</t>
  </si>
  <si>
    <t>Temp</t>
  </si>
  <si>
    <t>Time</t>
  </si>
  <si>
    <t>No of cycles</t>
  </si>
  <si>
    <t>Initial Denat</t>
  </si>
  <si>
    <t>10 min</t>
  </si>
  <si>
    <t>Denaturation</t>
  </si>
  <si>
    <t>94 C</t>
  </si>
  <si>
    <t>10 s</t>
  </si>
  <si>
    <t>Annealing</t>
  </si>
  <si>
    <t>62 C</t>
  </si>
  <si>
    <t>30 s</t>
  </si>
  <si>
    <t>-1 C per cycle</t>
  </si>
  <si>
    <t>Extension</t>
  </si>
  <si>
    <t>68 C</t>
  </si>
  <si>
    <t>60 s</t>
  </si>
  <si>
    <t>46 C</t>
  </si>
  <si>
    <t>Final Exten</t>
  </si>
  <si>
    <t>Hold</t>
  </si>
  <si>
    <t>infinity</t>
  </si>
  <si>
    <t>Machine:</t>
  </si>
  <si>
    <t>Program: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</si>
</sst>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rgb="FFFFFF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434343"/>
        <bgColor rgb="FF434343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7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1" fillId="3" fontId="3" numFmtId="0" xfId="0" applyAlignment="1" applyBorder="1" applyFill="1" applyFont="1">
      <alignment vertical="bottom"/>
    </xf>
    <xf borderId="1" fillId="3" fontId="2" numFmtId="0" xfId="0" applyAlignment="1" applyBorder="1" applyFont="1">
      <alignment vertical="bottom"/>
    </xf>
    <xf borderId="1" fillId="3" fontId="3" numFmtId="0" xfId="0" applyAlignment="1" applyBorder="1" applyFont="1">
      <alignment horizontal="center" vertical="bottom"/>
    </xf>
    <xf borderId="0" fillId="0" fontId="2" numFmtId="0" xfId="0" applyAlignment="1" applyFont="1">
      <alignment shrinkToFit="0" vertical="bottom" wrapText="0"/>
    </xf>
    <xf borderId="2" fillId="0" fontId="2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0" fillId="0" fontId="2" numFmtId="0" xfId="0" applyAlignment="1" applyFont="1">
      <alignment horizontal="right" vertical="bottom"/>
    </xf>
    <xf borderId="4" fillId="0" fontId="2" numFmtId="0" xfId="0" applyAlignment="1" applyBorder="1" applyFont="1">
      <alignment vertical="bottom"/>
    </xf>
    <xf borderId="4" fillId="4" fontId="2" numFmtId="0" xfId="0" applyAlignment="1" applyBorder="1" applyFill="1" applyFont="1">
      <alignment vertical="bottom"/>
    </xf>
    <xf borderId="1" fillId="4" fontId="2" numFmtId="0" xfId="0" applyAlignment="1" applyBorder="1" applyFont="1">
      <alignment vertical="bottom"/>
    </xf>
    <xf borderId="1" fillId="4" fontId="2" numFmtId="0" xfId="0" applyAlignment="1" applyBorder="1" applyFont="1">
      <alignment horizontal="center" vertical="bottom"/>
    </xf>
    <xf borderId="0" fillId="0" fontId="1" numFmtId="0" xfId="0" applyAlignment="1" applyFont="1">
      <alignment vertical="bottom"/>
    </xf>
    <xf borderId="0" fillId="5" fontId="2" numFmtId="0" xfId="0" applyAlignment="1" applyFill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shrinkToFit="0" vertical="bottom" wrapText="0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horizontal="center" vertical="bottom"/>
    </xf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horizontal="center" vertical="bottom"/>
    </xf>
    <xf borderId="6" fillId="0" fontId="2" numFmtId="0" xfId="0" applyAlignment="1" applyBorder="1" applyFont="1">
      <alignment horizontal="center" vertical="bottom"/>
    </xf>
    <xf borderId="0" fillId="0" fontId="1" numFmtId="0" xfId="0" applyAlignment="1" applyFont="1">
      <alignment horizontal="center" vertical="bottom"/>
    </xf>
    <xf borderId="6" fillId="0" fontId="1" numFmtId="0" xfId="0" applyAlignment="1" applyBorder="1" applyFont="1">
      <alignment vertical="bottom"/>
    </xf>
    <xf borderId="6" fillId="0" fontId="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>
      <c r="A3" s="3" t="s">
        <v>2</v>
      </c>
      <c r="B3" s="4"/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2"/>
      <c r="K3" s="6" t="s">
        <v>10</v>
      </c>
      <c r="L3" s="2"/>
      <c r="M3" s="2"/>
      <c r="N3" s="2"/>
      <c r="O3" s="2"/>
    </row>
    <row r="4">
      <c r="A4" s="7" t="s">
        <v>11</v>
      </c>
      <c r="B4" s="8"/>
      <c r="C4" s="9"/>
      <c r="D4" s="9"/>
      <c r="E4" s="9"/>
      <c r="F4" s="9"/>
      <c r="G4" s="10">
        <v>25.0</v>
      </c>
      <c r="H4" s="10">
        <v>12.5</v>
      </c>
      <c r="I4" s="11">
        <f t="shared" ref="I4:I7" si="1">H4*$I$15</f>
        <v>1300</v>
      </c>
      <c r="J4" s="2" t="s">
        <v>12</v>
      </c>
      <c r="K4" s="12">
        <f t="shared" ref="K4:K7" si="2">I4/2</f>
        <v>650</v>
      </c>
      <c r="L4" s="2" t="s">
        <v>13</v>
      </c>
      <c r="M4" s="2"/>
      <c r="N4" s="2"/>
      <c r="O4" s="2"/>
    </row>
    <row r="5">
      <c r="A5" s="13" t="s">
        <v>14</v>
      </c>
      <c r="B5" s="9"/>
      <c r="C5" s="9"/>
      <c r="D5" s="9"/>
      <c r="E5" s="9"/>
      <c r="F5" s="9"/>
      <c r="G5" s="10">
        <v>25.0</v>
      </c>
      <c r="H5" s="10">
        <v>1.0</v>
      </c>
      <c r="I5" s="11">
        <f t="shared" si="1"/>
        <v>104</v>
      </c>
      <c r="J5" s="2" t="s">
        <v>15</v>
      </c>
      <c r="K5" s="12">
        <f t="shared" si="2"/>
        <v>52</v>
      </c>
      <c r="L5" s="2" t="s">
        <v>13</v>
      </c>
      <c r="M5" s="2"/>
      <c r="N5" s="2"/>
      <c r="O5" s="2"/>
    </row>
    <row r="6">
      <c r="A6" s="13" t="s">
        <v>16</v>
      </c>
      <c r="B6" s="9"/>
      <c r="C6" s="9"/>
      <c r="D6" s="9"/>
      <c r="E6" s="9"/>
      <c r="F6" s="9"/>
      <c r="G6" s="10">
        <v>25.0</v>
      </c>
      <c r="H6" s="10">
        <v>1.0</v>
      </c>
      <c r="I6" s="11">
        <f t="shared" si="1"/>
        <v>104</v>
      </c>
      <c r="J6" s="2" t="s">
        <v>17</v>
      </c>
      <c r="K6" s="12">
        <f t="shared" si="2"/>
        <v>52</v>
      </c>
      <c r="L6" s="2" t="s">
        <v>13</v>
      </c>
      <c r="M6" s="2"/>
      <c r="N6" s="2"/>
      <c r="O6" s="2"/>
    </row>
    <row r="7">
      <c r="A7" s="13" t="s">
        <v>18</v>
      </c>
      <c r="B7" s="9"/>
      <c r="C7" s="9"/>
      <c r="D7" s="9"/>
      <c r="E7" s="9"/>
      <c r="F7" s="9"/>
      <c r="G7" s="10">
        <v>25.0</v>
      </c>
      <c r="H7" s="10">
        <f>G7-SUM(H4:H6,H8)</f>
        <v>8.5</v>
      </c>
      <c r="I7" s="11">
        <f t="shared" si="1"/>
        <v>884</v>
      </c>
      <c r="J7" s="2" t="s">
        <v>19</v>
      </c>
      <c r="K7" s="12">
        <f t="shared" si="2"/>
        <v>442</v>
      </c>
      <c r="L7" s="2" t="s">
        <v>13</v>
      </c>
      <c r="M7" s="2"/>
      <c r="N7" s="2"/>
      <c r="O7" s="2"/>
    </row>
    <row r="8">
      <c r="A8" s="13" t="s">
        <v>20</v>
      </c>
      <c r="B8" s="9"/>
      <c r="C8" s="9"/>
      <c r="D8" s="9"/>
      <c r="E8" s="9"/>
      <c r="F8" s="9"/>
      <c r="G8" s="10">
        <v>25.0</v>
      </c>
      <c r="H8" s="10">
        <v>2.0</v>
      </c>
      <c r="I8" s="9"/>
      <c r="J8" s="2"/>
      <c r="K8" s="2"/>
      <c r="L8" s="2"/>
      <c r="M8" s="2"/>
      <c r="N8" s="2"/>
      <c r="O8" s="2"/>
    </row>
    <row r="9">
      <c r="A9" s="14" t="s">
        <v>21</v>
      </c>
      <c r="B9" s="15"/>
      <c r="C9" s="15"/>
      <c r="D9" s="15"/>
      <c r="E9" s="15"/>
      <c r="F9" s="15"/>
      <c r="G9" s="16">
        <v>25.0</v>
      </c>
      <c r="H9" s="16">
        <f>SUM(H4:H8)</f>
        <v>25</v>
      </c>
      <c r="I9" s="16">
        <f>SUM(I4:I8)-I8</f>
        <v>2392</v>
      </c>
      <c r="J9" s="2"/>
      <c r="K9" s="12">
        <f>I9/2</f>
        <v>1196</v>
      </c>
      <c r="L9" s="2" t="s">
        <v>13</v>
      </c>
      <c r="M9" s="2"/>
      <c r="N9" s="2"/>
      <c r="O9" s="2"/>
    </row>
    <row r="10">
      <c r="A10" s="2"/>
      <c r="B10" s="2"/>
      <c r="C10" s="2"/>
      <c r="D10" s="2"/>
      <c r="E10" s="2"/>
      <c r="F10" s="2"/>
      <c r="G10" s="2"/>
      <c r="H10" s="2" t="s">
        <v>22</v>
      </c>
      <c r="I10" s="12">
        <f>sum(H4:H7)</f>
        <v>23</v>
      </c>
      <c r="J10" s="2" t="s">
        <v>23</v>
      </c>
      <c r="K10" s="2"/>
      <c r="L10" s="2"/>
      <c r="M10" s="2"/>
      <c r="N10" s="2"/>
      <c r="O10" s="2"/>
    </row>
    <row r="11">
      <c r="A11" s="17" t="s">
        <v>24</v>
      </c>
      <c r="B11" s="2"/>
      <c r="C11" s="2"/>
      <c r="D11" s="2"/>
      <c r="E11" s="2"/>
      <c r="F11" s="2"/>
      <c r="G11" s="2"/>
      <c r="H11" s="2" t="s">
        <v>25</v>
      </c>
      <c r="I11" s="12">
        <f>H8</f>
        <v>2</v>
      </c>
      <c r="J11" s="2" t="s">
        <v>23</v>
      </c>
      <c r="K11" s="2"/>
      <c r="L11" s="2"/>
      <c r="M11" s="2"/>
      <c r="N11" s="2"/>
      <c r="O11" s="2"/>
    </row>
    <row r="12">
      <c r="A12" s="6" t="s">
        <v>26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>
      <c r="A13" s="18" t="s">
        <v>27</v>
      </c>
      <c r="B13" s="2"/>
      <c r="C13" s="2"/>
      <c r="D13" s="2"/>
      <c r="E13" s="2"/>
      <c r="F13" s="2"/>
      <c r="G13" s="2"/>
      <c r="H13" s="17" t="s">
        <v>28</v>
      </c>
      <c r="I13" s="19">
        <v>96.0</v>
      </c>
      <c r="J13" s="2"/>
      <c r="K13" s="2"/>
      <c r="L13" s="2"/>
      <c r="M13" s="2"/>
      <c r="N13" s="2"/>
      <c r="O13" s="2"/>
    </row>
    <row r="14">
      <c r="A14" s="2"/>
      <c r="B14" s="2"/>
      <c r="C14" s="2"/>
      <c r="D14" s="2"/>
      <c r="E14" s="2"/>
      <c r="F14" s="2"/>
      <c r="G14" s="2"/>
      <c r="H14" s="17" t="s">
        <v>29</v>
      </c>
      <c r="I14" s="19">
        <v>8.0</v>
      </c>
      <c r="J14" s="2"/>
      <c r="K14" s="2"/>
      <c r="L14" s="2"/>
      <c r="M14" s="2"/>
      <c r="N14" s="2"/>
      <c r="O14" s="2"/>
    </row>
    <row r="15">
      <c r="A15" s="2"/>
      <c r="B15" s="2"/>
      <c r="C15" s="2"/>
      <c r="D15" s="2"/>
      <c r="E15" s="2"/>
      <c r="F15" s="2"/>
      <c r="G15" s="2"/>
      <c r="H15" s="17" t="s">
        <v>30</v>
      </c>
      <c r="I15" s="19">
        <f>sum(I13:I14)</f>
        <v>104</v>
      </c>
      <c r="J15" s="2"/>
      <c r="K15" s="2"/>
      <c r="L15" s="2"/>
      <c r="M15" s="2"/>
      <c r="N15" s="2"/>
      <c r="O15" s="2"/>
    </row>
    <row r="16">
      <c r="A16" s="2" t="s">
        <v>31</v>
      </c>
      <c r="B16" s="6" t="s">
        <v>32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>
      <c r="A17" s="2"/>
      <c r="B17" s="6" t="s">
        <v>33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>
      <c r="A19" s="20" t="s">
        <v>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>
      <c r="A20" s="2" t="s">
        <v>35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>
      <c r="A21" s="3" t="s">
        <v>36</v>
      </c>
      <c r="B21" s="5" t="s">
        <v>37</v>
      </c>
      <c r="C21" s="5" t="s">
        <v>38</v>
      </c>
      <c r="D21" s="5" t="s">
        <v>39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>
      <c r="A22" s="21" t="s">
        <v>40</v>
      </c>
      <c r="B22" s="22">
        <v>95.0</v>
      </c>
      <c r="C22" s="22" t="s">
        <v>41</v>
      </c>
      <c r="D22" s="10">
        <v>1.0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>
      <c r="A23" s="23" t="s">
        <v>42</v>
      </c>
      <c r="B23" s="24" t="s">
        <v>43</v>
      </c>
      <c r="C23" s="24" t="s">
        <v>44</v>
      </c>
      <c r="D23" s="25">
        <v>16.0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>
      <c r="A24" s="23" t="s">
        <v>45</v>
      </c>
      <c r="B24" s="26" t="s">
        <v>46</v>
      </c>
      <c r="C24" s="24" t="s">
        <v>47</v>
      </c>
      <c r="D24" s="27" t="s">
        <v>48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>
      <c r="A25" s="21" t="s">
        <v>49</v>
      </c>
      <c r="B25" s="22" t="s">
        <v>50</v>
      </c>
      <c r="C25" s="22" t="s">
        <v>51</v>
      </c>
      <c r="D25" s="9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>
      <c r="A26" s="23" t="s">
        <v>42</v>
      </c>
      <c r="B26" s="24" t="s">
        <v>43</v>
      </c>
      <c r="C26" s="24" t="s">
        <v>44</v>
      </c>
      <c r="D26" s="25">
        <v>25.0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>
      <c r="A27" s="23" t="s">
        <v>45</v>
      </c>
      <c r="B27" s="24" t="s">
        <v>52</v>
      </c>
      <c r="C27" s="24" t="s">
        <v>47</v>
      </c>
      <c r="D27" s="2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>
      <c r="A28" s="21" t="s">
        <v>49</v>
      </c>
      <c r="B28" s="22" t="s">
        <v>50</v>
      </c>
      <c r="C28" s="22" t="s">
        <v>51</v>
      </c>
      <c r="D28" s="9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>
      <c r="A29" s="21" t="s">
        <v>53</v>
      </c>
      <c r="B29" s="22">
        <v>72.0</v>
      </c>
      <c r="C29" s="22" t="s">
        <v>41</v>
      </c>
      <c r="D29" s="10">
        <v>1.0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>
      <c r="A30" s="21" t="s">
        <v>54</v>
      </c>
      <c r="B30" s="22">
        <v>4.0</v>
      </c>
      <c r="C30" s="22" t="s">
        <v>55</v>
      </c>
      <c r="D30" s="10">
        <v>1.0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>
      <c r="A31" s="2" t="s">
        <v>56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>
      <c r="A32" s="2" t="s">
        <v>57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drawing r:id="rId1"/>
</worksheet>
</file>