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Test outputs\"/>
    </mc:Choice>
  </mc:AlternateContent>
  <xr:revisionPtr revIDLastSave="0" documentId="13_ncr:1_{1A4A232F-B7F6-443A-8CF1-D0A4D64FC4A4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<sst xmlns="http://schemas.openxmlformats.org/spreadsheetml/2006/main" count="197" uniqueCount="167">
  <si>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</si>
  <si>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</si>
  <si>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</si>
  <si>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</si>
  <si>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</si>
  <si>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</si>
  <si>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</si>
  <si>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</si>
  <si>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</si>
  <si>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</si>
  <si>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</si>
  <si>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</si>
  <si>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</si>
  <si>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</si>
  <si>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</si>
  <si>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</si>
  <si>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</si>
  <si>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</si>
  <si>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</si>
  <si>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</si>
  <si>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</si>
  <si>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</si>
  <si>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</si>
  <si>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</si>
  <si>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</si>
  <si>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</si>
  <si>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</si>
  <si>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</si>
  <si>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</si>
  <si>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</si>
  <si>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</si>
  <si>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</si>
  <si>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</si>
  <si>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</si>
  <si>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</si>
  <si>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</si>
  <si>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</si>
  <si>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</si>
  <si>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</si>
  <si>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</si>
  <si>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</si>
  <si>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</si>
  <si>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</si>
  <si>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</si>
  <si>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</si>
  <si>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</si>
  <si>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</si>
  <si>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</si>
  <si>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</si>
  <si>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</si>
  <si>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</si>
  <si>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</si>
  <si>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</si>
  <si>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</si>
  <si>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</si>
  <si>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</si>
  <si>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</si>
  <si>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</si>
  <si>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</si>
  <si>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</si>
  <si>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</si>
  <si>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</si>
  <si>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</si>
  <si>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</si>
  <si>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</si>
  <si>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</si>
  <si>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</si>
  <si>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</si>
  <si>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</si>
  <si>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</si>
  <si>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</si>
  <si>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</si>
  <si>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</si>
  <si>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</si>
  <si>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</si>
  <si>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</si>
  <si>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</si>
  <si>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</si>
  <si>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</si>
  <si>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</si>
  <si>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</si>
  <si>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</si>
  <si>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</si>
  <si>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</si>
  <si>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</si>
  <si>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</si>
  <si>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</si>
  <si>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</si>
  <si>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</si>
  <si>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</si>
  <si>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</si>
  <si>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</si>
  <si>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</si>
  <si>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</si>
  <si>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</si>
  <si>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</si>
  <si>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</si>
  <si>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</si>
  <si>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</si>
  <si>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</si>
  <si>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</si>
  <si>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</si>
  <si>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</si>
  <si>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</si>
  <si>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</si>
  <si>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</si>
  <si>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</si>
  <si>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</si>
  <si>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</si>
  <si>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</si>
  <si>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</si>
  <si>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</si>
  <si>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</si>
  <si>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</si>
  <si>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</si>
  <si>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</si>
  <si>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</si>
  <si>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</si>
  <si>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</si>
  <si>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</si>
  <si>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</si>
  <si>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</si>
  <si>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</si>
  <si>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</si>
  <si>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</si>
  <si>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</si>
  <si>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</si>
  <si>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</si>
  <si>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</si>
  <si>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</si>
  <si>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</si>
  <si>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</si>
  <si>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</si>
  <si>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</si>
  <si>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</si>
  <si>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</si>
  <si>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</si>
  <si>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</si>
  <si>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</si>
  <si>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</si>
  <si>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</si>
  <si>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</si>
  <si>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</si>
  <si>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</si>
  <si>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</si>
  <si>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</si>
  <si>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</si>
  <si>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</si>
  <si>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</si>
  <si>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</si>
  <si>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</si>
  <si>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</si>
  <si>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</si>
  <si>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</si>
  <si>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</si>
  <si>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</si>
  <si>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</si>
  <si>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</si>
  <si>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</si>
  <si>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</si>
  <si>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</si>
  <si>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Arformoterol</t>
  </si>
  <si>
    <t>Mail order: 53%; Retail: 35%</t>
  </si>
  <si>
    <t>COPD</t>
  </si>
  <si>
    <t>15MCG/2ML 2ML</t>
  </si>
  <si>
    <t>Akorn; Unused ANDA: Apotex, Mylan, B&amp;L</t>
  </si>
  <si>
    <t>Target to launch by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</si>
</sst>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topLeftCell="A55" workbookViewId="0">
      <selection activeCell="H15" sqref="H15"/>
    </sheetView>
  </sheetViews>
  <sheetFormatPr defaultColWidth="0" defaultRowHeight="14.5" zeroHeight="1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46</v>
      </c>
      <c r="B4" s="21"/>
      <c r="C4" s="60" t="s">
        <v>121</v>
      </c>
      <c r="D4" s="60"/>
      <c r="E4" s="60"/>
      <c r="F4" s="60"/>
      <c r="J4" s="62" t="s">
        <v>55</v>
      </c>
      <c r="K4" s="62"/>
      <c r="L4" s="62"/>
    </row>
    <row r="5" spans="1:14" x14ac:dyDescent="0.35">
      <c r="A5" s="18" t="s">
        <v>151</v>
      </c>
      <c r="B5" s="47" t="s">
        <v>161</v>
      </c>
      <c r="C5" s="61"/>
      <c r="D5" s="61"/>
      <c r="E5" s="61"/>
      <c r="F5" s="61"/>
      <c r="J5" s="55" t="s">
        <v>56</v>
      </c>
      <c r="K5" s="55"/>
      <c r="L5" s="55"/>
    </row>
    <row r="6" spans="1:14" x14ac:dyDescent="0.35">
      <c r="A6" s="18" t="s">
        <v>152</v>
      </c>
      <c r="B6" s="45" t="s">
        <v>153</v>
      </c>
      <c r="C6" s="59"/>
      <c r="D6" s="59"/>
      <c r="E6" s="59"/>
      <c r="F6" s="59"/>
      <c r="J6" s="66" t="s">
        <v>140</v>
      </c>
      <c r="K6" s="66"/>
      <c r="L6" s="66"/>
    </row>
    <row r="7" spans="1:14" x14ac:dyDescent="0.35">
      <c r="A7" s="18" t="s">
        <v>9</v>
      </c>
      <c r="B7" s="45" t="s">
        <v>6</v>
      </c>
      <c r="C7" s="59"/>
      <c r="D7" s="59"/>
      <c r="E7" s="59"/>
      <c r="F7" s="59"/>
      <c r="J7" s="54" t="s">
        <v>133</v>
      </c>
      <c r="K7" s="54"/>
      <c r="L7" s="54"/>
    </row>
    <row r="8" spans="1:14" x14ac:dyDescent="0.35">
      <c r="A8" s="18" t="s">
        <v>64</v>
      </c>
      <c r="B8" s="47" t="s">
        <v>162</v>
      </c>
      <c r="C8" s="59"/>
      <c r="D8" s="59"/>
      <c r="E8" s="59"/>
      <c r="F8" s="59"/>
      <c r="J8" s="51" t="s">
        <v>57</v>
      </c>
      <c r="K8" s="52"/>
      <c r="L8" s="53"/>
    </row>
    <row r="9" spans="1:14" x14ac:dyDescent="0.35">
      <c r="A9" s="18" t="s">
        <v>154</v>
      </c>
      <c r="B9" s="45" t="s">
        <v>156</v>
      </c>
      <c r="C9" s="59"/>
      <c r="D9" s="59"/>
      <c r="E9" s="59"/>
      <c r="F9" s="59"/>
      <c r="J9" s="63" t="s">
        <v>134</v>
      </c>
      <c r="K9" s="64"/>
      <c r="L9" s="65"/>
    </row>
    <row r="10" spans="1:14" x14ac:dyDescent="0.35">
      <c r="A10" s="11" t="s">
        <v>96</v>
      </c>
      <c r="B10" s="47">
        <v>3</v>
      </c>
      <c r="C10" s="59"/>
      <c r="D10" s="59"/>
      <c r="E10" s="59"/>
      <c r="F10" s="59"/>
    </row>
    <row r="11" spans="1:14" x14ac:dyDescent="0.35">
      <c r="A11" s="11" t="s">
        <v>97</v>
      </c>
      <c r="B11" s="47">
        <v>2020</v>
      </c>
      <c r="C11" s="56"/>
      <c r="D11" s="57"/>
      <c r="E11" s="57"/>
      <c r="F11" s="58"/>
    </row>
    <row r="12" spans="1:14" x14ac:dyDescent="0.35">
      <c r="A12" s="11" t="s">
        <v>95</v>
      </c>
      <c r="B12" s="45">
        <v>11</v>
      </c>
      <c r="C12" s="56"/>
      <c r="D12" s="57"/>
      <c r="E12" s="57"/>
      <c r="F12" s="58"/>
    </row>
    <row r="13" spans="1:14" x14ac:dyDescent="0.35">
      <c r="A13" s="11" t="s">
        <v>68</v>
      </c>
      <c r="B13" s="45">
        <v>2022</v>
      </c>
      <c r="C13" s="56"/>
      <c r="D13" s="57"/>
      <c r="E13" s="57"/>
      <c r="F13" s="58"/>
    </row>
    <row r="14" spans="1:14" x14ac:dyDescent="0.35">
      <c r="A14" s="11" t="s">
        <v>61</v>
      </c>
      <c r="B14" s="47" t="s">
        <v>163</v>
      </c>
      <c r="C14" s="56"/>
      <c r="D14" s="57"/>
      <c r="E14" s="57"/>
      <c r="F14" s="58"/>
    </row>
    <row r="15" spans="1:14" x14ac:dyDescent="0.35">
      <c r="A15" s="11" t="s">
        <v>62</v>
      </c>
      <c r="B15" s="47" t="s">
        <v>164</v>
      </c>
      <c r="C15" s="56"/>
      <c r="D15" s="57"/>
      <c r="E15" s="57"/>
      <c r="F15" s="58"/>
      <c r="H15" s="6"/>
    </row>
    <row r="16" spans="1:14" x14ac:dyDescent="0.35">
      <c r="A16" s="11" t="s">
        <v>101</v>
      </c>
      <c r="B16" s="47">
        <v>2021</v>
      </c>
      <c r="C16" s="56"/>
      <c r="D16" s="57"/>
      <c r="E16" s="57"/>
      <c r="F16" s="58"/>
      <c r="H16" s="6"/>
    </row>
    <row r="17" spans="1:8" x14ac:dyDescent="0.35">
      <c r="A17" s="11" t="s">
        <v>65</v>
      </c>
      <c r="B17" s="47" t="s">
        <v>165</v>
      </c>
      <c r="C17" s="56"/>
      <c r="D17" s="57"/>
      <c r="E17" s="57"/>
      <c r="F17" s="58"/>
      <c r="H17" s="6"/>
    </row>
    <row r="18" spans="1:8" x14ac:dyDescent="0.35">
      <c r="A18" s="11" t="s">
        <v>135</v>
      </c>
      <c r="B18" s="46">
        <v>0.75</v>
      </c>
      <c r="C18" s="48" t="s">
        <v>136</v>
      </c>
      <c r="D18" s="49"/>
      <c r="E18" s="49"/>
      <c r="F18" s="50"/>
      <c r="H18" s="6"/>
    </row>
    <row r="19" spans="1:8" x14ac:dyDescent="0.35">
      <c r="A19" s="11" t="s">
        <v>63</v>
      </c>
      <c r="B19" s="47" t="s">
        <v>166</v>
      </c>
      <c r="C19" s="56"/>
      <c r="D19" s="57"/>
      <c r="E19" s="57"/>
      <c r="F19" s="58"/>
      <c r="H19" s="6"/>
    </row>
    <row r="20" spans="1:8" ht="29" x14ac:dyDescent="0.35">
      <c r="A20" s="11" t="s">
        <v>160</v>
      </c>
      <c r="B20" s="46" t="s">
        <v>158</v>
      </c>
      <c r="C20" s="48"/>
      <c r="D20" s="49"/>
      <c r="E20" s="49"/>
      <c r="F20" s="50"/>
      <c r="H20" s="6"/>
    </row>
    <row r="21" spans="1:8" x14ac:dyDescent="0.35">
      <c r="H21" s="6"/>
    </row>
    <row r="22" spans="1:8" x14ac:dyDescent="0.35">
      <c r="A22" s="9" t="s">
        <v>49</v>
      </c>
      <c r="B22" s="21"/>
      <c r="C22" s="60" t="s">
        <v>121</v>
      </c>
      <c r="D22" s="60"/>
      <c r="E22" s="60"/>
      <c r="F22" s="60"/>
      <c r="H22" s="6"/>
    </row>
    <row r="23" spans="1:8" x14ac:dyDescent="0.35">
      <c r="A23" s="18" t="s">
        <v>67</v>
      </c>
      <c r="B23" s="26">
        <v>0</v>
      </c>
      <c r="C23" s="61"/>
      <c r="D23" s="61"/>
      <c r="E23" s="61"/>
      <c r="F23" s="61"/>
      <c r="H23" s="6"/>
    </row>
    <row r="24" spans="1:8" x14ac:dyDescent="0.35">
      <c r="A24" s="18" t="s">
        <v>69</v>
      </c>
      <c r="B24" s="26">
        <v>0</v>
      </c>
      <c r="C24" s="61"/>
      <c r="D24" s="61"/>
      <c r="E24" s="61"/>
      <c r="F24" s="61"/>
      <c r="H24" s="6"/>
    </row>
    <row r="25" spans="1:8" x14ac:dyDescent="0.35">
      <c r="A25" s="18" t="s">
        <v>71</v>
      </c>
      <c r="B25" s="26">
        <v>0</v>
      </c>
      <c r="C25" s="61" t="s">
        <v>119</v>
      </c>
      <c r="D25" s="61"/>
      <c r="E25" s="61"/>
      <c r="F25" s="61"/>
      <c r="H25" s="6"/>
    </row>
    <row r="26" spans="1:8" x14ac:dyDescent="0.35">
      <c r="A26" s="18" t="s">
        <v>72</v>
      </c>
      <c r="B26" s="26">
        <v>0</v>
      </c>
      <c r="C26" s="61" t="s">
        <v>119</v>
      </c>
      <c r="D26" s="61"/>
      <c r="E26" s="61"/>
      <c r="F26" s="61"/>
      <c r="H26" s="6"/>
    </row>
    <row r="27" spans="1:8" x14ac:dyDescent="0.35">
      <c r="A27" s="19" t="s">
        <v>70</v>
      </c>
      <c r="B27" s="40">
        <f>SUM(B25:B26)</f>
        <v>0</v>
      </c>
      <c r="C27" s="67"/>
      <c r="D27" s="68"/>
      <c r="E27" s="68"/>
      <c r="F27" s="69"/>
      <c r="H27" s="6"/>
    </row>
    <row r="28" spans="1:8" x14ac:dyDescent="0.35">
      <c r="A28" s="12"/>
      <c r="B28" s="13"/>
    </row>
    <row r="29" spans="1:8" x14ac:dyDescent="0.35">
      <c r="B29" s="6"/>
    </row>
    <row r="30" spans="1:8" x14ac:dyDescent="0.35">
      <c r="A30" s="10" t="s">
        <v>47</v>
      </c>
      <c r="B30" s="21"/>
      <c r="C30" s="60" t="s">
        <v>121</v>
      </c>
      <c r="D30" s="60"/>
      <c r="E30" s="60"/>
      <c r="F30" s="60"/>
    </row>
    <row r="31" spans="1:8" x14ac:dyDescent="0.35">
      <c r="A31" s="18" t="s">
        <v>48</v>
      </c>
      <c r="B31" s="44">
        <v>0</v>
      </c>
      <c r="C31" s="61"/>
      <c r="D31" s="61"/>
      <c r="E31" s="61"/>
      <c r="F31" s="61"/>
    </row>
    <row r="32" spans="1:8" x14ac:dyDescent="0.35">
      <c r="A32" s="18" t="s">
        <v>50</v>
      </c>
      <c r="B32" s="44">
        <v>0</v>
      </c>
      <c r="C32" s="61"/>
      <c r="D32" s="61"/>
      <c r="E32" s="61"/>
      <c r="F32" s="61"/>
    </row>
    <row r="33" spans="1:6" x14ac:dyDescent="0.35">
      <c r="A33" s="18" t="s">
        <v>51</v>
      </c>
      <c r="B33" s="44">
        <v>0</v>
      </c>
      <c r="C33" s="61"/>
      <c r="D33" s="61"/>
      <c r="E33" s="61"/>
      <c r="F33" s="61"/>
    </row>
    <row r="34" spans="1:6" x14ac:dyDescent="0.35">
      <c r="A34" s="18" t="s">
        <v>52</v>
      </c>
      <c r="B34" s="44">
        <v>0.1</v>
      </c>
      <c r="C34" s="61"/>
      <c r="D34" s="61"/>
      <c r="E34" s="61"/>
      <c r="F34" s="61"/>
    </row>
    <row r="35" spans="1:6" x14ac:dyDescent="0.35">
      <c r="A35" s="18" t="s">
        <v>53</v>
      </c>
      <c r="B35" s="44">
        <v>0</v>
      </c>
      <c r="C35" s="61"/>
      <c r="D35" s="61"/>
      <c r="E35" s="61"/>
      <c r="F35" s="61"/>
    </row>
    <row r="36" spans="1:6" x14ac:dyDescent="0.35">
      <c r="A36" s="18" t="s">
        <v>54</v>
      </c>
      <c r="B36" s="44">
        <v>0</v>
      </c>
      <c r="C36" s="61"/>
      <c r="D36" s="61"/>
      <c r="E36" s="61"/>
      <c r="F36" s="61"/>
    </row>
    <row r="37" spans="1:6" x14ac:dyDescent="0.35">
      <c r="A37" s="18" t="s">
        <v>73</v>
      </c>
      <c r="B37" s="41">
        <v>0</v>
      </c>
      <c r="C37" s="61"/>
      <c r="D37" s="61"/>
      <c r="E37" s="61"/>
      <c r="F37" s="61"/>
    </row>
    <row r="38" spans="1:6" x14ac:dyDescent="0.35">
      <c r="A38" s="18" t="s">
        <v>74</v>
      </c>
      <c r="B38" s="27">
        <v>6.0000000000000001E-3</v>
      </c>
      <c r="C38" s="61" t="s">
        <v>137</v>
      </c>
      <c r="D38" s="61"/>
      <c r="E38" s="61"/>
      <c r="F38" s="61"/>
    </row>
    <row r="39" spans="1:6" x14ac:dyDescent="0.35">
      <c r="A39" s="18" t="s">
        <v>75</v>
      </c>
      <c r="B39" s="28">
        <f>2/171.3</f>
        <v>1.1675423234092236E-2</v>
      </c>
      <c r="C39" s="61" t="s">
        <v>143</v>
      </c>
      <c r="D39" s="61"/>
      <c r="E39" s="61"/>
      <c r="F39" s="61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83</v>
      </c>
      <c r="B42" s="21"/>
      <c r="C42" s="60" t="s">
        <v>121</v>
      </c>
      <c r="D42" s="60"/>
      <c r="E42" s="60"/>
      <c r="F42" s="60"/>
    </row>
    <row r="43" spans="1:6" x14ac:dyDescent="0.35">
      <c r="A43" s="18" t="s">
        <v>80</v>
      </c>
      <c r="B43" s="29">
        <v>60</v>
      </c>
      <c r="C43" s="61" t="s">
        <v>138</v>
      </c>
      <c r="D43" s="61"/>
      <c r="E43" s="61"/>
      <c r="F43" s="61"/>
    </row>
    <row r="44" spans="1:6" x14ac:dyDescent="0.35">
      <c r="A44" s="18" t="s">
        <v>78</v>
      </c>
      <c r="B44" s="29">
        <v>60</v>
      </c>
      <c r="C44" s="61" t="s">
        <v>138</v>
      </c>
      <c r="D44" s="61"/>
      <c r="E44" s="61"/>
      <c r="F44" s="61"/>
    </row>
    <row r="45" spans="1:6" x14ac:dyDescent="0.35">
      <c r="A45" s="18" t="s">
        <v>79</v>
      </c>
      <c r="B45" s="29">
        <v>30</v>
      </c>
      <c r="C45" s="61" t="s">
        <v>139</v>
      </c>
      <c r="D45" s="61"/>
      <c r="E45" s="61"/>
      <c r="F45" s="61"/>
    </row>
    <row r="46" spans="1:6" x14ac:dyDescent="0.35"/>
    <row r="47" spans="1:6" x14ac:dyDescent="0.35"/>
    <row r="48" spans="1:6" x14ac:dyDescent="0.35">
      <c r="A48" s="9" t="s">
        <v>84</v>
      </c>
      <c r="B48" s="21"/>
      <c r="C48" s="60" t="s">
        <v>121</v>
      </c>
      <c r="D48" s="60"/>
      <c r="E48" s="60"/>
      <c r="F48" s="60"/>
    </row>
    <row r="49" spans="1:14" x14ac:dyDescent="0.35">
      <c r="A49" s="18" t="s">
        <v>81</v>
      </c>
      <c r="B49" s="30">
        <v>0.15</v>
      </c>
      <c r="C49" s="61" t="s">
        <v>130</v>
      </c>
      <c r="D49" s="61"/>
      <c r="E49" s="61"/>
      <c r="F49" s="61"/>
    </row>
    <row r="50" spans="1:14" x14ac:dyDescent="0.35">
      <c r="A50" s="18" t="s">
        <v>82</v>
      </c>
      <c r="B50" s="30">
        <v>0.21</v>
      </c>
      <c r="C50" s="61" t="s">
        <v>131</v>
      </c>
      <c r="D50" s="61"/>
      <c r="E50" s="61"/>
      <c r="F50" s="61"/>
    </row>
    <row r="51" spans="1:14" x14ac:dyDescent="0.35">
      <c r="A51" s="18" t="s">
        <v>93</v>
      </c>
      <c r="B51" s="42">
        <v>7</v>
      </c>
      <c r="C51" s="61" t="s">
        <v>132</v>
      </c>
      <c r="D51" s="61"/>
      <c r="E51" s="61"/>
      <c r="F51" s="61"/>
    </row>
    <row r="52" spans="1:14" x14ac:dyDescent="0.35">
      <c r="B52" s="8"/>
    </row>
    <row r="53" spans="1:14" x14ac:dyDescent="0.35"/>
    <row r="54" spans="1:14" x14ac:dyDescent="0.35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66</v>
      </c>
      <c r="B55" s="43">
        <v>2020</v>
      </c>
      <c r="C55" s="9">
        <f>B55+1</f>
        <v>2021</v>
      </c>
      <c r="D55" s="9">
        <f t="shared" ref="D55:M55" si="0">C55+1</f>
        <v>2022</v>
      </c>
      <c r="E55" s="9">
        <f t="shared" si="0"/>
        <v>2023</v>
      </c>
      <c r="F55" s="9">
        <f t="shared" si="0"/>
        <v>2024</v>
      </c>
      <c r="G55" s="9">
        <f t="shared" si="0"/>
        <v>2025</v>
      </c>
      <c r="H55" s="9">
        <f t="shared" si="0"/>
        <v>2026</v>
      </c>
      <c r="I55" s="9">
        <f t="shared" si="0"/>
        <v>2027</v>
      </c>
      <c r="J55" s="9">
        <f t="shared" si="0"/>
        <v>2028</v>
      </c>
      <c r="K55" s="9">
        <f t="shared" si="0"/>
        <v>2029</v>
      </c>
      <c r="L55" s="9">
        <f t="shared" si="0"/>
        <v>2030</v>
      </c>
      <c r="M55" s="9">
        <f t="shared" si="0"/>
        <v>2031</v>
      </c>
      <c r="N55" s="9" t="s">
        <v>121</v>
      </c>
    </row>
    <row r="56" spans="1:14" x14ac:dyDescent="0.35">
      <c r="A56" s="18" t="s">
        <v>99</v>
      </c>
      <c r="B56" s="31"/>
      <c r="C56" s="31"/>
      <c r="D56" s="31">
        <v>0.79125754807018989</v>
      </c>
      <c r="E56" s="31">
        <v>0.93465812323436248</v>
      </c>
      <c r="F56" s="31">
        <v>0.95354715354331754</v>
      </c>
      <c r="G56" s="31">
        <v>0.96176663656636663</v>
      </c>
      <c r="H56" s="31">
        <v>0.96998611958941583</v>
      </c>
      <c r="I56" s="31">
        <v>0.96998611958941583</v>
      </c>
      <c r="J56" s="31">
        <v>0.96998611958941583</v>
      </c>
      <c r="K56" s="31">
        <v>0.96998611958941583</v>
      </c>
      <c r="L56" s="31">
        <v>0.96998611958941583</v>
      </c>
      <c r="M56" s="31">
        <v>1</v>
      </c>
      <c r="N56" s="36"/>
    </row>
    <row r="57" spans="1:14" x14ac:dyDescent="0.35">
      <c r="A57" s="18" t="s">
        <v>104</v>
      </c>
      <c r="B57" s="32">
        <v>0</v>
      </c>
      <c r="C57" s="32">
        <v>0</v>
      </c>
      <c r="D57" s="32">
        <v>4</v>
      </c>
      <c r="E57" s="32">
        <v>4</v>
      </c>
      <c r="F57" s="32">
        <v>4</v>
      </c>
      <c r="G57" s="32">
        <v>4</v>
      </c>
      <c r="H57" s="32">
        <v>4</v>
      </c>
      <c r="I57" s="32">
        <v>4</v>
      </c>
      <c r="J57" s="32">
        <v>4</v>
      </c>
      <c r="K57" s="32">
        <v>4</v>
      </c>
      <c r="L57" s="32">
        <v>4</v>
      </c>
      <c r="M57" s="32">
        <v>4</v>
      </c>
      <c r="N57" s="37" t="s">
        <v>103</v>
      </c>
    </row>
    <row r="58" spans="1:14" x14ac:dyDescent="0.35">
      <c r="A58" s="18" t="s">
        <v>100</v>
      </c>
      <c r="B58" s="31">
        <f>HLOOKUP(B57,Analog!$B$1:$L$7,IF($B$7="Retail",3,IF($B$7="Clinic",5,7)))</f>
        <v>0</v>
      </c>
      <c r="C58" s="31">
        <f>HLOOKUP(C57,Analog!$B$1:$L$7,IF($B$7="Retail",3,IF($B$7="Clinic",5,7)))</f>
        <v>0</v>
      </c>
      <c r="D58" s="31">
        <f>HLOOKUP(D57,Analog!$B$1:$L$7,IF($B$7="Retail",3,IF($B$7="Clinic",5,7)))</f>
        <v>0.25</v>
      </c>
      <c r="E58" s="31">
        <f>HLOOKUP(E57,Analog!$B$1:$L$7,IF($B$7="Retail",3,IF($B$7="Clinic",5,7)))</f>
        <v>0.25</v>
      </c>
      <c r="F58" s="31">
        <f>HLOOKUP(F57,Analog!$B$1:$L$7,IF($B$7="Retail",3,IF($B$7="Clinic",5,7)))</f>
        <v>0.25</v>
      </c>
      <c r="G58" s="31">
        <f>HLOOKUP(G57,Analog!$B$1:$L$7,IF($B$7="Retail",3,IF($B$7="Clinic",5,7)))</f>
        <v>0.25</v>
      </c>
      <c r="H58" s="31">
        <f>HLOOKUP(H57,Analog!$B$1:$L$7,IF($B$7="Retail",3,IF($B$7="Clinic",5,7)))</f>
        <v>0.25</v>
      </c>
      <c r="I58" s="31">
        <f>HLOOKUP(I57,Analog!$B$1:$L$7,IF($B$7="Retail",3,IF($B$7="Clinic",5,7)))</f>
        <v>0.25</v>
      </c>
      <c r="J58" s="31">
        <f>HLOOKUP(J57,Analog!$B$1:$L$7,IF($B$7="Retail",3,IF($B$7="Clinic",5,7)))</f>
        <v>0.25</v>
      </c>
      <c r="K58" s="31">
        <f>HLOOKUP(K57,Analog!$B$1:$L$7,IF($B$7="Retail",3,IF($B$7="Clinic",5,7)))</f>
        <v>0.25</v>
      </c>
      <c r="L58" s="31">
        <f>HLOOKUP(L57,Analog!$B$1:$L$7,IF($B$7="Retail",3,IF($B$7="Clinic",5,7)))</f>
        <v>0.25</v>
      </c>
      <c r="M58" s="31">
        <f>HLOOKUP(M57,Analog!$B$1:$L$7,IF($B$7="Retail",3,IF($B$7="Clinic",5,7)))</f>
        <v>0.25</v>
      </c>
      <c r="N58" s="37" t="s">
        <v>141</v>
      </c>
    </row>
    <row r="59" spans="1:14" ht="29" x14ac:dyDescent="0.35">
      <c r="A59" s="18" t="s">
        <v>98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7" t="s">
        <v>119</v>
      </c>
    </row>
    <row r="60" spans="1:14" x14ac:dyDescent="0.35">
      <c r="A60" s="18" t="s">
        <v>76</v>
      </c>
      <c r="B60" s="25"/>
      <c r="C60" s="25"/>
      <c r="D60" s="25">
        <v>0.35</v>
      </c>
      <c r="E60" s="25">
        <v>0.35</v>
      </c>
      <c r="F60" s="25">
        <v>0.35</v>
      </c>
      <c r="G60" s="25">
        <v>0.35</v>
      </c>
      <c r="H60" s="25">
        <v>0.35</v>
      </c>
      <c r="I60" s="25">
        <v>0.35</v>
      </c>
      <c r="J60" s="25">
        <v>0.35</v>
      </c>
      <c r="K60" s="25">
        <v>0.35</v>
      </c>
      <c r="L60" s="25">
        <v>0.35</v>
      </c>
      <c r="M60" s="25">
        <v>0.35</v>
      </c>
      <c r="N60" s="37" t="s">
        <v>157</v>
      </c>
    </row>
    <row r="61" spans="1:14" x14ac:dyDescent="0.35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5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5">
      <c r="A63" s="18" t="s">
        <v>126</v>
      </c>
      <c r="B63" s="39">
        <v>-0.25</v>
      </c>
      <c r="C63" s="39">
        <v>-2.0499999999999998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9" x14ac:dyDescent="0.35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5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5">
      <c r="A66" s="19" t="s">
        <v>77</v>
      </c>
      <c r="B66" s="20">
        <f>B63+B64+B65</f>
        <v>-0.25</v>
      </c>
      <c r="C66" s="20">
        <f t="shared" ref="C66:M66" si="1">C63+C64+C65</f>
        <v>-2.0499999999999998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5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5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5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5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5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5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5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5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5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5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5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5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5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9" x14ac:dyDescent="0.35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9" x14ac:dyDescent="0.35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5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5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5"/>
    <row r="93" spans="1:15" x14ac:dyDescent="0.35"/>
    <row r="94" spans="1:15" x14ac:dyDescent="0.35"/>
    <row r="95" spans="1:15" x14ac:dyDescent="0.35"/>
    <row r="96" spans="1:15" x14ac:dyDescent="0.35"/>
    <row r="97" spans="1:1" x14ac:dyDescent="0.35"/>
    <row r="98" spans="1:1" x14ac:dyDescent="0.35">
      <c r="A98" s="22"/>
    </row>
    <row r="99" spans="1:1" x14ac:dyDescent="0.35"/>
    <row r="100" spans="1:1" x14ac:dyDescent="0.35"/>
    <row r="101" spans="1:1" x14ac:dyDescent="0.35"/>
  </sheetData>
  <mergeCells count="47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6" x14ac:dyDescent="0.35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5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5">
      <c r="A3" t="s">
        <v>3</v>
      </c>
      <c r="C3" t="s">
        <v>8</v>
      </c>
      <c r="D3" t="s">
        <v>59</v>
      </c>
    </row>
    <row r="4" spans="1:6" x14ac:dyDescent="0.35">
      <c r="A4" t="s">
        <v>4</v>
      </c>
      <c r="D4" t="s">
        <v>58</v>
      </c>
    </row>
    <row r="5" spans="1:6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14</v>
      </c>
    </row>
    <row r="2" spans="1:1" x14ac:dyDescent="0.35">
      <c r="A2" t="s">
        <v>16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42</v>
      </c>
    </row>
    <row r="6" spans="1:1" x14ac:dyDescent="0.35">
      <c r="A6" t="s">
        <v>19</v>
      </c>
    </row>
    <row r="7" spans="1:1" x14ac:dyDescent="0.35">
      <c r="A7" t="s">
        <v>31</v>
      </c>
    </row>
    <row r="8" spans="1:1" x14ac:dyDescent="0.35">
      <c r="A8" t="s">
        <v>10</v>
      </c>
    </row>
    <row r="9" spans="1:1" x14ac:dyDescent="0.35">
      <c r="A9" t="s">
        <v>25</v>
      </c>
    </row>
    <row r="10" spans="1:1" x14ac:dyDescent="0.35">
      <c r="A10" t="s">
        <v>20</v>
      </c>
    </row>
    <row r="11" spans="1:1" x14ac:dyDescent="0.35">
      <c r="A11" t="s">
        <v>36</v>
      </c>
    </row>
    <row r="12" spans="1:1" x14ac:dyDescent="0.35">
      <c r="A12" t="s">
        <v>32</v>
      </c>
    </row>
    <row r="13" spans="1:1" x14ac:dyDescent="0.35">
      <c r="A13" t="s">
        <v>27</v>
      </c>
    </row>
    <row r="14" spans="1:1" x14ac:dyDescent="0.35">
      <c r="A14" t="s">
        <v>11</v>
      </c>
    </row>
    <row r="15" spans="1:1" x14ac:dyDescent="0.35">
      <c r="A15" t="s">
        <v>13</v>
      </c>
    </row>
    <row r="16" spans="1:1" x14ac:dyDescent="0.35">
      <c r="A16" t="s">
        <v>22</v>
      </c>
    </row>
    <row r="17" spans="1:1" x14ac:dyDescent="0.35">
      <c r="A17" t="s">
        <v>17</v>
      </c>
    </row>
    <row r="18" spans="1:1" x14ac:dyDescent="0.35">
      <c r="A18" t="s">
        <v>24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12</v>
      </c>
    </row>
    <row r="22" spans="1:1" x14ac:dyDescent="0.35">
      <c r="A22" t="s">
        <v>40</v>
      </c>
    </row>
    <row r="23" spans="1:1" x14ac:dyDescent="0.35">
      <c r="A23" t="s">
        <v>38</v>
      </c>
    </row>
    <row r="24" spans="1:1" x14ac:dyDescent="0.35">
      <c r="A24" t="s">
        <v>21</v>
      </c>
    </row>
    <row r="25" spans="1:1" x14ac:dyDescent="0.35">
      <c r="A25" t="s">
        <v>37</v>
      </c>
    </row>
    <row r="26" spans="1:1" x14ac:dyDescent="0.35">
      <c r="A26" t="s">
        <v>39</v>
      </c>
    </row>
    <row r="27" spans="1:1" x14ac:dyDescent="0.35">
      <c r="A27" t="s">
        <v>43</v>
      </c>
    </row>
    <row r="28" spans="1:1" x14ac:dyDescent="0.35">
      <c r="A28" t="s">
        <v>41</v>
      </c>
    </row>
    <row r="29" spans="1:1" x14ac:dyDescent="0.35">
      <c r="A29" t="s">
        <v>18</v>
      </c>
    </row>
    <row r="30" spans="1:1" x14ac:dyDescent="0.35">
      <c r="A30" t="s">
        <v>35</v>
      </c>
    </row>
    <row r="31" spans="1:1" x14ac:dyDescent="0.35">
      <c r="A31" t="s">
        <v>26</v>
      </c>
    </row>
    <row r="32" spans="1:1" x14ac:dyDescent="0.35">
      <c r="A32" t="s">
        <v>15</v>
      </c>
    </row>
    <row r="33" spans="1:1" x14ac:dyDescent="0.35">
      <c r="A33" t="s">
        <v>33</v>
      </c>
    </row>
    <row r="34" spans="1:1" x14ac:dyDescent="0.35">
      <c r="A34" t="s">
        <v>34</v>
      </c>
    </row>
    <row r="35" spans="1:1" x14ac:dyDescent="0.35">
      <c r="A35" t="s">
        <v>28</v>
      </c>
    </row>
    <row r="36" spans="1:1" x14ac:dyDescent="0.35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2019-07-25T15:55:48Z</dcterms:modified>
</cp:coreProperties>
</file>