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activeTab="4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</sheets>
  <calcPr calcId="145621"/>
</workbook>
</file>

<file path=xl/calcChain.xml><?xml version="1.0" encoding="utf-8"?>
<calcChain xmlns="http://schemas.openxmlformats.org/spreadsheetml/2006/main">
  <c r="E37" i="5" l="1"/>
  <c r="E38" i="5"/>
  <c r="E39" i="5"/>
  <c r="E40" i="5"/>
  <c r="E36" i="5"/>
  <c r="D40" i="5"/>
  <c r="C71" i="5"/>
  <c r="C72" i="5" s="1"/>
  <c r="C73" i="5" s="1"/>
  <c r="B71" i="5"/>
  <c r="B72" i="5" s="1"/>
  <c r="F70" i="5"/>
  <c r="H70" i="5" s="1"/>
  <c r="E70" i="5"/>
  <c r="D38" i="5"/>
  <c r="D37" i="5"/>
  <c r="E66" i="5"/>
  <c r="F66" i="5"/>
  <c r="H66" i="5"/>
  <c r="C66" i="5"/>
  <c r="B66" i="5"/>
  <c r="E63" i="5"/>
  <c r="C63" i="5"/>
  <c r="C64" i="5" s="1"/>
  <c r="C65" i="5" s="1"/>
  <c r="B63" i="5"/>
  <c r="B64" i="5" s="1"/>
  <c r="F62" i="5"/>
  <c r="H62" i="5" s="1"/>
  <c r="E62" i="5"/>
  <c r="C55" i="5"/>
  <c r="C56" i="5" s="1"/>
  <c r="C57" i="5" s="1"/>
  <c r="C58" i="5" s="1"/>
  <c r="B55" i="5"/>
  <c r="B56" i="5" s="1"/>
  <c r="F54" i="5"/>
  <c r="H54" i="5" s="1"/>
  <c r="E54" i="5"/>
  <c r="D36" i="5"/>
  <c r="H32" i="5"/>
  <c r="C28" i="5"/>
  <c r="C29" i="5" s="1"/>
  <c r="C30" i="5" s="1"/>
  <c r="B28" i="5"/>
  <c r="B29" i="5" s="1"/>
  <c r="F27" i="5"/>
  <c r="H27" i="5" s="1"/>
  <c r="E27" i="5"/>
  <c r="C22" i="5"/>
  <c r="C23" i="5" s="1"/>
  <c r="B22" i="5"/>
  <c r="B23" i="5" s="1"/>
  <c r="F21" i="5"/>
  <c r="H21" i="5" s="1"/>
  <c r="E21" i="5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E71" i="5" l="1"/>
  <c r="B73" i="5"/>
  <c r="F72" i="5"/>
  <c r="C74" i="5"/>
  <c r="E74" i="5" s="1"/>
  <c r="E73" i="5"/>
  <c r="F71" i="5"/>
  <c r="E72" i="5"/>
  <c r="E55" i="5"/>
  <c r="E56" i="5"/>
  <c r="E58" i="5"/>
  <c r="E64" i="5"/>
  <c r="B57" i="5"/>
  <c r="F56" i="5"/>
  <c r="H56" i="5" s="1"/>
  <c r="E57" i="5"/>
  <c r="B65" i="5"/>
  <c r="F65" i="5" s="1"/>
  <c r="F64" i="5"/>
  <c r="E65" i="5"/>
  <c r="F55" i="5"/>
  <c r="H55" i="5" s="1"/>
  <c r="F63" i="5"/>
  <c r="H63" i="5" s="1"/>
  <c r="E28" i="5"/>
  <c r="B30" i="5"/>
  <c r="F29" i="5"/>
  <c r="C31" i="5"/>
  <c r="E31" i="5" s="1"/>
  <c r="E30" i="5"/>
  <c r="F28" i="5"/>
  <c r="E29" i="5"/>
  <c r="E22" i="5"/>
  <c r="E23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71" i="5" l="1"/>
  <c r="H72" i="5"/>
  <c r="B74" i="5"/>
  <c r="F74" i="5" s="1"/>
  <c r="H74" i="5" s="1"/>
  <c r="F73" i="5"/>
  <c r="H73" i="5" s="1"/>
  <c r="H75" i="5" s="1"/>
  <c r="H64" i="5"/>
  <c r="B58" i="5"/>
  <c r="F58" i="5" s="1"/>
  <c r="H58" i="5" s="1"/>
  <c r="F57" i="5"/>
  <c r="H57" i="5" s="1"/>
  <c r="H65" i="5"/>
  <c r="H67" i="5" s="1"/>
  <c r="E6" i="5"/>
  <c r="H6" i="5" s="1"/>
  <c r="E7" i="5"/>
  <c r="H13" i="5"/>
  <c r="H28" i="5"/>
  <c r="H29" i="5"/>
  <c r="B31" i="5"/>
  <c r="F31" i="5" s="1"/>
  <c r="H31" i="5" s="1"/>
  <c r="F30" i="5"/>
  <c r="H30" i="5" s="1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59" i="5" l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<sst xmlns="http://schemas.openxmlformats.org/spreadsheetml/2006/main" count="118" uniqueCount="22">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</sst>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2064"/>
        <c:axId val="40112640"/>
      </c:scatterChart>
      <c:valAx>
        <c:axId val="401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12640"/>
        <c:crosses val="autoZero"/>
        <c:crossBetween val="midCat"/>
      </c:valAx>
      <c:valAx>
        <c:axId val="401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1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25.277907407407412</c:v>
                </c:pt>
                <c:pt idx="1">
                  <c:v>14.774528973201786</c:v>
                </c:pt>
                <c:pt idx="2">
                  <c:v>7.457259050696365</c:v>
                </c:pt>
                <c:pt idx="3">
                  <c:v>4.8318482119283015</c:v>
                </c:pt>
                <c:pt idx="4">
                  <c:v>9.7746968597252426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3728"/>
        <c:axId val="89112576"/>
      </c:scatterChart>
      <c:valAx>
        <c:axId val="891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12576"/>
        <c:crosses val="autoZero"/>
        <c:crossBetween val="midCat"/>
      </c:valAx>
      <c:valAx>
        <c:axId val="891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1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33</xdr:row>
      <xdr:rowOff>147637</xdr:rowOff>
    </xdr:from>
    <xdr:to>
      <xdr:col>14</xdr:col>
      <xdr:colOff>428625</xdr:colOff>
      <xdr:row>48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C23" workbookViewId="0">
      <selection activeCell="E42" sqref="E42"/>
    </sheetView>
  </sheetViews>
  <sheetFormatPr defaultRowHeight="15" x14ac:dyDescent="0.25"/>
  <cols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D21-C21</f>
        <v>-16.05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D22-C22</f>
        <v>8.8999999999999986</v>
      </c>
      <c r="F22" s="1">
        <f>B22*9.8</f>
        <v>44.492000000000004</v>
      </c>
      <c r="H22" s="1">
        <f t="shared" ref="H22:H23" si="11">F22/E22</f>
        <v>4.9991011235955067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19.150000000000002</v>
      </c>
      <c r="F23" s="1">
        <f t="shared" ref="F23" si="13">B23*9.8</f>
        <v>89.327000000000012</v>
      </c>
      <c r="H23" s="1">
        <f t="shared" si="11"/>
        <v>4.6645953002610971</v>
      </c>
      <c r="J23" s="2"/>
    </row>
    <row r="24" spans="1:10" x14ac:dyDescent="0.25">
      <c r="G24" t="s">
        <v>19</v>
      </c>
      <c r="H24" s="1">
        <f>AVERAGE(H22:H23)</f>
        <v>4.8318482119283015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D27-C27</f>
        <v>-8.9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 t="shared" ref="E28:E31" si="14">D28-C28</f>
        <v>1.5999999999999996</v>
      </c>
      <c r="F28" s="1">
        <f>B28*9.8</f>
        <v>44.492000000000004</v>
      </c>
      <c r="H28" s="1">
        <f t="shared" ref="H28:H31" si="15">F28/E28</f>
        <v>27.807500000000008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6">C28</f>
        <v>8.9</v>
      </c>
      <c r="D29" s="2">
        <v>12.4</v>
      </c>
      <c r="E29" s="1">
        <f t="shared" si="14"/>
        <v>3.5</v>
      </c>
      <c r="F29" s="1">
        <f t="shared" ref="F29:F31" si="17">B29*9.8</f>
        <v>89.327000000000012</v>
      </c>
      <c r="H29" s="1">
        <f t="shared" si="15"/>
        <v>25.522000000000002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6"/>
        <v>8.9</v>
      </c>
      <c r="D30" s="2">
        <v>14.5</v>
      </c>
      <c r="E30" s="1">
        <f t="shared" si="14"/>
        <v>5.6</v>
      </c>
      <c r="F30" s="1">
        <f t="shared" si="17"/>
        <v>134.75</v>
      </c>
      <c r="H30" s="1">
        <f t="shared" si="15"/>
        <v>24.0625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6"/>
        <v>8.9</v>
      </c>
      <c r="D31" s="2">
        <v>16.46</v>
      </c>
      <c r="E31" s="1">
        <f t="shared" si="14"/>
        <v>7.5600000000000005</v>
      </c>
      <c r="F31" s="1">
        <f t="shared" si="17"/>
        <v>179.32040000000003</v>
      </c>
      <c r="H31" s="1">
        <f t="shared" si="15"/>
        <v>23.719629629629633</v>
      </c>
      <c r="J31" s="2">
        <v>268</v>
      </c>
    </row>
    <row r="32" spans="1:10" x14ac:dyDescent="0.25">
      <c r="G32" t="s">
        <v>19</v>
      </c>
      <c r="H32" s="1">
        <f>AVERAGE(H28:H31)</f>
        <v>25.277907407407412</v>
      </c>
    </row>
    <row r="36" spans="3:5" x14ac:dyDescent="0.25">
      <c r="C36">
        <v>3</v>
      </c>
      <c r="D36">
        <f>H32</f>
        <v>25.277907407407412</v>
      </c>
      <c r="E36">
        <f>D36/0.0254</f>
        <v>995.19320501603988</v>
      </c>
    </row>
    <row r="37" spans="3:5" x14ac:dyDescent="0.25">
      <c r="C37">
        <v>5</v>
      </c>
      <c r="D37">
        <f>H59</f>
        <v>14.774528973201786</v>
      </c>
      <c r="E37">
        <f t="shared" ref="E37:E40" si="19">D37/0.0254</f>
        <v>581.67436902369241</v>
      </c>
    </row>
    <row r="38" spans="3:5" x14ac:dyDescent="0.25">
      <c r="C38">
        <v>10</v>
      </c>
      <c r="D38">
        <f>H67</f>
        <v>7.457259050696365</v>
      </c>
      <c r="E38">
        <f t="shared" si="19"/>
        <v>293.5928760116679</v>
      </c>
    </row>
    <row r="39" spans="3:5" x14ac:dyDescent="0.25">
      <c r="C39">
        <v>15</v>
      </c>
      <c r="D39">
        <f>H24</f>
        <v>4.8318482119283015</v>
      </c>
      <c r="E39">
        <f t="shared" si="19"/>
        <v>190.23024456410636</v>
      </c>
    </row>
    <row r="40" spans="3:5" x14ac:dyDescent="0.25">
      <c r="C40">
        <v>7</v>
      </c>
      <c r="D40">
        <f>H75</f>
        <v>9.7746968597252426</v>
      </c>
      <c r="E40">
        <f t="shared" si="19"/>
        <v>384.83058502855289</v>
      </c>
    </row>
    <row r="51" spans="1:10" x14ac:dyDescent="0.25">
      <c r="A51" t="s">
        <v>21</v>
      </c>
    </row>
    <row r="53" spans="1:1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10" x14ac:dyDescent="0.25">
      <c r="C54" s="2">
        <v>1.97</v>
      </c>
      <c r="E54" s="1">
        <f>D54-C54</f>
        <v>-1.97</v>
      </c>
      <c r="F54" s="1">
        <f>B54*9.8</f>
        <v>0</v>
      </c>
      <c r="H54" s="1" t="e">
        <f>F54/D54</f>
        <v>#DIV/0!</v>
      </c>
      <c r="J54" s="2">
        <v>90</v>
      </c>
    </row>
    <row r="55" spans="1:1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0">D55-C55</f>
        <v>2.9300000000000006</v>
      </c>
      <c r="F55" s="1">
        <f>B55*9.8</f>
        <v>44.492000000000004</v>
      </c>
      <c r="H55" s="1">
        <f t="shared" ref="H55:H58" si="21">F55/E55</f>
        <v>15.184982935153583</v>
      </c>
      <c r="J55" s="2">
        <v>175</v>
      </c>
    </row>
    <row r="56" spans="1:10" x14ac:dyDescent="0.25">
      <c r="A56">
        <v>4.5750000000000002</v>
      </c>
      <c r="B56">
        <f>B55+A56</f>
        <v>9.1150000000000002</v>
      </c>
      <c r="C56">
        <f t="shared" ref="C56:C58" si="22">C55</f>
        <v>1.97</v>
      </c>
      <c r="D56" s="2">
        <v>8</v>
      </c>
      <c r="E56" s="1">
        <f t="shared" si="20"/>
        <v>6.03</v>
      </c>
      <c r="F56" s="1">
        <f t="shared" ref="F56:F58" si="23">B56*9.8</f>
        <v>89.327000000000012</v>
      </c>
      <c r="H56" s="1">
        <f t="shared" si="21"/>
        <v>14.813764510779437</v>
      </c>
      <c r="J56" s="2">
        <v>257</v>
      </c>
    </row>
    <row r="57" spans="1:10" x14ac:dyDescent="0.25">
      <c r="A57">
        <v>4.6349999999999998</v>
      </c>
      <c r="B57">
        <f t="shared" ref="B57:B58" si="24">B56+A57</f>
        <v>13.75</v>
      </c>
      <c r="C57">
        <f t="shared" si="22"/>
        <v>1.97</v>
      </c>
      <c r="D57" s="2">
        <v>11.25</v>
      </c>
      <c r="E57" s="1">
        <f t="shared" si="20"/>
        <v>9.2799999999999994</v>
      </c>
      <c r="F57" s="1">
        <f t="shared" si="23"/>
        <v>134.75</v>
      </c>
      <c r="H57" s="1">
        <f t="shared" si="21"/>
        <v>14.520474137931036</v>
      </c>
      <c r="J57" s="2">
        <v>357</v>
      </c>
    </row>
    <row r="58" spans="1:10" x14ac:dyDescent="0.25">
      <c r="A58">
        <v>4.548</v>
      </c>
      <c r="B58">
        <f t="shared" si="24"/>
        <v>18.298000000000002</v>
      </c>
      <c r="C58">
        <f t="shared" si="22"/>
        <v>1.97</v>
      </c>
      <c r="D58" s="2">
        <v>14.27</v>
      </c>
      <c r="E58" s="1">
        <f t="shared" si="20"/>
        <v>12.299999999999999</v>
      </c>
      <c r="F58" s="1">
        <f t="shared" si="23"/>
        <v>179.32040000000003</v>
      </c>
      <c r="H58" s="1">
        <f t="shared" si="21"/>
        <v>14.578894308943093</v>
      </c>
      <c r="J58" s="2">
        <v>440</v>
      </c>
    </row>
    <row r="59" spans="1:10" x14ac:dyDescent="0.25">
      <c r="G59" t="s">
        <v>19</v>
      </c>
      <c r="H59" s="1">
        <f>AVERAGE(H55:H58)</f>
        <v>14.774528973201786</v>
      </c>
    </row>
    <row r="61" spans="1:1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10" x14ac:dyDescent="0.25">
      <c r="C62" s="2">
        <v>5.5</v>
      </c>
      <c r="E62" s="1">
        <f>D62-C62</f>
        <v>-5.5</v>
      </c>
      <c r="F62" s="1">
        <f>B62*9.8</f>
        <v>0</v>
      </c>
      <c r="H62" s="1" t="e">
        <f>F62/D62</f>
        <v>#DIV/0!</v>
      </c>
      <c r="J62" s="2">
        <v>189</v>
      </c>
    </row>
    <row r="63" spans="1:1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ref="E63:E65" si="25">D63-C63</f>
        <v>5.98</v>
      </c>
      <c r="F63" s="1">
        <f>B63*9.8</f>
        <v>44.492000000000004</v>
      </c>
      <c r="H63" s="1">
        <f t="shared" ref="H63:H65" si="26">F63/E63</f>
        <v>7.4401337792642144</v>
      </c>
      <c r="J63" s="2">
        <v>339</v>
      </c>
    </row>
    <row r="64" spans="1:10" x14ac:dyDescent="0.25">
      <c r="A64">
        <v>4.5750000000000002</v>
      </c>
      <c r="B64">
        <f>B63+A64</f>
        <v>9.1150000000000002</v>
      </c>
      <c r="C64">
        <f t="shared" ref="C64:C66" si="27">C63</f>
        <v>5.5</v>
      </c>
      <c r="D64" s="2">
        <v>17.18</v>
      </c>
      <c r="E64" s="1">
        <f t="shared" si="25"/>
        <v>11.68</v>
      </c>
      <c r="F64" s="1">
        <f t="shared" ref="F64:F65" si="28">B64*9.8</f>
        <v>89.327000000000012</v>
      </c>
      <c r="H64" s="1">
        <f t="shared" si="26"/>
        <v>7.6478595890410972</v>
      </c>
      <c r="J64" s="2">
        <v>529</v>
      </c>
    </row>
    <row r="65" spans="1:11" x14ac:dyDescent="0.25">
      <c r="A65">
        <v>4.6349999999999998</v>
      </c>
      <c r="B65">
        <f t="shared" ref="B65:B66" si="29">B64+A65</f>
        <v>13.75</v>
      </c>
      <c r="C65">
        <f t="shared" si="27"/>
        <v>5.5</v>
      </c>
      <c r="D65" s="2">
        <v>24</v>
      </c>
      <c r="E65" s="1">
        <f t="shared" si="25"/>
        <v>18.5</v>
      </c>
      <c r="F65" s="1">
        <f t="shared" si="28"/>
        <v>134.75</v>
      </c>
      <c r="H65" s="1">
        <f t="shared" si="26"/>
        <v>7.2837837837837842</v>
      </c>
      <c r="J65" s="2">
        <v>705</v>
      </c>
    </row>
    <row r="66" spans="1:11" x14ac:dyDescent="0.25">
      <c r="A66">
        <v>4.548</v>
      </c>
      <c r="B66">
        <f t="shared" si="29"/>
        <v>18.298000000000002</v>
      </c>
      <c r="C66">
        <f t="shared" si="27"/>
        <v>5.5</v>
      </c>
      <c r="D66" s="2">
        <v>31.2</v>
      </c>
      <c r="E66" s="1">
        <f t="shared" ref="E66" si="30">D66-C66</f>
        <v>25.7</v>
      </c>
      <c r="F66" s="1">
        <f t="shared" ref="F66" si="31">B66*9.8</f>
        <v>179.32040000000003</v>
      </c>
      <c r="H66" s="1">
        <f t="shared" ref="H66" si="32">F66/E66</f>
        <v>6.9774474708171219</v>
      </c>
      <c r="J66" s="2"/>
    </row>
    <row r="67" spans="1:11" x14ac:dyDescent="0.25">
      <c r="G67" t="s">
        <v>19</v>
      </c>
      <c r="H67" s="1">
        <f>AVERAGE(H63:H65)</f>
        <v>7.457259050696365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>D70-C70</f>
        <v>-4.95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ref="E71:E74" si="33">D71-C71</f>
        <v>4.53</v>
      </c>
      <c r="F71" s="1">
        <f>B71*9.8</f>
        <v>44.492000000000004</v>
      </c>
      <c r="H71" s="1">
        <f t="shared" ref="H71:H74" si="34">F71/E71</f>
        <v>9.8216335540838848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5">C71</f>
        <v>4.95</v>
      </c>
      <c r="D72" s="2">
        <v>14.4</v>
      </c>
      <c r="E72" s="1">
        <f t="shared" si="33"/>
        <v>9.4499999999999993</v>
      </c>
      <c r="F72" s="1">
        <f t="shared" ref="F72:F74" si="36">B72*9.8</f>
        <v>89.327000000000012</v>
      </c>
      <c r="H72" s="1">
        <f t="shared" si="34"/>
        <v>9.4525925925925947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7">B72+A73</f>
        <v>13.75</v>
      </c>
      <c r="C73">
        <f t="shared" si="35"/>
        <v>4.95</v>
      </c>
      <c r="D73" s="2">
        <v>18.5</v>
      </c>
      <c r="E73" s="1">
        <f t="shared" si="33"/>
        <v>13.55</v>
      </c>
      <c r="F73" s="1">
        <f t="shared" si="36"/>
        <v>134.75</v>
      </c>
      <c r="H73" s="1">
        <f t="shared" si="34"/>
        <v>9.9446494464944646</v>
      </c>
      <c r="J73" s="2">
        <v>497</v>
      </c>
    </row>
    <row r="74" spans="1:11" x14ac:dyDescent="0.25">
      <c r="A74">
        <v>4.548</v>
      </c>
      <c r="B74">
        <f t="shared" si="37"/>
        <v>18.298000000000002</v>
      </c>
      <c r="C74">
        <f t="shared" si="35"/>
        <v>4.95</v>
      </c>
      <c r="D74" s="2">
        <v>23.1</v>
      </c>
      <c r="E74" s="1">
        <f t="shared" si="33"/>
        <v>18.150000000000002</v>
      </c>
      <c r="F74" s="1">
        <f t="shared" si="36"/>
        <v>179.32040000000003</v>
      </c>
      <c r="H74" s="1">
        <f t="shared" si="34"/>
        <v>9.8799118457300281</v>
      </c>
      <c r="J74" s="2">
        <v>633</v>
      </c>
    </row>
    <row r="75" spans="1:11" x14ac:dyDescent="0.25">
      <c r="G75" t="s">
        <v>19</v>
      </c>
      <c r="H75" s="1">
        <f>AVERAGE(H71:H74)</f>
        <v>9.7746968597252426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1st run</vt:lpstr>
      <vt:lpstr>2nd run</vt:lpstr>
      <vt:lpstr>3rd run</vt:lpstr>
      <vt:lpstr>Template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2013-12-04T16:40:38Z</dcterms:modified>
</cp:coreProperties>
</file>