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36D06668-6D4A-4DE3-A500-A2D6C8EEB202}" xr6:coauthVersionLast="47" xr6:coauthVersionMax="47" xr10:uidLastSave="{00000000-0000-0000-0000-000000000000}"/>
  <bookViews>
    <workbookView xWindow="1095" yWindow="8640" windowWidth="53565" windowHeight="194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4" l="1"/>
  <c r="AG16" i="14"/>
  <c r="AF16" i="14"/>
  <c r="AE16" i="14"/>
  <c r="AD18" i="14"/>
  <c r="AD16" i="14"/>
  <c r="AE18" i="14"/>
  <c r="AC18" i="14"/>
  <c r="AB18" i="14"/>
  <c r="AA18" i="14"/>
  <c r="Z18" i="14"/>
  <c r="Y18" i="14"/>
  <c r="X18" i="14"/>
  <c r="W18" i="14"/>
  <c r="U18" i="14"/>
  <c r="T18" i="14"/>
  <c r="S18" i="14"/>
  <c r="R18" i="14"/>
  <c r="Q18" i="14"/>
  <c r="AN16" i="14"/>
  <c r="AM16" i="14"/>
  <c r="AL16" i="14"/>
  <c r="AJ16" i="14"/>
  <c r="AO16" i="14" s="1"/>
  <c r="AP16" i="14" s="1"/>
  <c r="AC16" i="14"/>
  <c r="AC15" i="14"/>
  <c r="AB16" i="14"/>
  <c r="AA16" i="14"/>
  <c r="Z16" i="14"/>
  <c r="Y16" i="14"/>
  <c r="X16" i="14"/>
  <c r="W16" i="14"/>
  <c r="U16" i="14"/>
  <c r="T16" i="14"/>
  <c r="S16" i="14"/>
  <c r="R16" i="14"/>
  <c r="Q16" i="14"/>
  <c r="AP15" i="14"/>
  <c r="AL15" i="14"/>
  <c r="AK15" i="14"/>
  <c r="AJ15" i="14"/>
  <c r="AI15" i="14"/>
  <c r="AH15" i="14"/>
  <c r="AG15" i="14"/>
  <c r="AF15" i="14"/>
  <c r="AE15" i="14"/>
  <c r="AD15" i="14"/>
  <c r="AB15" i="14"/>
  <c r="AA15" i="14"/>
  <c r="AN15" i="14" s="1"/>
  <c r="AO15" i="14" s="1"/>
  <c r="AM15" i="14"/>
  <c r="Z15" i="14"/>
  <c r="X15" i="14"/>
  <c r="Y15" i="14"/>
  <c r="W15" i="14"/>
  <c r="R15" i="14"/>
  <c r="Q15" i="14"/>
  <c r="K41" i="14"/>
  <c r="I41" i="14"/>
  <c r="H41" i="14"/>
  <c r="L40" i="14"/>
  <c r="L41" i="14" s="1"/>
  <c r="K40" i="14"/>
  <c r="H39" i="14"/>
  <c r="L38" i="14"/>
  <c r="K38" i="14"/>
  <c r="I38" i="14"/>
  <c r="I39" i="14" s="1"/>
  <c r="H38" i="14"/>
  <c r="L33" i="14"/>
  <c r="K33" i="14"/>
  <c r="I31" i="14"/>
  <c r="H31" i="14"/>
  <c r="L29" i="14"/>
  <c r="K29" i="14"/>
  <c r="I29" i="14"/>
  <c r="H29" i="14"/>
  <c r="L25" i="14"/>
  <c r="K25" i="14"/>
  <c r="I25" i="14"/>
  <c r="H25" i="14"/>
  <c r="L20" i="14"/>
  <c r="K20" i="14"/>
  <c r="I17" i="14"/>
  <c r="H17" i="14"/>
  <c r="H19" i="14" s="1"/>
  <c r="L14" i="14"/>
  <c r="K14" i="14"/>
  <c r="I14" i="14"/>
  <c r="H14" i="14"/>
  <c r="H16" i="14" s="1"/>
  <c r="H18" i="14" s="1"/>
  <c r="H10" i="14"/>
  <c r="L10" i="14"/>
  <c r="M10" i="14" s="1"/>
  <c r="I10" i="14"/>
  <c r="L6" i="14"/>
  <c r="K6" i="14"/>
  <c r="I6" i="14"/>
  <c r="H6" i="14"/>
  <c r="J6" i="14" s="1"/>
  <c r="K5" i="14"/>
  <c r="H5" i="14"/>
  <c r="H7" i="14" s="1"/>
  <c r="H9" i="14" s="1"/>
  <c r="L4" i="14"/>
  <c r="L5" i="14" s="1"/>
  <c r="K4" i="14"/>
  <c r="I4" i="14"/>
  <c r="H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K16" i="14" l="1"/>
  <c r="AI16" i="14"/>
  <c r="M41" i="14"/>
  <c r="J39" i="14"/>
  <c r="M40" i="14"/>
  <c r="J10" i="14"/>
  <c r="J41" i="14"/>
  <c r="J29" i="14"/>
  <c r="J38" i="14"/>
  <c r="M29" i="14"/>
  <c r="J31" i="14"/>
  <c r="M6" i="14"/>
  <c r="M33" i="14"/>
  <c r="M38" i="14"/>
  <c r="M25" i="14"/>
  <c r="M4" i="14"/>
  <c r="J25" i="14"/>
  <c r="M20" i="14"/>
  <c r="M14" i="14"/>
  <c r="T14" i="14" s="1"/>
  <c r="T15" i="14" s="1"/>
  <c r="J14" i="14"/>
  <c r="S14" i="14" s="1"/>
  <c r="J17" i="14"/>
  <c r="H8" i="14"/>
  <c r="J4" i="14"/>
  <c r="I5" i="14"/>
  <c r="I7" i="14" s="1"/>
  <c r="J7" i="14" s="1"/>
  <c r="O8" i="12"/>
  <c r="O7" i="12" s="1"/>
  <c r="O8" i="9"/>
  <c r="O7" i="9" s="1"/>
  <c r="L7" i="14"/>
  <c r="M7" i="14" s="1"/>
  <c r="M5" i="14"/>
  <c r="O8" i="11"/>
  <c r="O7" i="11" s="1"/>
  <c r="O8" i="6"/>
  <c r="O7" i="6" s="1"/>
  <c r="J3" i="9"/>
  <c r="J3" i="12"/>
  <c r="J4" i="6"/>
  <c r="J4" i="12"/>
  <c r="J4" i="9"/>
  <c r="J5" i="12"/>
  <c r="J5" i="9"/>
  <c r="J6" i="12"/>
  <c r="U14" i="14" l="1"/>
  <c r="U15" i="14" s="1"/>
  <c r="S15" i="14"/>
  <c r="J5" i="14"/>
</calcChain>
</file>

<file path=xl/sharedStrings.xml><?xml version="1.0" encoding="utf-8"?>
<sst xmlns="http://schemas.openxmlformats.org/spreadsheetml/2006/main" count="340" uniqueCount="73">
  <si>
    <t>Price</t>
  </si>
  <si>
    <t>Inv</t>
  </si>
  <si>
    <t>Shares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</si>
  <si>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</si>
  <si>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</si>
  <si>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</si>
  <si>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</si>
  <si>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</si>
  <si>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</si>
  <si>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</si>
  <si>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</si>
  <si>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</si>
  <si>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</si>
  <si>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</si>
  <si>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</si>
  <si>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</si>
  <si>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</si>
  <si>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</si>
  <si>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</si>
  <si>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</si>
  <si>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</si>
  <si>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</si>
  <si>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</si>
  <si>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</si>
  <si>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</si>
  <si>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</si>
  <si>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</si>
  <si>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</si>
  <si>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</si>
  <si>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</si>
  <si>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</si>
  <si>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</si>
  <si>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</si>
  <si>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</si>
  <si>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</si>
  <si>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</si>
  <si>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</si>
  <si>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</si>
  <si>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</si>
  <si>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</si>
  <si>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</si>
  <si>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</si>
  <si>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</si>
  <si>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</si>
  <si>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</si>
  <si>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</si>
  <si>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</si>
  <si>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</si>
  <si>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</si>
  <si>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</si>
  <si>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</si>
  <si>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</si>
  <si>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</si>
  <si>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</si>
  <si>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</si>
  <si>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</si>
  <si>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</si>
  <si>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</si>
  <si>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</si>
  <si>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</si>
  <si>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Total P/L</t>
  </si>
  <si>
    <t>Swing $</t>
  </si>
  <si>
    <t>Hold $</t>
  </si>
  <si>
    <t>Div&amp;SLP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</si>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</sst>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9" fontId="3" fillId="0" borderId="0" xfId="0" applyNumberFormat="1" applyFont="1" applyFill="1" applyAlignment="1">
      <alignment horizontal="right"/>
    </xf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6" fontId="0" fillId="0" borderId="0" xfId="0" applyNumberFormat="1" applyFill="1"/>
    <xf numFmtId="165" fontId="0" fillId="0" borderId="0" xfId="0" quotePrefix="1" applyNumberFormat="1" applyFill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3" borderId="0" xfId="1" applyFont="1" applyFill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8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14</v>
      </c>
      <c r="C3" s="1" t="s">
        <v>15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16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17</v>
      </c>
      <c r="C4" s="1" t="s">
        <v>15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14</v>
      </c>
      <c r="C3" s="1" t="s">
        <v>15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17</v>
      </c>
      <c r="C4" s="1" t="s">
        <v>15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23</v>
      </c>
      <c r="C5" s="1" t="s">
        <v>15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19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24</v>
      </c>
      <c r="C6" s="1" t="s">
        <v>10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11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25</v>
      </c>
      <c r="C7" s="1" t="s">
        <v>26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14</v>
      </c>
      <c r="C3" s="1" t="s">
        <v>15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22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11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27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23</v>
      </c>
      <c r="C5" s="1" t="s">
        <v>15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24</v>
      </c>
      <c r="C6" s="1" t="s">
        <v>15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20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21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14</v>
      </c>
      <c r="C3" s="1" t="s">
        <v>15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17</v>
      </c>
      <c r="C4" s="1" t="s">
        <v>15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23</v>
      </c>
      <c r="C5" s="1" t="s">
        <v>26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19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24</v>
      </c>
      <c r="C6" s="1" t="s">
        <v>26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11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25</v>
      </c>
      <c r="C7" s="1" t="s">
        <v>15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14</v>
      </c>
      <c r="C3" s="1" t="s">
        <v>15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17</v>
      </c>
      <c r="C4" s="1" t="s">
        <v>15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14</v>
      </c>
      <c r="C3" s="1" t="s">
        <v>15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17</v>
      </c>
      <c r="C4" s="1" t="s">
        <v>15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19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11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20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3</v>
      </c>
      <c r="B1" s="15" t="s">
        <v>4</v>
      </c>
      <c r="C1" s="15" t="s">
        <v>5</v>
      </c>
      <c r="D1" s="15" t="s">
        <v>0</v>
      </c>
      <c r="E1" s="16" t="s">
        <v>6</v>
      </c>
      <c r="F1" s="16" t="s">
        <v>7</v>
      </c>
      <c r="G1" s="17" t="s">
        <v>8</v>
      </c>
      <c r="H1" s="18" t="s">
        <v>9</v>
      </c>
      <c r="I1" s="19" t="s">
        <v>10</v>
      </c>
      <c r="J1" s="19" t="s">
        <v>11</v>
      </c>
      <c r="K1" s="19" t="s">
        <v>12</v>
      </c>
      <c r="L1" s="18" t="s">
        <v>13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14</v>
      </c>
      <c r="C3" s="1" t="s">
        <v>15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22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17</v>
      </c>
      <c r="C4" s="1" t="s">
        <v>15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9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23</v>
      </c>
      <c r="C5" s="1" t="s">
        <v>15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19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24</v>
      </c>
      <c r="C6" s="1" t="s">
        <v>10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11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25</v>
      </c>
      <c r="C7" s="1" t="s">
        <v>10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20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21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1:AP41"/>
  <sheetViews>
    <sheetView tabSelected="1" workbookViewId="0">
      <selection activeCell="AI16" sqref="AI16"/>
    </sheetView>
  </sheetViews>
  <sheetFormatPr defaultColWidth="12.5703125" defaultRowHeight="15.75" customHeight="1" x14ac:dyDescent="0.2"/>
  <cols>
    <col min="2" max="2" width="21.28515625" customWidth="1"/>
    <col min="3" max="3" width="8.140625" bestFit="1" customWidth="1"/>
    <col min="4" max="4" width="7.42578125" bestFit="1" customWidth="1"/>
    <col min="5" max="5" width="5.5703125" bestFit="1" customWidth="1"/>
    <col min="6" max="6" width="4.85546875" bestFit="1" customWidth="1"/>
    <col min="8" max="8" width="9.140625" bestFit="1" customWidth="1"/>
    <col min="9" max="9" width="5.5703125" bestFit="1" customWidth="1"/>
    <col min="10" max="10" width="8.5703125" bestFit="1" customWidth="1"/>
    <col min="11" max="11" width="9.140625" bestFit="1" customWidth="1"/>
    <col min="12" max="12" width="5.5703125" bestFit="1" customWidth="1"/>
    <col min="13" max="13" width="8.5703125" bestFit="1" customWidth="1"/>
    <col min="17" max="17" width="10.7109375" bestFit="1" customWidth="1"/>
    <col min="18" max="18" width="5.140625" bestFit="1" customWidth="1"/>
    <col min="19" max="19" width="9.5703125" bestFit="1" customWidth="1"/>
    <col min="20" max="20" width="8.28515625" bestFit="1" customWidth="1"/>
    <col min="21" max="21" width="8.5703125" bestFit="1" customWidth="1"/>
  </cols>
  <sheetData>
    <row r="1" spans="2:42" ht="12.75" x14ac:dyDescent="0.2"/>
    <row r="2" spans="2:42" ht="12.75" x14ac:dyDescent="0.2">
      <c r="B2" s="35" t="s">
        <v>28</v>
      </c>
      <c r="C2" s="12"/>
      <c r="D2" s="12"/>
      <c r="E2" s="12"/>
      <c r="F2" s="12"/>
      <c r="G2" s="12"/>
      <c r="H2" s="12" t="s">
        <v>29</v>
      </c>
      <c r="I2" s="12"/>
      <c r="J2" s="12"/>
      <c r="K2" s="12" t="s">
        <v>30</v>
      </c>
      <c r="L2" s="12"/>
      <c r="M2" s="12"/>
    </row>
    <row r="3" spans="2:42" ht="12.75" x14ac:dyDescent="0.2">
      <c r="B3" s="28" t="s">
        <v>4</v>
      </c>
      <c r="C3" s="28" t="s">
        <v>0</v>
      </c>
      <c r="D3" s="28" t="s">
        <v>56</v>
      </c>
      <c r="E3" s="28" t="s">
        <v>1</v>
      </c>
      <c r="F3" s="28" t="s">
        <v>31</v>
      </c>
      <c r="G3" s="12"/>
      <c r="H3" s="28" t="s">
        <v>32</v>
      </c>
      <c r="I3" s="28" t="s">
        <v>1</v>
      </c>
      <c r="J3" s="28" t="s">
        <v>2</v>
      </c>
      <c r="K3" s="28" t="s">
        <v>32</v>
      </c>
      <c r="L3" s="28" t="s">
        <v>1</v>
      </c>
      <c r="M3" s="28" t="s">
        <v>2</v>
      </c>
    </row>
    <row r="4" spans="2:42" ht="12.75" x14ac:dyDescent="0.2">
      <c r="B4" s="49" t="s">
        <v>47</v>
      </c>
      <c r="C4" s="13">
        <v>100</v>
      </c>
      <c r="D4" s="13"/>
      <c r="E4" s="13">
        <v>200</v>
      </c>
      <c r="F4" s="29">
        <v>0.3</v>
      </c>
      <c r="G4" s="12"/>
      <c r="H4" s="13">
        <f>C4</f>
        <v>100</v>
      </c>
      <c r="I4" s="13">
        <f>E4*F4</f>
        <v>60</v>
      </c>
      <c r="J4" s="30">
        <f>I4/H4</f>
        <v>0.6</v>
      </c>
      <c r="K4" s="13">
        <f>C4</f>
        <v>100</v>
      </c>
      <c r="L4" s="13">
        <f>E4*(1-F4)</f>
        <v>140</v>
      </c>
      <c r="M4" s="30">
        <f>L4/K4</f>
        <v>1.4</v>
      </c>
    </row>
    <row r="5" spans="2:42" ht="12.75" x14ac:dyDescent="0.2">
      <c r="B5" s="50" t="s">
        <v>48</v>
      </c>
      <c r="C5" s="43">
        <v>100</v>
      </c>
      <c r="D5" s="43"/>
      <c r="E5" s="43">
        <v>300</v>
      </c>
      <c r="F5" s="38">
        <v>0.3</v>
      </c>
      <c r="G5" s="12"/>
      <c r="H5" s="43">
        <f>C5</f>
        <v>100</v>
      </c>
      <c r="I5" s="43">
        <f>(E5*F5)+I4</f>
        <v>150</v>
      </c>
      <c r="J5" s="44">
        <f>I5/H5</f>
        <v>1.5</v>
      </c>
      <c r="K5" s="43">
        <f>C5</f>
        <v>100</v>
      </c>
      <c r="L5" s="43">
        <f>E5*(1-F5)+L4</f>
        <v>350</v>
      </c>
      <c r="M5" s="44">
        <f>L5/K5</f>
        <v>3.5</v>
      </c>
    </row>
    <row r="6" spans="2:42" ht="12.75" x14ac:dyDescent="0.2">
      <c r="B6" s="51" t="s">
        <v>49</v>
      </c>
      <c r="C6" s="13">
        <v>10</v>
      </c>
      <c r="D6" s="13"/>
      <c r="E6" s="13">
        <v>200</v>
      </c>
      <c r="F6" s="29">
        <v>0.3</v>
      </c>
      <c r="G6" s="12"/>
      <c r="H6" s="13">
        <f>C6</f>
        <v>10</v>
      </c>
      <c r="I6" s="13">
        <f>E6*F6</f>
        <v>60</v>
      </c>
      <c r="J6" s="30">
        <f t="shared" ref="J6:J7" si="0">I6/H6</f>
        <v>6</v>
      </c>
      <c r="K6" s="13">
        <f>C6</f>
        <v>10</v>
      </c>
      <c r="L6" s="13">
        <f>E6*(1-F6)</f>
        <v>140</v>
      </c>
      <c r="M6" s="30">
        <f t="shared" ref="M6:M7" si="1">L6/K6</f>
        <v>14</v>
      </c>
    </row>
    <row r="7" spans="2:42" ht="12.75" x14ac:dyDescent="0.2">
      <c r="B7" s="12"/>
      <c r="C7" s="12"/>
      <c r="D7" s="12"/>
      <c r="E7" s="12"/>
      <c r="F7" s="12"/>
      <c r="G7" s="12"/>
      <c r="H7" s="13">
        <f>H5</f>
        <v>100</v>
      </c>
      <c r="I7" s="13">
        <f>I5-I4</f>
        <v>90</v>
      </c>
      <c r="J7" s="30">
        <f t="shared" si="0"/>
        <v>0.9</v>
      </c>
      <c r="K7" s="13">
        <v>100</v>
      </c>
      <c r="L7" s="13">
        <f>L5-L6</f>
        <v>210</v>
      </c>
      <c r="M7" s="30">
        <f t="shared" si="1"/>
        <v>2.1</v>
      </c>
    </row>
    <row r="8" spans="2:42" ht="12.75" x14ac:dyDescent="0.2">
      <c r="B8" s="50" t="s">
        <v>50</v>
      </c>
      <c r="C8" s="43">
        <v>8</v>
      </c>
      <c r="D8" s="43"/>
      <c r="E8" s="43">
        <v>300</v>
      </c>
      <c r="F8" s="38">
        <v>0.3</v>
      </c>
      <c r="G8" s="12"/>
      <c r="H8" s="43">
        <f>H6</f>
        <v>10</v>
      </c>
      <c r="I8" s="43">
        <v>60</v>
      </c>
      <c r="J8" s="44">
        <v>6</v>
      </c>
      <c r="K8" s="43">
        <v>10</v>
      </c>
      <c r="L8" s="43">
        <v>140</v>
      </c>
      <c r="M8" s="44">
        <v>14</v>
      </c>
    </row>
    <row r="9" spans="2:42" ht="12.75" x14ac:dyDescent="0.2">
      <c r="B9" s="42"/>
      <c r="C9" s="42"/>
      <c r="D9" s="42"/>
      <c r="E9" s="42"/>
      <c r="F9" s="42"/>
      <c r="G9" s="12"/>
      <c r="H9" s="45">
        <f>H7</f>
        <v>100</v>
      </c>
      <c r="I9" s="45">
        <v>90</v>
      </c>
      <c r="J9" s="46">
        <v>0.9</v>
      </c>
      <c r="K9" s="45">
        <v>100</v>
      </c>
      <c r="L9" s="45">
        <v>210</v>
      </c>
      <c r="M9" s="46">
        <v>2.1</v>
      </c>
    </row>
    <row r="10" spans="2:42" ht="12.75" x14ac:dyDescent="0.2">
      <c r="B10" s="42"/>
      <c r="C10" s="42"/>
      <c r="D10" s="42"/>
      <c r="E10" s="42"/>
      <c r="F10" s="42"/>
      <c r="G10" s="12"/>
      <c r="H10" s="43">
        <f>C8</f>
        <v>8</v>
      </c>
      <c r="I10" s="43">
        <f>E8*F8</f>
        <v>90</v>
      </c>
      <c r="J10" s="44">
        <f>I10/H10</f>
        <v>11.25</v>
      </c>
      <c r="K10" s="43">
        <v>8</v>
      </c>
      <c r="L10" s="43">
        <f>E8*(1-F8)</f>
        <v>210</v>
      </c>
      <c r="M10" s="44">
        <f>L10/K10</f>
        <v>26.25</v>
      </c>
    </row>
    <row r="12" spans="2:42" ht="15.75" customHeight="1" x14ac:dyDescent="0.2">
      <c r="B12" s="34" t="s">
        <v>33</v>
      </c>
      <c r="H12" s="12" t="s">
        <v>29</v>
      </c>
      <c r="I12" s="12"/>
      <c r="J12" s="12"/>
      <c r="K12" s="12" t="s">
        <v>30</v>
      </c>
      <c r="L12" s="12"/>
      <c r="M12" s="12"/>
      <c r="Q12" t="s">
        <v>66</v>
      </c>
      <c r="W12" t="s">
        <v>58</v>
      </c>
      <c r="AD12" t="s">
        <v>59</v>
      </c>
      <c r="AJ12" t="s">
        <v>60</v>
      </c>
    </row>
    <row r="13" spans="2:42" ht="15.75" customHeight="1" x14ac:dyDescent="0.2">
      <c r="B13" s="28" t="s">
        <v>4</v>
      </c>
      <c r="C13" s="28" t="s">
        <v>0</v>
      </c>
      <c r="D13" s="28" t="s">
        <v>56</v>
      </c>
      <c r="E13" s="28" t="s">
        <v>1</v>
      </c>
      <c r="F13" s="28" t="s">
        <v>31</v>
      </c>
      <c r="H13" s="28" t="s">
        <v>32</v>
      </c>
      <c r="I13" s="28" t="s">
        <v>1</v>
      </c>
      <c r="J13" s="28" t="s">
        <v>2</v>
      </c>
      <c r="K13" s="28" t="s">
        <v>32</v>
      </c>
      <c r="L13" s="28" t="s">
        <v>1</v>
      </c>
      <c r="M13" s="28" t="s">
        <v>2</v>
      </c>
      <c r="O13" s="28" t="s">
        <v>72</v>
      </c>
      <c r="Q13" s="28" t="s">
        <v>67</v>
      </c>
      <c r="R13" s="28" t="s">
        <v>68</v>
      </c>
      <c r="S13" s="28" t="s">
        <v>69</v>
      </c>
      <c r="T13" s="28" t="s">
        <v>70</v>
      </c>
      <c r="U13" s="28" t="s">
        <v>71</v>
      </c>
      <c r="W13" s="28" t="s">
        <v>61</v>
      </c>
      <c r="X13" s="28" t="s">
        <v>65</v>
      </c>
      <c r="Y13" s="28" t="s">
        <v>62</v>
      </c>
      <c r="Z13" s="28" t="s">
        <v>65</v>
      </c>
      <c r="AA13" s="28" t="s">
        <v>63</v>
      </c>
      <c r="AB13" s="28" t="s">
        <v>64</v>
      </c>
      <c r="AC13" s="28" t="s">
        <v>65</v>
      </c>
      <c r="AD13" s="28" t="s">
        <v>61</v>
      </c>
      <c r="AE13" s="28" t="s">
        <v>65</v>
      </c>
      <c r="AF13" s="28" t="s">
        <v>62</v>
      </c>
      <c r="AG13" s="28" t="s">
        <v>65</v>
      </c>
      <c r="AH13" s="28" t="s">
        <v>64</v>
      </c>
      <c r="AI13" s="28" t="s">
        <v>65</v>
      </c>
      <c r="AJ13" s="28" t="s">
        <v>61</v>
      </c>
      <c r="AK13" s="28" t="s">
        <v>65</v>
      </c>
      <c r="AL13" s="28" t="s">
        <v>62</v>
      </c>
      <c r="AM13" s="28" t="s">
        <v>65</v>
      </c>
      <c r="AN13" s="28" t="s">
        <v>63</v>
      </c>
      <c r="AO13" s="28" t="s">
        <v>64</v>
      </c>
      <c r="AP13" s="28" t="s">
        <v>65</v>
      </c>
    </row>
    <row r="14" spans="2:42" ht="15.75" customHeight="1" x14ac:dyDescent="0.2">
      <c r="B14" s="12" t="s">
        <v>34</v>
      </c>
      <c r="C14" s="13">
        <v>100</v>
      </c>
      <c r="D14" s="13"/>
      <c r="E14" s="13">
        <v>200</v>
      </c>
      <c r="F14" s="29">
        <v>0.7</v>
      </c>
      <c r="H14" s="31">
        <f>C14</f>
        <v>100</v>
      </c>
      <c r="I14" s="31">
        <f>E14*F14</f>
        <v>140</v>
      </c>
      <c r="J14" s="32">
        <f>I14/H14</f>
        <v>1.4</v>
      </c>
      <c r="K14" s="31">
        <f>C14</f>
        <v>100</v>
      </c>
      <c r="L14" s="31">
        <f>E14*(1-F14)</f>
        <v>60.000000000000007</v>
      </c>
      <c r="M14" s="32">
        <f>L14/K14</f>
        <v>0.60000000000000009</v>
      </c>
      <c r="O14" s="33">
        <v>100</v>
      </c>
      <c r="Q14">
        <v>1</v>
      </c>
      <c r="R14">
        <v>0</v>
      </c>
      <c r="S14" s="32">
        <f>J14</f>
        <v>1.4</v>
      </c>
      <c r="T14" s="32">
        <f>M14</f>
        <v>0.60000000000000009</v>
      </c>
      <c r="U14" s="32">
        <f>S14+T14</f>
        <v>2</v>
      </c>
      <c r="W14" s="63">
        <v>0</v>
      </c>
      <c r="X14" s="61">
        <v>0</v>
      </c>
      <c r="Y14" s="63">
        <v>0</v>
      </c>
      <c r="Z14" s="61">
        <v>0</v>
      </c>
      <c r="AA14" s="63">
        <v>0</v>
      </c>
      <c r="AB14" s="63">
        <v>0</v>
      </c>
      <c r="AC14" s="61">
        <v>0</v>
      </c>
      <c r="AD14" s="63">
        <v>0</v>
      </c>
      <c r="AE14" s="61">
        <v>0</v>
      </c>
      <c r="AF14" s="63">
        <v>0</v>
      </c>
      <c r="AG14" s="61">
        <v>0</v>
      </c>
      <c r="AH14" s="63">
        <v>0</v>
      </c>
      <c r="AI14" s="61">
        <v>0</v>
      </c>
      <c r="AJ14" s="63">
        <v>0</v>
      </c>
      <c r="AK14" s="61">
        <v>0</v>
      </c>
      <c r="AL14" s="63">
        <v>0</v>
      </c>
      <c r="AM14" s="61">
        <v>0</v>
      </c>
      <c r="AN14" s="63">
        <v>0</v>
      </c>
      <c r="AO14" s="63">
        <v>0</v>
      </c>
      <c r="AP14" s="61">
        <v>0</v>
      </c>
    </row>
    <row r="15" spans="2:42" ht="15.75" customHeight="1" x14ac:dyDescent="0.2">
      <c r="B15" s="42" t="s">
        <v>57</v>
      </c>
      <c r="C15" s="38"/>
      <c r="D15" s="43">
        <v>20</v>
      </c>
      <c r="E15" s="43"/>
      <c r="F15" s="38"/>
      <c r="G15" s="56"/>
      <c r="H15" s="39"/>
      <c r="I15" s="39"/>
      <c r="J15" s="40"/>
      <c r="K15" s="39"/>
      <c r="L15" s="39"/>
      <c r="M15" s="40"/>
      <c r="O15" s="36"/>
      <c r="Q15" s="36">
        <f>Q14</f>
        <v>1</v>
      </c>
      <c r="R15" s="36">
        <f>R14</f>
        <v>0</v>
      </c>
      <c r="S15" s="40">
        <f t="shared" ref="S15:U15" si="2">S14</f>
        <v>1.4</v>
      </c>
      <c r="T15" s="40">
        <f t="shared" si="2"/>
        <v>0.60000000000000009</v>
      </c>
      <c r="U15" s="40">
        <f t="shared" si="2"/>
        <v>2</v>
      </c>
      <c r="W15" s="41">
        <f>W14</f>
        <v>0</v>
      </c>
      <c r="X15" s="62">
        <f t="shared" ref="X15:Z15" si="3">X14</f>
        <v>0</v>
      </c>
      <c r="Y15" s="41">
        <f t="shared" si="3"/>
        <v>0</v>
      </c>
      <c r="Z15" s="62">
        <f t="shared" si="3"/>
        <v>0</v>
      </c>
      <c r="AA15" s="39">
        <f>D15</f>
        <v>20</v>
      </c>
      <c r="AB15" s="41">
        <f>AB14</f>
        <v>0</v>
      </c>
      <c r="AC15" s="64">
        <f>D15/E14</f>
        <v>0.1</v>
      </c>
      <c r="AD15" s="41">
        <f>AD14</f>
        <v>0</v>
      </c>
      <c r="AE15" s="62">
        <f t="shared" ref="AE15" si="4">AE14</f>
        <v>0</v>
      </c>
      <c r="AF15" s="41">
        <f t="shared" ref="AF15" si="5">AF14</f>
        <v>0</v>
      </c>
      <c r="AG15" s="62">
        <f t="shared" ref="AG15" si="6">AG14</f>
        <v>0</v>
      </c>
      <c r="AH15" s="41">
        <f>AH14</f>
        <v>0</v>
      </c>
      <c r="AI15" s="62">
        <f t="shared" ref="AI15" si="7">AI14</f>
        <v>0</v>
      </c>
      <c r="AJ15" s="41">
        <f t="shared" ref="AJ15:AL15" si="8">AJ14</f>
        <v>0</v>
      </c>
      <c r="AK15" s="62">
        <f t="shared" ref="AK15" si="9">AK14</f>
        <v>0</v>
      </c>
      <c r="AL15" s="41">
        <f t="shared" si="8"/>
        <v>0</v>
      </c>
      <c r="AM15" s="62">
        <f t="shared" ref="AM15" si="10">AM14</f>
        <v>0</v>
      </c>
      <c r="AN15" s="39">
        <f>AA15</f>
        <v>20</v>
      </c>
      <c r="AO15" s="39">
        <f>AN15</f>
        <v>20</v>
      </c>
      <c r="AP15" s="64">
        <f>D15/E14</f>
        <v>0.1</v>
      </c>
    </row>
    <row r="16" spans="2:42" ht="15.75" customHeight="1" x14ac:dyDescent="0.2">
      <c r="B16" s="56" t="s">
        <v>35</v>
      </c>
      <c r="C16" s="59">
        <v>250</v>
      </c>
      <c r="D16" s="59"/>
      <c r="E16" s="59">
        <v>400</v>
      </c>
      <c r="F16" s="55"/>
      <c r="G16" s="56"/>
      <c r="H16" s="57">
        <f>H14</f>
        <v>100</v>
      </c>
      <c r="I16" s="57">
        <v>140</v>
      </c>
      <c r="J16" s="58">
        <v>1.4</v>
      </c>
      <c r="K16" s="57">
        <v>100</v>
      </c>
      <c r="L16" s="57">
        <v>60.000000000000007</v>
      </c>
      <c r="M16" s="58">
        <v>0.60000000000000009</v>
      </c>
      <c r="O16" s="33">
        <v>300</v>
      </c>
      <c r="Q16">
        <f>Q14+1</f>
        <v>2</v>
      </c>
      <c r="R16">
        <f>R15</f>
        <v>0</v>
      </c>
      <c r="S16" s="32">
        <f>S15+J17</f>
        <v>3</v>
      </c>
      <c r="T16" s="32">
        <f>T15</f>
        <v>0.60000000000000009</v>
      </c>
      <c r="U16" s="32">
        <f>S16+T16</f>
        <v>3.6</v>
      </c>
      <c r="W16" s="63">
        <f>W15</f>
        <v>0</v>
      </c>
      <c r="X16" s="61">
        <f>X15</f>
        <v>0</v>
      </c>
      <c r="Y16" s="63">
        <f>Y15</f>
        <v>0</v>
      </c>
      <c r="Z16" s="61">
        <f>Z15</f>
        <v>0</v>
      </c>
      <c r="AA16" s="31">
        <f>AA15</f>
        <v>20</v>
      </c>
      <c r="AB16" s="63">
        <f>AB15</f>
        <v>0</v>
      </c>
      <c r="AC16" s="65">
        <f>AC15</f>
        <v>0.1</v>
      </c>
      <c r="AD16" s="63">
        <f>(S16*O16)-(I16+I17)</f>
        <v>360</v>
      </c>
      <c r="AE16" s="66">
        <f>((S16*O16)-(I16+I17))/(I16+I17)</f>
        <v>0.66666666666666663</v>
      </c>
      <c r="AF16" s="63">
        <f>(T16*O16)-L16</f>
        <v>120.00000000000003</v>
      </c>
      <c r="AG16" s="65">
        <f>((T16*O16)-L16)/L16</f>
        <v>2.0000000000000004</v>
      </c>
      <c r="AH16" s="68">
        <f>AD16+AF16</f>
        <v>480</v>
      </c>
      <c r="AI16" s="66">
        <f>AE16</f>
        <v>0.66666666666666663</v>
      </c>
      <c r="AJ16" s="63">
        <f>AD16</f>
        <v>360</v>
      </c>
      <c r="AK16" s="66">
        <f>AE16</f>
        <v>0.66666666666666663</v>
      </c>
      <c r="AL16" s="63">
        <f>AL15</f>
        <v>0</v>
      </c>
      <c r="AM16" s="61">
        <f>AM15</f>
        <v>0</v>
      </c>
      <c r="AN16" s="31">
        <f>AN15</f>
        <v>20</v>
      </c>
      <c r="AO16" s="63">
        <f>AJ16+AN16</f>
        <v>380</v>
      </c>
      <c r="AP16" s="65">
        <f>AO16/(E16+E14)</f>
        <v>0.6333333333333333</v>
      </c>
    </row>
    <row r="17" spans="2:42" ht="15.75" customHeight="1" x14ac:dyDescent="0.2">
      <c r="B17" s="56"/>
      <c r="C17" s="56"/>
      <c r="D17" s="56"/>
      <c r="E17" s="56"/>
      <c r="F17" s="56"/>
      <c r="G17" s="56"/>
      <c r="H17" s="57">
        <f>C16</f>
        <v>250</v>
      </c>
      <c r="I17" s="57">
        <f>E16</f>
        <v>400</v>
      </c>
      <c r="J17" s="58">
        <f>I17/H17</f>
        <v>1.6</v>
      </c>
      <c r="K17" s="60" t="s">
        <v>36</v>
      </c>
      <c r="L17" s="60" t="s">
        <v>36</v>
      </c>
      <c r="M17" s="60" t="s">
        <v>36</v>
      </c>
      <c r="X17" s="61"/>
      <c r="Z17" s="61"/>
      <c r="AC17" s="61"/>
      <c r="AD17" s="31"/>
      <c r="AE17" s="66"/>
      <c r="AG17" s="61"/>
      <c r="AI17" s="61"/>
      <c r="AK17" s="61"/>
      <c r="AM17" s="61"/>
      <c r="AP17" s="61"/>
    </row>
    <row r="18" spans="2:42" ht="15.75" customHeight="1" x14ac:dyDescent="0.2">
      <c r="B18" s="36" t="s">
        <v>37</v>
      </c>
      <c r="C18" s="37">
        <v>900</v>
      </c>
      <c r="D18" s="37"/>
      <c r="E18" s="37">
        <v>350</v>
      </c>
      <c r="F18" s="36"/>
      <c r="G18" s="56"/>
      <c r="H18" s="39">
        <f>H16</f>
        <v>100</v>
      </c>
      <c r="I18" s="39">
        <v>140</v>
      </c>
      <c r="J18" s="40">
        <v>1.4</v>
      </c>
      <c r="K18" s="39">
        <v>100</v>
      </c>
      <c r="L18" s="39">
        <v>60.000000000000007</v>
      </c>
      <c r="M18" s="40">
        <v>0.60000000000000009</v>
      </c>
      <c r="O18" s="37">
        <v>910</v>
      </c>
      <c r="Q18" s="36">
        <f>Q16+1</f>
        <v>3</v>
      </c>
      <c r="R18" s="36">
        <f>R16</f>
        <v>0</v>
      </c>
      <c r="S18" s="40">
        <f>S16</f>
        <v>3</v>
      </c>
      <c r="T18" s="40">
        <f>T16</f>
        <v>0.60000000000000009</v>
      </c>
      <c r="U18" s="40">
        <f>U16</f>
        <v>3.6</v>
      </c>
      <c r="W18" s="41">
        <f>W16</f>
        <v>0</v>
      </c>
      <c r="X18" s="62">
        <f>X16</f>
        <v>0</v>
      </c>
      <c r="Y18" s="41">
        <f>Y16</f>
        <v>0</v>
      </c>
      <c r="Z18" s="62">
        <f>Z16</f>
        <v>0</v>
      </c>
      <c r="AA18" s="39">
        <f>AA16</f>
        <v>20</v>
      </c>
      <c r="AB18" s="41">
        <f>AB16</f>
        <v>0</v>
      </c>
      <c r="AC18" s="64">
        <f>AC16</f>
        <v>0.1</v>
      </c>
      <c r="AD18" s="41">
        <f>(S18*O18)-(I18+I19)</f>
        <v>2190</v>
      </c>
      <c r="AE18" s="67">
        <f>(AD18-(H18+H19))/(H18+H19)</f>
        <v>5.2571428571428571</v>
      </c>
      <c r="AF18" s="36"/>
      <c r="AG18" s="62"/>
      <c r="AH18" s="36"/>
      <c r="AI18" s="62"/>
      <c r="AJ18" s="36"/>
      <c r="AK18" s="62"/>
      <c r="AL18" s="36"/>
      <c r="AM18" s="62"/>
      <c r="AN18" s="36"/>
      <c r="AO18" s="36"/>
      <c r="AP18" s="62"/>
    </row>
    <row r="19" spans="2:42" ht="15.75" customHeight="1" x14ac:dyDescent="0.2">
      <c r="B19" s="36"/>
      <c r="C19" s="36"/>
      <c r="D19" s="36"/>
      <c r="E19" s="36"/>
      <c r="F19" s="36"/>
      <c r="G19" s="56"/>
      <c r="H19" s="39">
        <f>H17</f>
        <v>250</v>
      </c>
      <c r="I19" s="39">
        <v>400</v>
      </c>
      <c r="J19" s="40">
        <v>1.6</v>
      </c>
      <c r="K19" s="39" t="s">
        <v>36</v>
      </c>
      <c r="L19" s="39" t="s">
        <v>36</v>
      </c>
      <c r="M19" s="39" t="s">
        <v>36</v>
      </c>
      <c r="X19" s="61"/>
      <c r="Z19" s="61"/>
      <c r="AC19" s="61"/>
      <c r="AE19" s="61"/>
      <c r="AG19" s="61"/>
      <c r="AI19" s="61"/>
      <c r="AK19" s="61"/>
      <c r="AM19" s="61"/>
      <c r="AP19" s="61"/>
    </row>
    <row r="20" spans="2:42" ht="15.75" customHeight="1" x14ac:dyDescent="0.2">
      <c r="B20" s="36"/>
      <c r="C20" s="36"/>
      <c r="D20" s="36"/>
      <c r="E20" s="36"/>
      <c r="F20" s="36"/>
      <c r="G20" s="56"/>
      <c r="H20" s="39" t="s">
        <v>36</v>
      </c>
      <c r="I20" s="39" t="s">
        <v>36</v>
      </c>
      <c r="J20" s="39" t="s">
        <v>36</v>
      </c>
      <c r="K20" s="37">
        <f>C18</f>
        <v>900</v>
      </c>
      <c r="L20" s="37">
        <f>E18</f>
        <v>350</v>
      </c>
      <c r="M20" s="40">
        <f>L20/K20</f>
        <v>0.3888888888888889</v>
      </c>
      <c r="X20" s="61"/>
      <c r="Z20" s="61"/>
      <c r="AC20" s="61"/>
      <c r="AE20" s="61"/>
      <c r="AG20" s="61"/>
      <c r="AI20" s="61"/>
      <c r="AK20" s="61"/>
      <c r="AM20" s="61"/>
      <c r="AP20" s="61"/>
    </row>
    <row r="21" spans="2:42" ht="15.75" customHeight="1" x14ac:dyDescent="0.2">
      <c r="B21" s="56" t="s">
        <v>55</v>
      </c>
      <c r="C21" s="56"/>
      <c r="D21" s="59">
        <v>10</v>
      </c>
      <c r="E21" s="56"/>
      <c r="F21" s="56"/>
      <c r="G21" s="56"/>
      <c r="H21" s="57"/>
      <c r="I21" s="57"/>
      <c r="J21" s="57"/>
      <c r="K21" s="59"/>
      <c r="L21" s="59"/>
      <c r="M21" s="58"/>
      <c r="X21" s="61"/>
      <c r="Z21" s="61"/>
      <c r="AC21" s="61"/>
      <c r="AE21" s="61"/>
      <c r="AF21" s="66"/>
      <c r="AG21" s="61"/>
      <c r="AI21" s="61"/>
      <c r="AK21" s="61"/>
      <c r="AM21" s="61"/>
      <c r="AP21" s="61"/>
    </row>
    <row r="22" spans="2:42" ht="15.75" customHeight="1" x14ac:dyDescent="0.2">
      <c r="B22" s="36" t="s">
        <v>38</v>
      </c>
      <c r="C22" s="41">
        <v>500.34</v>
      </c>
      <c r="D22" s="41"/>
      <c r="E22" s="37">
        <v>100</v>
      </c>
      <c r="F22" s="38">
        <v>0.7</v>
      </c>
      <c r="G22" s="56"/>
      <c r="H22" s="39">
        <v>100</v>
      </c>
      <c r="I22" s="39">
        <v>140</v>
      </c>
      <c r="J22" s="40">
        <v>1.4</v>
      </c>
      <c r="K22" s="39">
        <v>100</v>
      </c>
      <c r="L22" s="39">
        <v>60.000000000000007</v>
      </c>
      <c r="M22" s="40">
        <v>0.60000000000000009</v>
      </c>
      <c r="X22" s="61"/>
      <c r="Z22" s="61"/>
      <c r="AC22" s="61"/>
      <c r="AE22" s="61"/>
      <c r="AG22" s="61"/>
      <c r="AI22" s="61"/>
      <c r="AK22" s="61"/>
      <c r="AM22" s="61"/>
      <c r="AP22" s="61"/>
    </row>
    <row r="23" spans="2:42" ht="15.75" customHeight="1" x14ac:dyDescent="0.2">
      <c r="B23" s="36"/>
      <c r="C23" s="36"/>
      <c r="D23" s="36"/>
      <c r="E23" s="36"/>
      <c r="F23" s="36"/>
      <c r="G23" s="56"/>
      <c r="H23" s="39">
        <v>250</v>
      </c>
      <c r="I23" s="39">
        <v>400</v>
      </c>
      <c r="J23" s="40">
        <v>1.6</v>
      </c>
      <c r="K23" s="39" t="s">
        <v>36</v>
      </c>
      <c r="L23" s="39" t="s">
        <v>36</v>
      </c>
      <c r="M23" s="39" t="s">
        <v>36</v>
      </c>
      <c r="X23" s="61"/>
      <c r="Z23" s="61"/>
      <c r="AC23" s="61"/>
      <c r="AE23" s="61"/>
      <c r="AG23" s="61"/>
      <c r="AI23" s="61"/>
      <c r="AK23" s="61"/>
      <c r="AM23" s="61"/>
      <c r="AP23" s="61"/>
    </row>
    <row r="24" spans="2:42" ht="15.75" customHeight="1" x14ac:dyDescent="0.2">
      <c r="B24" s="36"/>
      <c r="C24" s="36"/>
      <c r="D24" s="36"/>
      <c r="E24" s="36"/>
      <c r="F24" s="36"/>
      <c r="G24" s="56"/>
      <c r="H24" s="39" t="s">
        <v>36</v>
      </c>
      <c r="I24" s="39" t="s">
        <v>36</v>
      </c>
      <c r="J24" s="39" t="s">
        <v>36</v>
      </c>
      <c r="K24" s="37">
        <v>900</v>
      </c>
      <c r="L24" s="37">
        <v>350</v>
      </c>
      <c r="M24" s="40">
        <v>0.3888888888888889</v>
      </c>
      <c r="X24" s="61"/>
      <c r="Z24" s="61"/>
      <c r="AC24" s="61"/>
      <c r="AE24" s="61"/>
      <c r="AG24" s="61"/>
      <c r="AI24" s="61"/>
      <c r="AK24" s="61"/>
      <c r="AM24" s="61"/>
      <c r="AP24" s="61"/>
    </row>
    <row r="25" spans="2:42" ht="15.75" customHeight="1" x14ac:dyDescent="0.2">
      <c r="B25" s="36"/>
      <c r="C25" s="36"/>
      <c r="D25" s="36"/>
      <c r="E25" s="36"/>
      <c r="F25" s="36"/>
      <c r="G25" s="56"/>
      <c r="H25" s="41">
        <f>C22</f>
        <v>500.34</v>
      </c>
      <c r="I25" s="37">
        <f>E22*F22</f>
        <v>70</v>
      </c>
      <c r="J25" s="40">
        <f>I25/H25</f>
        <v>0.13990486469200944</v>
      </c>
      <c r="K25" s="41">
        <f>C22</f>
        <v>500.34</v>
      </c>
      <c r="L25" s="37">
        <f>E22*(1-F22)</f>
        <v>30.000000000000004</v>
      </c>
      <c r="M25" s="40">
        <f>L25/K25</f>
        <v>5.9959227725146912E-2</v>
      </c>
      <c r="X25" s="61"/>
      <c r="Z25" s="61"/>
      <c r="AC25" s="61"/>
      <c r="AE25" s="61"/>
      <c r="AG25" s="61"/>
      <c r="AI25" s="61"/>
      <c r="AK25" s="61"/>
      <c r="AM25" s="61"/>
      <c r="AP25" s="61"/>
    </row>
    <row r="27" spans="2:42" ht="15.75" customHeight="1" x14ac:dyDescent="0.2">
      <c r="B27" s="35" t="s">
        <v>39</v>
      </c>
      <c r="C27" s="12"/>
      <c r="D27" s="12"/>
      <c r="E27" s="12"/>
      <c r="F27" s="12"/>
      <c r="G27" s="12"/>
      <c r="H27" s="12" t="s">
        <v>29</v>
      </c>
      <c r="I27" s="12"/>
      <c r="J27" s="12"/>
      <c r="K27" s="12" t="s">
        <v>30</v>
      </c>
      <c r="L27" s="12"/>
      <c r="M27" s="12"/>
    </row>
    <row r="28" spans="2:42" ht="15.75" customHeight="1" x14ac:dyDescent="0.2">
      <c r="B28" s="28" t="s">
        <v>4</v>
      </c>
      <c r="C28" s="28" t="s">
        <v>0</v>
      </c>
      <c r="D28" s="28"/>
      <c r="E28" s="28" t="s">
        <v>1</v>
      </c>
      <c r="F28" s="28" t="s">
        <v>31</v>
      </c>
      <c r="G28" s="12"/>
      <c r="H28" s="28" t="s">
        <v>32</v>
      </c>
      <c r="I28" s="28" t="s">
        <v>1</v>
      </c>
      <c r="J28" s="28" t="s">
        <v>2</v>
      </c>
      <c r="K28" s="28" t="s">
        <v>32</v>
      </c>
      <c r="L28" s="28" t="s">
        <v>1</v>
      </c>
      <c r="M28" s="28" t="s">
        <v>2</v>
      </c>
    </row>
    <row r="29" spans="2:42" ht="15.75" customHeight="1" x14ac:dyDescent="0.2">
      <c r="B29" t="s">
        <v>40</v>
      </c>
      <c r="C29" s="33">
        <v>10</v>
      </c>
      <c r="D29" s="33"/>
      <c r="E29" s="33">
        <v>200</v>
      </c>
      <c r="F29" s="47">
        <v>0.5</v>
      </c>
      <c r="H29" s="33">
        <f>C29</f>
        <v>10</v>
      </c>
      <c r="I29" s="33">
        <f>E29*F29</f>
        <v>100</v>
      </c>
      <c r="J29" s="48">
        <f>I29/H29</f>
        <v>10</v>
      </c>
      <c r="K29" s="33">
        <f>C29</f>
        <v>10</v>
      </c>
      <c r="L29" s="31">
        <f>E29*(1-F29)</f>
        <v>100</v>
      </c>
      <c r="M29" s="32">
        <f>L29/K29</f>
        <v>10</v>
      </c>
    </row>
    <row r="30" spans="2:42" ht="15.75" customHeight="1" x14ac:dyDescent="0.2">
      <c r="B30" s="36" t="s">
        <v>41</v>
      </c>
      <c r="C30" s="36"/>
      <c r="D30" s="36"/>
      <c r="E30" s="36"/>
      <c r="F30" s="36"/>
      <c r="H30" s="39" t="s">
        <v>36</v>
      </c>
      <c r="I30" s="39" t="s">
        <v>36</v>
      </c>
      <c r="J30" s="39" t="s">
        <v>36</v>
      </c>
      <c r="K30" s="39" t="s">
        <v>36</v>
      </c>
      <c r="L30" s="39" t="s">
        <v>36</v>
      </c>
      <c r="M30" s="39" t="s">
        <v>36</v>
      </c>
    </row>
    <row r="31" spans="2:42" ht="15.75" customHeight="1" x14ac:dyDescent="0.2">
      <c r="B31" t="s">
        <v>42</v>
      </c>
      <c r="C31" s="33">
        <v>25</v>
      </c>
      <c r="D31" s="33"/>
      <c r="E31" s="33">
        <v>500</v>
      </c>
      <c r="F31" s="47"/>
      <c r="H31" s="33">
        <f>C31</f>
        <v>25</v>
      </c>
      <c r="I31" s="33">
        <f>E31</f>
        <v>500</v>
      </c>
      <c r="J31" s="48">
        <f>I31/H31</f>
        <v>20</v>
      </c>
      <c r="K31" s="31" t="s">
        <v>36</v>
      </c>
      <c r="L31" s="31" t="s">
        <v>36</v>
      </c>
      <c r="M31" s="31" t="s">
        <v>36</v>
      </c>
    </row>
    <row r="32" spans="2:42" ht="15.75" customHeight="1" x14ac:dyDescent="0.2">
      <c r="B32" s="36" t="s">
        <v>43</v>
      </c>
      <c r="C32" s="36"/>
      <c r="D32" s="36"/>
      <c r="E32" s="36"/>
      <c r="F32" s="36"/>
      <c r="H32" s="39" t="s">
        <v>36</v>
      </c>
      <c r="I32" s="39" t="s">
        <v>36</v>
      </c>
      <c r="J32" s="39" t="s">
        <v>36</v>
      </c>
      <c r="K32" s="39" t="s">
        <v>36</v>
      </c>
      <c r="L32" s="39" t="s">
        <v>36</v>
      </c>
      <c r="M32" s="39" t="s">
        <v>36</v>
      </c>
    </row>
    <row r="33" spans="2:13" ht="15.75" customHeight="1" x14ac:dyDescent="0.2">
      <c r="B33" t="s">
        <v>44</v>
      </c>
      <c r="C33" s="33">
        <v>7</v>
      </c>
      <c r="D33" s="33"/>
      <c r="E33" s="33">
        <v>350</v>
      </c>
      <c r="F33" s="47"/>
      <c r="H33" s="31" t="s">
        <v>36</v>
      </c>
      <c r="I33" s="31" t="s">
        <v>36</v>
      </c>
      <c r="J33" s="31" t="s">
        <v>36</v>
      </c>
      <c r="K33" s="33">
        <f>C33</f>
        <v>7</v>
      </c>
      <c r="L33" s="31">
        <f>E33</f>
        <v>350</v>
      </c>
      <c r="M33" s="32">
        <f>L33/K33</f>
        <v>50</v>
      </c>
    </row>
    <row r="34" spans="2:13" ht="15.75" customHeight="1" x14ac:dyDescent="0.2">
      <c r="B34" s="36" t="s">
        <v>45</v>
      </c>
      <c r="C34" s="36"/>
      <c r="D34" s="36"/>
      <c r="E34" s="36"/>
      <c r="F34" s="36"/>
      <c r="H34" s="39" t="s">
        <v>36</v>
      </c>
      <c r="I34" s="39" t="s">
        <v>36</v>
      </c>
      <c r="J34" s="39" t="s">
        <v>36</v>
      </c>
      <c r="K34" s="39" t="s">
        <v>36</v>
      </c>
      <c r="L34" s="39" t="s">
        <v>36</v>
      </c>
      <c r="M34" s="39" t="s">
        <v>36</v>
      </c>
    </row>
    <row r="36" spans="2:13" ht="15.75" customHeight="1" x14ac:dyDescent="0.2">
      <c r="B36" s="34" t="s">
        <v>46</v>
      </c>
      <c r="H36" s="12" t="s">
        <v>29</v>
      </c>
      <c r="I36" s="12"/>
      <c r="J36" s="12"/>
      <c r="K36" s="12" t="s">
        <v>30</v>
      </c>
    </row>
    <row r="37" spans="2:13" ht="15.75" customHeight="1" x14ac:dyDescent="0.2">
      <c r="B37" s="28" t="s">
        <v>4</v>
      </c>
      <c r="C37" s="28" t="s">
        <v>0</v>
      </c>
      <c r="D37" s="28"/>
      <c r="E37" s="28" t="s">
        <v>1</v>
      </c>
      <c r="F37" s="28" t="s">
        <v>31</v>
      </c>
      <c r="G37" s="12"/>
      <c r="H37" s="28" t="s">
        <v>32</v>
      </c>
      <c r="I37" s="28" t="s">
        <v>1</v>
      </c>
      <c r="J37" s="28" t="s">
        <v>2</v>
      </c>
      <c r="K37" s="28" t="s">
        <v>32</v>
      </c>
      <c r="L37" s="28" t="s">
        <v>1</v>
      </c>
      <c r="M37" s="28" t="s">
        <v>2</v>
      </c>
    </row>
    <row r="38" spans="2:13" ht="15.75" customHeight="1" x14ac:dyDescent="0.2">
      <c r="B38" s="49" t="s">
        <v>53</v>
      </c>
      <c r="C38" s="33">
        <v>100</v>
      </c>
      <c r="D38" s="33"/>
      <c r="E38" s="33">
        <v>200</v>
      </c>
      <c r="F38" s="47">
        <v>0.3</v>
      </c>
      <c r="H38" s="33">
        <f>C38</f>
        <v>100</v>
      </c>
      <c r="I38" s="33">
        <f>E38*F38</f>
        <v>60</v>
      </c>
      <c r="J38" s="48">
        <f>I38/H38</f>
        <v>0.6</v>
      </c>
      <c r="K38" s="33">
        <f>C38</f>
        <v>100</v>
      </c>
      <c r="L38" s="31">
        <f>E38*(1-F38)</f>
        <v>140</v>
      </c>
      <c r="M38" s="32">
        <f>L38/K38</f>
        <v>1.4</v>
      </c>
    </row>
    <row r="39" spans="2:13" ht="15.75" customHeight="1" x14ac:dyDescent="0.2">
      <c r="B39" s="52" t="s">
        <v>51</v>
      </c>
      <c r="C39" s="37">
        <v>100</v>
      </c>
      <c r="D39" s="37"/>
      <c r="E39" s="37">
        <v>300</v>
      </c>
      <c r="F39" s="53"/>
      <c r="H39" s="37">
        <f>C39</f>
        <v>100</v>
      </c>
      <c r="I39" s="37">
        <f>E39+I38</f>
        <v>360</v>
      </c>
      <c r="J39" s="54">
        <f>I39/H39</f>
        <v>3.6</v>
      </c>
      <c r="K39" s="37">
        <v>100</v>
      </c>
      <c r="L39" s="39">
        <v>140</v>
      </c>
      <c r="M39" s="40">
        <v>1.4</v>
      </c>
    </row>
    <row r="40" spans="2:13" ht="15.75" customHeight="1" x14ac:dyDescent="0.2">
      <c r="B40" s="49" t="s">
        <v>52</v>
      </c>
      <c r="C40" s="33">
        <v>100</v>
      </c>
      <c r="D40" s="33"/>
      <c r="E40" s="33">
        <v>400</v>
      </c>
      <c r="H40" s="33">
        <v>100</v>
      </c>
      <c r="I40" s="33">
        <v>360</v>
      </c>
      <c r="J40" s="48">
        <v>3.6</v>
      </c>
      <c r="K40" s="33">
        <f>C40</f>
        <v>100</v>
      </c>
      <c r="L40" s="33">
        <f>E40+L39</f>
        <v>540</v>
      </c>
      <c r="M40" s="32">
        <f>L40/K40</f>
        <v>5.4</v>
      </c>
    </row>
    <row r="41" spans="2:13" ht="15.75" customHeight="1" x14ac:dyDescent="0.2">
      <c r="B41" s="52" t="s">
        <v>54</v>
      </c>
      <c r="C41" s="37">
        <v>100</v>
      </c>
      <c r="D41" s="37"/>
      <c r="E41" s="37">
        <v>500</v>
      </c>
      <c r="F41" s="53">
        <v>0.3</v>
      </c>
      <c r="H41" s="37">
        <f>C41</f>
        <v>100</v>
      </c>
      <c r="I41" s="37">
        <f>I40+(E41*F41)</f>
        <v>510</v>
      </c>
      <c r="J41" s="54">
        <f>I41/H41</f>
        <v>5.0999999999999996</v>
      </c>
      <c r="K41" s="37">
        <f>C41</f>
        <v>100</v>
      </c>
      <c r="L41" s="37">
        <f>L40+(E41*(1-F41))</f>
        <v>890</v>
      </c>
      <c r="M41" s="40">
        <f>L41/K41</f>
        <v>8.9</v>
      </c>
    </row>
  </sheetData>
  <pageMargins left="0.7" right="0.7" top="0.75" bottom="0.75" header="0.3" footer="0.3"/>
  <ignoredErrors>
    <ignoredError sqref="AA15 S16 AC15 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2025-07-26T01:48:39Z</dcterms:modified>
</cp:coreProperties>
</file>