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2.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onctions" sheetId="1" state="visible" r:id="rId2"/>
    <sheet name="Les basiques --&gt;" sheetId="2" state="visible" r:id="rId3"/>
    <sheet name="Texte" sheetId="3" state="visible" r:id="rId4"/>
    <sheet name="Date" sheetId="4" state="visible" r:id="rId5"/>
    <sheet name="Logique" sheetId="5" state="visible" r:id="rId6"/>
    <sheet name="Statistique" sheetId="6" state="visible" r:id="rId7"/>
    <sheet name="Recherche" sheetId="7" state="visible" r:id="rId8"/>
    <sheet name="TCD" sheetId="8" state="visible" r:id="rId9"/>
    <sheet name="Cas Pratique --&gt;" sheetId="9" state="visible" r:id="rId10"/>
    <sheet name="EPHAD" sheetId="10" state="visible" r:id="rId11"/>
    <sheet name="Bonus --&gt; " sheetId="11" state="visible" r:id="rId12"/>
    <sheet name="Tri" sheetId="12" state="visible" r:id="rId13"/>
    <sheet name="Doublons" sheetId="13" state="visible" r:id="rId14"/>
    <sheet name="Col2List" sheetId="14" state="visible" r:id="rId15"/>
    <sheet name="Liste2col" sheetId="15" state="visible" r:id="rId16"/>
    <sheet name="Liste2col2" sheetId="16" state="visible" r:id="rId17"/>
    <sheet name="Multi" sheetId="17" state="visible" r:id="rId18"/>
    <sheet name="Jan" sheetId="18" state="visible" r:id="rId19"/>
    <sheet name="Fev" sheetId="19" state="visible" r:id="rId20"/>
    <sheet name="Mar" sheetId="20" state="visible" r:id="rId21"/>
    <sheet name="SurviveKit --&gt;" sheetId="21" state="visible" r:id="rId22"/>
    <sheet name="Vlookup" sheetId="22" state="visible" r:id="rId23"/>
    <sheet name="Raccourcis" sheetId="23" state="visible" r:id="rId24"/>
  </sheets>
  <definedNames>
    <definedName function="false" hidden="true" localSheetId="0" name="_xlnm._FilterDatabase" vbProcedure="false">Fonctions!$B$3:$G$35</definedName>
    <definedName function="false" hidden="false" localSheetId="11" name="_xlnm._FilterDatabase" vbProcedure="false">Tri!$B$5:$I$263</definedName>
    <definedName function="false" hidden="false" localSheetId="16" name="_xlnm._FilterDatabase" vbProcedure="false">Multi!$A$4:$L$45</definedName>
    <definedName function="false" hidden="false" localSheetId="18"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<sst xmlns="http://schemas.openxmlformats.org/spreadsheetml/2006/main" count="3695" uniqueCount="677">
  <si>
    <t xml:space="preserve">Note : Pour écrire du texte dans Excel, il convient d'entourer le texte de ""</t>
  </si>
  <si>
    <t xml:space="preserve">Utilité</t>
  </si>
  <si>
    <t xml:space="preserve">Difficulté</t>
  </si>
  <si>
    <t xml:space="preserve">Formule</t>
  </si>
  <si>
    <t xml:space="preserve">Description</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</si>
  <si>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</si>
  <si>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</si>
  <si>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</si>
  <si>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</si>
  <si>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</si>
  <si>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</si>
  <si>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</si>
  <si>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</si>
  <si>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</si>
  <si>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</si>
  <si>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</si>
  <si>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</si>
  <si>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</si>
  <si>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</si>
  <si>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</si>
  <si>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</si>
  <si>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</si>
  <si>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</si>
  <si>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 =SI(quelque chose est 1,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</si>
  <si>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</si>
  <si>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</si>
  <si>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</si>
  <si>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</si>
  <si>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</si>
  <si>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</si>
  <si>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</si>
  <si>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</si>
  <si>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</si>
  <si>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</si>
  <si>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</si>
  <si>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</si>
  <si>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</si>
  <si>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</si>
  <si>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</si>
  <si>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</si>
  <si>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</si>
  <si>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</si>
  <si>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</si>
  <si>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</si>
  <si>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</si>
  <si>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</si>
  <si>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</si>
  <si>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</si>
  <si>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</si>
  <si>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</si>
  <si>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</si>
  <si>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</si>
  <si>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</si>
  <si>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</si>
  <si>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</si>
  <si>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</si>
  <si>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</si>
  <si>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</si>
  <si>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</si>
  <si>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</si>
  <si>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</si>
  <si>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</si>
  <si>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</si>
  <si>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</si>
  <si>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</si>
  <si>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</si>
  <si>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</si>
  <si>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</si>
  <si>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</si>
  <si>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</si>
  <si>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</si>
  <si>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</si>
  <si>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</si>
  <si>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</si>
  <si>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</si>
  <si>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</si>
  <si>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</si>
  <si>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</si>
  <si>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</si>
  <si>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</si>
  <si>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</si>
  <si>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</si>
  <si>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</si>
  <si>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</si>
  <si>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</si>
  <si>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</si>
  <si>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</si>
  <si>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</si>
  <si>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</si>
  <si>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</si>
  <si>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</si>
  <si>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</si>
  <si>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</si>
  <si>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</si>
  <si>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Texte</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</si>
  <si>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</si>
  <si>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</si>
  <si>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</si>
  <si>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</si>
  <si>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</si>
  <si>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</si>
  <si>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</si>
  <si>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</si>
  <si>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</si>
  <si>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</si>
  <si>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</si>
  <si>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</si>
  <si>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</si>
  <si>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</si>
  <si>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</si>
  <si>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</si>
  <si>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</si>
  <si>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</si>
  <si>
    <t xml:space="preserve">chercher</t>
  </si>
  <si>
    <t xml:space="preserve">henri</t>
  </si>
  <si>
    <t xml:space="preserve">anne </t>
  </si>
  <si>
    <t xml:space="preserve">charle </t>
  </si>
  <si>
    <t xml:space="preserve">charlemagne</t>
  </si>
  <si>
    <t xml:space="preserve">Question 1.1</t>
  </si>
  <si>
    <t xml:space="preserve">Afficher la première lettre de la cellule </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</si>
  <si>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</si>
  <si>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</si>
  <si>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</si>
  <si>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</si>
  <si>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</si>
  <si>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</si>
  <si>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</si>
  <si>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</si>
  <si>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</si>
  <si>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</si>
  <si>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</si>
  <si>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</si>
  <si>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</si>
  <si>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</si>
  <si>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</si>
  <si>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</si>
  <si>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</si>
  <si>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</si>
  <si>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</si>
  <si>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</si>
  <si>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</si>
  <si>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</si>
  <si>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DROITE(C42; 
              NBCAR(C42) – CHERCHE(";";C42)
)</t>
  </si>
  <si>
    <t xml:space="preserve">Question 1.8</t>
  </si>
  <si>
    <t xml:space="preserve">Afficher "Je suis " avec le prénom de la cellule C47, puis appliquer la formule aux lignes suivantes</t>
  </si>
  <si>
    <t xml:space="preserve">Je suis Alexandre</t>
  </si>
  <si>
    <t xml:space="preserve">Je suis Antoine</t>
  </si>
  <si>
    <t xml:space="preserve">"je suis " &amp; C49</t>
  </si>
  <si>
    <t xml:space="preserve">CONCATENER("je suis "; C50)</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</si>
  <si>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</si>
  <si>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</si>
  <si>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</si>
  <si>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</si>
  <si>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</si>
  <si>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</si>
  <si>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</si>
  <si>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</si>
  <si>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</si>
  <si>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</si>
  <si>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</si>
  <si>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</si>
  <si>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</si>
  <si>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</si>
  <si>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</si>
  <si>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</si>
  <si>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</si>
  <si>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</si>
  <si>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</si>
  <si>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</si>
  <si>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</si>
  <si>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</si>
  <si>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</si>
  <si>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</si>
  <si>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</si>
  <si>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</si>
  <si>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</si>
  <si>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</si>
  <si>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</si>
  <si>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</si>
  <si>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</si>
  <si>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</si>
  <si>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</si>
  <si>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</si>
  <si>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</si>
  <si>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</si>
  <si>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</si>
  <si>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</si>
  <si>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</si>
  <si>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</si>
  <si>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Age</t>
  </si>
  <si>
    <t xml:space="preserve">Question 3.3</t>
  </si>
  <si>
    <t xml:space="preserve">Si la première lettre n'est pas un "A" ou que la personne est mineure (&lt;18 ans), afficher "Intrus". Dans les autre cas, ne rien afficher.
Utiliser la fonction "OU()" puis la fonction "ET()"</t>
  </si>
  <si>
    <t xml:space="preserve">Résultat en utilisant "OU"</t>
  </si>
  <si>
    <t xml:space="preserve">?????? e29</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</si>
  <si>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</si>
  <si>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</si>
  <si>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</si>
  <si>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</si>
  <si>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</si>
  <si>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</si>
  <si>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</si>
  <si>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</si>
  <si>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</si>
  <si>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</si>
  <si>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</si>
  <si>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</si>
  <si>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</si>
  <si>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</si>
  <si>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</si>
  <si>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</si>
  <si>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</si>
  <si>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</si>
  <si>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</si>
  <si>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</si>
  <si>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</si>
  <si>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</si>
  <si>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</si>
  <si>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</si>
  <si>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</si>
  <si>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</si>
  <si>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</si>
  <si>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</si>
  <si>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</si>
  <si>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z</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</si>
  <si>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</si>
  <si>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</si>
  <si>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</si>
  <si>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</si>
  <si>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</si>
  <si>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</si>
  <si>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r>
      <rPr>
        <sz val="11"/>
        <color rgb="FF000000"/>
        <rFont val="Calibri"/>
        <family val="2"/>
      </rPr>
      <t xml:space="preserve">MOYENNE.SI.ENS(</t>
    </r>
    <r>
      <rPr>
        <sz val="11"/>
        <color rgb="FF0000FF"/>
        <rFont val="Calibri"/>
        <family val="2"/>
      </rPr>
      <t xml:space="preserve">F3:F9</t>
    </r>
    <r>
      <rPr>
        <sz val="11"/>
        <color rgb="FF000000"/>
        <rFont val="Calibri"/>
        <family val="2"/>
      </rPr>
      <t xml:space="preserve">;</t>
    </r>
    <r>
      <rPr>
        <sz val="11"/>
        <color rgb="FFFF0000"/>
        <rFont val="Calibri"/>
        <family val="2"/>
      </rPr>
      <t xml:space="preserve">G3:G9</t>
    </r>
    <r>
      <rPr>
        <sz val="11"/>
        <color rgb="FF000000"/>
        <rFont val="Calibri"/>
        <family val="2"/>
      </rPr>
      <t xml:space="preserve">; "&lt;3")</t>
    </r>
  </si>
  <si>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</si>
  <si>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</si>
  <si>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</si>
  <si>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</si>
  <si>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</si>
  <si>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RANG(D61;$D$60:$D$66;0)</t>
  </si>
  <si>
    <t xml:space="preserve">nombre ; plage ; 0(pour décroissant)ou un autre pour croissant)</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</si>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</sst>
</file>

<file path=xl/styles.xml><?xml version="1.0" encoding="utf-8"?>
<styleSheet xmlns="http://schemas.openxmlformats.org/spreadsheetml/2006/main">
  <numFmts count="15">
    <numFmt numFmtId="164" formatCode="General"/>
    <numFmt numFmtId="165" formatCode="General"/>
    <numFmt numFmtId="166" formatCode="@"/>
    <numFmt numFmtId="167" formatCode="dd/mm/yyyy"/>
    <numFmt numFmtId="168" formatCode="#,##0"/>
    <numFmt numFmtId="169" formatCode="#,##0.00"/>
    <numFmt numFmtId="170" formatCode="\addd\ées"/>
    <numFmt numFmtId="171" formatCode="0.00\ %"/>
    <numFmt numFmtId="172" formatCode="0\ %"/>
    <numFmt numFmtId="173" formatCode="#,##0.000000"/>
    <numFmt numFmtId="174" formatCode="0.00"/>
    <numFmt numFmtId="175" formatCode="_-* #,##0.00\ [$€-40C]_-;\-* #,##0.00\ [$€-40C]_-;_-* \-??\ [$€-40C]_-;_-@_-"/>
    <numFmt numFmtId="176" formatCode="_-* #,##0.00&quot; €&quot;_-;\-* #,##0.00&quot; €&quot;_-;_-* \-??&quot; €&quot;_-;_-@_-"/>
    <numFmt numFmtId="177" formatCode="_-* #,##0&quot; €&quot;_-;\-* #,##0&quot; €&quot;_-;_-* \-??&quot; €&quot;_-;_-@_-"/>
    <numFmt numFmtId="178" formatCode="_-* #,##0\ [$€-40C]_-;\-* #,##0\ [$€-40C]_-;_-* \-??\ [$€-40C]_-;_-@_-"/>
  </numFmts>
  <fonts count="15">
    <font>
      <sz val="11"/>
      <color rgb="FF000000"/>
      <name val="Calibri"/>
      <family val="2"/>
      <charset val="1"/>
    </font>
    <font>
      <sz val="10"/>
      <name val="Arial"/>
      <family val="0"/>
    </font>
    <font>
      <sz val="10"/>
      <name val="Arial"/>
      <family val="0"/>
    </font>
    <font>
      <sz val="10"/>
      <name val="Arial"/>
      <family val="0"/>
    </font>
    <font>
      <b val="true"/>
      <sz val="11"/>
      <color rgb="FF002060"/>
      <name val="Calibri"/>
      <family val="2"/>
      <charset val="1"/>
    </font>
    <font>
      <b val="true"/>
      <sz val="11"/>
      <color rgb="FFFFFFFF"/>
      <name val="Calibri"/>
      <family val="2"/>
      <charset val="1"/>
    </font>
    <font>
      <u val="single"/>
      <sz val="11"/>
      <color rgb="FF0563C1"/>
      <name val="Calibri"/>
      <family val="2"/>
      <charset val="1"/>
    </font>
    <font>
      <sz val="11"/>
      <color rgb="FF000000"/>
      <name val="Calibri"/>
      <family val="2"/>
    </font>
    <font>
      <b val="true"/>
      <sz val="11"/>
      <color rgb="FF000000"/>
      <name val="Calibri"/>
      <family val="2"/>
      <charset val="1"/>
    </font>
    <font>
      <sz val="11"/>
      <color rgb="FFFFFFFF"/>
      <name val="Calibri"/>
      <family val="2"/>
      <charset val="1"/>
    </font>
    <font>
      <i val="true"/>
      <sz val="11"/>
      <color rgb="FF000000"/>
      <name val="Calibri"/>
      <family val="2"/>
      <charset val="1"/>
    </font>
    <font>
      <sz val="11"/>
      <color rgb="FF0000FF"/>
      <name val="Calibri"/>
      <family val="2"/>
    </font>
    <font>
      <sz val="11"/>
      <color rgb="FFFF0000"/>
      <name val="Calibri"/>
      <family val="2"/>
    </font>
    <font>
      <sz val="11"/>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002060"/>
        <bgColor rgb="FF000080"/>
      </patternFill>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s>
  <borders count="40">
    <border diagonalUp="false" diagonalDown="false">
      <left/>
      <right/>
      <top/>
      <bottom/>
      <diagonal/>
    </border>
    <border diagonalUp="false" diagonalDown="false">
      <left/>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13" shrinkToFit="false"/>
      <protection locked="true" hidden="false"/>
    </xf>
    <xf numFmtId="164" fontId="9"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5" fontId="0" fillId="6" borderId="4"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4" xfId="0" applyFont="true" applyBorder="true" applyAlignment="true" applyProtection="false">
      <alignment horizontal="center" vertical="bottom" textRotation="0" wrapText="false" indent="0" shrinkToFit="false"/>
      <protection locked="true" hidden="false"/>
    </xf>
    <xf numFmtId="164" fontId="8" fillId="4" borderId="5"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10" fillId="4" borderId="5" xfId="0" applyFont="true" applyBorder="true" applyAlignment="true" applyProtection="false">
      <alignment horizontal="left" vertical="center" textRotation="0" wrapText="true" indent="0" shrinkToFit="false"/>
      <protection locked="true" hidden="false"/>
    </xf>
    <xf numFmtId="164" fontId="9" fillId="5" borderId="6" xfId="0" applyFont="true" applyBorder="true" applyAlignment="true" applyProtection="false">
      <alignment horizontal="center" vertical="center" textRotation="0" wrapText="true" indent="0" shrinkToFit="false"/>
      <protection locked="true" hidden="false"/>
    </xf>
    <xf numFmtId="167" fontId="0" fillId="0" borderId="4" xfId="0" applyFont="false" applyBorder="true" applyAlignment="true" applyProtection="false">
      <alignment horizontal="center" vertical="bottom" textRotation="0" wrapText="true" indent="0" shrinkToFit="false"/>
      <protection locked="true" hidden="false"/>
    </xf>
    <xf numFmtId="168" fontId="0" fillId="6" borderId="6" xfId="0" applyFont="false" applyBorder="true" applyAlignment="true" applyProtection="false">
      <alignment horizontal="center" vertical="bottom" textRotation="0" wrapText="true" indent="0" shrinkToFit="false"/>
      <protection locked="true" hidden="false"/>
    </xf>
    <xf numFmtId="168" fontId="0" fillId="7" borderId="4" xfId="0" applyFont="false" applyBorder="true" applyAlignment="true" applyProtection="false">
      <alignment horizontal="center" vertical="bottom" textRotation="0" wrapText="true" indent="0" shrinkToFit="false"/>
      <protection locked="true" hidden="false"/>
    </xf>
    <xf numFmtId="169" fontId="0" fillId="6" borderId="4" xfId="0" applyFont="false" applyBorder="true" applyAlignment="true" applyProtection="false">
      <alignment horizontal="center" vertical="bottom" textRotation="0" wrapText="true" indent="0" shrinkToFit="false"/>
      <protection locked="true" hidden="false"/>
    </xf>
    <xf numFmtId="169" fontId="0" fillId="7" borderId="4" xfId="0" applyFont="false" applyBorder="true" applyAlignment="true" applyProtection="false">
      <alignment horizontal="center" vertical="bottom" textRotation="0" wrapText="true" indent="0" shrinkToFit="false"/>
      <protection locked="true" hidden="false"/>
    </xf>
    <xf numFmtId="170" fontId="0" fillId="6" borderId="4" xfId="0" applyFont="fals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true" applyProtection="false">
      <alignment horizontal="general" vertical="bottom" textRotation="0" wrapText="true" indent="0" shrinkToFit="false"/>
      <protection locked="true" hidden="false"/>
    </xf>
    <xf numFmtId="171" fontId="0" fillId="6" borderId="6" xfId="0" applyFont="false" applyBorder="true" applyAlignment="true" applyProtection="false">
      <alignment horizontal="center" vertical="bottom" textRotation="0" wrapText="true" indent="0" shrinkToFit="false"/>
      <protection locked="true" hidden="false"/>
    </xf>
    <xf numFmtId="171" fontId="0" fillId="7" borderId="6" xfId="19" applyFont="true" applyBorder="true" applyAlignment="true" applyProtection="true">
      <alignment horizontal="center" vertical="bottom" textRotation="0" wrapText="true" indent="0" shrinkToFit="false"/>
      <protection locked="true" hidden="false"/>
    </xf>
    <xf numFmtId="164" fontId="9" fillId="5" borderId="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5" fontId="0" fillId="6" borderId="4" xfId="0" applyFont="false" applyBorder="true" applyAlignment="true" applyProtection="false">
      <alignment horizontal="center" vertical="bottom" textRotation="0" wrapText="true" indent="0" shrinkToFit="false"/>
      <protection locked="true" hidden="false"/>
    </xf>
    <xf numFmtId="173" fontId="0" fillId="6" borderId="4" xfId="0" applyFont="false" applyBorder="true" applyAlignment="true" applyProtection="false">
      <alignment horizontal="center" vertical="bottom" textRotation="0" wrapText="true" indent="0" shrinkToFit="false"/>
      <protection locked="true" hidden="false"/>
    </xf>
    <xf numFmtId="173" fontId="0" fillId="0" borderId="4" xfId="0" applyFont="false" applyBorder="true" applyAlignment="true" applyProtection="false">
      <alignment horizontal="center" vertical="bottom" textRotation="0" wrapText="true" indent="0" shrinkToFit="false"/>
      <protection locked="true" hidden="false"/>
    </xf>
    <xf numFmtId="169" fontId="0" fillId="0" borderId="4" xfId="0" applyFont="false" applyBorder="true" applyAlignment="true" applyProtection="false">
      <alignment horizontal="center" vertical="bottom" textRotation="0" wrapText="true" indent="0" shrinkToFit="false"/>
      <protection locked="true" hidden="false"/>
    </xf>
    <xf numFmtId="174" fontId="0" fillId="0" borderId="4" xfId="0" applyFont="fals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8" fontId="0" fillId="6" borderId="4" xfId="0" applyFont="fals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true" applyAlignment="true" applyProtection="false">
      <alignment horizontal="center"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9" fontId="9"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9"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8" borderId="7" xfId="0" applyFont="true" applyBorder="true" applyAlignment="false" applyProtection="false">
      <alignment horizontal="general" vertical="bottom" textRotation="0" wrapText="false" indent="0" shrinkToFit="false"/>
      <protection locked="true" hidden="false"/>
    </xf>
    <xf numFmtId="164" fontId="9" fillId="8" borderId="8" xfId="0" applyFont="true" applyBorder="true" applyAlignment="false" applyProtection="false">
      <alignment horizontal="general" vertical="bottom" textRotation="0" wrapText="false" indent="0" shrinkToFit="false"/>
      <protection locked="true" hidden="false"/>
    </xf>
    <xf numFmtId="164" fontId="9" fillId="8" borderId="8" xfId="0" applyFont="true" applyBorder="true" applyAlignment="true" applyProtection="false">
      <alignment horizontal="center" vertical="bottom" textRotation="0" wrapText="false" indent="0" shrinkToFit="false"/>
      <protection locked="true" hidden="false"/>
    </xf>
    <xf numFmtId="164" fontId="9" fillId="8" borderId="9" xfId="0" applyFont="true" applyBorder="true" applyAlignment="true" applyProtection="false">
      <alignment horizontal="center" vertical="bottom" textRotation="0" wrapText="fals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9" fillId="5" borderId="10" xfId="0" applyFont="true" applyBorder="true" applyAlignment="true" applyProtection="false">
      <alignment horizontal="center" vertical="center" textRotation="0" wrapText="true" indent="0" shrinkToFit="false"/>
      <protection locked="true" hidden="false"/>
    </xf>
    <xf numFmtId="164" fontId="9" fillId="5" borderId="11" xfId="0" applyFont="true" applyBorder="true" applyAlignment="true" applyProtection="false">
      <alignment horizontal="center" vertical="center" textRotation="0" wrapText="true" indent="0" shrinkToFit="false"/>
      <protection locked="true" hidden="false"/>
    </xf>
    <xf numFmtId="164" fontId="9" fillId="5" borderId="12" xfId="0" applyFont="true" applyBorder="true" applyAlignment="true" applyProtection="false">
      <alignment horizontal="center" vertical="center" textRotation="0" wrapText="true" indent="0" shrinkToFit="false"/>
      <protection locked="true" hidden="false"/>
    </xf>
    <xf numFmtId="164" fontId="9" fillId="5" borderId="13" xfId="0" applyFont="true" applyBorder="true" applyAlignment="true" applyProtection="false">
      <alignment horizontal="center" vertical="center" textRotation="0" wrapText="true" indent="0" shrinkToFit="false"/>
      <protection locked="true" hidden="false"/>
    </xf>
    <xf numFmtId="164" fontId="9" fillId="5" borderId="14" xfId="0" applyFont="true" applyBorder="true" applyAlignment="true" applyProtection="false">
      <alignment horizontal="center" vertical="center" textRotation="0" wrapText="true" indent="0" shrinkToFit="false"/>
      <protection locked="true" hidden="false"/>
    </xf>
    <xf numFmtId="164" fontId="9" fillId="5" borderId="15" xfId="0" applyFont="true" applyBorder="true" applyAlignment="true" applyProtection="false">
      <alignment horizontal="center" vertical="center" textRotation="0" wrapText="true" indent="0" shrinkToFit="false"/>
      <protection locked="true" hidden="false"/>
    </xf>
    <xf numFmtId="164" fontId="9" fillId="5"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5" fontId="0" fillId="0" borderId="18" xfId="0" applyFont="false" applyBorder="true" applyAlignment="true" applyProtection="false">
      <alignment horizontal="center" vertical="bottom" textRotation="0" wrapText="false" indent="0" shrinkToFit="false"/>
      <protection locked="true" hidden="false"/>
    </xf>
    <xf numFmtId="175" fontId="0" fillId="0" borderId="19"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75" fontId="0" fillId="0" borderId="23" xfId="0" applyFont="false" applyBorder="true" applyAlignment="true" applyProtection="false">
      <alignment horizontal="center" vertical="bottom" textRotation="0" wrapText="false" indent="0" shrinkToFit="false"/>
      <protection locked="true" hidden="false"/>
    </xf>
    <xf numFmtId="175" fontId="0" fillId="0" borderId="24"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false" indent="0" shrinkToFit="false"/>
      <protection locked="true" hidden="false"/>
    </xf>
    <xf numFmtId="164" fontId="9" fillId="5" borderId="26" xfId="0" applyFont="true" applyBorder="true" applyAlignment="true" applyProtection="false">
      <alignment horizontal="center" vertical="center" textRotation="0" wrapText="true" indent="0" shrinkToFit="false"/>
      <protection locked="true" hidden="false"/>
    </xf>
    <xf numFmtId="171" fontId="0" fillId="6" borderId="4" xfId="19" applyFont="true" applyBorder="true" applyAlignment="true" applyProtection="true">
      <alignment horizontal="center" vertical="bottom" textRotation="0" wrapText="false" indent="0" shrinkToFit="false"/>
      <protection locked="true" hidden="false"/>
    </xf>
    <xf numFmtId="171" fontId="0" fillId="0" borderId="4" xfId="19" applyFont="true" applyBorder="true" applyAlignment="true" applyProtection="true">
      <alignment horizontal="center" vertical="bottom" textRotation="0" wrapText="false" indent="0" shrinkToFit="false"/>
      <protection locked="true" hidden="false"/>
    </xf>
    <xf numFmtId="177" fontId="0" fillId="0" borderId="0" xfId="17" applyFont="true" applyBorder="true" applyAlignment="true" applyProtection="true">
      <alignment horizontal="general" vertical="bottom" textRotation="0" wrapText="false" indent="0" shrinkToFit="false"/>
      <protection locked="true" hidden="false"/>
    </xf>
    <xf numFmtId="177" fontId="9" fillId="5" borderId="4" xfId="17" applyFont="true" applyBorder="true" applyAlignment="true" applyProtection="true">
      <alignment horizontal="center" vertical="center" textRotation="0" wrapText="true" indent="0" shrinkToFit="false"/>
      <protection locked="true" hidden="false"/>
    </xf>
    <xf numFmtId="178" fontId="0" fillId="0" borderId="4" xfId="0" applyFont="false" applyBorder="true" applyAlignment="false" applyProtection="false">
      <alignment horizontal="general" vertical="bottom" textRotation="0" wrapText="false" indent="0" shrinkToFit="false"/>
      <protection locked="true" hidden="false"/>
    </xf>
    <xf numFmtId="178" fontId="0" fillId="6" borderId="4" xfId="0" applyFont="false" applyBorder="true" applyAlignment="true" applyProtection="false">
      <alignment horizontal="center" vertical="bottom" textRotation="0" wrapText="false" indent="0" shrinkToFit="false"/>
      <protection locked="true" hidden="false"/>
    </xf>
    <xf numFmtId="177" fontId="0" fillId="0" borderId="4"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9" fillId="5" borderId="27" xfId="0" applyFont="true" applyBorder="true" applyAlignment="true" applyProtection="false">
      <alignment horizontal="center" vertical="center" textRotation="0" wrapText="tru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9" fillId="5" borderId="29" xfId="0" applyFont="true" applyBorder="true" applyAlignment="true" applyProtection="false">
      <alignment horizontal="center" vertical="center" textRotation="0" wrapText="true" indent="0" shrinkToFit="false"/>
      <protection locked="true" hidden="false"/>
    </xf>
    <xf numFmtId="164" fontId="9" fillId="5" borderId="30" xfId="0" applyFont="true" applyBorder="tru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4" borderId="33" xfId="0" applyFont="true" applyBorder="true" applyAlignment="false" applyProtection="false">
      <alignment horizontal="general" vertical="bottom" textRotation="0" wrapText="false" indent="0" shrinkToFit="false"/>
      <protection locked="true" hidden="false"/>
    </xf>
    <xf numFmtId="165" fontId="0" fillId="1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0" fillId="1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38" xfId="0" applyFont="true" applyBorder="true" applyAlignment="false" applyProtection="false">
      <alignment horizontal="general" vertical="bottom" textRotation="0" wrapText="false" indent="0" shrinkToFit="false"/>
      <protection locked="true" hidden="false"/>
    </xf>
    <xf numFmtId="165" fontId="0" fillId="10" borderId="39"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321840</xdr:colOff>
      <xdr:row>16</xdr:row>
      <xdr:rowOff>26640</xdr:rowOff>
    </xdr:to>
    <xdr:sp>
      <xdr:nvSpPr>
        <xdr:cNvPr id="0" name="CustomShape 1"/>
        <xdr:cNvSpPr/>
      </xdr:nvSpPr>
      <xdr:spPr>
        <a:xfrm>
          <a:off x="7854480" y="3152520"/>
          <a:ext cx="912600" cy="340920"/>
        </a:xfrm>
        <a:prstGeom prst="right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3647160</xdr:colOff>
      <xdr:row>25</xdr:row>
      <xdr:rowOff>46440</xdr:rowOff>
    </xdr:to>
    <xdr:pic>
      <xdr:nvPicPr>
        <xdr:cNvPr id="1" name="Image 9" descr=""/>
        <xdr:cNvPicPr/>
      </xdr:nvPicPr>
      <xdr:blipFill>
        <a:blip r:embed="rId1"/>
        <a:stretch/>
      </xdr:blipFill>
      <xdr:spPr>
        <a:xfrm>
          <a:off x="8978760" y="1466640"/>
          <a:ext cx="6911640" cy="3761280"/>
        </a:xfrm>
        <a:prstGeom prst="rect">
          <a:avLst/>
        </a:prstGeom>
        <a:ln>
          <a:solidFill>
            <a:srgbClr val="000000"/>
          </a:solid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645840</xdr:colOff>
      <xdr:row>32</xdr:row>
      <xdr:rowOff>26640</xdr:rowOff>
    </xdr:to>
    <xdr:sp>
      <xdr:nvSpPr>
        <xdr:cNvPr id="2" name="CustomShape 1"/>
        <xdr:cNvSpPr/>
      </xdr:nvSpPr>
      <xdr:spPr>
        <a:xfrm>
          <a:off x="1018800" y="6000480"/>
          <a:ext cx="579240" cy="47448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2284200</xdr:colOff>
      <xdr:row>12</xdr:row>
      <xdr:rowOff>45720</xdr:rowOff>
    </xdr:to>
    <xdr:sp>
      <xdr:nvSpPr>
        <xdr:cNvPr id="3" name="CustomShape 1"/>
        <xdr:cNvSpPr/>
      </xdr:nvSpPr>
      <xdr:spPr>
        <a:xfrm>
          <a:off x="3609720" y="2209680"/>
          <a:ext cx="579240" cy="47412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2379600</xdr:colOff>
      <xdr:row>12</xdr:row>
      <xdr:rowOff>26640</xdr:rowOff>
    </xdr:to>
    <xdr:sp>
      <xdr:nvSpPr>
        <xdr:cNvPr id="4" name="CustomShape 1"/>
        <xdr:cNvSpPr/>
      </xdr:nvSpPr>
      <xdr:spPr>
        <a:xfrm>
          <a:off x="3844080" y="2190600"/>
          <a:ext cx="579240" cy="47412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131400</xdr:rowOff>
    </xdr:to>
    <xdr:sp>
      <xdr:nvSpPr>
        <xdr:cNvPr id="5" name="CustomShape 1"/>
        <xdr:cNvSpPr/>
      </xdr:nvSpPr>
      <xdr:spPr>
        <a:xfrm>
          <a:off x="2019240" y="657000"/>
          <a:ext cx="360" cy="1188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112320</xdr:rowOff>
    </xdr:from>
    <xdr:to>
      <xdr:col>3</xdr:col>
      <xdr:colOff>617400</xdr:colOff>
      <xdr:row>9</xdr:row>
      <xdr:rowOff>119880</xdr:rowOff>
    </xdr:to>
    <xdr:sp>
      <xdr:nvSpPr>
        <xdr:cNvPr id="6" name="CustomShape 1"/>
        <xdr:cNvSpPr/>
      </xdr:nvSpPr>
      <xdr:spPr>
        <a:xfrm flipV="1">
          <a:off x="2104920" y="1826280"/>
          <a:ext cx="2780640" cy="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sommeprod-sommeprod-fonction-16753e75-9f68-4874-94ac-4d2145a2fd2e" TargetMode="External"/><Relationship Id="rId10" Type="http://schemas.openxmlformats.org/officeDocument/2006/relationships/hyperlink" Target="https://support.microsoft.com/fr-fr/office/index-fonction-a5dcf0dd-996d-40a4-a822-b56b061328bd" TargetMode="External"/><Relationship Id="rId11" Type="http://schemas.openxmlformats.org/officeDocument/2006/relationships/hyperlink" Target="https://support.microsoft.com/fr-fr/office/equiv-equiv-fonction-e8dffd45-c762-47d6-bf89-533f4a37673a" TargetMode="External"/><Relationship Id="rId12" Type="http://schemas.openxmlformats.org/officeDocument/2006/relationships/hyperlink" Target="https://support.microsoft.com/fr-fr/office/ligne-ligne-fonction-3a63b74a-c4d0-4093-b49a-e76eb49a6d8d" TargetMode="External"/><Relationship Id="rId13" Type="http://schemas.openxmlformats.org/officeDocument/2006/relationships/hyperlink" Target="https://support.microsoft.com/fr-fr/office/indirect-indirect-fonction-474b3a3a-8a26-4f44-b491-92b6306fa261" TargetMode="External"/><Relationship Id="rId14" Type="http://schemas.openxmlformats.org/officeDocument/2006/relationships/hyperlink" Target="https://support.microsoft.com/fr-fr/office/recherchev-recherchev-fonction-0bbc8083-26fe-4963-8ab8-93a18ad188a1" TargetMode="External"/><Relationship Id="rId15" Type="http://schemas.openxmlformats.org/officeDocument/2006/relationships/hyperlink" Target="https://support.microsoft.com/fr-fr/office/cherche-chercherb-fonctions-9ab04538-0e55-4719-a72e-b6f54513b495" TargetMode="External"/><Relationship Id="rId16" Type="http://schemas.openxmlformats.org/officeDocument/2006/relationships/hyperlink" Target="https://support.microsoft.com/fr-fr/office/nb-si-nb-si-fonction-e0de10c6-f885-4e71-abb4-1f464816df34" TargetMode="External"/><Relationship Id="rId17" Type="http://schemas.openxmlformats.org/officeDocument/2006/relationships/hyperlink" Target="https://support.microsoft.com/fr-fr/office/somme-somme-fonction-043e1c7d-7726-4e80-8f32-07b23e057f89" TargetMode="External"/><Relationship Id="rId18" Type="http://schemas.openxmlformats.org/officeDocument/2006/relationships/hyperlink" Target="https://support.microsoft.com/fr-fr/office/rang-rang-fonction-6a2fc49d-1831-4a03-9d8c-c279cf99f723" TargetMode="External"/><Relationship Id="rId19" Type="http://schemas.openxmlformats.org/officeDocument/2006/relationships/hyperlink" Target="https://support.microsoft.com/fr-fr/office/somme-si-somme-si-fonction-169b8c99-c05c-4483-a712-1697a653039b" TargetMode="External"/><Relationship Id="rId20" Type="http://schemas.openxmlformats.org/officeDocument/2006/relationships/hyperlink" Target="https://support.microsoft.com/fr-fr/office/alea-alea-fonction-4cbfa695-8869-4788-8d90-021ea9f5be73" TargetMode="External"/><Relationship Id="rId21" Type="http://schemas.openxmlformats.org/officeDocument/2006/relationships/hyperlink" Target="https://support.microsoft.com/fr-fr/office/fonction-min-61635d12-920f-4ce2-a70f-96f202dcc152" TargetMode="External"/><Relationship Id="rId22" Type="http://schemas.openxmlformats.org/officeDocument/2006/relationships/hyperlink" Target="https://support.microsoft.com/fr-fr/office/fonction-max-e0012414-9ac8-4b34-9a47-73e662c08098" TargetMode="External"/><Relationship Id="rId23" Type="http://schemas.openxmlformats.org/officeDocument/2006/relationships/hyperlink" Target="https://support.microsoft.com/fr-fr/office/abs-abs-fonction-3420200f-5628-4e8c-99da-c99d7c87713c" TargetMode="External"/><Relationship Id="rId24" Type="http://schemas.openxmlformats.org/officeDocument/2006/relationships/hyperlink" Target="https://support.microsoft.com/fr-fr/office/arrondi-arrondi-fonction-c018c5d8-40fb-4053-90b1-b3e7f61a213c" TargetMode="External"/><Relationship Id="rId25" Type="http://schemas.openxmlformats.org/officeDocument/2006/relationships/hyperlink" Target="https://support.microsoft.com/fr-fr/office/somme-si-ens-somme-si-ens-fonction-c9e748f5-7ea7-455d-9406-611cebce642b" TargetMode="External"/><Relationship Id="rId26" Type="http://schemas.openxmlformats.org/officeDocument/2006/relationships/hyperlink" Target="https://support.microsoft.com/fr-fr/office/nbcar-lenb-fonctions-29236f94-cedc-429d-affd-b5e33d2c67cb" TargetMode="External"/><Relationship Id="rId27" Type="http://schemas.openxmlformats.org/officeDocument/2006/relationships/hyperlink" Target="https://support.microsoft.com/fr-fr/office/supprespace-fonction-410388fa-c5df-49c6-b16c-9e5630b479f9" TargetMode="External"/><Relationship Id="rId28" Type="http://schemas.openxmlformats.org/officeDocument/2006/relationships/hyperlink" Target="https://support.microsoft.com/fr-fr/office/stxt-stxtb-fonctions-d5f9e25c-d7d6-472e-b568-4ecb12433028" TargetMode="External"/><Relationship Id="rId29" Type="http://schemas.openxmlformats.org/officeDocument/2006/relationships/hyperlink" Target="https://support.microsoft.com/fr-fr/office/gauche-gaucheb-fonctions-9203d2d2-7960-479b-84c6-1ea52b99640c" TargetMode="External"/><Relationship Id="rId30" Type="http://schemas.openxmlformats.org/officeDocument/2006/relationships/hyperlink" Target="https://support.microsoft.com/fr-fr/office/droite-droiteb-fonctions-240267ee-9afa-4639-a02b-f19e1786cf2f" TargetMode="External"/><Relationship Id="rId31" Type="http://schemas.openxmlformats.org/officeDocument/2006/relationships/hyperlink" Target="https://support.microsoft.com/fr-fr/office/substitue-substitue-fonction-6434944e-a904-4336-a9b0-1e58df3bc332" TargetMode="External"/><Relationship Id="rId32"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6.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B1:G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D22" activeCellId="0" sqref="D22"/>
    </sheetView>
  </sheetViews>
  <sheetFormatPr defaultColWidth="11.421875" defaultRowHeight="15" zeroHeight="false" outlineLevelRow="0" outlineLevelCol="0"/>
  <cols>
    <col collapsed="false" customWidth="true" hidden="false" outlineLevel="0" max="1" min="1" style="1" width="2.29"/>
    <col collapsed="false" customWidth="true" hidden="false" outlineLevel="0" max="2" min="2" style="2" width="12.86"/>
    <col collapsed="false" customWidth="false" hidden="true" outlineLevel="0" max="3" min="3" style="2" width="11.42"/>
    <col collapsed="false" customWidth="true" hidden="false" outlineLevel="0" max="4" min="4" style="1" width="51.83"/>
    <col collapsed="false" customWidth="true" hidden="false" outlineLevel="0" max="5" min="5" style="1" width="81.59"/>
    <col collapsed="false" customWidth="true" hidden="false" outlineLevel="0" max="6" min="6" style="1" width="102.14"/>
    <col collapsed="false" customWidth="false" hidden="false" outlineLevel="0" max="1024" min="7" style="1" width="11.42"/>
  </cols>
  <sheetData>
    <row r="1" customFormat="false" ht="5.25" hidden="false" customHeight="true" outlineLevel="0" collapsed="false"/>
    <row r="2" customFormat="false" ht="18" hidden="false" customHeight="true" outlineLevel="0" collapsed="false">
      <c r="B2" s="3" t="s">
        <v>0</v>
      </c>
      <c r="C2" s="3"/>
      <c r="D2" s="3"/>
      <c r="E2" s="3"/>
    </row>
    <row r="3" customFormat="false" ht="31.5" hidden="false" customHeight="true" outlineLevel="0" collapsed="false">
      <c r="B3" s="4" t="s">
        <v>1</v>
      </c>
      <c r="C3" s="4" t="s">
        <v>2</v>
      </c>
      <c r="D3" s="4" t="s">
        <v>3</v>
      </c>
      <c r="E3" s="4" t="s">
        <v>4</v>
      </c>
      <c r="F3" s="4" t="s">
        <v>5</v>
      </c>
    </row>
    <row r="4" customFormat="false" ht="30" hidden="true" customHeight="false" outlineLevel="0" collapsed="false">
      <c r="B4" s="5" t="s">
        <v>6</v>
      </c>
      <c r="C4" s="5" t="s">
        <v>7</v>
      </c>
      <c r="D4" s="6" t="s">
        <v>8</v>
      </c>
      <c r="E4" s="6" t="s">
        <v>9</v>
      </c>
      <c r="F4" s="7" t="s">
        <v>10</v>
      </c>
      <c r="G4" s="1" t="s">
        <v>11</v>
      </c>
    </row>
    <row r="5" customFormat="false" ht="45" hidden="true" customHeight="false" outlineLevel="0" collapsed="false">
      <c r="B5" s="5" t="s">
        <v>6</v>
      </c>
      <c r="C5" s="5" t="s">
        <v>7</v>
      </c>
      <c r="D5" s="6" t="s">
        <v>12</v>
      </c>
      <c r="E5" s="6" t="s">
        <v>13</v>
      </c>
      <c r="F5" s="7" t="s">
        <v>14</v>
      </c>
      <c r="G5" s="1" t="s">
        <v>11</v>
      </c>
    </row>
    <row r="6" customFormat="false" ht="15" hidden="true" customHeight="false" outlineLevel="0" collapsed="false">
      <c r="B6" s="5" t="s">
        <v>6</v>
      </c>
      <c r="C6" s="5" t="s">
        <v>7</v>
      </c>
      <c r="D6" s="6" t="s">
        <v>15</v>
      </c>
      <c r="E6" s="6" t="s">
        <v>16</v>
      </c>
      <c r="F6" s="7" t="s">
        <v>17</v>
      </c>
      <c r="G6" s="1" t="s">
        <v>11</v>
      </c>
    </row>
    <row r="7" customFormat="false" ht="30" hidden="true" customHeight="false" outlineLevel="0" collapsed="false">
      <c r="B7" s="5" t="s">
        <v>6</v>
      </c>
      <c r="C7" s="5" t="s">
        <v>18</v>
      </c>
      <c r="D7" s="6" t="s">
        <v>19</v>
      </c>
      <c r="E7" s="6" t="s">
        <v>20</v>
      </c>
      <c r="F7" s="7" t="s">
        <v>21</v>
      </c>
      <c r="G7" s="1" t="s">
        <v>11</v>
      </c>
    </row>
    <row r="8" customFormat="false" ht="28.35" hidden="true" customHeight="false" outlineLevel="0" collapsed="false">
      <c r="B8" s="5" t="s">
        <v>22</v>
      </c>
      <c r="C8" s="5" t="s">
        <v>18</v>
      </c>
      <c r="D8" s="6" t="s">
        <v>23</v>
      </c>
      <c r="E8" s="6" t="s">
        <v>24</v>
      </c>
      <c r="F8" s="7" t="s">
        <v>25</v>
      </c>
      <c r="G8" s="1" t="s">
        <v>11</v>
      </c>
    </row>
    <row r="9" customFormat="false" ht="75" hidden="true" customHeight="false" outlineLevel="0" collapsed="false">
      <c r="B9" s="5" t="s">
        <v>22</v>
      </c>
      <c r="C9" s="5" t="s">
        <v>7</v>
      </c>
      <c r="D9" s="6" t="s">
        <v>26</v>
      </c>
      <c r="E9" s="6" t="s">
        <v>27</v>
      </c>
      <c r="F9" s="7" t="s">
        <v>28</v>
      </c>
      <c r="G9" s="1" t="s">
        <v>11</v>
      </c>
    </row>
    <row r="10" customFormat="false" ht="30" hidden="true" customHeight="false" outlineLevel="0" collapsed="false">
      <c r="B10" s="5" t="s">
        <v>22</v>
      </c>
      <c r="C10" s="5" t="s">
        <v>7</v>
      </c>
      <c r="D10" s="6" t="s">
        <v>29</v>
      </c>
      <c r="E10" s="6" t="s">
        <v>30</v>
      </c>
      <c r="F10" s="7" t="s">
        <v>31</v>
      </c>
      <c r="G10" s="1" t="s">
        <v>11</v>
      </c>
    </row>
    <row r="11" customFormat="false" ht="45" hidden="true" customHeight="false" outlineLevel="0" collapsed="false">
      <c r="B11" s="5" t="s">
        <v>22</v>
      </c>
      <c r="C11" s="5" t="s">
        <v>18</v>
      </c>
      <c r="D11" s="6" t="s">
        <v>32</v>
      </c>
      <c r="E11" s="6" t="s">
        <v>33</v>
      </c>
      <c r="F11" s="7" t="s">
        <v>34</v>
      </c>
      <c r="G11" s="1" t="s">
        <v>11</v>
      </c>
    </row>
    <row r="12" customFormat="false" ht="14.9" hidden="true" customHeight="false" outlineLevel="0" collapsed="false">
      <c r="B12" s="5" t="s">
        <v>22</v>
      </c>
      <c r="C12" s="5" t="s">
        <v>18</v>
      </c>
      <c r="D12" s="6" t="s">
        <v>35</v>
      </c>
      <c r="E12" s="6" t="s">
        <v>36</v>
      </c>
      <c r="F12" s="7" t="s">
        <v>11</v>
      </c>
      <c r="G12" s="1" t="s">
        <v>11</v>
      </c>
    </row>
    <row r="13" customFormat="false" ht="109.1" hidden="true" customHeight="false" outlineLevel="0" collapsed="false">
      <c r="B13" s="5" t="s">
        <v>37</v>
      </c>
      <c r="C13" s="5" t="s">
        <v>38</v>
      </c>
      <c r="D13" s="6" t="s">
        <v>39</v>
      </c>
      <c r="E13" s="6" t="s">
        <v>40</v>
      </c>
      <c r="F13" s="7" t="s">
        <v>41</v>
      </c>
      <c r="G13" s="1" t="s">
        <v>11</v>
      </c>
    </row>
    <row r="14" customFormat="false" ht="14.2" hidden="true" customHeight="false" outlineLevel="0" collapsed="false">
      <c r="B14" s="5" t="s">
        <v>42</v>
      </c>
      <c r="C14" s="5" t="s">
        <v>38</v>
      </c>
      <c r="D14" s="6" t="s">
        <v>43</v>
      </c>
      <c r="E14" s="6" t="s">
        <v>44</v>
      </c>
      <c r="F14" s="7" t="s">
        <v>45</v>
      </c>
      <c r="G14" s="1" t="s">
        <v>11</v>
      </c>
    </row>
    <row r="15" customFormat="false" ht="28.45" hidden="true" customHeight="false" outlineLevel="0" collapsed="false">
      <c r="B15" s="5" t="s">
        <v>42</v>
      </c>
      <c r="C15" s="5" t="s">
        <v>38</v>
      </c>
      <c r="D15" s="6" t="s">
        <v>46</v>
      </c>
      <c r="E15" s="6" t="s">
        <v>47</v>
      </c>
      <c r="F15" s="7" t="s">
        <v>48</v>
      </c>
      <c r="G15" s="1" t="s">
        <v>11</v>
      </c>
    </row>
    <row r="16" customFormat="false" ht="14.2" hidden="true" customHeight="false" outlineLevel="0" collapsed="false">
      <c r="B16" s="5" t="s">
        <v>42</v>
      </c>
      <c r="C16" s="5" t="s">
        <v>7</v>
      </c>
      <c r="D16" s="6" t="s">
        <v>49</v>
      </c>
      <c r="E16" s="6" t="s">
        <v>50</v>
      </c>
      <c r="F16" s="7" t="s">
        <v>51</v>
      </c>
      <c r="G16" s="1" t="s">
        <v>11</v>
      </c>
    </row>
    <row r="17" customFormat="false" ht="54.95" hidden="true" customHeight="false" outlineLevel="0" collapsed="false">
      <c r="B17" s="5" t="s">
        <v>42</v>
      </c>
      <c r="C17" s="5" t="s">
        <v>38</v>
      </c>
      <c r="D17" s="6" t="s">
        <v>52</v>
      </c>
      <c r="E17" s="6" t="s">
        <v>53</v>
      </c>
      <c r="F17" s="7" t="s">
        <v>54</v>
      </c>
      <c r="G17" s="1" t="s">
        <v>11</v>
      </c>
    </row>
    <row r="18" customFormat="false" ht="54.95" hidden="true" customHeight="false" outlineLevel="0" collapsed="false">
      <c r="B18" s="5" t="s">
        <v>55</v>
      </c>
      <c r="C18" s="5" t="s">
        <v>18</v>
      </c>
      <c r="D18" s="6" t="s">
        <v>56</v>
      </c>
      <c r="E18" s="6" t="s">
        <v>57</v>
      </c>
      <c r="F18" s="7" t="s">
        <v>58</v>
      </c>
      <c r="G18" s="1" t="s">
        <v>11</v>
      </c>
    </row>
    <row r="19" customFormat="false" ht="41.35" hidden="false" customHeight="false" outlineLevel="0" collapsed="false">
      <c r="B19" s="5" t="s">
        <v>59</v>
      </c>
      <c r="C19" s="5" t="s">
        <v>18</v>
      </c>
      <c r="D19" s="6" t="s">
        <v>60</v>
      </c>
      <c r="E19" s="6" t="s">
        <v>61</v>
      </c>
      <c r="F19" s="7" t="s">
        <v>62</v>
      </c>
      <c r="G19" s="1" t="s">
        <v>11</v>
      </c>
    </row>
    <row r="20" customFormat="false" ht="28.9" hidden="false" customHeight="false" outlineLevel="0" collapsed="false">
      <c r="B20" s="5" t="s">
        <v>63</v>
      </c>
      <c r="C20" s="5" t="s">
        <v>7</v>
      </c>
      <c r="D20" s="6" t="s">
        <v>64</v>
      </c>
      <c r="E20" s="6" t="s">
        <v>65</v>
      </c>
      <c r="F20" s="7" t="s">
        <v>66</v>
      </c>
      <c r="G20" s="1" t="s">
        <v>11</v>
      </c>
    </row>
    <row r="21" customFormat="false" ht="28.9" hidden="false" customHeight="false" outlineLevel="0" collapsed="false">
      <c r="B21" s="5" t="s">
        <v>63</v>
      </c>
      <c r="C21" s="5" t="s">
        <v>7</v>
      </c>
      <c r="D21" s="6" t="s">
        <v>67</v>
      </c>
      <c r="E21" s="6" t="s">
        <v>68</v>
      </c>
      <c r="F21" s="7" t="s">
        <v>69</v>
      </c>
      <c r="G21" s="1" t="s">
        <v>11</v>
      </c>
    </row>
    <row r="22" customFormat="false" ht="41.95" hidden="false" customHeight="false" outlineLevel="0" collapsed="false">
      <c r="B22" s="5" t="s">
        <v>63</v>
      </c>
      <c r="C22" s="5" t="s">
        <v>18</v>
      </c>
      <c r="D22" s="6" t="s">
        <v>70</v>
      </c>
      <c r="E22" s="6" t="s">
        <v>71</v>
      </c>
      <c r="F22" s="7" t="s">
        <v>72</v>
      </c>
      <c r="G22" s="1" t="s">
        <v>11</v>
      </c>
    </row>
    <row r="23" customFormat="false" ht="14.9" hidden="false" customHeight="false" outlineLevel="0" collapsed="false">
      <c r="B23" s="5" t="s">
        <v>63</v>
      </c>
      <c r="C23" s="5" t="s">
        <v>18</v>
      </c>
      <c r="D23" s="6" t="s">
        <v>73</v>
      </c>
      <c r="E23" s="6" t="s">
        <v>74</v>
      </c>
      <c r="F23" s="7" t="s">
        <v>75</v>
      </c>
      <c r="G23" s="1" t="s">
        <v>11</v>
      </c>
    </row>
    <row r="24" customFormat="false" ht="41.95" hidden="false" customHeight="false" outlineLevel="0" collapsed="false">
      <c r="B24" s="5" t="s">
        <v>63</v>
      </c>
      <c r="C24" s="5" t="s">
        <v>7</v>
      </c>
      <c r="D24" s="6" t="s">
        <v>76</v>
      </c>
      <c r="E24" s="6" t="s">
        <v>77</v>
      </c>
      <c r="F24" s="7" t="s">
        <v>78</v>
      </c>
      <c r="G24" s="1" t="s">
        <v>11</v>
      </c>
    </row>
    <row r="25" customFormat="false" ht="14.9" hidden="false" customHeight="false" outlineLevel="0" collapsed="false">
      <c r="B25" s="5" t="s">
        <v>63</v>
      </c>
      <c r="C25" s="5" t="s">
        <v>7</v>
      </c>
      <c r="D25" s="6" t="s">
        <v>79</v>
      </c>
      <c r="E25" s="6" t="s">
        <v>80</v>
      </c>
      <c r="F25" s="7" t="s">
        <v>81</v>
      </c>
      <c r="G25" s="1" t="s">
        <v>11</v>
      </c>
    </row>
    <row r="26" customFormat="false" ht="14.9" hidden="false" customHeight="false" outlineLevel="0" collapsed="false">
      <c r="B26" s="5" t="s">
        <v>63</v>
      </c>
      <c r="C26" s="5" t="s">
        <v>7</v>
      </c>
      <c r="D26" s="6" t="s">
        <v>82</v>
      </c>
      <c r="E26" s="6" t="s">
        <v>83</v>
      </c>
      <c r="F26" s="7" t="s">
        <v>84</v>
      </c>
      <c r="G26" s="1" t="s">
        <v>11</v>
      </c>
    </row>
    <row r="27" customFormat="false" ht="28.9" hidden="false" customHeight="false" outlineLevel="0" collapsed="false">
      <c r="B27" s="5" t="s">
        <v>63</v>
      </c>
      <c r="C27" s="5" t="s">
        <v>7</v>
      </c>
      <c r="D27" s="6" t="s">
        <v>85</v>
      </c>
      <c r="E27" s="6" t="s">
        <v>86</v>
      </c>
      <c r="F27" s="7" t="s">
        <v>87</v>
      </c>
      <c r="G27" s="1" t="s">
        <v>11</v>
      </c>
    </row>
    <row r="28" customFormat="false" ht="14.9" hidden="false" customHeight="false" outlineLevel="0" collapsed="false">
      <c r="B28" s="5" t="s">
        <v>63</v>
      </c>
      <c r="C28" s="5" t="s">
        <v>7</v>
      </c>
      <c r="D28" s="6" t="s">
        <v>88</v>
      </c>
      <c r="E28" s="6" t="s">
        <v>89</v>
      </c>
      <c r="F28" s="7" t="s">
        <v>90</v>
      </c>
      <c r="G28" s="1" t="s">
        <v>11</v>
      </c>
    </row>
    <row r="29" customFormat="false" ht="28.9" hidden="false" customHeight="false" outlineLevel="0" collapsed="false">
      <c r="B29" s="5" t="s">
        <v>63</v>
      </c>
      <c r="C29" s="5" t="s">
        <v>18</v>
      </c>
      <c r="D29" s="6" t="s">
        <v>91</v>
      </c>
      <c r="E29" s="6" t="s">
        <v>92</v>
      </c>
      <c r="F29" s="7" t="s">
        <v>93</v>
      </c>
      <c r="G29" s="1" t="s">
        <v>11</v>
      </c>
    </row>
    <row r="30" customFormat="false" ht="53.55" hidden="false" customHeight="true" outlineLevel="0" collapsed="false">
      <c r="B30" s="5" t="s">
        <v>94</v>
      </c>
      <c r="C30" s="5" t="s">
        <v>7</v>
      </c>
      <c r="D30" s="6" t="s">
        <v>95</v>
      </c>
      <c r="E30" s="6" t="s">
        <v>96</v>
      </c>
      <c r="F30" s="7" t="s">
        <v>97</v>
      </c>
      <c r="G30" s="1" t="s">
        <v>11</v>
      </c>
    </row>
    <row r="31" customFormat="false" ht="53.55" hidden="false" customHeight="true" outlineLevel="0" collapsed="false">
      <c r="B31" s="5" t="s">
        <v>94</v>
      </c>
      <c r="C31" s="5" t="s">
        <v>7</v>
      </c>
      <c r="D31" s="6" t="s">
        <v>98</v>
      </c>
      <c r="E31" s="6" t="s">
        <v>99</v>
      </c>
      <c r="F31" s="7" t="s">
        <v>100</v>
      </c>
      <c r="G31" s="1" t="s">
        <v>11</v>
      </c>
    </row>
    <row r="32" customFormat="false" ht="53.55" hidden="false" customHeight="true" outlineLevel="0" collapsed="false">
      <c r="B32" s="5" t="s">
        <v>94</v>
      </c>
      <c r="C32" s="5" t="s">
        <v>18</v>
      </c>
      <c r="D32" s="6" t="s">
        <v>101</v>
      </c>
      <c r="E32" s="6" t="s">
        <v>102</v>
      </c>
      <c r="F32" s="7" t="s">
        <v>103</v>
      </c>
      <c r="G32" s="1" t="s">
        <v>11</v>
      </c>
    </row>
    <row r="33" customFormat="false" ht="53.55" hidden="false" customHeight="true" outlineLevel="0" collapsed="false">
      <c r="B33" s="5" t="s">
        <v>94</v>
      </c>
      <c r="C33" s="5" t="s">
        <v>7</v>
      </c>
      <c r="D33" s="6" t="s">
        <v>104</v>
      </c>
      <c r="E33" s="6" t="s">
        <v>105</v>
      </c>
      <c r="F33" s="7" t="s">
        <v>106</v>
      </c>
      <c r="G33" s="1" t="s">
        <v>11</v>
      </c>
    </row>
    <row r="34" customFormat="false" ht="53.55" hidden="false" customHeight="true" outlineLevel="0" collapsed="false">
      <c r="B34" s="5" t="s">
        <v>94</v>
      </c>
      <c r="C34" s="5" t="s">
        <v>7</v>
      </c>
      <c r="D34" s="6" t="s">
        <v>107</v>
      </c>
      <c r="E34" s="6" t="s">
        <v>108</v>
      </c>
      <c r="F34" s="7" t="s">
        <v>109</v>
      </c>
      <c r="G34" s="1" t="s">
        <v>11</v>
      </c>
    </row>
    <row r="35" customFormat="false" ht="28.9" hidden="false" customHeight="false" outlineLevel="0" collapsed="false">
      <c r="B35" s="5" t="s">
        <v>94</v>
      </c>
      <c r="C35" s="5" t="s">
        <v>18</v>
      </c>
      <c r="D35" s="6" t="s">
        <v>110</v>
      </c>
      <c r="E35" s="6" t="s">
        <v>111</v>
      </c>
      <c r="F35" s="7" t="s">
        <v>112</v>
      </c>
      <c r="G35" s="1" t="s">
        <v>11</v>
      </c>
    </row>
    <row r="36" customFormat="false" ht="13.8" hidden="false" customHeight="false" outlineLevel="0" collapsed="false"/>
    <row r="39" customFormat="false" ht="14.9" hidden="false" customHeight="false" outlineLevel="0" collapsed="false">
      <c r="D39" s="1" t="s">
        <v>113</v>
      </c>
      <c r="E39" s="1" t="n">
        <f aca="false">SEARCH(" ", E30, 9)</f>
        <v>11</v>
      </c>
    </row>
    <row r="40" customFormat="false" ht="14.9" hidden="false" customHeight="false" outlineLevel="0" collapsed="false">
      <c r="E40" s="1" t="str">
        <f aca="false">RIGHT(E30,6)</f>
        <v>texte.</v>
      </c>
    </row>
    <row r="41" customFormat="false" ht="14.9" hidden="false" customHeight="false" outlineLevel="0" collapsed="false">
      <c r="E41" s="1" t="str">
        <f aca="false">MID(E30,8,17)</f>
        <v>le nombre de car</v>
      </c>
    </row>
    <row r="43" customFormat="false" ht="14.9" hidden="false" customHeight="false" outlineLevel="0" collapsed="false">
      <c r="E43" s="1" t="e">
        <f aca="false">indirect</f>
        <v>#NAME?</v>
      </c>
    </row>
    <row r="44" customFormat="false" ht="28.35" hidden="false" customHeight="false" outlineLevel="0" collapsed="false">
      <c r="E44" s="1" t="str">
        <f aca="true">INDIRECT("E33")</f>
        <v>Renvoie le(s) premier(s) caractère(s) d’une chaîne de texte selon le nombre de caractères que vous spécifiez.</v>
      </c>
    </row>
    <row r="45" customFormat="false" ht="14.9" hidden="false" customHeight="false" outlineLevel="0" collapsed="false">
      <c r="D45" s="1" t="n">
        <v>127.3491</v>
      </c>
    </row>
    <row r="46" customFormat="false" ht="28.35" hidden="false" customHeight="false" outlineLevel="0" collapsed="false">
      <c r="D46" s="1" t="n">
        <v>6</v>
      </c>
      <c r="E46" s="1" t="str">
        <f aca="false">E33</f>
        <v>Renvoie le(s) premier(s) caractère(s) d’une chaîne de texte selon le nombre de caractères que vous spécifiez.</v>
      </c>
    </row>
    <row r="47" customFormat="false" ht="14.9" hidden="false" customHeight="false" outlineLevel="0" collapsed="false">
      <c r="D47" s="1" t="n">
        <v>128</v>
      </c>
    </row>
    <row r="48" customFormat="false" ht="14.9" hidden="false" customHeight="false" outlineLevel="0" collapsed="false">
      <c r="E48" s="1" t="n">
        <f aca="false">ROUND(D45,2)</f>
        <v>127.35</v>
      </c>
    </row>
    <row r="49" customFormat="false" ht="14.9" hidden="false" customHeight="false" outlineLevel="0" collapsed="false">
      <c r="E49" s="1" t="n">
        <f aca="false">ROUND(D46,2)</f>
        <v>6</v>
      </c>
    </row>
    <row r="50" customFormat="false" ht="14.9" hidden="false" customHeight="false" outlineLevel="0" collapsed="false">
      <c r="E50" s="1" t="e">
        <f aca="false">RAND(RAND(10))</f>
        <v>#VALUE!</v>
      </c>
    </row>
    <row r="51" customFormat="false" ht="14.9" hidden="false" customHeight="false" outlineLevel="0" collapsed="false">
      <c r="D51" s="8"/>
      <c r="E51" s="8" t="e">
        <f aca="false">SUMIF(D45:D47,&lt;100,D45:D47)</f>
        <v>#VALUE!</v>
      </c>
    </row>
    <row r="52" customFormat="false" ht="13.8" hidden="false" customHeight="false" outlineLevel="0" collapsed="false"/>
    <row r="53" customFormat="false" ht="14.9" hidden="false" customHeight="false" outlineLevel="0" collapsed="false">
      <c r="F53" s="1" t="str">
        <f aca="false">LEFT(D54)</f>
        <v>h</v>
      </c>
    </row>
    <row r="54" customFormat="false" ht="14.9" hidden="false" customHeight="false" outlineLevel="0" collapsed="false">
      <c r="D54" s="1" t="s">
        <v>114</v>
      </c>
      <c r="E54" s="9" t="n">
        <v>8</v>
      </c>
      <c r="F54" s="1" t="e">
        <f aca="false">SUMIFS(E54:E57,D54:D57,LEFT() = "c")</f>
        <v>#VALUE!</v>
      </c>
    </row>
    <row r="55" customFormat="false" ht="14.9" hidden="false" customHeight="false" outlineLevel="0" collapsed="false">
      <c r="D55" s="1" t="s">
        <v>115</v>
      </c>
      <c r="E55" s="1" t="n">
        <v>4</v>
      </c>
    </row>
    <row r="56" customFormat="false" ht="14.9" hidden="false" customHeight="false" outlineLevel="0" collapsed="false">
      <c r="D56" s="1" t="s">
        <v>116</v>
      </c>
      <c r="E56" s="1" t="n">
        <v>2</v>
      </c>
    </row>
    <row r="57" customFormat="false" ht="14.9" hidden="false" customHeight="false" outlineLevel="0" collapsed="false">
      <c r="D57" s="1" t="s">
        <v>117</v>
      </c>
      <c r="E57" s="1" t="n">
        <v>7</v>
      </c>
    </row>
  </sheetData>
  <autoFilter ref="B3:G35">
    <filterColumn colId="0">
      <filters>
        <filter val="Recherche / Texte"/>
        <filter val="Statistiques"/>
        <filter val="Texte"/>
      </filters>
    </filterColumn>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3" r:id="rId9" display="https://support.microsoft.com/fr-fr/office/sommeprod-sommeprod-fonction-16753e75-9f68-4874-94ac-4d2145a2fd2e"/>
    <hyperlink ref="F14" r:id="rId10" display="https://support.microsoft.com/fr-fr/office/index-fonction-a5dcf0dd-996d-40a4-a822-b56b061328bd"/>
    <hyperlink ref="F15" r:id="rId11" display="https://support.microsoft.com/fr-fr/office/equiv-equiv-fonction-e8dffd45-c762-47d6-bf89-533f4a37673a"/>
    <hyperlink ref="F16" r:id="rId12" display="https://support.microsoft.com/fr-fr/office/ligne-ligne-fonction-3a63b74a-c4d0-4093-b49a-e76eb49a6d8d"/>
    <hyperlink ref="F17" r:id="rId13" display="https://support.microsoft.com/fr-fr/office/indirect-indirect-fonction-474b3a3a-8a26-4f44-b491-92b6306fa261"/>
    <hyperlink ref="F18" r:id="rId14" display="https://support.microsoft.com/fr-fr/office/recherchev-recherchev-fonction-0bbc8083-26fe-4963-8ab8-93a18ad188a1"/>
    <hyperlink ref="F19" r:id="rId15" display="https://support.microsoft.com/fr-fr/office/cherche-chercherb-fonctions-9ab04538-0e55-4719-a72e-b6f54513b495"/>
    <hyperlink ref="F20" r:id="rId16" display="https://support.microsoft.com/fr-fr/office/nb-si-nb-si-fonction-e0de10c6-f885-4e71-abb4-1f464816df34"/>
    <hyperlink ref="F21" r:id="rId17" display="https://support.microsoft.com/fr-fr/office/somme-somme-fonction-043e1c7d-7726-4e80-8f32-07b23e057f89"/>
    <hyperlink ref="F22" r:id="rId18" display="https://support.microsoft.com/fr-fr/office/rang-rang-fonction-6a2fc49d-1831-4a03-9d8c-c279cf99f723"/>
    <hyperlink ref="F23" r:id="rId19" display="https://support.microsoft.com/fr-fr/office/somme-si-somme-si-fonction-169b8c99-c05c-4483-a712-1697a653039b"/>
    <hyperlink ref="F24" r:id="rId20" display="https://support.microsoft.com/fr-fr/office/alea-alea-fonction-4cbfa695-8869-4788-8d90-021ea9f5be73"/>
    <hyperlink ref="F25" r:id="rId21" display="https://support.microsoft.com/fr-fr/office/fonction-min-61635d12-920f-4ce2-a70f-96f202dcc152"/>
    <hyperlink ref="F26" r:id="rId22" display="https://support.microsoft.com/fr-fr/office/fonction-max-e0012414-9ac8-4b34-9a47-73e662c08098"/>
    <hyperlink ref="F27" r:id="rId23" display="https://support.microsoft.com/fr-fr/office/abs-abs-fonction-3420200f-5628-4e8c-99da-c99d7c87713c"/>
    <hyperlink ref="F28" r:id="rId24" display="https://support.microsoft.com/fr-fr/office/arrondi-arrondi-fonction-c018c5d8-40fb-4053-90b1-b3e7f61a213c"/>
    <hyperlink ref="F29" r:id="rId25" display="https://support.microsoft.com/fr-fr/office/somme-si-ens-somme-si-ens-fonction-c9e748f5-7ea7-455d-9406-611cebce642b"/>
    <hyperlink ref="F30" r:id="rId26" display="https://support.microsoft.com/fr-fr/office/nbcar-lenb-fonctions-29236f94-cedc-429d-affd-b5e33d2c67cb"/>
    <hyperlink ref="F31" r:id="rId27" display="https://support.microsoft.com/fr-fr/office/supprespace-fonction-410388fa-c5df-49c6-b16c-9e5630b479f9"/>
    <hyperlink ref="F32" r:id="rId28" display="https://support.microsoft.com/fr-fr/office/stxt-stxtb-fonctions-d5f9e25c-d7d6-472e-b568-4ecb12433028"/>
    <hyperlink ref="F33" r:id="rId29" display="https://support.microsoft.com/fr-fr/office/gauche-gaucheb-fonctions-9203d2d2-7960-479b-84c6-1ea52b99640c"/>
    <hyperlink ref="F34" r:id="rId30" display="https://support.microsoft.com/fr-fr/office/droite-droiteb-fonctions-240267ee-9afa-4639-a02b-f19e1786cf2f"/>
    <hyperlink ref="F35" r:id="rId31"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10.71484375" defaultRowHeight="15" zeroHeight="false" outlineLevelRow="0" outlineLevelCol="0"/>
  <cols>
    <col collapsed="false" customWidth="true" hidden="false" outlineLevel="0" max="3" min="3" style="0" width="19.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G54"/>
  <sheetViews>
    <sheetView showFormulas="false" showGridLines="false" showRowColHeaders="true" showZeros="true" rightToLeft="false" tabSelected="false" showOutlineSymbols="true" defaultGridColor="true" view="normal" topLeftCell="A29" colorId="64" zoomScale="90" zoomScaleNormal="90" zoomScalePageLayoutView="100" workbookViewId="0">
      <selection pane="topLeft" activeCell="D48" activeCellId="0" sqref="D48"/>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5" min="3" style="0" width="28.99"/>
    <col collapsed="false" customWidth="true" hidden="false" outlineLevel="0" max="6" min="6" style="0" width="3.57"/>
    <col collapsed="false" customWidth="true" hidden="false" outlineLevel="0" max="7" min="7" style="0" width="38.59"/>
  </cols>
  <sheetData>
    <row r="1" customFormat="false" ht="15.75" hidden="false" customHeight="false" outlineLevel="0" collapsed="false"/>
    <row r="2" s="11" customFormat="true" ht="30.75" hidden="false" customHeight="true" outlineLevel="0" collapsed="false">
      <c r="B2" s="12" t="s">
        <v>118</v>
      </c>
      <c r="C2" s="13" t="s">
        <v>119</v>
      </c>
      <c r="D2" s="13"/>
      <c r="E2" s="13"/>
    </row>
    <row r="3" customFormat="false" ht="15.75" hidden="false" customHeight="false" outlineLevel="0" collapsed="false"/>
    <row r="4" customFormat="false" ht="15" hidden="false" customHeight="false" outlineLevel="0" collapsed="false">
      <c r="C4" s="14" t="s">
        <v>94</v>
      </c>
      <c r="D4" s="14" t="s">
        <v>120</v>
      </c>
      <c r="E4" s="14" t="s">
        <v>121</v>
      </c>
    </row>
    <row r="5" customFormat="false" ht="15" hidden="false" customHeight="false" outlineLevel="0" collapsed="false">
      <c r="C5" s="15" t="s">
        <v>122</v>
      </c>
      <c r="D5" s="16" t="str">
        <f aca="false">LEFT(C5,1)</f>
        <v>A</v>
      </c>
      <c r="E5" s="15" t="s">
        <v>123</v>
      </c>
    </row>
    <row r="7" customFormat="false" ht="15.75" hidden="false" customHeight="false" outlineLevel="0" collapsed="false"/>
    <row r="8" s="11" customFormat="true" ht="30.75" hidden="false" customHeight="true" outlineLevel="0" collapsed="false">
      <c r="B8" s="12" t="s">
        <v>124</v>
      </c>
      <c r="C8" s="13" t="s">
        <v>125</v>
      </c>
      <c r="D8" s="13"/>
      <c r="E8" s="13"/>
    </row>
    <row r="9" customFormat="false" ht="15.75" hidden="false" customHeight="false" outlineLevel="0" collapsed="false"/>
    <row r="10" customFormat="false" ht="15" hidden="false" customHeight="false" outlineLevel="0" collapsed="false">
      <c r="C10" s="14" t="s">
        <v>94</v>
      </c>
      <c r="D10" s="14" t="s">
        <v>120</v>
      </c>
      <c r="E10" s="14" t="s">
        <v>121</v>
      </c>
    </row>
    <row r="11" customFormat="false" ht="15" hidden="false" customHeight="false" outlineLevel="0" collapsed="false">
      <c r="C11" s="15" t="s">
        <v>122</v>
      </c>
      <c r="D11" s="16" t="str">
        <f aca="false">RIGHT(C11,2)</f>
        <v>re</v>
      </c>
      <c r="E11" s="15" t="s">
        <v>126</v>
      </c>
    </row>
    <row r="13" customFormat="false" ht="15.75" hidden="false" customHeight="false" outlineLevel="0" collapsed="false"/>
    <row r="14" s="11" customFormat="true" ht="30.75" hidden="false" customHeight="true" outlineLevel="0" collapsed="false">
      <c r="B14" s="12" t="s">
        <v>127</v>
      </c>
      <c r="C14" s="13" t="s">
        <v>128</v>
      </c>
      <c r="D14" s="13"/>
      <c r="E14" s="13"/>
    </row>
    <row r="15" customFormat="false" ht="15.75" hidden="false" customHeight="false" outlineLevel="0" collapsed="false"/>
    <row r="16" customFormat="false" ht="15" hidden="false" customHeight="false" outlineLevel="0" collapsed="false">
      <c r="C16" s="14" t="s">
        <v>94</v>
      </c>
      <c r="D16" s="14" t="s">
        <v>120</v>
      </c>
      <c r="E16" s="14" t="s">
        <v>121</v>
      </c>
    </row>
    <row r="17" customFormat="false" ht="15" hidden="false" customHeight="false" outlineLevel="0" collapsed="false">
      <c r="C17" s="15" t="s">
        <v>122</v>
      </c>
      <c r="D17" s="16" t="str">
        <f aca="false">MID(C17, 3,5)</f>
        <v>exand</v>
      </c>
      <c r="E17" s="15" t="s">
        <v>129</v>
      </c>
    </row>
    <row r="19" customFormat="false" ht="15.75" hidden="false" customHeight="false" outlineLevel="0" collapsed="false"/>
    <row r="20" s="11" customFormat="true" ht="30.75" hidden="false" customHeight="true" outlineLevel="0" collapsed="false">
      <c r="B20" s="12" t="s">
        <v>130</v>
      </c>
      <c r="C20" s="13" t="s">
        <v>131</v>
      </c>
      <c r="D20" s="13"/>
      <c r="E20" s="13"/>
    </row>
    <row r="21" customFormat="false" ht="15.75" hidden="false" customHeight="false" outlineLevel="0" collapsed="false"/>
    <row r="22" customFormat="false" ht="15" hidden="false" customHeight="false" outlineLevel="0" collapsed="false">
      <c r="C22" s="14" t="s">
        <v>94</v>
      </c>
      <c r="D22" s="14" t="s">
        <v>120</v>
      </c>
      <c r="E22" s="14" t="s">
        <v>121</v>
      </c>
    </row>
    <row r="23" customFormat="false" ht="15" hidden="false" customHeight="false" outlineLevel="0" collapsed="false">
      <c r="C23" s="15" t="s">
        <v>122</v>
      </c>
      <c r="D23" s="16" t="n">
        <f aca="false">LEN(C23)</f>
        <v>9</v>
      </c>
      <c r="E23" s="15" t="n">
        <v>9</v>
      </c>
    </row>
    <row r="25" customFormat="false" ht="15.75" hidden="false" customHeight="false" outlineLevel="0" collapsed="false"/>
    <row r="26" s="11" customFormat="true" ht="30.75" hidden="false" customHeight="true" outlineLevel="0" collapsed="false">
      <c r="B26" s="12" t="s">
        <v>132</v>
      </c>
      <c r="C26" s="13" t="s">
        <v>133</v>
      </c>
      <c r="D26" s="13"/>
      <c r="E26" s="13"/>
    </row>
    <row r="27" customFormat="false" ht="15.75" hidden="false" customHeight="false" outlineLevel="0" collapsed="false"/>
    <row r="28" customFormat="false" ht="15" hidden="false" customHeight="false" outlineLevel="0" collapsed="false">
      <c r="C28" s="14" t="s">
        <v>94</v>
      </c>
      <c r="D28" s="14" t="s">
        <v>120</v>
      </c>
      <c r="E28" s="14" t="s">
        <v>121</v>
      </c>
    </row>
    <row r="29" customFormat="false" ht="15" hidden="false" customHeight="false" outlineLevel="0" collapsed="false">
      <c r="C29" s="15" t="s">
        <v>134</v>
      </c>
      <c r="D29" s="16" t="n">
        <f aca="false">SEARCH(";", C29)</f>
        <v>10</v>
      </c>
      <c r="E29" s="15" t="n">
        <v>10</v>
      </c>
    </row>
    <row r="31" customFormat="false" ht="15.75" hidden="false" customHeight="false" outlineLevel="0" collapsed="false"/>
    <row r="32" s="11" customFormat="true" ht="31.5" hidden="false" customHeight="true" outlineLevel="0" collapsed="false">
      <c r="B32" s="12" t="s">
        <v>135</v>
      </c>
      <c r="C32" s="13" t="s">
        <v>136</v>
      </c>
      <c r="D32" s="13"/>
      <c r="E32" s="13"/>
    </row>
    <row r="33" customFormat="false" ht="15.75" hidden="false" customHeight="false" outlineLevel="0" collapsed="false"/>
    <row r="34" customFormat="false" ht="15" hidden="false" customHeight="false" outlineLevel="0" collapsed="false">
      <c r="C34" s="14" t="s">
        <v>94</v>
      </c>
      <c r="D34" s="14" t="s">
        <v>120</v>
      </c>
      <c r="E34" s="14" t="s">
        <v>121</v>
      </c>
    </row>
    <row r="35" customFormat="false" ht="15" hidden="false" customHeight="false" outlineLevel="0" collapsed="false">
      <c r="C35" s="15" t="s">
        <v>134</v>
      </c>
      <c r="D35" s="16" t="str">
        <f aca="false">LEFT(C35,SEARCH(";",C35)-1)</f>
        <v>Alexandre</v>
      </c>
      <c r="E35" s="15" t="s">
        <v>122</v>
      </c>
    </row>
    <row r="37" customFormat="false" ht="15.75" hidden="false" customHeight="false" outlineLevel="0" collapsed="false"/>
    <row r="38" s="11" customFormat="true" ht="31.5" hidden="false" customHeight="true" outlineLevel="0" collapsed="false">
      <c r="B38" s="12" t="s">
        <v>137</v>
      </c>
      <c r="C38" s="13" t="s">
        <v>138</v>
      </c>
      <c r="D38" s="13"/>
      <c r="E38" s="13"/>
    </row>
    <row r="39" customFormat="false" ht="15.75" hidden="false" customHeight="false" outlineLevel="0" collapsed="false"/>
    <row r="40" customFormat="false" ht="15" hidden="false" customHeight="false" outlineLevel="0" collapsed="false">
      <c r="C40" s="14" t="s">
        <v>94</v>
      </c>
      <c r="D40" s="14" t="s">
        <v>120</v>
      </c>
      <c r="E40" s="14" t="s">
        <v>121</v>
      </c>
    </row>
    <row r="41" customFormat="false" ht="13.8" hidden="false" customHeight="false" outlineLevel="0" collapsed="false">
      <c r="C41" s="15" t="s">
        <v>134</v>
      </c>
      <c r="D41" s="16" t="str">
        <f aca="false">RIGHT(C41,LEN(C41)-SEARCH(";",C41))</f>
        <v>Antoine</v>
      </c>
      <c r="E41" s="15" t="s">
        <v>139</v>
      </c>
    </row>
    <row r="42" customFormat="false" ht="41.35" hidden="false" customHeight="false" outlineLevel="0" collapsed="false">
      <c r="C42" s="15" t="s">
        <v>140</v>
      </c>
      <c r="D42" s="16" t="str">
        <f aca="false">RIGHT(C42,LEN(C42)-SEARCH(";",C42))</f>
        <v>Marc</v>
      </c>
      <c r="E42" s="15" t="s">
        <v>141</v>
      </c>
      <c r="G42" s="17" t="s">
        <v>142</v>
      </c>
    </row>
    <row r="43" customFormat="false" ht="15" hidden="false" customHeight="false" outlineLevel="0" collapsed="false">
      <c r="C43" s="18"/>
      <c r="E43" s="18"/>
    </row>
    <row r="44" customFormat="false" ht="15.75" hidden="false" customHeight="false" outlineLevel="0" collapsed="false"/>
    <row r="45" s="11" customFormat="true" ht="31.5" hidden="false" customHeight="true" outlineLevel="0" collapsed="false">
      <c r="B45" s="12" t="s">
        <v>143</v>
      </c>
      <c r="C45" s="13" t="s">
        <v>144</v>
      </c>
      <c r="D45" s="13"/>
      <c r="E45" s="13"/>
    </row>
    <row r="46" customFormat="false" ht="15.75" hidden="false" customHeight="false" outlineLevel="0" collapsed="false"/>
    <row r="47" customFormat="false" ht="15" hidden="false" customHeight="false" outlineLevel="0" collapsed="false">
      <c r="C47" s="14" t="s">
        <v>94</v>
      </c>
      <c r="D47" s="14" t="s">
        <v>120</v>
      </c>
      <c r="E47" s="14" t="s">
        <v>121</v>
      </c>
    </row>
    <row r="48" customFormat="false" ht="13.8" hidden="false" customHeight="false" outlineLevel="0" collapsed="false">
      <c r="C48" s="15" t="s">
        <v>122</v>
      </c>
      <c r="D48" s="16" t="str">
        <f aca="true">CONCATENATE("je suis ", INDIRECT("C48"))</f>
        <v>je suis Alexandre</v>
      </c>
      <c r="E48" s="15" t="s">
        <v>145</v>
      </c>
    </row>
    <row r="49" customFormat="false" ht="13.8" hidden="false" customHeight="false" outlineLevel="0" collapsed="false">
      <c r="C49" s="15" t="s">
        <v>139</v>
      </c>
      <c r="D49" s="16" t="str">
        <f aca="false">"je suis " &amp; C49</f>
        <v>je suis Antoine</v>
      </c>
      <c r="E49" s="15" t="s">
        <v>146</v>
      </c>
      <c r="G49" s="19" t="s">
        <v>147</v>
      </c>
    </row>
    <row r="50" customFormat="false" ht="14.2" hidden="false" customHeight="false" outlineLevel="0" collapsed="false">
      <c r="C50" s="15" t="s">
        <v>122</v>
      </c>
      <c r="D50" s="16" t="str">
        <f aca="false">CONCATENATE("je suis ", C50)</f>
        <v>je suis Alexandre</v>
      </c>
      <c r="E50" s="15" t="s">
        <v>145</v>
      </c>
      <c r="G50" s="19" t="s">
        <v>148</v>
      </c>
    </row>
    <row r="51" customFormat="false" ht="13.8" hidden="false" customHeight="false" outlineLevel="0" collapsed="false">
      <c r="C51" s="15" t="s">
        <v>149</v>
      </c>
      <c r="D51" s="16" t="str">
        <f aca="false">CONCATENATE("je suis ", C51)</f>
        <v>je suis Hugo</v>
      </c>
      <c r="E51" s="15" t="s">
        <v>150</v>
      </c>
      <c r="G51" s="19"/>
    </row>
    <row r="52" customFormat="false" ht="13.8" hidden="false" customHeight="false" outlineLevel="0" collapsed="false">
      <c r="C52" s="15" t="s">
        <v>151</v>
      </c>
      <c r="D52" s="16" t="str">
        <f aca="false">CONCATENATE("je suis ", C52)</f>
        <v>je suis Vlad</v>
      </c>
      <c r="E52" s="15" t="s">
        <v>152</v>
      </c>
    </row>
    <row r="54" customFormat="false" ht="15" hidden="false" customHeight="false" outlineLevel="0" collapsed="false">
      <c r="D54" s="20"/>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false" showOutlineSymbols="true" defaultGridColor="true" view="normal" topLeftCell="A27" colorId="64" zoomScale="90" zoomScaleNormal="90" zoomScalePageLayoutView="100" workbookViewId="0">
      <selection pane="topLeft" activeCell="J35" activeCellId="0" sqref="J35"/>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11" customFormat="true" ht="30.75" hidden="false" customHeight="true" outlineLevel="0" collapsed="false">
      <c r="B2" s="12" t="s">
        <v>153</v>
      </c>
      <c r="C2" s="13" t="s">
        <v>154</v>
      </c>
      <c r="D2" s="13"/>
      <c r="E2" s="13"/>
    </row>
    <row r="3" customFormat="false" ht="15.75" hidden="false" customHeight="false" outlineLevel="0" collapsed="false">
      <c r="B3" s="10"/>
    </row>
    <row r="4" customFormat="false" ht="15" hidden="false" customHeight="false" outlineLevel="0" collapsed="false">
      <c r="B4" s="10"/>
      <c r="C4" s="14" t="s">
        <v>94</v>
      </c>
      <c r="D4" s="14" t="s">
        <v>120</v>
      </c>
      <c r="E4" s="14" t="s">
        <v>121</v>
      </c>
    </row>
    <row r="5" customFormat="false" ht="15" hidden="false" customHeight="false" outlineLevel="0" collapsed="false">
      <c r="B5" s="10"/>
      <c r="C5" s="21" t="s">
        <v>155</v>
      </c>
      <c r="D5" s="16" t="str">
        <f aca="false">SUBSTITUTE(C5,"+","/")</f>
        <v>25/01/1993</v>
      </c>
      <c r="E5" s="15" t="s">
        <v>156</v>
      </c>
    </row>
    <row r="6" customFormat="false" ht="15" hidden="false" customHeight="false" outlineLevel="0" collapsed="false">
      <c r="B6" s="10"/>
    </row>
    <row r="7" customFormat="false" ht="15.75" hidden="false" customHeight="false" outlineLevel="0" collapsed="false">
      <c r="B7" s="10"/>
    </row>
    <row r="8" s="11" customFormat="true" ht="30.75" hidden="false" customHeight="true" outlineLevel="0" collapsed="false">
      <c r="B8" s="12" t="s">
        <v>157</v>
      </c>
      <c r="C8" s="13" t="s">
        <v>158</v>
      </c>
      <c r="D8" s="13"/>
      <c r="E8" s="13"/>
    </row>
    <row r="9" customFormat="false" ht="15.75" hidden="false" customHeight="false" outlineLevel="0" collapsed="false">
      <c r="B9" s="10"/>
    </row>
    <row r="10" customFormat="false" ht="15" hidden="false" customHeight="false" outlineLevel="0" collapsed="false">
      <c r="B10" s="10"/>
      <c r="C10" s="14" t="s">
        <v>94</v>
      </c>
      <c r="D10" s="14" t="s">
        <v>120</v>
      </c>
      <c r="E10" s="14" t="s">
        <v>121</v>
      </c>
    </row>
    <row r="11" customFormat="false" ht="15" hidden="false" customHeight="false" outlineLevel="0" collapsed="false">
      <c r="B11" s="10"/>
      <c r="C11" s="21" t="s">
        <v>156</v>
      </c>
      <c r="D11" s="16" t="n">
        <f aca="false">MONTH(C11)</f>
        <v>1</v>
      </c>
      <c r="E11" s="15" t="n">
        <v>1</v>
      </c>
    </row>
    <row r="12" customFormat="false" ht="15" hidden="false" customHeight="false" outlineLevel="0" collapsed="false">
      <c r="B12" s="10"/>
    </row>
    <row r="13" customFormat="false" ht="15.75" hidden="false" customHeight="false" outlineLevel="0" collapsed="false">
      <c r="B13" s="10"/>
    </row>
    <row r="14" s="11" customFormat="true" ht="30.75" hidden="false" customHeight="true" outlineLevel="0" collapsed="false">
      <c r="B14" s="12" t="s">
        <v>159</v>
      </c>
      <c r="C14" s="13" t="s">
        <v>160</v>
      </c>
      <c r="D14" s="13"/>
      <c r="E14" s="13"/>
    </row>
    <row r="15" customFormat="false" ht="15.75" hidden="false" customHeight="false" outlineLevel="0" collapsed="false">
      <c r="B15" s="10"/>
    </row>
    <row r="16" customFormat="false" ht="15" hidden="false" customHeight="false" outlineLevel="0" collapsed="false">
      <c r="B16" s="10"/>
      <c r="C16" s="14" t="s">
        <v>94</v>
      </c>
      <c r="D16" s="14" t="s">
        <v>120</v>
      </c>
      <c r="E16" s="14" t="s">
        <v>121</v>
      </c>
    </row>
    <row r="17" customFormat="false" ht="15" hidden="false" customHeight="false" outlineLevel="0" collapsed="false">
      <c r="B17" s="10"/>
      <c r="C17" s="21" t="s">
        <v>156</v>
      </c>
      <c r="D17" s="16" t="n">
        <f aca="false">DAY(C17)</f>
        <v>25</v>
      </c>
      <c r="E17" s="15" t="n">
        <v>25</v>
      </c>
    </row>
    <row r="18" customFormat="false" ht="15" hidden="false" customHeight="false" outlineLevel="0" collapsed="false">
      <c r="B18" s="10"/>
    </row>
    <row r="19" customFormat="false" ht="15.75" hidden="false" customHeight="false" outlineLevel="0" collapsed="false"/>
    <row r="20" s="11" customFormat="true" ht="54" hidden="false" customHeight="true" outlineLevel="0" collapsed="false">
      <c r="B20" s="12" t="s">
        <v>161</v>
      </c>
      <c r="C20" s="22" t="s">
        <v>162</v>
      </c>
      <c r="D20" s="22"/>
      <c r="E20" s="22"/>
      <c r="F20" s="22"/>
      <c r="G20" s="22"/>
      <c r="H20" s="22"/>
      <c r="I20" s="22"/>
      <c r="J20" s="22"/>
    </row>
    <row r="21" s="11" customFormat="true" ht="30.75" hidden="false" customHeight="true" outlineLevel="0" collapsed="false">
      <c r="B21" s="23" t="s">
        <v>163</v>
      </c>
      <c r="C21" s="24" t="s">
        <v>164</v>
      </c>
      <c r="D21" s="24"/>
      <c r="E21" s="24"/>
      <c r="F21" s="24"/>
      <c r="G21" s="24"/>
      <c r="H21" s="24"/>
      <c r="I21" s="24"/>
      <c r="J21" s="24"/>
    </row>
    <row r="22" customFormat="false" ht="15.75" hidden="false" customHeight="false" outlineLevel="0" collapsed="false">
      <c r="B22" s="10"/>
      <c r="C22" s="10"/>
      <c r="D22" s="10"/>
      <c r="E22" s="10"/>
      <c r="F22" s="10"/>
      <c r="G22" s="10"/>
      <c r="H22" s="10"/>
      <c r="I22" s="10"/>
    </row>
    <row r="23" customFormat="false" ht="30" hidden="false" customHeight="false" outlineLevel="0" collapsed="false">
      <c r="B23" s="10"/>
      <c r="C23" s="14" t="s">
        <v>165</v>
      </c>
      <c r="D23" s="14" t="s">
        <v>166</v>
      </c>
      <c r="E23" s="25" t="s">
        <v>167</v>
      </c>
      <c r="F23" s="14" t="s">
        <v>121</v>
      </c>
      <c r="G23" s="14" t="s">
        <v>168</v>
      </c>
      <c r="H23" s="14" t="s">
        <v>121</v>
      </c>
      <c r="I23" s="14" t="s">
        <v>169</v>
      </c>
      <c r="J23" s="14" t="s">
        <v>121</v>
      </c>
    </row>
    <row r="24" customFormat="false" ht="14.9" hidden="false" customHeight="false" outlineLevel="0" collapsed="false">
      <c r="B24" s="10"/>
      <c r="C24" s="26" t="n">
        <v>42370</v>
      </c>
      <c r="D24" s="26" t="n">
        <v>43370</v>
      </c>
      <c r="E24" s="27" t="n">
        <f aca="false">_xlfn.DAYS(D24,C24)</f>
        <v>1000</v>
      </c>
      <c r="F24" s="28" t="n">
        <v>1000</v>
      </c>
      <c r="G24" s="29" t="n">
        <f aca="false">ORG.OPENOFFICE.YEARS(C24,D24,0)</f>
        <v>2</v>
      </c>
      <c r="H24" s="30" t="n">
        <v>2.73888888888889</v>
      </c>
      <c r="I24" s="31" t="n">
        <f aca="false">ORG.OPENOFFICE.YEARS(C24,D24,0)</f>
        <v>2</v>
      </c>
      <c r="J24" s="28" t="s">
        <v>170</v>
      </c>
    </row>
    <row r="25" customFormat="false" ht="14.9" hidden="false" customHeight="false" outlineLevel="0" collapsed="false">
      <c r="B25" s="10"/>
      <c r="C25" s="26" t="n">
        <v>41308</v>
      </c>
      <c r="D25" s="26" t="n">
        <v>42617</v>
      </c>
      <c r="E25" s="27" t="n">
        <f aca="false">_xlfn.DAYS(D25,C25)</f>
        <v>1309</v>
      </c>
      <c r="F25" s="28" t="n">
        <v>1309</v>
      </c>
      <c r="G25" s="29" t="n">
        <f aca="false">ORG.OPENOFFICE.YEARS(C25,D25,0)</f>
        <v>3</v>
      </c>
      <c r="H25" s="30" t="n">
        <v>3.58611111111111</v>
      </c>
      <c r="I25" s="31" t="n">
        <f aca="false">ORG.OPENOFFICE.YEARS(C25,D25,0)</f>
        <v>3</v>
      </c>
      <c r="J25" s="28" t="s">
        <v>171</v>
      </c>
    </row>
    <row r="26" customFormat="false" ht="14.9" hidden="false" customHeight="false" outlineLevel="0" collapsed="false">
      <c r="B26" s="10"/>
      <c r="C26" s="26" t="n">
        <v>40850</v>
      </c>
      <c r="D26" s="26" t="n">
        <v>41823</v>
      </c>
      <c r="E26" s="27" t="n">
        <f aca="false">_xlfn.DAYS(D26,C26)</f>
        <v>973</v>
      </c>
      <c r="F26" s="28" t="n">
        <v>973</v>
      </c>
      <c r="G26" s="29" t="n">
        <f aca="false">ORG.OPENOFFICE.YEARS(C26,D26,0)</f>
        <v>2</v>
      </c>
      <c r="H26" s="30" t="n">
        <v>2.66666666666667</v>
      </c>
      <c r="I26" s="31" t="n">
        <f aca="false">ORG.OPENOFFICE.YEARS(C26,D26,0)</f>
        <v>2</v>
      </c>
      <c r="J26" s="28" t="s">
        <v>172</v>
      </c>
    </row>
    <row r="27" customFormat="false" ht="14.9" hidden="false" customHeight="false" outlineLevel="0" collapsed="false">
      <c r="B27" s="10"/>
      <c r="C27" s="26" t="n">
        <v>41216</v>
      </c>
      <c r="D27" s="26" t="n">
        <v>42678</v>
      </c>
      <c r="E27" s="27" t="n">
        <f aca="false">_xlfn.DAYS(D27,C27)</f>
        <v>1462</v>
      </c>
      <c r="F27" s="28" t="n">
        <v>1462</v>
      </c>
      <c r="G27" s="29" t="n">
        <f aca="false">ORG.OPENOFFICE.YEARS(C27,D27,0)</f>
        <v>4</v>
      </c>
      <c r="H27" s="30" t="n">
        <v>4.00277777777778</v>
      </c>
      <c r="I27" s="31" t="n">
        <f aca="false">ORG.OPENOFFICE.YEARS(C27,D27,0)</f>
        <v>4</v>
      </c>
      <c r="J27" s="28" t="s">
        <v>173</v>
      </c>
    </row>
    <row r="28" customFormat="false" ht="15" hidden="false" customHeight="false" outlineLevel="0" collapsed="false">
      <c r="B28" s="10"/>
      <c r="C28" s="32"/>
      <c r="D28" s="10"/>
      <c r="E28" s="10"/>
      <c r="F28" s="10"/>
      <c r="G28" s="33"/>
      <c r="H28" s="10"/>
      <c r="I28" s="10"/>
    </row>
    <row r="29" customFormat="false" ht="15.75" hidden="false" customHeight="false" outlineLevel="0" collapsed="false">
      <c r="B29" s="10"/>
      <c r="C29" s="10"/>
      <c r="D29" s="10"/>
      <c r="E29" s="10"/>
      <c r="F29" s="10"/>
      <c r="G29" s="10"/>
      <c r="H29" s="10"/>
      <c r="I29" s="10"/>
    </row>
    <row r="30" s="11" customFormat="true" ht="31.5" hidden="false" customHeight="true" outlineLevel="0" collapsed="false">
      <c r="B30" s="12" t="s">
        <v>174</v>
      </c>
      <c r="C30" s="22" t="s">
        <v>175</v>
      </c>
      <c r="D30" s="22"/>
      <c r="E30" s="22"/>
      <c r="F30" s="22"/>
      <c r="G30" s="22"/>
      <c r="H30" s="22"/>
      <c r="I30" s="22"/>
      <c r="J30" s="22"/>
    </row>
    <row r="31" customFormat="false" ht="15.75" hidden="false" customHeight="false" outlineLevel="0" collapsed="false">
      <c r="B31" s="10"/>
      <c r="C31" s="10"/>
      <c r="D31" s="10"/>
      <c r="E31" s="10"/>
      <c r="F31" s="10"/>
      <c r="G31" s="10"/>
      <c r="H31" s="10"/>
      <c r="I31" s="10"/>
    </row>
    <row r="32" customFormat="false" ht="30" hidden="false" customHeight="false" outlineLevel="0" collapsed="false">
      <c r="B32" s="10"/>
      <c r="C32" s="14" t="s">
        <v>165</v>
      </c>
      <c r="D32" s="14" t="s">
        <v>166</v>
      </c>
      <c r="E32" s="25" t="s">
        <v>176</v>
      </c>
      <c r="F32" s="14" t="s">
        <v>121</v>
      </c>
      <c r="G32" s="25" t="s">
        <v>177</v>
      </c>
      <c r="H32" s="14" t="s">
        <v>121</v>
      </c>
      <c r="I32" s="10"/>
    </row>
    <row r="33" customFormat="false" ht="14.9" hidden="false" customHeight="false" outlineLevel="0" collapsed="false">
      <c r="B33" s="10"/>
      <c r="C33" s="26" t="n">
        <v>42370</v>
      </c>
      <c r="D33" s="26" t="n">
        <v>43370</v>
      </c>
      <c r="E33" s="27" t="n">
        <f aca="false">NETWORKDAYS(C33,D33)</f>
        <v>715</v>
      </c>
      <c r="F33" s="28" t="n">
        <v>715</v>
      </c>
      <c r="G33" s="34" t="n">
        <f aca="false">NETWORKDAYS(C33,D33)/_xlfn.DAYS(D33,C33)</f>
        <v>0.715</v>
      </c>
      <c r="H33" s="35" t="n">
        <v>0.715</v>
      </c>
      <c r="I33" s="10"/>
    </row>
    <row r="34" customFormat="false" ht="14.9" hidden="false" customHeight="false" outlineLevel="0" collapsed="false">
      <c r="B34" s="10"/>
      <c r="C34" s="26" t="n">
        <v>41308</v>
      </c>
      <c r="D34" s="26" t="n">
        <v>42617</v>
      </c>
      <c r="E34" s="27" t="n">
        <f aca="false">NETWORKDAYS(C34,D34)</f>
        <v>935</v>
      </c>
      <c r="F34" s="28" t="n">
        <v>935</v>
      </c>
      <c r="G34" s="34" t="n">
        <f aca="false">NETWORKDAYS(C34,D34)/_xlfn.DAYS(D34,C34)</f>
        <v>0.714285714285714</v>
      </c>
      <c r="H34" s="35" t="n">
        <v>0.714285714285714</v>
      </c>
      <c r="I34" s="10"/>
    </row>
    <row r="35" customFormat="false" ht="14.9" hidden="false" customHeight="false" outlineLevel="0" collapsed="false">
      <c r="B35" s="10"/>
      <c r="C35" s="26" t="n">
        <v>40850</v>
      </c>
      <c r="D35" s="26" t="n">
        <v>41823</v>
      </c>
      <c r="E35" s="27" t="n">
        <f aca="false">NETWORKDAYS(C35,D35)</f>
        <v>696</v>
      </c>
      <c r="F35" s="28" t="n">
        <v>696</v>
      </c>
      <c r="G35" s="34" t="n">
        <f aca="false">NETWORKDAYS(C35,D35)/_xlfn.DAYS(D35,C35)</f>
        <v>0.715313463514902</v>
      </c>
      <c r="H35" s="35" t="n">
        <v>0.715313463514902</v>
      </c>
      <c r="I35" s="10"/>
    </row>
    <row r="36" customFormat="false" ht="14.9" hidden="false" customHeight="false" outlineLevel="0" collapsed="false">
      <c r="B36" s="10"/>
      <c r="C36" s="26" t="n">
        <v>41216</v>
      </c>
      <c r="D36" s="26" t="n">
        <v>42678</v>
      </c>
      <c r="E36" s="27" t="n">
        <f aca="false">NETWORKDAYS(C36,D36)</f>
        <v>1045</v>
      </c>
      <c r="F36" s="28" t="n">
        <v>1045</v>
      </c>
      <c r="G36" s="34" t="n">
        <f aca="false">NETWORKDAYS(C36,D36)/_xlfn.DAYS(D36,C36)</f>
        <v>0.714774281805746</v>
      </c>
      <c r="H36" s="35" t="n">
        <v>0.714774281805746</v>
      </c>
      <c r="I36" s="10"/>
    </row>
    <row r="37" customFormat="false" ht="15" hidden="false" customHeight="false" outlineLevel="0" collapsed="false">
      <c r="B37" s="10"/>
      <c r="C37" s="10"/>
      <c r="D37" s="10"/>
      <c r="E37" s="10"/>
      <c r="F37" s="10"/>
      <c r="G37" s="10"/>
      <c r="H37" s="10"/>
      <c r="I37" s="10"/>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I40"/>
  <sheetViews>
    <sheetView showFormulas="false" showGridLines="false" showRowColHeaders="true" showZeros="true" rightToLeft="false" tabSelected="false" showOutlineSymbols="true" defaultGridColor="true" view="normal" topLeftCell="C14" colorId="64" zoomScale="90" zoomScaleNormal="90" zoomScalePageLayoutView="100" workbookViewId="0">
      <selection pane="topLeft" activeCell="D35" activeCellId="0" sqref="D35"/>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4" min="3" style="0" width="29.29"/>
    <col collapsed="false" customWidth="true" hidden="false" outlineLevel="0" max="5" min="5" style="0" width="60.76"/>
    <col collapsed="false" customWidth="true" hidden="false" outlineLevel="0" max="8" min="6" style="0" width="29.29"/>
  </cols>
  <sheetData>
    <row r="1" customFormat="false" ht="15.75" hidden="false" customHeight="false" outlineLevel="0" collapsed="false"/>
    <row r="2" customFormat="false" ht="31.5" hidden="false" customHeight="true" outlineLevel="0" collapsed="false">
      <c r="A2" s="11"/>
      <c r="B2" s="12" t="s">
        <v>178</v>
      </c>
      <c r="C2" s="22" t="s">
        <v>179</v>
      </c>
      <c r="D2" s="22"/>
      <c r="E2" s="22"/>
      <c r="F2" s="22"/>
      <c r="G2" s="22"/>
      <c r="H2" s="22"/>
    </row>
    <row r="3" customFormat="false" ht="15.75" hidden="false" customHeight="false" outlineLevel="0" collapsed="false"/>
    <row r="4" customFormat="false" ht="15" hidden="false" customHeight="false" outlineLevel="0" collapsed="false">
      <c r="C4" s="14" t="s">
        <v>180</v>
      </c>
      <c r="D4" s="14" t="s">
        <v>120</v>
      </c>
      <c r="E4" s="14" t="s">
        <v>121</v>
      </c>
      <c r="F4" s="36"/>
      <c r="G4" s="18"/>
    </row>
    <row r="5" customFormat="false" ht="13.8" hidden="false" customHeight="false" outlineLevel="0" collapsed="false">
      <c r="C5" s="15" t="n">
        <v>2</v>
      </c>
      <c r="D5" s="16" t="str">
        <f aca="false">IF(C5&lt;0, "inférieur à 0","supérieur à 0")</f>
        <v>supérieur à 0</v>
      </c>
      <c r="E5" s="15" t="s">
        <v>181</v>
      </c>
      <c r="F5" s="18"/>
      <c r="G5" s="18"/>
    </row>
    <row r="6" customFormat="false" ht="13.8" hidden="false" customHeight="false" outlineLevel="0" collapsed="false">
      <c r="C6" s="15" t="n">
        <v>-2</v>
      </c>
      <c r="D6" s="16" t="str">
        <f aca="false">IF(C6&lt;0, "inférieur à 0","supérieur à 0")</f>
        <v>inférieur à 0</v>
      </c>
      <c r="E6" s="15" t="s">
        <v>182</v>
      </c>
      <c r="F6" s="18"/>
      <c r="G6" s="18" t="n">
        <v>5</v>
      </c>
      <c r="H6" s="0" t="n">
        <f aca="false">IF(ISERROR(G6),0,G6+1)</f>
        <v>6</v>
      </c>
      <c r="I6" s="0" t="n">
        <f aca="false">G6+1</f>
        <v>6</v>
      </c>
    </row>
    <row r="7" customFormat="false" ht="13.8" hidden="false" customHeight="false" outlineLevel="0" collapsed="false">
      <c r="C7" s="15" t="n">
        <v>-4</v>
      </c>
      <c r="D7" s="16" t="str">
        <f aca="false">IF(C7&lt;0, "inférieur à 0","supérieur à 0")</f>
        <v>inférieur à 0</v>
      </c>
      <c r="E7" s="15" t="s">
        <v>182</v>
      </c>
      <c r="F7" s="18"/>
      <c r="G7" s="0" t="e">
        <f aca="false">7/0</f>
        <v>#DIV/0!</v>
      </c>
      <c r="H7" s="0" t="n">
        <f aca="false">IF(ISERROR(G7),0,G7+1)</f>
        <v>0</v>
      </c>
      <c r="I7" s="0" t="e">
        <f aca="false">G7+1</f>
        <v>#DIV/0!</v>
      </c>
    </row>
    <row r="8" customFormat="false" ht="13.8" hidden="false" customHeight="false" outlineLevel="0" collapsed="false">
      <c r="C8" s="15" t="n">
        <v>1</v>
      </c>
      <c r="D8" s="16" t="str">
        <f aca="false">IF(C8&lt;0, "inférieur à 0","supérieur à 0")</f>
        <v>supérieur à 0</v>
      </c>
      <c r="E8" s="15" t="s">
        <v>181</v>
      </c>
      <c r="F8" s="18"/>
      <c r="G8" s="18" t="n">
        <v>8</v>
      </c>
      <c r="H8" s="0" t="n">
        <f aca="false">IF(ISERROR(G8),0,G8+1)</f>
        <v>9</v>
      </c>
      <c r="I8" s="0" t="n">
        <f aca="false">G8+1</f>
        <v>9</v>
      </c>
    </row>
    <row r="9" customFormat="false" ht="13.8" hidden="false" customHeight="false" outlineLevel="0" collapsed="false">
      <c r="C9" s="15" t="n">
        <v>2</v>
      </c>
      <c r="D9" s="16" t="str">
        <f aca="false">IF(C9&lt;0, "inférieur à 0","supérieur à 0")</f>
        <v>supérieur à 0</v>
      </c>
      <c r="E9" s="15" t="s">
        <v>181</v>
      </c>
      <c r="F9" s="18"/>
      <c r="G9" s="18"/>
    </row>
    <row r="10" customFormat="false" ht="13.8" hidden="false" customHeight="false" outlineLevel="0" collapsed="false">
      <c r="C10" s="15" t="n">
        <v>-5</v>
      </c>
      <c r="D10" s="16" t="str">
        <f aca="false">IF(C10&lt;0, "inférieur à 0","supérieur à 0")</f>
        <v>inférieur à 0</v>
      </c>
      <c r="E10" s="15" t="s">
        <v>182</v>
      </c>
      <c r="F10" s="18"/>
      <c r="G10" s="18"/>
    </row>
    <row r="11" customFormat="false" ht="13.8" hidden="false" customHeight="false" outlineLevel="0" collapsed="false">
      <c r="C11" s="15" t="n">
        <v>-2</v>
      </c>
      <c r="D11" s="16" t="str">
        <f aca="false">IF(C11&lt;0, "inférieur à 0","supérieur à 0")</f>
        <v>inférieur à 0</v>
      </c>
      <c r="E11" s="15" t="s">
        <v>182</v>
      </c>
      <c r="F11" s="18"/>
      <c r="G11" s="18"/>
    </row>
    <row r="12" customFormat="false" ht="15.75" hidden="false" customHeight="false" outlineLevel="0" collapsed="false"/>
    <row r="13" customFormat="false" ht="31.5" hidden="false" customHeight="true" outlineLevel="0" collapsed="false">
      <c r="A13" s="11"/>
      <c r="B13" s="12" t="s">
        <v>183</v>
      </c>
      <c r="C13" s="22" t="s">
        <v>184</v>
      </c>
      <c r="D13" s="22"/>
      <c r="E13" s="22"/>
      <c r="F13" s="22"/>
      <c r="G13" s="22"/>
      <c r="H13" s="22"/>
    </row>
    <row r="14" customFormat="false" ht="15.75" hidden="false" customHeight="false" outlineLevel="0" collapsed="false">
      <c r="G14" s="18"/>
    </row>
    <row r="15" customFormat="false" ht="14.05" hidden="false" customHeight="false" outlineLevel="0" collapsed="false">
      <c r="C15" s="14" t="s">
        <v>185</v>
      </c>
      <c r="D15" s="14" t="s">
        <v>120</v>
      </c>
      <c r="E15" s="14" t="s">
        <v>121</v>
      </c>
      <c r="F15" s="36"/>
      <c r="G15" s="18"/>
    </row>
    <row r="16" customFormat="false" ht="13.8" hidden="false" customHeight="false" outlineLevel="0" collapsed="false">
      <c r="C16" s="15" t="s">
        <v>186</v>
      </c>
      <c r="D16" s="16" t="str">
        <f aca="false">IF(LEFT(C16,1) = "A", "","intrus")</f>
        <v/>
      </c>
      <c r="E16" s="15"/>
      <c r="F16" s="18"/>
      <c r="G16" s="18"/>
    </row>
    <row r="17" customFormat="false" ht="13.8" hidden="false" customHeight="false" outlineLevel="0" collapsed="false">
      <c r="C17" s="15" t="s">
        <v>187</v>
      </c>
      <c r="D17" s="16" t="str">
        <f aca="false">IF(LEFT(C17,1) = "A", "","intrus")</f>
        <v/>
      </c>
      <c r="E17" s="15"/>
      <c r="F17" s="18"/>
      <c r="G17" s="18"/>
    </row>
    <row r="18" customFormat="false" ht="13.8" hidden="false" customHeight="false" outlineLevel="0" collapsed="false">
      <c r="C18" s="15" t="s">
        <v>149</v>
      </c>
      <c r="D18" s="16" t="str">
        <f aca="false">IF(LEFT(C18,1) = "A", "","intrus")</f>
        <v>intrus</v>
      </c>
      <c r="E18" s="15" t="s">
        <v>188</v>
      </c>
      <c r="F18" s="18"/>
      <c r="G18" s="18"/>
    </row>
    <row r="19" customFormat="false" ht="13.8" hidden="false" customHeight="false" outlineLevel="0" collapsed="false">
      <c r="C19" s="15" t="s">
        <v>139</v>
      </c>
      <c r="D19" s="16" t="str">
        <f aca="false">IF(LEFT(C19,1) = "A", "","intrus")</f>
        <v/>
      </c>
      <c r="E19" s="15"/>
      <c r="F19" s="18"/>
      <c r="G19" s="18"/>
    </row>
    <row r="20" customFormat="false" ht="15" hidden="false" customHeight="false" outlineLevel="0" collapsed="false">
      <c r="C20" s="18"/>
      <c r="E20" s="18"/>
      <c r="F20" s="18"/>
      <c r="G20" s="18"/>
    </row>
    <row r="21" customFormat="false" ht="15.75" hidden="false" customHeight="false" outlineLevel="0" collapsed="false">
      <c r="D21" s="0" t="s">
        <v>189</v>
      </c>
    </row>
    <row r="22" customFormat="false" ht="31.5" hidden="false" customHeight="true" outlineLevel="0" collapsed="false">
      <c r="A22" s="11"/>
      <c r="B22" s="12" t="s">
        <v>190</v>
      </c>
      <c r="C22" s="22" t="s">
        <v>191</v>
      </c>
      <c r="D22" s="22"/>
      <c r="E22" s="22"/>
      <c r="F22" s="22"/>
      <c r="G22" s="22"/>
      <c r="H22" s="22"/>
    </row>
    <row r="23" customFormat="false" ht="15.75" hidden="false" customHeight="false" outlineLevel="0" collapsed="false"/>
    <row r="24" customFormat="false" ht="15" hidden="false" customHeight="false" outlineLevel="0" collapsed="false">
      <c r="C24" s="14" t="s">
        <v>185</v>
      </c>
      <c r="D24" s="14" t="s">
        <v>189</v>
      </c>
      <c r="E24" s="14" t="s">
        <v>192</v>
      </c>
      <c r="F24" s="14" t="s">
        <v>121</v>
      </c>
    </row>
    <row r="25" customFormat="false" ht="13.8" hidden="false" customHeight="false" outlineLevel="0" collapsed="false">
      <c r="C25" s="15" t="s">
        <v>186</v>
      </c>
      <c r="D25" s="15" t="n">
        <v>21</v>
      </c>
      <c r="E25" s="16" t="str">
        <f aca="false">IF(OR(LEFT(C25,1) = "A" , IF(D25,TRUE()) &gt; 17), "", "intrus")</f>
        <v/>
      </c>
      <c r="F25" s="15"/>
    </row>
    <row r="26" customFormat="false" ht="13.8" hidden="false" customHeight="false" outlineLevel="0" collapsed="false">
      <c r="C26" s="15" t="s">
        <v>187</v>
      </c>
      <c r="D26" s="15" t="n">
        <v>18</v>
      </c>
      <c r="E26" s="16" t="str">
        <f aca="false">IF(OR(LEFT(C26,1) = "A" , IF(D26,TRUE()) &gt; 17), "", "intrus")</f>
        <v/>
      </c>
      <c r="F26" s="15"/>
    </row>
    <row r="27" customFormat="false" ht="13.8" hidden="false" customHeight="false" outlineLevel="0" collapsed="false">
      <c r="C27" s="15" t="s">
        <v>149</v>
      </c>
      <c r="D27" s="15" t="n">
        <v>19</v>
      </c>
      <c r="E27" s="16" t="str">
        <f aca="false">IF(OR(LEFT(C27,1) = "A" , IF(D27,TRUE()) &gt; 17), "", "intrus")</f>
        <v>intrus</v>
      </c>
      <c r="F27" s="15" t="s">
        <v>188</v>
      </c>
    </row>
    <row r="28" customFormat="false" ht="13.8" hidden="false" customHeight="false" outlineLevel="0" collapsed="false">
      <c r="C28" s="15" t="s">
        <v>139</v>
      </c>
      <c r="D28" s="15" t="n">
        <v>17</v>
      </c>
      <c r="E28" s="16" t="str">
        <f aca="false">IF(OR(LEFT(C28,1) = "A" , (D28) &gt; 18), "", "intrus")</f>
        <v/>
      </c>
      <c r="F28" s="15" t="s">
        <v>188</v>
      </c>
    </row>
    <row r="29" customFormat="false" ht="13.8" hidden="false" customHeight="false" outlineLevel="0" collapsed="false">
      <c r="E29" s="19" t="s">
        <v>193</v>
      </c>
    </row>
    <row r="30" customFormat="false" ht="15.75" hidden="false" customHeight="false" outlineLevel="0" collapsed="false"/>
    <row r="31" customFormat="false" ht="31.5" hidden="false" customHeight="true" outlineLevel="0" collapsed="false">
      <c r="A31" s="11"/>
      <c r="B31" s="12" t="s">
        <v>194</v>
      </c>
      <c r="C31" s="22" t="s">
        <v>195</v>
      </c>
      <c r="D31" s="22"/>
      <c r="E31" s="22"/>
      <c r="F31" s="22"/>
      <c r="G31" s="22"/>
      <c r="H31" s="22"/>
    </row>
    <row r="32" customFormat="false" ht="13.8" hidden="false" customHeight="false" outlineLevel="0" collapsed="false"/>
    <row r="33" customFormat="false" ht="15" hidden="false" customHeight="false" outlineLevel="0" collapsed="false">
      <c r="C33" s="14" t="s">
        <v>180</v>
      </c>
      <c r="D33" s="14" t="s">
        <v>120</v>
      </c>
      <c r="E33" s="14" t="s">
        <v>121</v>
      </c>
      <c r="F33" s="36"/>
      <c r="G33" s="18"/>
    </row>
    <row r="34" customFormat="false" ht="13.8" hidden="false" customHeight="false" outlineLevel="0" collapsed="false">
      <c r="C34" s="15" t="n">
        <v>2</v>
      </c>
      <c r="D34" s="16" t="str">
        <f aca="false">IF(C34&lt;0, "inférieur à 0" , IF(C34&gt; 0 ,"supérieur à 0", "égal à 0"))</f>
        <v>supérieur à 0</v>
      </c>
      <c r="E34" s="15" t="s">
        <v>181</v>
      </c>
      <c r="F34" s="18"/>
      <c r="G34" s="18"/>
    </row>
    <row r="35" customFormat="false" ht="13.8" hidden="false" customHeight="false" outlineLevel="0" collapsed="false">
      <c r="C35" s="15" t="n">
        <v>-2</v>
      </c>
      <c r="D35" s="16" t="str">
        <f aca="false">IF(C35&lt;0, "inférieur à 0" , IF(C35&gt; 0 ,"supérieur à 0", "égal à 0"))</f>
        <v>inférieur à 0</v>
      </c>
      <c r="E35" s="15" t="s">
        <v>182</v>
      </c>
      <c r="F35" s="18"/>
      <c r="G35" s="18"/>
    </row>
    <row r="36" customFormat="false" ht="13.8" hidden="false" customHeight="false" outlineLevel="0" collapsed="false">
      <c r="C36" s="15" t="n">
        <v>-4</v>
      </c>
      <c r="D36" s="16" t="str">
        <f aca="false">IF(C36&lt;0, "inférieur à 0" , IF(C36&gt; 0 ,"supérieur à 0", "égal à 0"))</f>
        <v>inférieur à 0</v>
      </c>
      <c r="E36" s="15" t="s">
        <v>182</v>
      </c>
      <c r="F36" s="18"/>
      <c r="G36" s="18"/>
    </row>
    <row r="37" customFormat="false" ht="13.8" hidden="false" customHeight="false" outlineLevel="0" collapsed="false">
      <c r="C37" s="15" t="n">
        <v>1</v>
      </c>
      <c r="D37" s="16" t="str">
        <f aca="false">IF(C37&lt;0, "inférieur à 0" , IF(C37&gt; 0 ,"supérieur à 0", "égal à 0"))</f>
        <v>supérieur à 0</v>
      </c>
      <c r="E37" s="15" t="s">
        <v>181</v>
      </c>
      <c r="F37" s="18"/>
      <c r="G37" s="18"/>
    </row>
    <row r="38" customFormat="false" ht="13.8" hidden="false" customHeight="false" outlineLevel="0" collapsed="false">
      <c r="C38" s="15" t="n">
        <v>0</v>
      </c>
      <c r="D38" s="16" t="str">
        <f aca="false">IF(C38&lt;0, "inférieur à 0" , IF(C38&gt; 0 ,"supérieur à 0", "égal à 0"))</f>
        <v>égal à 0</v>
      </c>
      <c r="E38" s="15" t="s">
        <v>196</v>
      </c>
      <c r="F38" s="18"/>
      <c r="G38" s="18"/>
    </row>
    <row r="39" customFormat="false" ht="13.8" hidden="false" customHeight="false" outlineLevel="0" collapsed="false">
      <c r="C39" s="15" t="n">
        <v>-5</v>
      </c>
      <c r="D39" s="16" t="str">
        <f aca="false">IF(C39&lt;0, "inférieur à 0" , IF(C39&gt; 0 ,"supérieur à 0", "égal à 0"))</f>
        <v>inférieur à 0</v>
      </c>
      <c r="E39" s="15" t="s">
        <v>182</v>
      </c>
      <c r="F39" s="18"/>
      <c r="G39" s="18"/>
    </row>
    <row r="40" customFormat="false" ht="13.8" hidden="false" customHeight="false" outlineLevel="0" collapsed="false">
      <c r="C40" s="15" t="n">
        <v>-2</v>
      </c>
      <c r="D40" s="16" t="str">
        <f aca="false">IF(C40&lt;0, "inférieur à 0" , IF(C40&gt; 0 ,"supérieur à 0", "égal à 0"))</f>
        <v>inférieur à 0</v>
      </c>
      <c r="E40" s="15" t="s">
        <v>182</v>
      </c>
      <c r="F40" s="18"/>
      <c r="G40" s="18"/>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H77"/>
  <sheetViews>
    <sheetView showFormulas="false" showGridLines="false" showRowColHeaders="true" showZeros="true" rightToLeft="false" tabSelected="true" showOutlineSymbols="true" defaultGridColor="true" view="normal" topLeftCell="A40" colorId="64" zoomScale="90" zoomScaleNormal="90" zoomScalePageLayoutView="100" workbookViewId="0">
      <selection pane="topLeft" activeCell="C68" activeCellId="0" sqref="C68"/>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6" min="3" style="10" width="24.57"/>
    <col collapsed="false" customWidth="true" hidden="false" outlineLevel="0" max="7" min="7" style="10" width="25.3"/>
    <col collapsed="false" customWidth="true" hidden="false" outlineLevel="0" max="8" min="8" style="0" width="28.99"/>
  </cols>
  <sheetData>
    <row r="2" customFormat="false" ht="15" hidden="false" customHeight="false" outlineLevel="0" collapsed="false">
      <c r="C2" s="14" t="s">
        <v>197</v>
      </c>
      <c r="D2" s="14" t="s">
        <v>198</v>
      </c>
      <c r="E2" s="14" t="s">
        <v>199</v>
      </c>
      <c r="F2" s="14" t="s">
        <v>200</v>
      </c>
      <c r="G2" s="14" t="s">
        <v>201</v>
      </c>
    </row>
    <row r="3" customFormat="false" ht="14.9" hidden="false" customHeight="false" outlineLevel="0" collapsed="false">
      <c r="C3" s="37" t="s">
        <v>202</v>
      </c>
      <c r="D3" s="37" t="s">
        <v>203</v>
      </c>
      <c r="E3" s="37" t="s">
        <v>204</v>
      </c>
      <c r="F3" s="37" t="n">
        <v>7.6</v>
      </c>
      <c r="G3" s="37" t="n">
        <v>2.4</v>
      </c>
    </row>
    <row r="4" customFormat="false" ht="15" hidden="false" customHeight="false" outlineLevel="0" collapsed="false">
      <c r="C4" s="37" t="s">
        <v>205</v>
      </c>
      <c r="D4" s="37" t="s">
        <v>206</v>
      </c>
      <c r="E4" s="37" t="s">
        <v>204</v>
      </c>
      <c r="F4" s="37" t="n">
        <v>2.3</v>
      </c>
      <c r="G4" s="37" t="n">
        <v>3.2</v>
      </c>
    </row>
    <row r="5" customFormat="false" ht="15" hidden="false" customHeight="false" outlineLevel="0" collapsed="false">
      <c r="C5" s="37" t="s">
        <v>207</v>
      </c>
      <c r="D5" s="37" t="s">
        <v>203</v>
      </c>
      <c r="E5" s="37" t="s">
        <v>208</v>
      </c>
      <c r="F5" s="37" t="n">
        <v>6.7</v>
      </c>
      <c r="G5" s="37" t="n">
        <v>2.6</v>
      </c>
    </row>
    <row r="6" customFormat="false" ht="15" hidden="false" customHeight="false" outlineLevel="0" collapsed="false">
      <c r="C6" s="37" t="s">
        <v>209</v>
      </c>
      <c r="D6" s="37" t="s">
        <v>203</v>
      </c>
      <c r="E6" s="37" t="s">
        <v>204</v>
      </c>
      <c r="F6" s="37" t="n">
        <v>2.5</v>
      </c>
      <c r="G6" s="37" t="n">
        <v>3.8</v>
      </c>
    </row>
    <row r="7" customFormat="false" ht="15" hidden="false" customHeight="false" outlineLevel="0" collapsed="false">
      <c r="C7" s="37" t="s">
        <v>210</v>
      </c>
      <c r="D7" s="37" t="s">
        <v>206</v>
      </c>
      <c r="E7" s="37" t="s">
        <v>208</v>
      </c>
      <c r="F7" s="37" t="n">
        <v>10.4</v>
      </c>
      <c r="G7" s="37" t="n">
        <v>1.1</v>
      </c>
    </row>
    <row r="8" customFormat="false" ht="15" hidden="false" customHeight="false" outlineLevel="0" collapsed="false">
      <c r="C8" s="37" t="s">
        <v>211</v>
      </c>
      <c r="D8" s="37" t="s">
        <v>206</v>
      </c>
      <c r="E8" s="37" t="s">
        <v>208</v>
      </c>
      <c r="F8" s="37" t="n">
        <v>4.3</v>
      </c>
      <c r="G8" s="37" t="n">
        <v>3.2</v>
      </c>
    </row>
    <row r="9" customFormat="false" ht="15" hidden="false" customHeight="false" outlineLevel="0" collapsed="false">
      <c r="C9" s="37" t="s">
        <v>212</v>
      </c>
      <c r="D9" s="37" t="s">
        <v>203</v>
      </c>
      <c r="E9" s="37" t="s">
        <v>204</v>
      </c>
      <c r="F9" s="37" t="n">
        <v>8.1</v>
      </c>
      <c r="G9" s="37" t="n">
        <v>2.1</v>
      </c>
    </row>
    <row r="11" customFormat="false" ht="15.75" hidden="false" customHeight="false" outlineLevel="0" collapsed="false"/>
    <row r="12" s="11" customFormat="true" ht="31.5" hidden="false" customHeight="true" outlineLevel="0" collapsed="false">
      <c r="B12" s="12" t="s">
        <v>213</v>
      </c>
      <c r="C12" s="22" t="s">
        <v>214</v>
      </c>
      <c r="D12" s="22"/>
      <c r="E12" s="22"/>
      <c r="F12" s="22"/>
      <c r="G12" s="22"/>
    </row>
    <row r="13" customFormat="false" ht="15.75" hidden="false" customHeight="false" outlineLevel="0" collapsed="false"/>
    <row r="14" customFormat="false" ht="15" hidden="false" customHeight="false" outlineLevel="0" collapsed="false">
      <c r="C14" s="14" t="s">
        <v>120</v>
      </c>
      <c r="D14" s="14" t="s">
        <v>121</v>
      </c>
    </row>
    <row r="15" customFormat="false" ht="14.9" hidden="false" customHeight="false" outlineLevel="0" collapsed="false">
      <c r="C15" s="38" t="n">
        <f aca="false">SUM(F3:F9)</f>
        <v>41.9</v>
      </c>
      <c r="D15" s="37" t="n">
        <v>41.9</v>
      </c>
    </row>
    <row r="16" customFormat="false" ht="15.75" hidden="false" customHeight="false" outlineLevel="0" collapsed="false"/>
    <row r="17" s="11" customFormat="true" ht="31.5" hidden="false" customHeight="true" outlineLevel="0" collapsed="false">
      <c r="B17" s="12" t="s">
        <v>215</v>
      </c>
      <c r="C17" s="22" t="s">
        <v>216</v>
      </c>
      <c r="D17" s="22"/>
      <c r="E17" s="22"/>
      <c r="F17" s="22"/>
      <c r="G17" s="22"/>
    </row>
    <row r="18" customFormat="false" ht="15.75" hidden="false" customHeight="false" outlineLevel="0" collapsed="false"/>
    <row r="19" customFormat="false" ht="15" hidden="false" customHeight="false" outlineLevel="0" collapsed="false">
      <c r="C19" s="14" t="s">
        <v>120</v>
      </c>
      <c r="D19" s="14" t="s">
        <v>121</v>
      </c>
    </row>
    <row r="20" customFormat="false" ht="14.9" hidden="false" customHeight="false" outlineLevel="0" collapsed="false">
      <c r="C20" s="38" t="n">
        <f aca="false">SUMIFS(F3:F9,E3:E9,"bio")</f>
        <v>20.5</v>
      </c>
      <c r="D20" s="37" t="n">
        <v>20.5</v>
      </c>
    </row>
    <row r="21" customFormat="false" ht="15.75" hidden="false" customHeight="false" outlineLevel="0" collapsed="false"/>
    <row r="22" s="11" customFormat="true" ht="31.5" hidden="false" customHeight="true" outlineLevel="0" collapsed="false">
      <c r="B22" s="12" t="s">
        <v>217</v>
      </c>
      <c r="C22" s="22" t="s">
        <v>218</v>
      </c>
      <c r="D22" s="22"/>
      <c r="E22" s="22"/>
      <c r="F22" s="22"/>
      <c r="G22" s="22"/>
    </row>
    <row r="23" customFormat="false" ht="15.75" hidden="false" customHeight="false" outlineLevel="0" collapsed="false"/>
    <row r="24" customFormat="false" ht="15" hidden="false" customHeight="false" outlineLevel="0" collapsed="false">
      <c r="C24" s="14" t="s">
        <v>120</v>
      </c>
      <c r="D24" s="14" t="s">
        <v>121</v>
      </c>
    </row>
    <row r="25" customFormat="false" ht="14.9" hidden="false" customHeight="false" outlineLevel="0" collapsed="false">
      <c r="C25" s="38" t="n">
        <f aca="false">SUMIFS(F3:F9,D3:D9,"Légume",E3:E9,"bio")</f>
        <v>2.3</v>
      </c>
      <c r="D25" s="37" t="n">
        <v>2.3</v>
      </c>
    </row>
    <row r="26" customFormat="false" ht="15.75" hidden="false" customHeight="false" outlineLevel="0" collapsed="false"/>
    <row r="27" s="11" customFormat="true" ht="31.5" hidden="false" customHeight="true" outlineLevel="0" collapsed="false">
      <c r="B27" s="12" t="s">
        <v>219</v>
      </c>
      <c r="C27" s="22" t="s">
        <v>220</v>
      </c>
      <c r="D27" s="22"/>
      <c r="E27" s="22"/>
      <c r="F27" s="22"/>
      <c r="G27" s="22"/>
    </row>
    <row r="28" customFormat="false" ht="15.75" hidden="false" customHeight="false" outlineLevel="0" collapsed="false"/>
    <row r="29" customFormat="false" ht="15" hidden="false" customHeight="false" outlineLevel="0" collapsed="false">
      <c r="C29" s="14" t="s">
        <v>120</v>
      </c>
      <c r="D29" s="14" t="s">
        <v>121</v>
      </c>
    </row>
    <row r="30" customFormat="false" ht="14.9" hidden="false" customHeight="false" outlineLevel="0" collapsed="false">
      <c r="C30" s="39" t="n">
        <f aca="false">AVERAGEIFS(F3:F9,D3:D9,"fruit")</f>
        <v>6.225</v>
      </c>
      <c r="D30" s="40" t="n">
        <v>6.225</v>
      </c>
    </row>
    <row r="32" customFormat="false" ht="15.75" hidden="false" customHeight="false" outlineLevel="0" collapsed="false"/>
    <row r="33" s="11" customFormat="true" ht="31.5" hidden="false" customHeight="true" outlineLevel="0" collapsed="false">
      <c r="B33" s="12" t="s">
        <v>221</v>
      </c>
      <c r="C33" s="22" t="s">
        <v>222</v>
      </c>
      <c r="D33" s="22"/>
      <c r="E33" s="22"/>
      <c r="F33" s="22"/>
      <c r="G33" s="22"/>
    </row>
    <row r="34" customFormat="false" ht="14.9" hidden="false" customHeight="false" outlineLevel="0" collapsed="false">
      <c r="C34" s="10" t="s">
        <v>223</v>
      </c>
    </row>
    <row r="35" customFormat="false" ht="15" hidden="false" customHeight="false" outlineLevel="0" collapsed="false">
      <c r="C35" s="14" t="s">
        <v>120</v>
      </c>
      <c r="D35" s="14" t="s">
        <v>121</v>
      </c>
    </row>
    <row r="36" customFormat="false" ht="14.9" hidden="false" customHeight="false" outlineLevel="0" collapsed="false">
      <c r="C36" s="29" t="n">
        <f aca="false">ROUND(AVERAGEIFS(F3:F9,D3:D9,"fruit"),2)</f>
        <v>6.23</v>
      </c>
      <c r="D36" s="41" t="n">
        <v>6.225</v>
      </c>
    </row>
    <row r="38" customFormat="false" ht="15.75" hidden="false" customHeight="false" outlineLevel="0" collapsed="false"/>
    <row r="39" s="11" customFormat="true" ht="31.5" hidden="false" customHeight="true" outlineLevel="0" collapsed="false">
      <c r="B39" s="12" t="s">
        <v>224</v>
      </c>
      <c r="C39" s="22" t="s">
        <v>225</v>
      </c>
      <c r="D39" s="22"/>
      <c r="E39" s="22"/>
      <c r="F39" s="22"/>
      <c r="G39" s="22"/>
    </row>
    <row r="40" customFormat="false" ht="15.75" hidden="false" customHeight="false" outlineLevel="0" collapsed="false"/>
    <row r="41" customFormat="false" ht="15" hidden="false" customHeight="false" outlineLevel="0" collapsed="false">
      <c r="C41" s="14" t="s">
        <v>120</v>
      </c>
      <c r="D41" s="14" t="s">
        <v>121</v>
      </c>
    </row>
    <row r="42" customFormat="false" ht="14.9" hidden="false" customHeight="false" outlineLevel="0" collapsed="false">
      <c r="C42" s="29" t="n">
        <f aca="false">MAX(F3:F9)</f>
        <v>10.4</v>
      </c>
      <c r="D42" s="42" t="n">
        <v>10.4</v>
      </c>
    </row>
    <row r="44" customFormat="false" ht="15.75" hidden="false" customHeight="false" outlineLevel="0" collapsed="false"/>
    <row r="45" s="11" customFormat="true" ht="31.5" hidden="false" customHeight="true" outlineLevel="0" collapsed="false">
      <c r="B45" s="12" t="s">
        <v>226</v>
      </c>
      <c r="C45" s="22" t="s">
        <v>227</v>
      </c>
      <c r="D45" s="22"/>
      <c r="E45" s="22"/>
      <c r="F45" s="22"/>
      <c r="G45" s="22"/>
    </row>
    <row r="46" customFormat="false" ht="15.75" hidden="false" customHeight="false" outlineLevel="0" collapsed="false"/>
    <row r="47" customFormat="false" ht="15" hidden="false" customHeight="false" outlineLevel="0" collapsed="false">
      <c r="C47" s="14" t="s">
        <v>120</v>
      </c>
      <c r="D47" s="14" t="s">
        <v>121</v>
      </c>
    </row>
    <row r="48" customFormat="false" ht="14.9" hidden="false" customHeight="false" outlineLevel="0" collapsed="false">
      <c r="C48" s="29" t="n">
        <f aca="false">_xlfn.MINIFS(F3:F9,D3:D9,"fruit")</f>
        <v>2.5</v>
      </c>
      <c r="D48" s="42" t="n">
        <v>2.5</v>
      </c>
    </row>
    <row r="50" customFormat="false" ht="15.75" hidden="false" customHeight="false" outlineLevel="0" collapsed="false"/>
    <row r="51" s="11" customFormat="true" ht="31.5" hidden="false" customHeight="true" outlineLevel="0" collapsed="false">
      <c r="B51" s="12" t="s">
        <v>228</v>
      </c>
      <c r="C51" s="22" t="s">
        <v>229</v>
      </c>
      <c r="D51" s="22"/>
      <c r="E51" s="22"/>
      <c r="F51" s="22"/>
      <c r="G51" s="22"/>
    </row>
    <row r="52" customFormat="false" ht="15.75" hidden="false" customHeight="false" outlineLevel="0" collapsed="false"/>
    <row r="53" customFormat="false" ht="15" hidden="false" customHeight="false" outlineLevel="0" collapsed="false">
      <c r="C53" s="14" t="s">
        <v>120</v>
      </c>
      <c r="D53" s="14" t="s">
        <v>121</v>
      </c>
    </row>
    <row r="54" customFormat="false" ht="14.9" hidden="false" customHeight="true" outlineLevel="0" collapsed="false">
      <c r="C54" s="29" t="n">
        <f aca="false">AVERAGEIFS(F3:F9,G3:G9, "&lt;3")</f>
        <v>8.2</v>
      </c>
      <c r="D54" s="42" t="n">
        <v>8.2</v>
      </c>
      <c r="E54" s="43" t="s">
        <v>230</v>
      </c>
      <c r="F54" s="43"/>
    </row>
    <row r="55" customFormat="false" ht="13.8" hidden="false" customHeight="false" outlineLevel="0" collapsed="false">
      <c r="C55" s="17"/>
    </row>
    <row r="56" s="11" customFormat="true" ht="31.5" hidden="false" customHeight="true" outlineLevel="0" collapsed="false">
      <c r="B56" s="12" t="s">
        <v>231</v>
      </c>
      <c r="C56" s="22" t="s">
        <v>232</v>
      </c>
      <c r="D56" s="22"/>
      <c r="E56" s="22"/>
      <c r="F56" s="22"/>
      <c r="G56" s="22"/>
    </row>
    <row r="57" s="11" customFormat="true" ht="30.75" hidden="false" customHeight="true" outlineLevel="0" collapsed="false">
      <c r="B57" s="23" t="s">
        <v>163</v>
      </c>
      <c r="C57" s="24" t="s">
        <v>233</v>
      </c>
      <c r="D57" s="24"/>
      <c r="E57" s="24"/>
      <c r="F57" s="24"/>
      <c r="G57" s="24"/>
    </row>
    <row r="58" customFormat="false" ht="15.75" hidden="false" customHeight="false" outlineLevel="0" collapsed="false"/>
    <row r="59" s="10" customFormat="true" ht="27" hidden="false" customHeight="true" outlineLevel="0" collapsed="false">
      <c r="C59" s="14" t="s">
        <v>197</v>
      </c>
      <c r="D59" s="14" t="s">
        <v>234</v>
      </c>
      <c r="E59" s="14" t="s">
        <v>121</v>
      </c>
      <c r="F59" s="14" t="s">
        <v>235</v>
      </c>
      <c r="G59" s="14" t="s">
        <v>121</v>
      </c>
    </row>
    <row r="60" customFormat="false" ht="14.9" hidden="false" customHeight="false" outlineLevel="0" collapsed="false">
      <c r="C60" s="37" t="s">
        <v>202</v>
      </c>
      <c r="D60" s="29" t="n">
        <f aca="false">F3*G3</f>
        <v>18.24</v>
      </c>
      <c r="E60" s="37" t="n">
        <v>18.24</v>
      </c>
      <c r="F60" s="44" t="n">
        <f aca="false">RANK(D60,$D$60:$D$66,0)</f>
        <v>1</v>
      </c>
      <c r="G60" s="37" t="n">
        <v>1</v>
      </c>
    </row>
    <row r="61" customFormat="false" ht="14.05" hidden="false" customHeight="false" outlineLevel="0" collapsed="false">
      <c r="C61" s="37" t="s">
        <v>205</v>
      </c>
      <c r="D61" s="29" t="n">
        <f aca="false">F4*G4</f>
        <v>7.36</v>
      </c>
      <c r="E61" s="37" t="n">
        <v>7.36</v>
      </c>
      <c r="F61" s="44" t="n">
        <f aca="false">RANK(D61,$D$60:$D$66,0)</f>
        <v>7</v>
      </c>
      <c r="G61" s="37" t="n">
        <v>7</v>
      </c>
      <c r="H61" s="45" t="s">
        <v>236</v>
      </c>
    </row>
    <row r="62" customFormat="false" ht="14.9" hidden="false" customHeight="false" outlineLevel="0" collapsed="false">
      <c r="C62" s="37" t="s">
        <v>207</v>
      </c>
      <c r="D62" s="29" t="n">
        <f aca="false">F5*G5</f>
        <v>17.42</v>
      </c>
      <c r="E62" s="37" t="n">
        <v>17.42</v>
      </c>
      <c r="F62" s="44" t="n">
        <f aca="false">RANK(D62,$D$60:$D$66,0)</f>
        <v>2</v>
      </c>
      <c r="G62" s="37" t="n">
        <v>2</v>
      </c>
      <c r="H62" s="0" t="s">
        <v>237</v>
      </c>
    </row>
    <row r="63" customFormat="false" ht="14.9" hidden="false" customHeight="false" outlineLevel="0" collapsed="false">
      <c r="C63" s="37" t="s">
        <v>209</v>
      </c>
      <c r="D63" s="29" t="n">
        <f aca="false">F6*G6</f>
        <v>9.5</v>
      </c>
      <c r="E63" s="37" t="n">
        <v>9.5</v>
      </c>
      <c r="F63" s="44" t="n">
        <f aca="false">RANK(D63,$D$60:$D$66,0)</f>
        <v>6</v>
      </c>
      <c r="G63" s="37" t="n">
        <v>6</v>
      </c>
    </row>
    <row r="64" customFormat="false" ht="14.9" hidden="false" customHeight="false" outlineLevel="0" collapsed="false">
      <c r="C64" s="37" t="s">
        <v>210</v>
      </c>
      <c r="D64" s="29" t="n">
        <f aca="false">F7*G7</f>
        <v>11.44</v>
      </c>
      <c r="E64" s="37" t="n">
        <v>11.44</v>
      </c>
      <c r="F64" s="44" t="n">
        <f aca="false">RANK(D64,$D$60:$D$66,0)</f>
        <v>5</v>
      </c>
      <c r="G64" s="37" t="n">
        <v>5</v>
      </c>
    </row>
    <row r="65" customFormat="false" ht="14.9" hidden="false" customHeight="false" outlineLevel="0" collapsed="false">
      <c r="C65" s="37" t="s">
        <v>211</v>
      </c>
      <c r="D65" s="29" t="n">
        <f aca="false">F8*G8</f>
        <v>13.76</v>
      </c>
      <c r="E65" s="37" t="n">
        <v>13.76</v>
      </c>
      <c r="F65" s="44" t="n">
        <f aca="false">RANK(D65,$D$60:$D$66,0)</f>
        <v>4</v>
      </c>
      <c r="G65" s="37" t="n">
        <v>4</v>
      </c>
    </row>
    <row r="66" customFormat="false" ht="14.9" hidden="false" customHeight="false" outlineLevel="0" collapsed="false">
      <c r="C66" s="37" t="s">
        <v>212</v>
      </c>
      <c r="D66" s="29" t="n">
        <f aca="false">F9*G9</f>
        <v>17.01</v>
      </c>
      <c r="E66" s="37" t="n">
        <v>17.01</v>
      </c>
      <c r="F66" s="44" t="n">
        <f aca="false">RANK(D66,$D$60:$D$66,0)</f>
        <v>3</v>
      </c>
      <c r="G66" s="37" t="n">
        <v>3</v>
      </c>
    </row>
    <row r="68" customFormat="false" ht="13.8" hidden="false" customHeight="false" outlineLevel="0" collapsed="false">
      <c r="C68" s="17"/>
    </row>
    <row r="71" customFormat="false" ht="14.9" hidden="false" customHeight="false" outlineLevel="0" collapsed="false">
      <c r="C71" s="37" t="s">
        <v>202</v>
      </c>
    </row>
    <row r="72" customFormat="false" ht="14.9" hidden="false" customHeight="false" outlineLevel="0" collapsed="false">
      <c r="C72" s="37" t="s">
        <v>205</v>
      </c>
    </row>
    <row r="73" customFormat="false" ht="14.9" hidden="false" customHeight="false" outlineLevel="0" collapsed="false">
      <c r="C73" s="37" t="s">
        <v>207</v>
      </c>
    </row>
    <row r="74" customFormat="false" ht="14.9" hidden="false" customHeight="false" outlineLevel="0" collapsed="false">
      <c r="C74" s="37" t="s">
        <v>209</v>
      </c>
    </row>
    <row r="75" customFormat="false" ht="14.9" hidden="false" customHeight="false" outlineLevel="0" collapsed="false">
      <c r="C75" s="37" t="s">
        <v>210</v>
      </c>
    </row>
    <row r="76" customFormat="false" ht="14.9" hidden="false" customHeight="false" outlineLevel="0" collapsed="false">
      <c r="C76" s="37" t="s">
        <v>211</v>
      </c>
    </row>
    <row r="77" customFormat="false" ht="14.9" hidden="false" customHeight="false" outlineLevel="0" collapsed="false">
      <c r="C77" s="37" t="s">
        <v>212</v>
      </c>
    </row>
  </sheetData>
  <mergeCells count="11">
    <mergeCell ref="C12:G12"/>
    <mergeCell ref="C17:G17"/>
    <mergeCell ref="C22:G22"/>
    <mergeCell ref="C27:G27"/>
    <mergeCell ref="C33:G33"/>
    <mergeCell ref="C39:G39"/>
    <mergeCell ref="C45:G45"/>
    <mergeCell ref="C51:G51"/>
    <mergeCell ref="E54:F54"/>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1" min="1" style="0" width="1.71"/>
    <col collapsed="false" customWidth="true" hidden="false" outlineLevel="0" max="2" min="2" style="10" width="10.85"/>
    <col collapsed="false" customWidth="true" hidden="false" outlineLevel="0" max="9" min="3" style="10" width="24.57"/>
    <col collapsed="false" customWidth="true" hidden="false" outlineLevel="0" max="10" min="10" style="0" width="28.99"/>
  </cols>
  <sheetData>
    <row r="2" customFormat="false" ht="15" hidden="false" customHeight="false" outlineLevel="0" collapsed="false">
      <c r="C2" s="14" t="s">
        <v>185</v>
      </c>
      <c r="D2" s="14" t="s">
        <v>238</v>
      </c>
      <c r="E2" s="14" t="s">
        <v>239</v>
      </c>
      <c r="F2" s="14" t="s">
        <v>240</v>
      </c>
    </row>
    <row r="3" customFormat="false" ht="15" hidden="false" customHeight="false" outlineLevel="0" collapsed="false">
      <c r="C3" s="15" t="s">
        <v>241</v>
      </c>
      <c r="D3" s="15" t="s">
        <v>242</v>
      </c>
      <c r="E3" s="15" t="s">
        <v>243</v>
      </c>
      <c r="F3" s="15" t="s">
        <v>244</v>
      </c>
    </row>
    <row r="4" customFormat="false" ht="15" hidden="false" customHeight="false" outlineLevel="0" collapsed="false">
      <c r="C4" s="15" t="s">
        <v>245</v>
      </c>
      <c r="D4" s="15" t="s">
        <v>246</v>
      </c>
      <c r="E4" s="15" t="s">
        <v>243</v>
      </c>
      <c r="F4" s="15" t="s">
        <v>247</v>
      </c>
    </row>
    <row r="5" customFormat="false" ht="15" hidden="false" customHeight="false" outlineLevel="0" collapsed="false">
      <c r="C5" s="15" t="s">
        <v>248</v>
      </c>
      <c r="D5" s="15" t="s">
        <v>249</v>
      </c>
      <c r="E5" s="15" t="s">
        <v>243</v>
      </c>
      <c r="F5" s="15" t="s">
        <v>250</v>
      </c>
    </row>
    <row r="6" customFormat="false" ht="15" hidden="false" customHeight="false" outlineLevel="0" collapsed="false">
      <c r="C6" s="15" t="s">
        <v>251</v>
      </c>
      <c r="D6" s="15" t="s">
        <v>252</v>
      </c>
      <c r="E6" s="15" t="s">
        <v>243</v>
      </c>
      <c r="F6" s="15" t="s">
        <v>247</v>
      </c>
    </row>
    <row r="7" customFormat="false" ht="15" hidden="false" customHeight="false" outlineLevel="0" collapsed="false">
      <c r="C7" s="15" t="s">
        <v>248</v>
      </c>
      <c r="D7" s="15" t="s">
        <v>253</v>
      </c>
      <c r="E7" s="15" t="s">
        <v>254</v>
      </c>
      <c r="F7" s="15" t="s">
        <v>247</v>
      </c>
    </row>
    <row r="8" customFormat="false" ht="15" hidden="false" customHeight="false" outlineLevel="0" collapsed="false">
      <c r="C8" s="15" t="s">
        <v>255</v>
      </c>
      <c r="D8" s="15" t="s">
        <v>256</v>
      </c>
      <c r="E8" s="15" t="s">
        <v>254</v>
      </c>
      <c r="F8" s="15" t="s">
        <v>257</v>
      </c>
    </row>
    <row r="9" customFormat="false" ht="15" hidden="false" customHeight="false" outlineLevel="0" collapsed="false">
      <c r="C9" s="15" t="s">
        <v>258</v>
      </c>
      <c r="D9" s="15" t="s">
        <v>259</v>
      </c>
      <c r="E9" s="15" t="s">
        <v>254</v>
      </c>
      <c r="F9" s="15" t="s">
        <v>250</v>
      </c>
    </row>
    <row r="10" customFormat="false" ht="15" hidden="false" customHeight="false" outlineLevel="0" collapsed="false">
      <c r="C10" s="15" t="s">
        <v>260</v>
      </c>
      <c r="D10" s="15" t="s">
        <v>261</v>
      </c>
      <c r="E10" s="15" t="s">
        <v>243</v>
      </c>
      <c r="F10" s="15" t="s">
        <v>262</v>
      </c>
    </row>
    <row r="11" customFormat="false" ht="15" hidden="false" customHeight="false" outlineLevel="0" collapsed="false">
      <c r="C11" s="15" t="s">
        <v>263</v>
      </c>
      <c r="D11" s="15" t="s">
        <v>264</v>
      </c>
      <c r="E11" s="15" t="s">
        <v>243</v>
      </c>
      <c r="F11" s="15" t="s">
        <v>262</v>
      </c>
    </row>
    <row r="12" customFormat="false" ht="15" hidden="false" customHeight="false" outlineLevel="0" collapsed="false">
      <c r="C12" s="18"/>
      <c r="D12" s="18"/>
      <c r="E12" s="18"/>
      <c r="F12" s="18"/>
    </row>
    <row r="13" customFormat="false" ht="15.75" hidden="false" customHeight="false" outlineLevel="0" collapsed="false"/>
    <row r="14" s="11" customFormat="true" ht="31.5" hidden="false" customHeight="true" outlineLevel="0" collapsed="false">
      <c r="B14" s="12" t="s">
        <v>265</v>
      </c>
      <c r="C14" s="22" t="s">
        <v>266</v>
      </c>
      <c r="D14" s="22"/>
      <c r="E14" s="22"/>
      <c r="F14" s="22"/>
      <c r="G14" s="22"/>
      <c r="H14" s="22"/>
      <c r="I14" s="22"/>
    </row>
    <row r="15" customFormat="false" ht="15.75" hidden="false" customHeight="false" outlineLevel="0" collapsed="false"/>
    <row r="16" customFormat="false" ht="15" hidden="false" customHeight="false" outlineLevel="0" collapsed="false">
      <c r="C16" s="14" t="s">
        <v>185</v>
      </c>
      <c r="D16" s="14" t="s">
        <v>120</v>
      </c>
      <c r="E16" s="14" t="s">
        <v>121</v>
      </c>
    </row>
    <row r="17" customFormat="false" ht="15" hidden="false" customHeight="false" outlineLevel="0" collapsed="false">
      <c r="C17" s="15" t="s">
        <v>251</v>
      </c>
      <c r="D17" s="29"/>
      <c r="E17" s="42" t="s">
        <v>252</v>
      </c>
    </row>
    <row r="18" customFormat="false" ht="15" hidden="false" customHeight="false" outlineLevel="0" collapsed="false">
      <c r="C18" s="15" t="s">
        <v>248</v>
      </c>
      <c r="D18" s="29"/>
      <c r="E18" s="42" t="s">
        <v>249</v>
      </c>
    </row>
    <row r="19" customFormat="false" ht="15" hidden="false" customHeight="false" outlineLevel="0" collapsed="false">
      <c r="C19" s="15" t="s">
        <v>260</v>
      </c>
      <c r="D19" s="29"/>
      <c r="E19" s="42" t="s">
        <v>261</v>
      </c>
    </row>
    <row r="20" customFormat="false" ht="15.75" hidden="false" customHeight="false" outlineLevel="0" collapsed="false"/>
    <row r="21" s="11" customFormat="true" ht="31.5" hidden="false" customHeight="true" outlineLevel="0" collapsed="false">
      <c r="B21" s="12" t="s">
        <v>267</v>
      </c>
      <c r="C21" s="22" t="s">
        <v>268</v>
      </c>
      <c r="D21" s="22"/>
      <c r="E21" s="22"/>
      <c r="F21" s="22"/>
      <c r="G21" s="22"/>
      <c r="H21" s="22"/>
      <c r="I21" s="22"/>
    </row>
    <row r="22" customFormat="false" ht="15.75" hidden="false" customHeight="false" outlineLevel="0" collapsed="false"/>
    <row r="23" customFormat="false" ht="15" hidden="false" customHeight="false" outlineLevel="0" collapsed="false">
      <c r="C23" s="14" t="s">
        <v>185</v>
      </c>
      <c r="D23" s="14" t="s">
        <v>120</v>
      </c>
      <c r="E23" s="14" t="s">
        <v>121</v>
      </c>
    </row>
    <row r="24" customFormat="false" ht="15" hidden="false" customHeight="false" outlineLevel="0" collapsed="false">
      <c r="C24" s="15" t="s">
        <v>255</v>
      </c>
      <c r="D24" s="29"/>
      <c r="E24" s="42" t="s">
        <v>259</v>
      </c>
    </row>
    <row r="25" customFormat="false" ht="15" hidden="false" customHeight="false" outlineLevel="0" collapsed="false">
      <c r="C25" s="15" t="s">
        <v>258</v>
      </c>
      <c r="D25" s="29"/>
      <c r="E25" s="42" t="s">
        <v>261</v>
      </c>
    </row>
    <row r="26" customFormat="false" ht="15" hidden="false" customHeight="false" outlineLevel="0" collapsed="false">
      <c r="C26" s="15" t="s">
        <v>260</v>
      </c>
      <c r="D26" s="29"/>
      <c r="E26" s="42" t="s">
        <v>264</v>
      </c>
    </row>
    <row r="27" customFormat="false" ht="15.75" hidden="false" customHeight="false" outlineLevel="0" collapsed="false"/>
    <row r="28" s="11" customFormat="true" ht="31.5" hidden="false" customHeight="true" outlineLevel="0" collapsed="false">
      <c r="B28" s="12" t="s">
        <v>269</v>
      </c>
      <c r="C28" s="22" t="s">
        <v>270</v>
      </c>
      <c r="D28" s="22"/>
      <c r="E28" s="22"/>
      <c r="F28" s="22"/>
      <c r="G28" s="22"/>
      <c r="H28" s="22"/>
      <c r="I28" s="22"/>
    </row>
    <row r="29" customFormat="false" ht="15.75" hidden="false" customHeight="false" outlineLevel="0" collapsed="false">
      <c r="C29" s="18"/>
      <c r="E29" s="46"/>
    </row>
    <row r="30" customFormat="false" ht="15" hidden="false" customHeight="false" outlineLevel="0" collapsed="false">
      <c r="C30" s="14" t="s">
        <v>185</v>
      </c>
      <c r="D30" s="14" t="s">
        <v>238</v>
      </c>
      <c r="E30" s="14" t="s">
        <v>240</v>
      </c>
      <c r="F30" s="14" t="s">
        <v>239</v>
      </c>
      <c r="G30" s="14" t="s">
        <v>238</v>
      </c>
      <c r="H30" s="14" t="s">
        <v>240</v>
      </c>
      <c r="I30" s="14" t="s">
        <v>239</v>
      </c>
    </row>
    <row r="31" customFormat="false" ht="15" hidden="false" customHeight="false" outlineLevel="0" collapsed="false">
      <c r="C31" s="15" t="s">
        <v>251</v>
      </c>
      <c r="D31" s="38"/>
      <c r="E31" s="38"/>
      <c r="F31" s="38"/>
      <c r="G31" s="42" t="s">
        <v>252</v>
      </c>
      <c r="H31" s="42" t="s">
        <v>247</v>
      </c>
      <c r="I31" s="42" t="s">
        <v>243</v>
      </c>
    </row>
    <row r="32" customFormat="false" ht="15" hidden="false" customHeight="false" outlineLevel="0" collapsed="false">
      <c r="C32" s="15" t="s">
        <v>255</v>
      </c>
      <c r="D32" s="38"/>
      <c r="E32" s="38"/>
      <c r="F32" s="38"/>
      <c r="G32" s="42" t="s">
        <v>256</v>
      </c>
      <c r="H32" s="42" t="s">
        <v>257</v>
      </c>
      <c r="I32" s="42" t="s">
        <v>254</v>
      </c>
    </row>
    <row r="33" customFormat="false" ht="15" hidden="false" customHeight="false" outlineLevel="0" collapsed="false">
      <c r="C33" s="15" t="s">
        <v>260</v>
      </c>
      <c r="D33" s="38"/>
      <c r="E33" s="38"/>
      <c r="F33" s="38"/>
      <c r="G33" s="42" t="s">
        <v>261</v>
      </c>
      <c r="H33" s="42" t="s">
        <v>262</v>
      </c>
      <c r="I33" s="42" t="s">
        <v>243</v>
      </c>
    </row>
    <row r="34" customFormat="false" ht="15" hidden="false" customHeight="false" outlineLevel="0" collapsed="false">
      <c r="C34" s="18"/>
      <c r="D34" s="46"/>
      <c r="E34" s="46"/>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264"/>
  <sheetViews>
    <sheetView showFormulas="false" showGridLines="false" showRowColHeaders="true" showZeros="true" rightToLeft="false" tabSelected="false" showOutlineSymbols="true" defaultGridColor="true" view="normal" topLeftCell="A157" colorId="64" zoomScale="90" zoomScaleNormal="90" zoomScalePageLayoutView="100" workbookViewId="0">
      <selection pane="topLeft" activeCell="O2" activeCellId="0" sqref="O2"/>
    </sheetView>
  </sheetViews>
  <sheetFormatPr defaultColWidth="10.71484375" defaultRowHeight="15" zeroHeight="false" outlineLevelRow="0" outlineLevelCol="0"/>
  <cols>
    <col collapsed="false" customWidth="true" hidden="false" outlineLevel="0" max="1" min="1" style="0" width="4.7"/>
    <col collapsed="false" customWidth="true" hidden="false" outlineLevel="0" max="3" min="3" style="0" width="14.15"/>
    <col collapsed="false" customWidth="true" hidden="false" outlineLevel="0" max="6" min="5" style="0" width="16.29"/>
    <col collapsed="false" customWidth="true" hidden="false" outlineLevel="0" max="7" min="7" style="47" width="11.42"/>
    <col collapsed="false" customWidth="true" hidden="false" outlineLevel="0" max="9" min="9" style="0" width="42.71"/>
    <col collapsed="false" customWidth="true" hidden="false" outlineLevel="0" max="10" min="10" style="0" width="55.57"/>
    <col collapsed="false" customWidth="true" hidden="false" outlineLevel="0" max="11" min="11" style="0" width="8.85"/>
  </cols>
  <sheetData>
    <row r="1" customFormat="false" ht="15.75" hidden="false" customHeight="false" outlineLevel="0" collapsed="false">
      <c r="B1" s="10"/>
      <c r="C1" s="10"/>
      <c r="D1" s="10"/>
      <c r="E1" s="10"/>
      <c r="F1" s="10"/>
      <c r="G1" s="10"/>
      <c r="H1" s="10"/>
      <c r="I1" s="10"/>
    </row>
    <row r="2" s="11" customFormat="true" ht="31.5" hidden="false" customHeight="true" outlineLevel="0" collapsed="false">
      <c r="B2" s="12" t="s">
        <v>271</v>
      </c>
      <c r="C2" s="22" t="s">
        <v>272</v>
      </c>
      <c r="D2" s="22"/>
      <c r="E2" s="22"/>
      <c r="F2" s="22"/>
      <c r="G2" s="22"/>
      <c r="H2" s="22"/>
      <c r="I2" s="22"/>
      <c r="J2" s="48"/>
    </row>
    <row r="3" customFormat="false" ht="15.75" hidden="false" customHeight="false" outlineLevel="0" collapsed="false">
      <c r="B3" s="10"/>
      <c r="C3" s="10"/>
      <c r="D3" s="10"/>
      <c r="E3" s="10"/>
      <c r="F3" s="10"/>
      <c r="G3" s="10"/>
      <c r="H3" s="10"/>
      <c r="I3" s="10"/>
    </row>
    <row r="6" customFormat="false" ht="30" hidden="false" customHeight="false" outlineLevel="0" collapsed="false">
      <c r="B6" s="14" t="s">
        <v>273</v>
      </c>
      <c r="C6" s="14" t="s">
        <v>274</v>
      </c>
      <c r="D6" s="14" t="s">
        <v>275</v>
      </c>
      <c r="E6" s="14" t="s">
        <v>276</v>
      </c>
      <c r="F6" s="14" t="s">
        <v>198</v>
      </c>
      <c r="G6" s="49" t="s">
        <v>277</v>
      </c>
    </row>
    <row r="7" customFormat="false" ht="15" hidden="false" customHeight="false" outlineLevel="0" collapsed="false">
      <c r="B7" s="50" t="s">
        <v>278</v>
      </c>
      <c r="C7" s="50" t="s">
        <v>279</v>
      </c>
      <c r="D7" s="50" t="s">
        <v>280</v>
      </c>
      <c r="E7" s="50" t="s">
        <v>209</v>
      </c>
      <c r="F7" s="50" t="s">
        <v>203</v>
      </c>
      <c r="G7" s="51" t="n">
        <v>25585</v>
      </c>
    </row>
    <row r="8" customFormat="false" ht="15" hidden="false" customHeight="false" outlineLevel="0" collapsed="false">
      <c r="B8" s="50" t="s">
        <v>281</v>
      </c>
      <c r="C8" s="50" t="s">
        <v>282</v>
      </c>
      <c r="D8" s="50" t="s">
        <v>204</v>
      </c>
      <c r="E8" s="50" t="s">
        <v>202</v>
      </c>
      <c r="F8" s="50" t="s">
        <v>203</v>
      </c>
      <c r="G8" s="51" t="n">
        <v>16015</v>
      </c>
    </row>
    <row r="9" customFormat="false" ht="15" hidden="false" customHeight="false" outlineLevel="0" collapsed="false">
      <c r="B9" s="50" t="s">
        <v>283</v>
      </c>
      <c r="C9" s="50" t="s">
        <v>284</v>
      </c>
      <c r="D9" s="50" t="s">
        <v>280</v>
      </c>
      <c r="E9" s="50" t="s">
        <v>205</v>
      </c>
      <c r="F9" s="50" t="s">
        <v>206</v>
      </c>
      <c r="G9" s="51" t="n">
        <v>20620</v>
      </c>
    </row>
    <row r="10" customFormat="false" ht="15" hidden="false" customHeight="false" outlineLevel="0" collapsed="false">
      <c r="B10" s="50" t="s">
        <v>285</v>
      </c>
      <c r="C10" s="50" t="s">
        <v>286</v>
      </c>
      <c r="D10" s="50" t="s">
        <v>280</v>
      </c>
      <c r="E10" s="50" t="s">
        <v>207</v>
      </c>
      <c r="F10" s="50" t="s">
        <v>203</v>
      </c>
      <c r="G10" s="51" t="n">
        <v>24059</v>
      </c>
    </row>
    <row r="11" customFormat="false" ht="15" hidden="false" customHeight="false" outlineLevel="0" collapsed="false">
      <c r="B11" s="50" t="s">
        <v>287</v>
      </c>
      <c r="C11" s="50" t="s">
        <v>288</v>
      </c>
      <c r="D11" s="50" t="s">
        <v>280</v>
      </c>
      <c r="E11" s="50" t="s">
        <v>205</v>
      </c>
      <c r="F11" s="50" t="s">
        <v>206</v>
      </c>
      <c r="G11" s="51" t="n">
        <v>27103</v>
      </c>
    </row>
    <row r="12" customFormat="false" ht="15" hidden="false" customHeight="false" outlineLevel="0" collapsed="false">
      <c r="B12" s="50" t="s">
        <v>289</v>
      </c>
      <c r="C12" s="50" t="s">
        <v>290</v>
      </c>
      <c r="D12" s="50" t="s">
        <v>204</v>
      </c>
      <c r="E12" s="50" t="s">
        <v>205</v>
      </c>
      <c r="F12" s="50" t="s">
        <v>206</v>
      </c>
      <c r="G12" s="51" t="n">
        <v>12374</v>
      </c>
    </row>
    <row r="13" customFormat="false" ht="15" hidden="false" customHeight="false" outlineLevel="0" collapsed="false">
      <c r="B13" s="50" t="s">
        <v>291</v>
      </c>
      <c r="C13" s="50" t="s">
        <v>292</v>
      </c>
      <c r="D13" s="50" t="s">
        <v>280</v>
      </c>
      <c r="E13" s="50" t="s">
        <v>211</v>
      </c>
      <c r="F13" s="50" t="s">
        <v>206</v>
      </c>
      <c r="G13" s="51" t="n">
        <v>28849</v>
      </c>
    </row>
    <row r="14" customFormat="false" ht="15" hidden="false" customHeight="false" outlineLevel="0" collapsed="false">
      <c r="B14" s="50" t="s">
        <v>293</v>
      </c>
      <c r="C14" s="50" t="s">
        <v>294</v>
      </c>
      <c r="D14" s="50" t="s">
        <v>280</v>
      </c>
      <c r="E14" s="50" t="s">
        <v>205</v>
      </c>
      <c r="F14" s="50" t="s">
        <v>206</v>
      </c>
      <c r="G14" s="51" t="n">
        <v>8999</v>
      </c>
    </row>
    <row r="15" customFormat="false" ht="15" hidden="false" customHeight="false" outlineLevel="0" collapsed="false">
      <c r="B15" s="50" t="s">
        <v>295</v>
      </c>
      <c r="C15" s="50" t="s">
        <v>294</v>
      </c>
      <c r="D15" s="50" t="s">
        <v>280</v>
      </c>
      <c r="E15" s="50" t="s">
        <v>205</v>
      </c>
      <c r="F15" s="50" t="s">
        <v>206</v>
      </c>
      <c r="G15" s="51" t="n">
        <v>1652</v>
      </c>
    </row>
    <row r="16" customFormat="false" ht="15" hidden="false" customHeight="false" outlineLevel="0" collapsed="false">
      <c r="B16" s="50" t="s">
        <v>296</v>
      </c>
      <c r="C16" s="50" t="s">
        <v>297</v>
      </c>
      <c r="D16" s="50" t="s">
        <v>280</v>
      </c>
      <c r="E16" s="50" t="s">
        <v>205</v>
      </c>
      <c r="F16" s="50" t="s">
        <v>206</v>
      </c>
      <c r="G16" s="51" t="n">
        <v>27394</v>
      </c>
    </row>
    <row r="17" customFormat="false" ht="15" hidden="false" customHeight="false" outlineLevel="0" collapsed="false">
      <c r="B17" s="50" t="s">
        <v>298</v>
      </c>
      <c r="C17" s="50" t="s">
        <v>290</v>
      </c>
      <c r="D17" s="50" t="s">
        <v>204</v>
      </c>
      <c r="E17" s="50" t="s">
        <v>207</v>
      </c>
      <c r="F17" s="50" t="s">
        <v>203</v>
      </c>
      <c r="G17" s="51" t="n">
        <v>29617</v>
      </c>
    </row>
    <row r="18" customFormat="false" ht="15" hidden="false" customHeight="false" outlineLevel="0" collapsed="false">
      <c r="B18" s="50" t="s">
        <v>299</v>
      </c>
      <c r="C18" s="50" t="s">
        <v>300</v>
      </c>
      <c r="D18" s="50" t="s">
        <v>204</v>
      </c>
      <c r="E18" s="50" t="s">
        <v>209</v>
      </c>
      <c r="F18" s="50" t="s">
        <v>203</v>
      </c>
      <c r="G18" s="51" t="n">
        <v>9135</v>
      </c>
    </row>
    <row r="19" customFormat="false" ht="15" hidden="false" customHeight="false" outlineLevel="0" collapsed="false">
      <c r="B19" s="50" t="s">
        <v>301</v>
      </c>
      <c r="C19" s="50" t="s">
        <v>302</v>
      </c>
      <c r="D19" s="50" t="s">
        <v>280</v>
      </c>
      <c r="E19" s="50" t="s">
        <v>210</v>
      </c>
      <c r="F19" s="50" t="s">
        <v>206</v>
      </c>
      <c r="G19" s="51" t="n">
        <v>19409</v>
      </c>
    </row>
    <row r="20" customFormat="false" ht="15" hidden="false" customHeight="false" outlineLevel="0" collapsed="false">
      <c r="B20" s="50" t="s">
        <v>303</v>
      </c>
      <c r="C20" s="50" t="s">
        <v>304</v>
      </c>
      <c r="D20" s="50" t="s">
        <v>280</v>
      </c>
      <c r="E20" s="50" t="s">
        <v>207</v>
      </c>
      <c r="F20" s="50" t="s">
        <v>203</v>
      </c>
      <c r="G20" s="51" t="n">
        <v>27745</v>
      </c>
    </row>
    <row r="21" customFormat="false" ht="15" hidden="false" customHeight="false" outlineLevel="0" collapsed="false">
      <c r="B21" s="50" t="s">
        <v>305</v>
      </c>
      <c r="C21" s="50" t="s">
        <v>306</v>
      </c>
      <c r="D21" s="50" t="s">
        <v>280</v>
      </c>
      <c r="E21" s="50" t="s">
        <v>211</v>
      </c>
      <c r="F21" s="50" t="s">
        <v>206</v>
      </c>
      <c r="G21" s="51" t="n">
        <v>27895</v>
      </c>
    </row>
    <row r="22" customFormat="false" ht="15" hidden="false" customHeight="false" outlineLevel="0" collapsed="false">
      <c r="B22" s="50" t="s">
        <v>307</v>
      </c>
      <c r="C22" s="50" t="s">
        <v>300</v>
      </c>
      <c r="D22" s="50" t="s">
        <v>204</v>
      </c>
      <c r="E22" s="50" t="s">
        <v>207</v>
      </c>
      <c r="F22" s="50" t="s">
        <v>203</v>
      </c>
      <c r="G22" s="51" t="n">
        <v>5929</v>
      </c>
    </row>
    <row r="23" customFormat="false" ht="15" hidden="false" customHeight="false" outlineLevel="0" collapsed="false">
      <c r="B23" s="50" t="s">
        <v>308</v>
      </c>
      <c r="C23" s="50" t="s">
        <v>309</v>
      </c>
      <c r="D23" s="50" t="s">
        <v>280</v>
      </c>
      <c r="E23" s="50" t="s">
        <v>211</v>
      </c>
      <c r="F23" s="50" t="s">
        <v>206</v>
      </c>
      <c r="G23" s="51" t="n">
        <v>24672</v>
      </c>
    </row>
    <row r="24" customFormat="false" ht="15" hidden="false" customHeight="false" outlineLevel="0" collapsed="false">
      <c r="B24" s="50" t="s">
        <v>310</v>
      </c>
      <c r="C24" s="50" t="s">
        <v>311</v>
      </c>
      <c r="D24" s="50" t="s">
        <v>280</v>
      </c>
      <c r="E24" s="50" t="s">
        <v>209</v>
      </c>
      <c r="F24" s="50" t="s">
        <v>203</v>
      </c>
      <c r="G24" s="51" t="n">
        <v>6241</v>
      </c>
    </row>
    <row r="25" customFormat="false" ht="15" hidden="false" customHeight="false" outlineLevel="0" collapsed="false">
      <c r="B25" s="50" t="s">
        <v>312</v>
      </c>
      <c r="C25" s="50" t="s">
        <v>313</v>
      </c>
      <c r="D25" s="50" t="s">
        <v>280</v>
      </c>
      <c r="E25" s="50" t="s">
        <v>205</v>
      </c>
      <c r="F25" s="50" t="s">
        <v>206</v>
      </c>
      <c r="G25" s="51" t="n">
        <v>16287</v>
      </c>
    </row>
    <row r="26" customFormat="false" ht="15" hidden="false" customHeight="false" outlineLevel="0" collapsed="false">
      <c r="B26" s="50" t="s">
        <v>314</v>
      </c>
      <c r="C26" s="50" t="s">
        <v>309</v>
      </c>
      <c r="D26" s="50" t="s">
        <v>280</v>
      </c>
      <c r="E26" s="50" t="s">
        <v>209</v>
      </c>
      <c r="F26" s="50" t="s">
        <v>203</v>
      </c>
      <c r="G26" s="51" t="n">
        <v>22803</v>
      </c>
    </row>
    <row r="27" customFormat="false" ht="15" hidden="false" customHeight="false" outlineLevel="0" collapsed="false">
      <c r="B27" s="50" t="s">
        <v>315</v>
      </c>
      <c r="C27" s="50" t="s">
        <v>311</v>
      </c>
      <c r="D27" s="50" t="s">
        <v>280</v>
      </c>
      <c r="E27" s="50" t="s">
        <v>205</v>
      </c>
      <c r="F27" s="50" t="s">
        <v>206</v>
      </c>
      <c r="G27" s="51" t="n">
        <v>1747</v>
      </c>
    </row>
    <row r="28" customFormat="false" ht="15" hidden="false" customHeight="false" outlineLevel="0" collapsed="false">
      <c r="B28" s="50" t="s">
        <v>316</v>
      </c>
      <c r="C28" s="50" t="s">
        <v>311</v>
      </c>
      <c r="D28" s="50" t="s">
        <v>280</v>
      </c>
      <c r="E28" s="50" t="s">
        <v>205</v>
      </c>
      <c r="F28" s="50" t="s">
        <v>206</v>
      </c>
      <c r="G28" s="51" t="n">
        <v>7634</v>
      </c>
    </row>
    <row r="29" customFormat="false" ht="15" hidden="false" customHeight="false" outlineLevel="0" collapsed="false">
      <c r="B29" s="50" t="s">
        <v>317</v>
      </c>
      <c r="C29" s="50" t="s">
        <v>318</v>
      </c>
      <c r="D29" s="50" t="s">
        <v>204</v>
      </c>
      <c r="E29" s="50" t="s">
        <v>207</v>
      </c>
      <c r="F29" s="50" t="s">
        <v>203</v>
      </c>
      <c r="G29" s="51" t="n">
        <v>23804</v>
      </c>
    </row>
    <row r="30" customFormat="false" ht="15" hidden="false" customHeight="false" outlineLevel="0" collapsed="false">
      <c r="B30" s="50" t="s">
        <v>319</v>
      </c>
      <c r="C30" s="50" t="s">
        <v>313</v>
      </c>
      <c r="D30" s="50" t="s">
        <v>280</v>
      </c>
      <c r="E30" s="50" t="s">
        <v>207</v>
      </c>
      <c r="F30" s="50" t="s">
        <v>203</v>
      </c>
      <c r="G30" s="51" t="n">
        <v>27020</v>
      </c>
    </row>
    <row r="31" customFormat="false" ht="15" hidden="false" customHeight="false" outlineLevel="0" collapsed="false">
      <c r="B31" s="50" t="s">
        <v>320</v>
      </c>
      <c r="C31" s="50" t="s">
        <v>321</v>
      </c>
      <c r="D31" s="50" t="s">
        <v>280</v>
      </c>
      <c r="E31" s="50" t="s">
        <v>205</v>
      </c>
      <c r="F31" s="50" t="s">
        <v>206</v>
      </c>
      <c r="G31" s="51" t="n">
        <v>28749</v>
      </c>
    </row>
    <row r="32" customFormat="false" ht="15" hidden="false" customHeight="false" outlineLevel="0" collapsed="false">
      <c r="B32" s="50" t="s">
        <v>322</v>
      </c>
      <c r="C32" s="50" t="s">
        <v>279</v>
      </c>
      <c r="D32" s="50" t="s">
        <v>280</v>
      </c>
      <c r="E32" s="50" t="s">
        <v>202</v>
      </c>
      <c r="F32" s="50" t="s">
        <v>203</v>
      </c>
      <c r="G32" s="51" t="n">
        <v>28835</v>
      </c>
    </row>
    <row r="33" customFormat="false" ht="15" hidden="false" customHeight="false" outlineLevel="0" collapsed="false">
      <c r="B33" s="50" t="s">
        <v>323</v>
      </c>
      <c r="C33" s="50" t="s">
        <v>286</v>
      </c>
      <c r="D33" s="50" t="s">
        <v>204</v>
      </c>
      <c r="E33" s="50" t="s">
        <v>211</v>
      </c>
      <c r="F33" s="50" t="s">
        <v>206</v>
      </c>
      <c r="G33" s="51" t="n">
        <v>5209</v>
      </c>
    </row>
    <row r="34" customFormat="false" ht="15" hidden="false" customHeight="false" outlineLevel="0" collapsed="false">
      <c r="B34" s="50" t="s">
        <v>324</v>
      </c>
      <c r="C34" s="50" t="s">
        <v>302</v>
      </c>
      <c r="D34" s="50" t="s">
        <v>280</v>
      </c>
      <c r="E34" s="50" t="s">
        <v>205</v>
      </c>
      <c r="F34" s="50" t="s">
        <v>206</v>
      </c>
      <c r="G34" s="51" t="n">
        <v>16004</v>
      </c>
    </row>
    <row r="35" customFormat="false" ht="15" hidden="false" customHeight="false" outlineLevel="0" collapsed="false">
      <c r="B35" s="50" t="s">
        <v>325</v>
      </c>
      <c r="C35" s="50" t="s">
        <v>302</v>
      </c>
      <c r="D35" s="50" t="s">
        <v>280</v>
      </c>
      <c r="E35" s="50" t="s">
        <v>211</v>
      </c>
      <c r="F35" s="50" t="s">
        <v>206</v>
      </c>
      <c r="G35" s="51" t="n">
        <v>26244</v>
      </c>
    </row>
    <row r="36" customFormat="false" ht="15" hidden="false" customHeight="false" outlineLevel="0" collapsed="false">
      <c r="B36" s="50" t="s">
        <v>326</v>
      </c>
      <c r="C36" s="50" t="s">
        <v>290</v>
      </c>
      <c r="D36" s="50" t="s">
        <v>204</v>
      </c>
      <c r="E36" s="50" t="s">
        <v>211</v>
      </c>
      <c r="F36" s="50" t="s">
        <v>206</v>
      </c>
      <c r="G36" s="51" t="n">
        <v>10353</v>
      </c>
    </row>
    <row r="37" customFormat="false" ht="15" hidden="false" customHeight="false" outlineLevel="0" collapsed="false">
      <c r="B37" s="50" t="s">
        <v>327</v>
      </c>
      <c r="C37" s="50" t="s">
        <v>328</v>
      </c>
      <c r="D37" s="50" t="s">
        <v>204</v>
      </c>
      <c r="E37" s="50" t="s">
        <v>207</v>
      </c>
      <c r="F37" s="50" t="s">
        <v>203</v>
      </c>
      <c r="G37" s="51" t="n">
        <v>16969</v>
      </c>
    </row>
    <row r="38" customFormat="false" ht="15" hidden="false" customHeight="false" outlineLevel="0" collapsed="false">
      <c r="B38" s="50" t="s">
        <v>329</v>
      </c>
      <c r="C38" s="50" t="s">
        <v>328</v>
      </c>
      <c r="D38" s="50" t="s">
        <v>280</v>
      </c>
      <c r="E38" s="50" t="s">
        <v>205</v>
      </c>
      <c r="F38" s="50" t="s">
        <v>206</v>
      </c>
      <c r="G38" s="51" t="n">
        <v>1791</v>
      </c>
    </row>
    <row r="39" customFormat="false" ht="15" hidden="false" customHeight="false" outlineLevel="0" collapsed="false">
      <c r="B39" s="50" t="s">
        <v>330</v>
      </c>
      <c r="C39" s="50" t="s">
        <v>313</v>
      </c>
      <c r="D39" s="50" t="s">
        <v>280</v>
      </c>
      <c r="E39" s="50" t="s">
        <v>205</v>
      </c>
      <c r="F39" s="50" t="s">
        <v>206</v>
      </c>
      <c r="G39" s="51" t="n">
        <v>24170</v>
      </c>
    </row>
    <row r="40" customFormat="false" ht="15" hidden="false" customHeight="false" outlineLevel="0" collapsed="false">
      <c r="B40" s="50" t="s">
        <v>331</v>
      </c>
      <c r="C40" s="50" t="s">
        <v>313</v>
      </c>
      <c r="D40" s="50" t="s">
        <v>280</v>
      </c>
      <c r="E40" s="50" t="s">
        <v>209</v>
      </c>
      <c r="F40" s="50" t="s">
        <v>203</v>
      </c>
      <c r="G40" s="51" t="n">
        <v>11238</v>
      </c>
    </row>
    <row r="41" customFormat="false" ht="15" hidden="false" customHeight="false" outlineLevel="0" collapsed="false">
      <c r="B41" s="50" t="s">
        <v>332</v>
      </c>
      <c r="C41" s="50" t="s">
        <v>294</v>
      </c>
      <c r="D41" s="50" t="s">
        <v>280</v>
      </c>
      <c r="E41" s="50" t="s">
        <v>202</v>
      </c>
      <c r="F41" s="50" t="s">
        <v>203</v>
      </c>
      <c r="G41" s="51" t="n">
        <v>11500</v>
      </c>
    </row>
    <row r="42" customFormat="false" ht="15" hidden="false" customHeight="false" outlineLevel="0" collapsed="false">
      <c r="B42" s="50" t="s">
        <v>333</v>
      </c>
      <c r="C42" s="50" t="s">
        <v>282</v>
      </c>
      <c r="D42" s="50" t="s">
        <v>204</v>
      </c>
      <c r="E42" s="50" t="s">
        <v>205</v>
      </c>
      <c r="F42" s="50" t="s">
        <v>206</v>
      </c>
      <c r="G42" s="51" t="n">
        <v>4557</v>
      </c>
    </row>
    <row r="43" customFormat="false" ht="15" hidden="false" customHeight="false" outlineLevel="0" collapsed="false">
      <c r="B43" s="50" t="s">
        <v>334</v>
      </c>
      <c r="C43" s="50" t="s">
        <v>302</v>
      </c>
      <c r="D43" s="50" t="s">
        <v>204</v>
      </c>
      <c r="E43" s="50" t="s">
        <v>205</v>
      </c>
      <c r="F43" s="50" t="s">
        <v>206</v>
      </c>
      <c r="G43" s="51" t="n">
        <v>17552</v>
      </c>
    </row>
    <row r="44" customFormat="false" ht="15" hidden="false" customHeight="false" outlineLevel="0" collapsed="false">
      <c r="B44" s="50" t="s">
        <v>335</v>
      </c>
      <c r="C44" s="50" t="s">
        <v>282</v>
      </c>
      <c r="D44" s="50" t="s">
        <v>204</v>
      </c>
      <c r="E44" s="50" t="s">
        <v>205</v>
      </c>
      <c r="F44" s="50" t="s">
        <v>206</v>
      </c>
      <c r="G44" s="51" t="n">
        <v>18544</v>
      </c>
    </row>
    <row r="45" customFormat="false" ht="15" hidden="false" customHeight="false" outlineLevel="0" collapsed="false">
      <c r="B45" s="50" t="s">
        <v>336</v>
      </c>
      <c r="C45" s="50" t="s">
        <v>318</v>
      </c>
      <c r="D45" s="50" t="s">
        <v>280</v>
      </c>
      <c r="E45" s="50" t="s">
        <v>207</v>
      </c>
      <c r="F45" s="50" t="s">
        <v>203</v>
      </c>
      <c r="G45" s="51" t="n">
        <v>18988</v>
      </c>
    </row>
    <row r="46" customFormat="false" ht="15" hidden="false" customHeight="false" outlineLevel="0" collapsed="false">
      <c r="B46" s="50" t="s">
        <v>337</v>
      </c>
      <c r="C46" s="50" t="s">
        <v>282</v>
      </c>
      <c r="D46" s="50" t="s">
        <v>280</v>
      </c>
      <c r="E46" s="50" t="s">
        <v>207</v>
      </c>
      <c r="F46" s="50" t="s">
        <v>203</v>
      </c>
      <c r="G46" s="51" t="n">
        <v>21658</v>
      </c>
    </row>
    <row r="47" customFormat="false" ht="15" hidden="false" customHeight="false" outlineLevel="0" collapsed="false">
      <c r="B47" s="50" t="s">
        <v>338</v>
      </c>
      <c r="C47" s="50" t="s">
        <v>292</v>
      </c>
      <c r="D47" s="50" t="s">
        <v>280</v>
      </c>
      <c r="E47" s="50" t="s">
        <v>202</v>
      </c>
      <c r="F47" s="50" t="s">
        <v>203</v>
      </c>
      <c r="G47" s="51" t="n">
        <v>1228</v>
      </c>
    </row>
    <row r="48" customFormat="false" ht="15" hidden="false" customHeight="false" outlineLevel="0" collapsed="false">
      <c r="B48" s="50" t="s">
        <v>339</v>
      </c>
      <c r="C48" s="50" t="s">
        <v>286</v>
      </c>
      <c r="D48" s="50" t="s">
        <v>280</v>
      </c>
      <c r="E48" s="50" t="s">
        <v>210</v>
      </c>
      <c r="F48" s="50" t="s">
        <v>206</v>
      </c>
      <c r="G48" s="51" t="n">
        <v>14084</v>
      </c>
    </row>
    <row r="49" customFormat="false" ht="15" hidden="false" customHeight="false" outlineLevel="0" collapsed="false">
      <c r="B49" s="50" t="s">
        <v>340</v>
      </c>
      <c r="C49" s="50" t="s">
        <v>311</v>
      </c>
      <c r="D49" s="50" t="s">
        <v>204</v>
      </c>
      <c r="E49" s="50" t="s">
        <v>202</v>
      </c>
      <c r="F49" s="50" t="s">
        <v>203</v>
      </c>
      <c r="G49" s="51" t="n">
        <v>16557</v>
      </c>
    </row>
    <row r="50" customFormat="false" ht="15" hidden="false" customHeight="false" outlineLevel="0" collapsed="false">
      <c r="B50" s="50" t="s">
        <v>341</v>
      </c>
      <c r="C50" s="50" t="s">
        <v>342</v>
      </c>
      <c r="D50" s="50" t="s">
        <v>204</v>
      </c>
      <c r="E50" s="50" t="s">
        <v>207</v>
      </c>
      <c r="F50" s="50" t="s">
        <v>203</v>
      </c>
      <c r="G50" s="51" t="n">
        <v>8801</v>
      </c>
    </row>
    <row r="51" customFormat="false" ht="15" hidden="false" customHeight="false" outlineLevel="0" collapsed="false">
      <c r="B51" s="50" t="s">
        <v>343</v>
      </c>
      <c r="C51" s="50" t="s">
        <v>311</v>
      </c>
      <c r="D51" s="50" t="s">
        <v>280</v>
      </c>
      <c r="E51" s="50" t="s">
        <v>205</v>
      </c>
      <c r="F51" s="50" t="s">
        <v>206</v>
      </c>
      <c r="G51" s="51" t="n">
        <v>5902</v>
      </c>
    </row>
    <row r="52" customFormat="false" ht="15" hidden="false" customHeight="false" outlineLevel="0" collapsed="false">
      <c r="B52" s="50" t="s">
        <v>344</v>
      </c>
      <c r="C52" s="50" t="s">
        <v>286</v>
      </c>
      <c r="D52" s="50" t="s">
        <v>280</v>
      </c>
      <c r="E52" s="50" t="s">
        <v>209</v>
      </c>
      <c r="F52" s="50" t="s">
        <v>203</v>
      </c>
      <c r="G52" s="51" t="n">
        <v>11243</v>
      </c>
    </row>
    <row r="53" customFormat="false" ht="15" hidden="false" customHeight="false" outlineLevel="0" collapsed="false">
      <c r="B53" s="50" t="s">
        <v>345</v>
      </c>
      <c r="C53" s="50" t="s">
        <v>284</v>
      </c>
      <c r="D53" s="50" t="s">
        <v>204</v>
      </c>
      <c r="E53" s="50" t="s">
        <v>202</v>
      </c>
      <c r="F53" s="50" t="s">
        <v>203</v>
      </c>
      <c r="G53" s="51" t="n">
        <v>8291</v>
      </c>
    </row>
    <row r="54" customFormat="false" ht="15" hidden="false" customHeight="false" outlineLevel="0" collapsed="false">
      <c r="B54" s="50" t="s">
        <v>346</v>
      </c>
      <c r="C54" s="50" t="s">
        <v>288</v>
      </c>
      <c r="D54" s="50" t="s">
        <v>280</v>
      </c>
      <c r="E54" s="50" t="s">
        <v>210</v>
      </c>
      <c r="F54" s="50" t="s">
        <v>206</v>
      </c>
      <c r="G54" s="51" t="n">
        <v>19124</v>
      </c>
    </row>
    <row r="55" customFormat="false" ht="15" hidden="false" customHeight="false" outlineLevel="0" collapsed="false">
      <c r="B55" s="50" t="s">
        <v>347</v>
      </c>
      <c r="C55" s="50" t="s">
        <v>313</v>
      </c>
      <c r="D55" s="50" t="s">
        <v>280</v>
      </c>
      <c r="E55" s="50" t="s">
        <v>207</v>
      </c>
      <c r="F55" s="50" t="s">
        <v>203</v>
      </c>
      <c r="G55" s="51" t="n">
        <v>19393</v>
      </c>
    </row>
    <row r="56" customFormat="false" ht="15" hidden="false" customHeight="false" outlineLevel="0" collapsed="false">
      <c r="B56" s="50" t="s">
        <v>348</v>
      </c>
      <c r="C56" s="50" t="s">
        <v>311</v>
      </c>
      <c r="D56" s="50" t="s">
        <v>280</v>
      </c>
      <c r="E56" s="50" t="s">
        <v>202</v>
      </c>
      <c r="F56" s="50" t="s">
        <v>203</v>
      </c>
      <c r="G56" s="51" t="n">
        <v>14981</v>
      </c>
    </row>
    <row r="57" customFormat="false" ht="15" hidden="false" customHeight="false" outlineLevel="0" collapsed="false">
      <c r="B57" s="50" t="s">
        <v>349</v>
      </c>
      <c r="C57" s="50" t="s">
        <v>342</v>
      </c>
      <c r="D57" s="50" t="s">
        <v>280</v>
      </c>
      <c r="E57" s="50" t="s">
        <v>205</v>
      </c>
      <c r="F57" s="50" t="s">
        <v>206</v>
      </c>
      <c r="G57" s="51" t="n">
        <v>12710</v>
      </c>
    </row>
    <row r="58" customFormat="false" ht="15" hidden="false" customHeight="false" outlineLevel="0" collapsed="false">
      <c r="B58" s="50" t="s">
        <v>350</v>
      </c>
      <c r="C58" s="50" t="s">
        <v>309</v>
      </c>
      <c r="D58" s="50" t="s">
        <v>280</v>
      </c>
      <c r="E58" s="50" t="s">
        <v>207</v>
      </c>
      <c r="F58" s="50" t="s">
        <v>203</v>
      </c>
      <c r="G58" s="51" t="n">
        <v>20002</v>
      </c>
    </row>
    <row r="59" customFormat="false" ht="15" hidden="false" customHeight="false" outlineLevel="0" collapsed="false">
      <c r="B59" s="50" t="s">
        <v>351</v>
      </c>
      <c r="C59" s="50" t="s">
        <v>309</v>
      </c>
      <c r="D59" s="50" t="s">
        <v>204</v>
      </c>
      <c r="E59" s="50" t="s">
        <v>211</v>
      </c>
      <c r="F59" s="50" t="s">
        <v>206</v>
      </c>
      <c r="G59" s="51" t="n">
        <v>10779</v>
      </c>
    </row>
    <row r="60" customFormat="false" ht="15" hidden="false" customHeight="false" outlineLevel="0" collapsed="false">
      <c r="B60" s="50" t="s">
        <v>352</v>
      </c>
      <c r="C60" s="50" t="s">
        <v>353</v>
      </c>
      <c r="D60" s="50" t="s">
        <v>204</v>
      </c>
      <c r="E60" s="50" t="s">
        <v>210</v>
      </c>
      <c r="F60" s="50" t="s">
        <v>206</v>
      </c>
      <c r="G60" s="51" t="n">
        <v>20818</v>
      </c>
    </row>
    <row r="61" customFormat="false" ht="15" hidden="false" customHeight="false" outlineLevel="0" collapsed="false">
      <c r="B61" s="50" t="s">
        <v>354</v>
      </c>
      <c r="C61" s="50" t="s">
        <v>318</v>
      </c>
      <c r="D61" s="50" t="s">
        <v>204</v>
      </c>
      <c r="E61" s="50" t="s">
        <v>202</v>
      </c>
      <c r="F61" s="50" t="s">
        <v>203</v>
      </c>
      <c r="G61" s="51" t="n">
        <v>25892</v>
      </c>
    </row>
    <row r="62" customFormat="false" ht="15" hidden="false" customHeight="false" outlineLevel="0" collapsed="false">
      <c r="B62" s="50" t="s">
        <v>355</v>
      </c>
      <c r="C62" s="50" t="s">
        <v>292</v>
      </c>
      <c r="D62" s="50" t="s">
        <v>280</v>
      </c>
      <c r="E62" s="50" t="s">
        <v>211</v>
      </c>
      <c r="F62" s="50" t="s">
        <v>206</v>
      </c>
      <c r="G62" s="51" t="n">
        <v>9622</v>
      </c>
    </row>
    <row r="63" customFormat="false" ht="15" hidden="false" customHeight="false" outlineLevel="0" collapsed="false">
      <c r="B63" s="50" t="s">
        <v>356</v>
      </c>
      <c r="C63" s="50" t="s">
        <v>311</v>
      </c>
      <c r="D63" s="50" t="s">
        <v>280</v>
      </c>
      <c r="E63" s="50" t="s">
        <v>202</v>
      </c>
      <c r="F63" s="50" t="s">
        <v>203</v>
      </c>
      <c r="G63" s="51" t="n">
        <v>26042</v>
      </c>
    </row>
    <row r="64" customFormat="false" ht="15" hidden="false" customHeight="false" outlineLevel="0" collapsed="false">
      <c r="B64" s="50" t="s">
        <v>357</v>
      </c>
      <c r="C64" s="50" t="s">
        <v>297</v>
      </c>
      <c r="D64" s="50" t="s">
        <v>280</v>
      </c>
      <c r="E64" s="50" t="s">
        <v>205</v>
      </c>
      <c r="F64" s="50" t="s">
        <v>206</v>
      </c>
      <c r="G64" s="51" t="n">
        <v>14615</v>
      </c>
    </row>
    <row r="65" customFormat="false" ht="15" hidden="false" customHeight="false" outlineLevel="0" collapsed="false">
      <c r="B65" s="50" t="s">
        <v>358</v>
      </c>
      <c r="C65" s="50" t="s">
        <v>282</v>
      </c>
      <c r="D65" s="50" t="s">
        <v>280</v>
      </c>
      <c r="E65" s="50" t="s">
        <v>205</v>
      </c>
      <c r="F65" s="50" t="s">
        <v>206</v>
      </c>
      <c r="G65" s="51" t="n">
        <v>20679</v>
      </c>
    </row>
    <row r="66" customFormat="false" ht="15" hidden="false" customHeight="false" outlineLevel="0" collapsed="false">
      <c r="B66" s="50" t="s">
        <v>359</v>
      </c>
      <c r="C66" s="50" t="s">
        <v>309</v>
      </c>
      <c r="D66" s="50" t="s">
        <v>280</v>
      </c>
      <c r="E66" s="50" t="s">
        <v>202</v>
      </c>
      <c r="F66" s="50" t="s">
        <v>203</v>
      </c>
      <c r="G66" s="51" t="n">
        <v>22579</v>
      </c>
    </row>
    <row r="67" customFormat="false" ht="15" hidden="false" customHeight="false" outlineLevel="0" collapsed="false">
      <c r="B67" s="50" t="s">
        <v>360</v>
      </c>
      <c r="C67" s="50" t="s">
        <v>282</v>
      </c>
      <c r="D67" s="50" t="s">
        <v>280</v>
      </c>
      <c r="E67" s="50" t="s">
        <v>209</v>
      </c>
      <c r="F67" s="50" t="s">
        <v>203</v>
      </c>
      <c r="G67" s="51" t="n">
        <v>24906</v>
      </c>
    </row>
    <row r="68" customFormat="false" ht="15" hidden="false" customHeight="false" outlineLevel="0" collapsed="false">
      <c r="B68" s="50" t="s">
        <v>361</v>
      </c>
      <c r="C68" s="50" t="s">
        <v>309</v>
      </c>
      <c r="D68" s="50" t="s">
        <v>204</v>
      </c>
      <c r="E68" s="50" t="s">
        <v>207</v>
      </c>
      <c r="F68" s="50" t="s">
        <v>203</v>
      </c>
      <c r="G68" s="51" t="n">
        <v>26577</v>
      </c>
    </row>
    <row r="69" customFormat="false" ht="15" hidden="false" customHeight="false" outlineLevel="0" collapsed="false">
      <c r="B69" s="50" t="s">
        <v>362</v>
      </c>
      <c r="C69" s="50" t="s">
        <v>353</v>
      </c>
      <c r="D69" s="50" t="s">
        <v>280</v>
      </c>
      <c r="E69" s="50" t="s">
        <v>207</v>
      </c>
      <c r="F69" s="50" t="s">
        <v>203</v>
      </c>
      <c r="G69" s="51" t="n">
        <v>24766</v>
      </c>
    </row>
    <row r="70" customFormat="false" ht="15" hidden="false" customHeight="false" outlineLevel="0" collapsed="false">
      <c r="B70" s="50" t="s">
        <v>363</v>
      </c>
      <c r="C70" s="50" t="s">
        <v>364</v>
      </c>
      <c r="D70" s="50" t="s">
        <v>204</v>
      </c>
      <c r="E70" s="50" t="s">
        <v>205</v>
      </c>
      <c r="F70" s="50" t="s">
        <v>206</v>
      </c>
      <c r="G70" s="51" t="n">
        <v>10144</v>
      </c>
    </row>
    <row r="71" customFormat="false" ht="15" hidden="false" customHeight="false" outlineLevel="0" collapsed="false">
      <c r="B71" s="50" t="s">
        <v>365</v>
      </c>
      <c r="C71" s="50" t="s">
        <v>297</v>
      </c>
      <c r="D71" s="50" t="s">
        <v>204</v>
      </c>
      <c r="E71" s="50" t="s">
        <v>210</v>
      </c>
      <c r="F71" s="50" t="s">
        <v>206</v>
      </c>
      <c r="G71" s="51" t="n">
        <v>14287</v>
      </c>
    </row>
    <row r="72" customFormat="false" ht="15" hidden="false" customHeight="false" outlineLevel="0" collapsed="false">
      <c r="B72" s="50" t="s">
        <v>366</v>
      </c>
      <c r="C72" s="50" t="s">
        <v>297</v>
      </c>
      <c r="D72" s="50" t="s">
        <v>280</v>
      </c>
      <c r="E72" s="50" t="s">
        <v>205</v>
      </c>
      <c r="F72" s="50" t="s">
        <v>206</v>
      </c>
      <c r="G72" s="51" t="n">
        <v>28242</v>
      </c>
    </row>
    <row r="73" customFormat="false" ht="15" hidden="false" customHeight="false" outlineLevel="0" collapsed="false">
      <c r="B73" s="50" t="s">
        <v>367</v>
      </c>
      <c r="C73" s="50" t="s">
        <v>306</v>
      </c>
      <c r="D73" s="50" t="s">
        <v>280</v>
      </c>
      <c r="E73" s="50" t="s">
        <v>205</v>
      </c>
      <c r="F73" s="50" t="s">
        <v>206</v>
      </c>
      <c r="G73" s="51" t="n">
        <v>16029</v>
      </c>
    </row>
    <row r="74" customFormat="false" ht="15" hidden="false" customHeight="false" outlineLevel="0" collapsed="false">
      <c r="B74" s="50" t="s">
        <v>368</v>
      </c>
      <c r="C74" s="50" t="s">
        <v>282</v>
      </c>
      <c r="D74" s="50" t="s">
        <v>280</v>
      </c>
      <c r="E74" s="50" t="s">
        <v>209</v>
      </c>
      <c r="F74" s="50" t="s">
        <v>203</v>
      </c>
      <c r="G74" s="51" t="n">
        <v>11881</v>
      </c>
    </row>
    <row r="75" customFormat="false" ht="15" hidden="false" customHeight="false" outlineLevel="0" collapsed="false">
      <c r="B75" s="50" t="s">
        <v>369</v>
      </c>
      <c r="C75" s="50" t="s">
        <v>279</v>
      </c>
      <c r="D75" s="50" t="s">
        <v>280</v>
      </c>
      <c r="E75" s="50" t="s">
        <v>205</v>
      </c>
      <c r="F75" s="50" t="s">
        <v>206</v>
      </c>
      <c r="G75" s="51" t="n">
        <v>5352</v>
      </c>
    </row>
    <row r="76" customFormat="false" ht="15" hidden="false" customHeight="false" outlineLevel="0" collapsed="false">
      <c r="B76" s="50" t="s">
        <v>370</v>
      </c>
      <c r="C76" s="50" t="s">
        <v>304</v>
      </c>
      <c r="D76" s="50" t="s">
        <v>204</v>
      </c>
      <c r="E76" s="50" t="s">
        <v>202</v>
      </c>
      <c r="F76" s="50" t="s">
        <v>203</v>
      </c>
      <c r="G76" s="51" t="n">
        <v>6613</v>
      </c>
    </row>
    <row r="77" customFormat="false" ht="15" hidden="false" customHeight="false" outlineLevel="0" collapsed="false">
      <c r="B77" s="50" t="s">
        <v>371</v>
      </c>
      <c r="C77" s="50" t="s">
        <v>304</v>
      </c>
      <c r="D77" s="50" t="s">
        <v>280</v>
      </c>
      <c r="E77" s="50" t="s">
        <v>202</v>
      </c>
      <c r="F77" s="50" t="s">
        <v>203</v>
      </c>
      <c r="G77" s="51" t="n">
        <v>17434</v>
      </c>
    </row>
    <row r="78" customFormat="false" ht="15" hidden="false" customHeight="false" outlineLevel="0" collapsed="false">
      <c r="B78" s="50" t="s">
        <v>372</v>
      </c>
      <c r="C78" s="50" t="s">
        <v>373</v>
      </c>
      <c r="D78" s="50" t="s">
        <v>280</v>
      </c>
      <c r="E78" s="50" t="s">
        <v>210</v>
      </c>
      <c r="F78" s="50" t="s">
        <v>206</v>
      </c>
      <c r="G78" s="51" t="n">
        <v>22737</v>
      </c>
    </row>
    <row r="79" customFormat="false" ht="15" hidden="false" customHeight="false" outlineLevel="0" collapsed="false">
      <c r="B79" s="50" t="s">
        <v>374</v>
      </c>
      <c r="C79" s="50" t="s">
        <v>328</v>
      </c>
      <c r="D79" s="50" t="s">
        <v>280</v>
      </c>
      <c r="E79" s="50" t="s">
        <v>211</v>
      </c>
      <c r="F79" s="50" t="s">
        <v>206</v>
      </c>
      <c r="G79" s="51" t="n">
        <v>18769</v>
      </c>
    </row>
    <row r="80" customFormat="false" ht="15" hidden="false" customHeight="false" outlineLevel="0" collapsed="false">
      <c r="B80" s="50" t="s">
        <v>375</v>
      </c>
      <c r="C80" s="50" t="s">
        <v>306</v>
      </c>
      <c r="D80" s="50" t="s">
        <v>280</v>
      </c>
      <c r="E80" s="50" t="s">
        <v>205</v>
      </c>
      <c r="F80" s="50" t="s">
        <v>206</v>
      </c>
      <c r="G80" s="51" t="n">
        <v>10393</v>
      </c>
    </row>
    <row r="81" customFormat="false" ht="15" hidden="false" customHeight="false" outlineLevel="0" collapsed="false">
      <c r="B81" s="50" t="s">
        <v>376</v>
      </c>
      <c r="C81" s="50" t="s">
        <v>373</v>
      </c>
      <c r="D81" s="50" t="s">
        <v>204</v>
      </c>
      <c r="E81" s="50" t="s">
        <v>202</v>
      </c>
      <c r="F81" s="50" t="s">
        <v>203</v>
      </c>
      <c r="G81" s="51" t="n">
        <v>5406</v>
      </c>
    </row>
    <row r="82" customFormat="false" ht="15" hidden="false" customHeight="false" outlineLevel="0" collapsed="false">
      <c r="B82" s="50" t="s">
        <v>377</v>
      </c>
      <c r="C82" s="50" t="s">
        <v>290</v>
      </c>
      <c r="D82" s="50" t="s">
        <v>204</v>
      </c>
      <c r="E82" s="50" t="s">
        <v>211</v>
      </c>
      <c r="F82" s="50" t="s">
        <v>206</v>
      </c>
      <c r="G82" s="51" t="n">
        <v>11577</v>
      </c>
    </row>
    <row r="83" customFormat="false" ht="15" hidden="false" customHeight="false" outlineLevel="0" collapsed="false">
      <c r="B83" s="50" t="s">
        <v>378</v>
      </c>
      <c r="C83" s="50" t="s">
        <v>328</v>
      </c>
      <c r="D83" s="50" t="s">
        <v>280</v>
      </c>
      <c r="E83" s="50" t="s">
        <v>211</v>
      </c>
      <c r="F83" s="50" t="s">
        <v>206</v>
      </c>
      <c r="G83" s="51" t="n">
        <v>7896</v>
      </c>
    </row>
    <row r="84" customFormat="false" ht="15" hidden="false" customHeight="false" outlineLevel="0" collapsed="false">
      <c r="B84" s="50" t="s">
        <v>379</v>
      </c>
      <c r="C84" s="50" t="s">
        <v>302</v>
      </c>
      <c r="D84" s="50" t="s">
        <v>280</v>
      </c>
      <c r="E84" s="50" t="s">
        <v>202</v>
      </c>
      <c r="F84" s="50" t="s">
        <v>203</v>
      </c>
      <c r="G84" s="51" t="n">
        <v>14730</v>
      </c>
    </row>
    <row r="85" customFormat="false" ht="15" hidden="false" customHeight="false" outlineLevel="0" collapsed="false">
      <c r="B85" s="50" t="s">
        <v>380</v>
      </c>
      <c r="C85" s="50" t="s">
        <v>288</v>
      </c>
      <c r="D85" s="50" t="s">
        <v>280</v>
      </c>
      <c r="E85" s="50" t="s">
        <v>211</v>
      </c>
      <c r="F85" s="50" t="s">
        <v>206</v>
      </c>
      <c r="G85" s="51" t="n">
        <v>25060</v>
      </c>
    </row>
    <row r="86" customFormat="false" ht="15" hidden="false" customHeight="false" outlineLevel="0" collapsed="false">
      <c r="B86" s="50" t="s">
        <v>381</v>
      </c>
      <c r="C86" s="50" t="s">
        <v>279</v>
      </c>
      <c r="D86" s="50" t="s">
        <v>204</v>
      </c>
      <c r="E86" s="50" t="s">
        <v>210</v>
      </c>
      <c r="F86" s="50" t="s">
        <v>206</v>
      </c>
      <c r="G86" s="51" t="n">
        <v>4844</v>
      </c>
    </row>
    <row r="87" customFormat="false" ht="15" hidden="false" customHeight="false" outlineLevel="0" collapsed="false">
      <c r="B87" s="50" t="s">
        <v>382</v>
      </c>
      <c r="C87" s="50" t="s">
        <v>383</v>
      </c>
      <c r="D87" s="50" t="s">
        <v>280</v>
      </c>
      <c r="E87" s="50" t="s">
        <v>211</v>
      </c>
      <c r="F87" s="50" t="s">
        <v>206</v>
      </c>
      <c r="G87" s="51" t="n">
        <v>29178</v>
      </c>
    </row>
    <row r="88" customFormat="false" ht="15" hidden="false" customHeight="false" outlineLevel="0" collapsed="false">
      <c r="B88" s="50" t="s">
        <v>384</v>
      </c>
      <c r="C88" s="50" t="s">
        <v>311</v>
      </c>
      <c r="D88" s="50" t="s">
        <v>280</v>
      </c>
      <c r="E88" s="50" t="s">
        <v>202</v>
      </c>
      <c r="F88" s="50" t="s">
        <v>203</v>
      </c>
      <c r="G88" s="51" t="n">
        <v>9480</v>
      </c>
    </row>
    <row r="89" customFormat="false" ht="15" hidden="false" customHeight="false" outlineLevel="0" collapsed="false">
      <c r="B89" s="50" t="s">
        <v>385</v>
      </c>
      <c r="C89" s="50" t="s">
        <v>284</v>
      </c>
      <c r="D89" s="50" t="s">
        <v>204</v>
      </c>
      <c r="E89" s="50" t="s">
        <v>202</v>
      </c>
      <c r="F89" s="50" t="s">
        <v>203</v>
      </c>
      <c r="G89" s="51" t="n">
        <v>1799</v>
      </c>
    </row>
    <row r="90" customFormat="false" ht="15" hidden="false" customHeight="false" outlineLevel="0" collapsed="false">
      <c r="B90" s="50" t="s">
        <v>386</v>
      </c>
      <c r="C90" s="50" t="s">
        <v>297</v>
      </c>
      <c r="D90" s="50" t="s">
        <v>280</v>
      </c>
      <c r="E90" s="50" t="s">
        <v>209</v>
      </c>
      <c r="F90" s="50" t="s">
        <v>203</v>
      </c>
      <c r="G90" s="51" t="n">
        <v>18465</v>
      </c>
    </row>
    <row r="91" customFormat="false" ht="15" hidden="false" customHeight="false" outlineLevel="0" collapsed="false">
      <c r="B91" s="50" t="s">
        <v>387</v>
      </c>
      <c r="C91" s="50" t="s">
        <v>284</v>
      </c>
      <c r="D91" s="50" t="s">
        <v>280</v>
      </c>
      <c r="E91" s="50" t="s">
        <v>211</v>
      </c>
      <c r="F91" s="50" t="s">
        <v>206</v>
      </c>
      <c r="G91" s="51" t="n">
        <v>23812</v>
      </c>
    </row>
    <row r="92" customFormat="false" ht="15" hidden="false" customHeight="false" outlineLevel="0" collapsed="false">
      <c r="B92" s="50" t="s">
        <v>388</v>
      </c>
      <c r="C92" s="50" t="s">
        <v>353</v>
      </c>
      <c r="D92" s="50" t="s">
        <v>204</v>
      </c>
      <c r="E92" s="50" t="s">
        <v>209</v>
      </c>
      <c r="F92" s="50" t="s">
        <v>203</v>
      </c>
      <c r="G92" s="51" t="n">
        <v>1849</v>
      </c>
    </row>
    <row r="93" customFormat="false" ht="15" hidden="false" customHeight="false" outlineLevel="0" collapsed="false">
      <c r="B93" s="50" t="s">
        <v>389</v>
      </c>
      <c r="C93" s="50" t="s">
        <v>311</v>
      </c>
      <c r="D93" s="50" t="s">
        <v>280</v>
      </c>
      <c r="E93" s="50" t="s">
        <v>205</v>
      </c>
      <c r="F93" s="50" t="s">
        <v>206</v>
      </c>
      <c r="G93" s="51" t="n">
        <v>29934</v>
      </c>
    </row>
    <row r="94" customFormat="false" ht="15" hidden="false" customHeight="false" outlineLevel="0" collapsed="false">
      <c r="B94" s="50" t="s">
        <v>390</v>
      </c>
      <c r="C94" s="50" t="s">
        <v>290</v>
      </c>
      <c r="D94" s="50" t="s">
        <v>204</v>
      </c>
      <c r="E94" s="50" t="s">
        <v>205</v>
      </c>
      <c r="F94" s="50" t="s">
        <v>206</v>
      </c>
      <c r="G94" s="51" t="n">
        <v>28224</v>
      </c>
    </row>
    <row r="95" customFormat="false" ht="15" hidden="false" customHeight="false" outlineLevel="0" collapsed="false">
      <c r="B95" s="50" t="s">
        <v>391</v>
      </c>
      <c r="C95" s="50" t="s">
        <v>294</v>
      </c>
      <c r="D95" s="50" t="s">
        <v>204</v>
      </c>
      <c r="E95" s="50" t="s">
        <v>207</v>
      </c>
      <c r="F95" s="50" t="s">
        <v>203</v>
      </c>
      <c r="G95" s="51" t="n">
        <v>18075</v>
      </c>
    </row>
    <row r="96" customFormat="false" ht="15" hidden="false" customHeight="false" outlineLevel="0" collapsed="false">
      <c r="B96" s="50" t="s">
        <v>392</v>
      </c>
      <c r="C96" s="50" t="s">
        <v>294</v>
      </c>
      <c r="D96" s="50" t="s">
        <v>280</v>
      </c>
      <c r="E96" s="50" t="s">
        <v>210</v>
      </c>
      <c r="F96" s="50" t="s">
        <v>206</v>
      </c>
      <c r="G96" s="51" t="n">
        <v>3800</v>
      </c>
    </row>
    <row r="97" customFormat="false" ht="15" hidden="false" customHeight="false" outlineLevel="0" collapsed="false">
      <c r="B97" s="50" t="s">
        <v>393</v>
      </c>
      <c r="C97" s="50" t="s">
        <v>286</v>
      </c>
      <c r="D97" s="50" t="s">
        <v>280</v>
      </c>
      <c r="E97" s="50" t="s">
        <v>207</v>
      </c>
      <c r="F97" s="50" t="s">
        <v>203</v>
      </c>
      <c r="G97" s="51" t="n">
        <v>14656</v>
      </c>
    </row>
    <row r="98" customFormat="false" ht="15" hidden="false" customHeight="false" outlineLevel="0" collapsed="false">
      <c r="B98" s="50" t="s">
        <v>394</v>
      </c>
      <c r="C98" s="50" t="s">
        <v>300</v>
      </c>
      <c r="D98" s="50" t="s">
        <v>204</v>
      </c>
      <c r="E98" s="50" t="s">
        <v>205</v>
      </c>
      <c r="F98" s="50" t="s">
        <v>206</v>
      </c>
      <c r="G98" s="51" t="n">
        <v>5981</v>
      </c>
    </row>
    <row r="99" customFormat="false" ht="15" hidden="false" customHeight="false" outlineLevel="0" collapsed="false">
      <c r="B99" s="50" t="s">
        <v>395</v>
      </c>
      <c r="C99" s="50" t="s">
        <v>342</v>
      </c>
      <c r="D99" s="50" t="s">
        <v>204</v>
      </c>
      <c r="E99" s="50" t="s">
        <v>205</v>
      </c>
      <c r="F99" s="50" t="s">
        <v>206</v>
      </c>
      <c r="G99" s="51" t="n">
        <v>4597</v>
      </c>
    </row>
    <row r="100" customFormat="false" ht="15" hidden="false" customHeight="false" outlineLevel="0" collapsed="false">
      <c r="B100" s="50" t="s">
        <v>396</v>
      </c>
      <c r="C100" s="50" t="s">
        <v>318</v>
      </c>
      <c r="D100" s="50" t="s">
        <v>280</v>
      </c>
      <c r="E100" s="50" t="s">
        <v>202</v>
      </c>
      <c r="F100" s="50" t="s">
        <v>203</v>
      </c>
      <c r="G100" s="51" t="n">
        <v>27629</v>
      </c>
    </row>
    <row r="101" customFormat="false" ht="15" hidden="false" customHeight="false" outlineLevel="0" collapsed="false">
      <c r="B101" s="50" t="s">
        <v>397</v>
      </c>
      <c r="C101" s="50" t="s">
        <v>328</v>
      </c>
      <c r="D101" s="50" t="s">
        <v>280</v>
      </c>
      <c r="E101" s="50" t="s">
        <v>207</v>
      </c>
      <c r="F101" s="50" t="s">
        <v>203</v>
      </c>
      <c r="G101" s="51" t="n">
        <v>8427</v>
      </c>
    </row>
    <row r="102" customFormat="false" ht="15" hidden="false" customHeight="false" outlineLevel="0" collapsed="false">
      <c r="B102" s="50" t="s">
        <v>398</v>
      </c>
      <c r="C102" s="50" t="s">
        <v>292</v>
      </c>
      <c r="D102" s="50" t="s">
        <v>204</v>
      </c>
      <c r="E102" s="50" t="s">
        <v>210</v>
      </c>
      <c r="F102" s="50" t="s">
        <v>206</v>
      </c>
      <c r="G102" s="51" t="n">
        <v>2094</v>
      </c>
    </row>
    <row r="103" customFormat="false" ht="15" hidden="false" customHeight="false" outlineLevel="0" collapsed="false">
      <c r="B103" s="50" t="s">
        <v>399</v>
      </c>
      <c r="C103" s="50" t="s">
        <v>290</v>
      </c>
      <c r="D103" s="50" t="s">
        <v>204</v>
      </c>
      <c r="E103" s="50" t="s">
        <v>210</v>
      </c>
      <c r="F103" s="50" t="s">
        <v>206</v>
      </c>
      <c r="G103" s="51" t="n">
        <v>18448</v>
      </c>
    </row>
    <row r="104" customFormat="false" ht="15" hidden="false" customHeight="false" outlineLevel="0" collapsed="false">
      <c r="B104" s="50" t="s">
        <v>400</v>
      </c>
      <c r="C104" s="50" t="s">
        <v>290</v>
      </c>
      <c r="D104" s="50" t="s">
        <v>204</v>
      </c>
      <c r="E104" s="50" t="s">
        <v>209</v>
      </c>
      <c r="F104" s="50" t="s">
        <v>203</v>
      </c>
      <c r="G104" s="51" t="n">
        <v>10685</v>
      </c>
    </row>
    <row r="105" customFormat="false" ht="15" hidden="false" customHeight="false" outlineLevel="0" collapsed="false">
      <c r="B105" s="50" t="s">
        <v>401</v>
      </c>
      <c r="C105" s="50" t="s">
        <v>297</v>
      </c>
      <c r="D105" s="50" t="s">
        <v>280</v>
      </c>
      <c r="E105" s="50" t="s">
        <v>202</v>
      </c>
      <c r="F105" s="50" t="s">
        <v>203</v>
      </c>
      <c r="G105" s="51" t="n">
        <v>18611</v>
      </c>
    </row>
    <row r="106" customFormat="false" ht="15" hidden="false" customHeight="false" outlineLevel="0" collapsed="false">
      <c r="B106" s="50" t="s">
        <v>402</v>
      </c>
      <c r="C106" s="50" t="s">
        <v>373</v>
      </c>
      <c r="D106" s="50" t="s">
        <v>280</v>
      </c>
      <c r="E106" s="50" t="s">
        <v>202</v>
      </c>
      <c r="F106" s="50" t="s">
        <v>203</v>
      </c>
      <c r="G106" s="51" t="n">
        <v>8073</v>
      </c>
    </row>
    <row r="107" customFormat="false" ht="15" hidden="false" customHeight="false" outlineLevel="0" collapsed="false">
      <c r="B107" s="50" t="s">
        <v>403</v>
      </c>
      <c r="C107" s="50" t="s">
        <v>313</v>
      </c>
      <c r="D107" s="50" t="s">
        <v>280</v>
      </c>
      <c r="E107" s="50" t="s">
        <v>210</v>
      </c>
      <c r="F107" s="50" t="s">
        <v>206</v>
      </c>
      <c r="G107" s="51" t="n">
        <v>21789</v>
      </c>
    </row>
    <row r="108" customFormat="false" ht="15" hidden="false" customHeight="false" outlineLevel="0" collapsed="false">
      <c r="B108" s="50" t="s">
        <v>404</v>
      </c>
      <c r="C108" s="50" t="s">
        <v>364</v>
      </c>
      <c r="D108" s="50" t="s">
        <v>204</v>
      </c>
      <c r="E108" s="50" t="s">
        <v>205</v>
      </c>
      <c r="F108" s="50" t="s">
        <v>206</v>
      </c>
      <c r="G108" s="51" t="n">
        <v>29277</v>
      </c>
    </row>
    <row r="109" customFormat="false" ht="15" hidden="false" customHeight="false" outlineLevel="0" collapsed="false">
      <c r="B109" s="50" t="s">
        <v>405</v>
      </c>
      <c r="C109" s="50" t="s">
        <v>302</v>
      </c>
      <c r="D109" s="50" t="s">
        <v>204</v>
      </c>
      <c r="E109" s="50" t="s">
        <v>205</v>
      </c>
      <c r="F109" s="50" t="s">
        <v>206</v>
      </c>
      <c r="G109" s="51" t="n">
        <v>5888</v>
      </c>
    </row>
    <row r="110" customFormat="false" ht="15" hidden="false" customHeight="false" outlineLevel="0" collapsed="false">
      <c r="B110" s="50" t="s">
        <v>406</v>
      </c>
      <c r="C110" s="50" t="s">
        <v>302</v>
      </c>
      <c r="D110" s="50" t="s">
        <v>204</v>
      </c>
      <c r="E110" s="50" t="s">
        <v>210</v>
      </c>
      <c r="F110" s="50" t="s">
        <v>206</v>
      </c>
      <c r="G110" s="51" t="n">
        <v>26820</v>
      </c>
    </row>
    <row r="111" customFormat="false" ht="15" hidden="false" customHeight="false" outlineLevel="0" collapsed="false">
      <c r="B111" s="50" t="s">
        <v>407</v>
      </c>
      <c r="C111" s="50" t="s">
        <v>286</v>
      </c>
      <c r="D111" s="50" t="s">
        <v>204</v>
      </c>
      <c r="E111" s="50" t="s">
        <v>210</v>
      </c>
      <c r="F111" s="50" t="s">
        <v>206</v>
      </c>
      <c r="G111" s="51" t="n">
        <v>17797</v>
      </c>
    </row>
    <row r="112" customFormat="false" ht="15" hidden="false" customHeight="false" outlineLevel="0" collapsed="false">
      <c r="B112" s="50" t="s">
        <v>408</v>
      </c>
      <c r="C112" s="50" t="s">
        <v>302</v>
      </c>
      <c r="D112" s="50" t="s">
        <v>280</v>
      </c>
      <c r="E112" s="50" t="s">
        <v>202</v>
      </c>
      <c r="F112" s="50" t="s">
        <v>203</v>
      </c>
      <c r="G112" s="51" t="n">
        <v>16127</v>
      </c>
    </row>
    <row r="113" customFormat="false" ht="15" hidden="false" customHeight="false" outlineLevel="0" collapsed="false">
      <c r="B113" s="50" t="s">
        <v>409</v>
      </c>
      <c r="C113" s="50" t="s">
        <v>321</v>
      </c>
      <c r="D113" s="50" t="s">
        <v>280</v>
      </c>
      <c r="E113" s="50" t="s">
        <v>207</v>
      </c>
      <c r="F113" s="50" t="s">
        <v>203</v>
      </c>
      <c r="G113" s="51" t="n">
        <v>13511</v>
      </c>
    </row>
    <row r="114" customFormat="false" ht="15" hidden="false" customHeight="false" outlineLevel="0" collapsed="false">
      <c r="B114" s="50" t="s">
        <v>410</v>
      </c>
      <c r="C114" s="50" t="s">
        <v>290</v>
      </c>
      <c r="D114" s="50" t="s">
        <v>280</v>
      </c>
      <c r="E114" s="50" t="s">
        <v>202</v>
      </c>
      <c r="F114" s="50" t="s">
        <v>203</v>
      </c>
      <c r="G114" s="51" t="n">
        <v>27801</v>
      </c>
    </row>
    <row r="115" customFormat="false" ht="15" hidden="false" customHeight="false" outlineLevel="0" collapsed="false">
      <c r="B115" s="50" t="s">
        <v>411</v>
      </c>
      <c r="C115" s="50" t="s">
        <v>373</v>
      </c>
      <c r="D115" s="50" t="s">
        <v>280</v>
      </c>
      <c r="E115" s="50" t="s">
        <v>205</v>
      </c>
      <c r="F115" s="50" t="s">
        <v>206</v>
      </c>
      <c r="G115" s="51" t="n">
        <v>6374</v>
      </c>
    </row>
    <row r="116" customFormat="false" ht="15" hidden="false" customHeight="false" outlineLevel="0" collapsed="false">
      <c r="B116" s="50" t="s">
        <v>412</v>
      </c>
      <c r="C116" s="50" t="s">
        <v>318</v>
      </c>
      <c r="D116" s="50" t="s">
        <v>280</v>
      </c>
      <c r="E116" s="50" t="s">
        <v>202</v>
      </c>
      <c r="F116" s="50" t="s">
        <v>203</v>
      </c>
      <c r="G116" s="51" t="n">
        <v>16459</v>
      </c>
    </row>
    <row r="117" customFormat="false" ht="15" hidden="false" customHeight="false" outlineLevel="0" collapsed="false">
      <c r="B117" s="50" t="s">
        <v>413</v>
      </c>
      <c r="C117" s="50" t="s">
        <v>286</v>
      </c>
      <c r="D117" s="50" t="s">
        <v>280</v>
      </c>
      <c r="E117" s="50" t="s">
        <v>202</v>
      </c>
      <c r="F117" s="50" t="s">
        <v>203</v>
      </c>
      <c r="G117" s="51" t="n">
        <v>17276</v>
      </c>
    </row>
    <row r="118" customFormat="false" ht="15" hidden="false" customHeight="false" outlineLevel="0" collapsed="false">
      <c r="B118" s="50" t="s">
        <v>414</v>
      </c>
      <c r="C118" s="50" t="s">
        <v>304</v>
      </c>
      <c r="D118" s="50" t="s">
        <v>280</v>
      </c>
      <c r="E118" s="50" t="s">
        <v>207</v>
      </c>
      <c r="F118" s="50" t="s">
        <v>203</v>
      </c>
      <c r="G118" s="51" t="n">
        <v>17681</v>
      </c>
    </row>
    <row r="119" customFormat="false" ht="15" hidden="false" customHeight="false" outlineLevel="0" collapsed="false">
      <c r="B119" s="50" t="s">
        <v>415</v>
      </c>
      <c r="C119" s="50" t="s">
        <v>309</v>
      </c>
      <c r="D119" s="50" t="s">
        <v>280</v>
      </c>
      <c r="E119" s="50" t="s">
        <v>207</v>
      </c>
      <c r="F119" s="50" t="s">
        <v>203</v>
      </c>
      <c r="G119" s="51" t="n">
        <v>7999</v>
      </c>
    </row>
    <row r="120" customFormat="false" ht="15" hidden="false" customHeight="false" outlineLevel="0" collapsed="false">
      <c r="B120" s="50" t="s">
        <v>416</v>
      </c>
      <c r="C120" s="50" t="s">
        <v>286</v>
      </c>
      <c r="D120" s="50" t="s">
        <v>204</v>
      </c>
      <c r="E120" s="50" t="s">
        <v>210</v>
      </c>
      <c r="F120" s="50" t="s">
        <v>206</v>
      </c>
      <c r="G120" s="51" t="n">
        <v>21075</v>
      </c>
    </row>
    <row r="121" customFormat="false" ht="15" hidden="false" customHeight="false" outlineLevel="0" collapsed="false">
      <c r="B121" s="50" t="s">
        <v>417</v>
      </c>
      <c r="C121" s="50" t="s">
        <v>282</v>
      </c>
      <c r="D121" s="50" t="s">
        <v>280</v>
      </c>
      <c r="E121" s="50" t="s">
        <v>202</v>
      </c>
      <c r="F121" s="50" t="s">
        <v>203</v>
      </c>
      <c r="G121" s="51" t="n">
        <v>7994</v>
      </c>
    </row>
    <row r="122" customFormat="false" ht="15" hidden="false" customHeight="false" outlineLevel="0" collapsed="false">
      <c r="B122" s="50" t="s">
        <v>418</v>
      </c>
      <c r="C122" s="50" t="s">
        <v>297</v>
      </c>
      <c r="D122" s="50" t="s">
        <v>280</v>
      </c>
      <c r="E122" s="50" t="s">
        <v>205</v>
      </c>
      <c r="F122" s="50" t="s">
        <v>206</v>
      </c>
      <c r="G122" s="51" t="n">
        <v>22839</v>
      </c>
    </row>
    <row r="123" customFormat="false" ht="15" hidden="false" customHeight="false" outlineLevel="0" collapsed="false">
      <c r="B123" s="50" t="s">
        <v>419</v>
      </c>
      <c r="C123" s="50" t="s">
        <v>279</v>
      </c>
      <c r="D123" s="50" t="s">
        <v>204</v>
      </c>
      <c r="E123" s="50" t="s">
        <v>205</v>
      </c>
      <c r="F123" s="50" t="s">
        <v>206</v>
      </c>
      <c r="G123" s="51" t="n">
        <v>24987</v>
      </c>
    </row>
    <row r="124" customFormat="false" ht="15" hidden="false" customHeight="false" outlineLevel="0" collapsed="false">
      <c r="B124" s="50" t="s">
        <v>420</v>
      </c>
      <c r="C124" s="50" t="s">
        <v>284</v>
      </c>
      <c r="D124" s="50" t="s">
        <v>280</v>
      </c>
      <c r="E124" s="50" t="s">
        <v>202</v>
      </c>
      <c r="F124" s="50" t="s">
        <v>203</v>
      </c>
      <c r="G124" s="51" t="n">
        <v>10592</v>
      </c>
    </row>
    <row r="125" customFormat="false" ht="15" hidden="false" customHeight="false" outlineLevel="0" collapsed="false">
      <c r="B125" s="50" t="s">
        <v>421</v>
      </c>
      <c r="C125" s="50" t="s">
        <v>300</v>
      </c>
      <c r="D125" s="50" t="s">
        <v>280</v>
      </c>
      <c r="E125" s="50" t="s">
        <v>205</v>
      </c>
      <c r="F125" s="50" t="s">
        <v>206</v>
      </c>
      <c r="G125" s="51" t="n">
        <v>24155</v>
      </c>
    </row>
    <row r="126" customFormat="false" ht="15" hidden="false" customHeight="false" outlineLevel="0" collapsed="false">
      <c r="B126" s="50" t="s">
        <v>422</v>
      </c>
      <c r="C126" s="50" t="s">
        <v>286</v>
      </c>
      <c r="D126" s="50" t="s">
        <v>204</v>
      </c>
      <c r="E126" s="50" t="s">
        <v>202</v>
      </c>
      <c r="F126" s="50" t="s">
        <v>203</v>
      </c>
      <c r="G126" s="51" t="n">
        <v>26219</v>
      </c>
    </row>
    <row r="127" customFormat="false" ht="15" hidden="false" customHeight="false" outlineLevel="0" collapsed="false">
      <c r="B127" s="50" t="s">
        <v>423</v>
      </c>
      <c r="C127" s="50" t="s">
        <v>311</v>
      </c>
      <c r="D127" s="50" t="s">
        <v>280</v>
      </c>
      <c r="E127" s="50" t="s">
        <v>205</v>
      </c>
      <c r="F127" s="50" t="s">
        <v>206</v>
      </c>
      <c r="G127" s="51" t="n">
        <v>22143</v>
      </c>
    </row>
    <row r="128" customFormat="false" ht="15" hidden="false" customHeight="false" outlineLevel="0" collapsed="false">
      <c r="B128" s="50" t="s">
        <v>424</v>
      </c>
      <c r="C128" s="50" t="s">
        <v>302</v>
      </c>
      <c r="D128" s="50" t="s">
        <v>204</v>
      </c>
      <c r="E128" s="50" t="s">
        <v>202</v>
      </c>
      <c r="F128" s="50" t="s">
        <v>203</v>
      </c>
      <c r="G128" s="51" t="n">
        <v>22627</v>
      </c>
    </row>
    <row r="129" customFormat="false" ht="15" hidden="false" customHeight="false" outlineLevel="0" collapsed="false">
      <c r="B129" s="50" t="s">
        <v>425</v>
      </c>
      <c r="C129" s="50" t="s">
        <v>284</v>
      </c>
      <c r="D129" s="50" t="s">
        <v>280</v>
      </c>
      <c r="E129" s="50" t="s">
        <v>205</v>
      </c>
      <c r="F129" s="50" t="s">
        <v>206</v>
      </c>
      <c r="G129" s="51" t="n">
        <v>29975</v>
      </c>
    </row>
    <row r="130" customFormat="false" ht="15" hidden="false" customHeight="false" outlineLevel="0" collapsed="false">
      <c r="B130" s="50" t="s">
        <v>426</v>
      </c>
      <c r="C130" s="50" t="s">
        <v>353</v>
      </c>
      <c r="D130" s="50" t="s">
        <v>280</v>
      </c>
      <c r="E130" s="50" t="s">
        <v>207</v>
      </c>
      <c r="F130" s="50" t="s">
        <v>203</v>
      </c>
      <c r="G130" s="51" t="n">
        <v>14442</v>
      </c>
    </row>
    <row r="131" customFormat="false" ht="15" hidden="false" customHeight="false" outlineLevel="0" collapsed="false">
      <c r="B131" s="50" t="s">
        <v>427</v>
      </c>
      <c r="C131" s="50" t="s">
        <v>311</v>
      </c>
      <c r="D131" s="50" t="s">
        <v>204</v>
      </c>
      <c r="E131" s="50" t="s">
        <v>202</v>
      </c>
      <c r="F131" s="50" t="s">
        <v>203</v>
      </c>
      <c r="G131" s="51" t="n">
        <v>13590</v>
      </c>
    </row>
    <row r="132" customFormat="false" ht="15" hidden="false" customHeight="false" outlineLevel="0" collapsed="false">
      <c r="B132" s="50" t="s">
        <v>428</v>
      </c>
      <c r="C132" s="50" t="s">
        <v>304</v>
      </c>
      <c r="D132" s="50" t="s">
        <v>204</v>
      </c>
      <c r="E132" s="50" t="s">
        <v>202</v>
      </c>
      <c r="F132" s="50" t="s">
        <v>203</v>
      </c>
      <c r="G132" s="51" t="n">
        <v>23977</v>
      </c>
    </row>
    <row r="133" customFormat="false" ht="15" hidden="false" customHeight="false" outlineLevel="0" collapsed="false">
      <c r="B133" s="50" t="s">
        <v>429</v>
      </c>
      <c r="C133" s="50" t="s">
        <v>284</v>
      </c>
      <c r="D133" s="50" t="s">
        <v>204</v>
      </c>
      <c r="E133" s="50" t="s">
        <v>207</v>
      </c>
      <c r="F133" s="50" t="s">
        <v>203</v>
      </c>
      <c r="G133" s="51" t="n">
        <v>15801</v>
      </c>
    </row>
    <row r="134" customFormat="false" ht="15" hidden="false" customHeight="false" outlineLevel="0" collapsed="false">
      <c r="B134" s="50" t="s">
        <v>430</v>
      </c>
      <c r="C134" s="50" t="s">
        <v>318</v>
      </c>
      <c r="D134" s="50" t="s">
        <v>204</v>
      </c>
      <c r="E134" s="50" t="s">
        <v>207</v>
      </c>
      <c r="F134" s="50" t="s">
        <v>203</v>
      </c>
      <c r="G134" s="51" t="n">
        <v>23561</v>
      </c>
    </row>
    <row r="135" customFormat="false" ht="15" hidden="false" customHeight="false" outlineLevel="0" collapsed="false">
      <c r="B135" s="50" t="s">
        <v>431</v>
      </c>
      <c r="C135" s="50" t="s">
        <v>297</v>
      </c>
      <c r="D135" s="50" t="s">
        <v>280</v>
      </c>
      <c r="E135" s="50" t="s">
        <v>207</v>
      </c>
      <c r="F135" s="50" t="s">
        <v>203</v>
      </c>
      <c r="G135" s="51" t="n">
        <v>13089</v>
      </c>
    </row>
    <row r="136" customFormat="false" ht="15" hidden="false" customHeight="false" outlineLevel="0" collapsed="false">
      <c r="B136" s="50" t="s">
        <v>432</v>
      </c>
      <c r="C136" s="50" t="s">
        <v>309</v>
      </c>
      <c r="D136" s="50" t="s">
        <v>280</v>
      </c>
      <c r="E136" s="50" t="s">
        <v>202</v>
      </c>
      <c r="F136" s="50" t="s">
        <v>203</v>
      </c>
      <c r="G136" s="51" t="n">
        <v>13522</v>
      </c>
    </row>
    <row r="137" customFormat="false" ht="15" hidden="false" customHeight="false" outlineLevel="0" collapsed="false">
      <c r="B137" s="50" t="s">
        <v>433</v>
      </c>
      <c r="C137" s="50" t="s">
        <v>292</v>
      </c>
      <c r="D137" s="50" t="s">
        <v>204</v>
      </c>
      <c r="E137" s="50" t="s">
        <v>207</v>
      </c>
      <c r="F137" s="50" t="s">
        <v>203</v>
      </c>
      <c r="G137" s="51" t="n">
        <v>24465</v>
      </c>
    </row>
    <row r="138" customFormat="false" ht="15" hidden="false" customHeight="false" outlineLevel="0" collapsed="false">
      <c r="B138" s="50" t="s">
        <v>434</v>
      </c>
      <c r="C138" s="50" t="s">
        <v>342</v>
      </c>
      <c r="D138" s="50" t="s">
        <v>280</v>
      </c>
      <c r="E138" s="50" t="s">
        <v>207</v>
      </c>
      <c r="F138" s="50" t="s">
        <v>203</v>
      </c>
      <c r="G138" s="51" t="n">
        <v>16179</v>
      </c>
    </row>
    <row r="139" customFormat="false" ht="15" hidden="false" customHeight="false" outlineLevel="0" collapsed="false">
      <c r="B139" s="50" t="s">
        <v>435</v>
      </c>
      <c r="C139" s="50" t="s">
        <v>318</v>
      </c>
      <c r="D139" s="50" t="s">
        <v>204</v>
      </c>
      <c r="E139" s="50" t="s">
        <v>207</v>
      </c>
      <c r="F139" s="50" t="s">
        <v>203</v>
      </c>
      <c r="G139" s="51" t="n">
        <v>13621</v>
      </c>
    </row>
    <row r="140" customFormat="false" ht="15" hidden="false" customHeight="false" outlineLevel="0" collapsed="false">
      <c r="B140" s="50" t="s">
        <v>436</v>
      </c>
      <c r="C140" s="50" t="s">
        <v>292</v>
      </c>
      <c r="D140" s="50" t="s">
        <v>280</v>
      </c>
      <c r="E140" s="50" t="s">
        <v>202</v>
      </c>
      <c r="F140" s="50" t="s">
        <v>203</v>
      </c>
      <c r="G140" s="51" t="n">
        <v>4414</v>
      </c>
    </row>
    <row r="141" customFormat="false" ht="15" hidden="false" customHeight="false" outlineLevel="0" collapsed="false">
      <c r="B141" s="50" t="s">
        <v>437</v>
      </c>
      <c r="C141" s="50" t="s">
        <v>328</v>
      </c>
      <c r="D141" s="50" t="s">
        <v>280</v>
      </c>
      <c r="E141" s="50" t="s">
        <v>209</v>
      </c>
      <c r="F141" s="50" t="s">
        <v>203</v>
      </c>
      <c r="G141" s="51" t="n">
        <v>22170</v>
      </c>
    </row>
    <row r="142" customFormat="false" ht="15" hidden="false" customHeight="false" outlineLevel="0" collapsed="false">
      <c r="B142" s="50" t="s">
        <v>438</v>
      </c>
      <c r="C142" s="50" t="s">
        <v>321</v>
      </c>
      <c r="D142" s="50" t="s">
        <v>280</v>
      </c>
      <c r="E142" s="50" t="s">
        <v>205</v>
      </c>
      <c r="F142" s="50" t="s">
        <v>206</v>
      </c>
      <c r="G142" s="51" t="n">
        <v>25002</v>
      </c>
    </row>
    <row r="143" customFormat="false" ht="15" hidden="false" customHeight="false" outlineLevel="0" collapsed="false">
      <c r="B143" s="50" t="s">
        <v>439</v>
      </c>
      <c r="C143" s="50" t="s">
        <v>364</v>
      </c>
      <c r="D143" s="50" t="s">
        <v>280</v>
      </c>
      <c r="E143" s="50" t="s">
        <v>209</v>
      </c>
      <c r="F143" s="50" t="s">
        <v>203</v>
      </c>
      <c r="G143" s="51" t="n">
        <v>21388</v>
      </c>
    </row>
    <row r="144" customFormat="false" ht="15" hidden="false" customHeight="false" outlineLevel="0" collapsed="false">
      <c r="B144" s="50" t="s">
        <v>440</v>
      </c>
      <c r="C144" s="50" t="s">
        <v>342</v>
      </c>
      <c r="D144" s="50" t="s">
        <v>204</v>
      </c>
      <c r="E144" s="50" t="s">
        <v>210</v>
      </c>
      <c r="F144" s="50" t="s">
        <v>206</v>
      </c>
      <c r="G144" s="51" t="n">
        <v>14782</v>
      </c>
    </row>
    <row r="145" customFormat="false" ht="15" hidden="false" customHeight="false" outlineLevel="0" collapsed="false">
      <c r="B145" s="50" t="s">
        <v>441</v>
      </c>
      <c r="C145" s="50" t="s">
        <v>373</v>
      </c>
      <c r="D145" s="50" t="s">
        <v>280</v>
      </c>
      <c r="E145" s="50" t="s">
        <v>207</v>
      </c>
      <c r="F145" s="50" t="s">
        <v>203</v>
      </c>
      <c r="G145" s="51" t="n">
        <v>3843</v>
      </c>
    </row>
    <row r="146" customFormat="false" ht="15" hidden="false" customHeight="false" outlineLevel="0" collapsed="false">
      <c r="B146" s="50" t="s">
        <v>442</v>
      </c>
      <c r="C146" s="50" t="s">
        <v>279</v>
      </c>
      <c r="D146" s="50" t="s">
        <v>280</v>
      </c>
      <c r="E146" s="50" t="s">
        <v>205</v>
      </c>
      <c r="F146" s="50" t="s">
        <v>206</v>
      </c>
      <c r="G146" s="51" t="n">
        <v>7472</v>
      </c>
    </row>
    <row r="147" customFormat="false" ht="15" hidden="false" customHeight="false" outlineLevel="0" collapsed="false">
      <c r="B147" s="50" t="s">
        <v>443</v>
      </c>
      <c r="C147" s="50" t="s">
        <v>297</v>
      </c>
      <c r="D147" s="50" t="s">
        <v>280</v>
      </c>
      <c r="E147" s="50" t="s">
        <v>207</v>
      </c>
      <c r="F147" s="50" t="s">
        <v>203</v>
      </c>
      <c r="G147" s="51" t="n">
        <v>13852</v>
      </c>
    </row>
    <row r="148" customFormat="false" ht="15" hidden="false" customHeight="false" outlineLevel="0" collapsed="false">
      <c r="B148" s="50" t="s">
        <v>444</v>
      </c>
      <c r="C148" s="50" t="s">
        <v>318</v>
      </c>
      <c r="D148" s="50" t="s">
        <v>204</v>
      </c>
      <c r="E148" s="50" t="s">
        <v>210</v>
      </c>
      <c r="F148" s="50" t="s">
        <v>206</v>
      </c>
      <c r="G148" s="51" t="n">
        <v>10695</v>
      </c>
    </row>
    <row r="149" customFormat="false" ht="15" hidden="false" customHeight="false" outlineLevel="0" collapsed="false">
      <c r="B149" s="50" t="s">
        <v>445</v>
      </c>
      <c r="C149" s="50" t="s">
        <v>318</v>
      </c>
      <c r="D149" s="50" t="s">
        <v>204</v>
      </c>
      <c r="E149" s="50" t="s">
        <v>202</v>
      </c>
      <c r="F149" s="50" t="s">
        <v>203</v>
      </c>
      <c r="G149" s="51" t="n">
        <v>15085</v>
      </c>
    </row>
    <row r="150" customFormat="false" ht="15" hidden="false" customHeight="false" outlineLevel="0" collapsed="false">
      <c r="B150" s="50" t="s">
        <v>446</v>
      </c>
      <c r="C150" s="50" t="s">
        <v>342</v>
      </c>
      <c r="D150" s="50" t="s">
        <v>204</v>
      </c>
      <c r="E150" s="50" t="s">
        <v>207</v>
      </c>
      <c r="F150" s="50" t="s">
        <v>203</v>
      </c>
      <c r="G150" s="51" t="n">
        <v>22959</v>
      </c>
    </row>
    <row r="151" customFormat="false" ht="15" hidden="false" customHeight="false" outlineLevel="0" collapsed="false">
      <c r="B151" s="50" t="s">
        <v>447</v>
      </c>
      <c r="C151" s="50" t="s">
        <v>364</v>
      </c>
      <c r="D151" s="50" t="s">
        <v>204</v>
      </c>
      <c r="E151" s="50" t="s">
        <v>205</v>
      </c>
      <c r="F151" s="50" t="s">
        <v>206</v>
      </c>
      <c r="G151" s="51" t="n">
        <v>19783</v>
      </c>
    </row>
    <row r="152" customFormat="false" ht="15" hidden="false" customHeight="false" outlineLevel="0" collapsed="false">
      <c r="B152" s="50" t="s">
        <v>448</v>
      </c>
      <c r="C152" s="50" t="s">
        <v>297</v>
      </c>
      <c r="D152" s="50" t="s">
        <v>280</v>
      </c>
      <c r="E152" s="50" t="s">
        <v>202</v>
      </c>
      <c r="F152" s="50" t="s">
        <v>203</v>
      </c>
      <c r="G152" s="51" t="n">
        <v>16945</v>
      </c>
    </row>
    <row r="153" customFormat="false" ht="15" hidden="false" customHeight="false" outlineLevel="0" collapsed="false">
      <c r="B153" s="50" t="s">
        <v>449</v>
      </c>
      <c r="C153" s="50" t="s">
        <v>302</v>
      </c>
      <c r="D153" s="50" t="s">
        <v>280</v>
      </c>
      <c r="E153" s="50" t="s">
        <v>207</v>
      </c>
      <c r="F153" s="50" t="s">
        <v>203</v>
      </c>
      <c r="G153" s="51" t="n">
        <v>12193</v>
      </c>
    </row>
    <row r="154" customFormat="false" ht="15" hidden="false" customHeight="false" outlineLevel="0" collapsed="false">
      <c r="B154" s="50" t="s">
        <v>450</v>
      </c>
      <c r="C154" s="50" t="s">
        <v>373</v>
      </c>
      <c r="D154" s="50" t="s">
        <v>280</v>
      </c>
      <c r="E154" s="50" t="s">
        <v>209</v>
      </c>
      <c r="F154" s="50" t="s">
        <v>203</v>
      </c>
      <c r="G154" s="51" t="n">
        <v>11526</v>
      </c>
    </row>
    <row r="155" customFormat="false" ht="15" hidden="false" customHeight="false" outlineLevel="0" collapsed="false">
      <c r="B155" s="50" t="s">
        <v>451</v>
      </c>
      <c r="C155" s="50" t="s">
        <v>373</v>
      </c>
      <c r="D155" s="50" t="s">
        <v>280</v>
      </c>
      <c r="E155" s="50" t="s">
        <v>202</v>
      </c>
      <c r="F155" s="50" t="s">
        <v>203</v>
      </c>
      <c r="G155" s="51" t="n">
        <v>7581</v>
      </c>
    </row>
    <row r="156" customFormat="false" ht="15" hidden="false" customHeight="false" outlineLevel="0" collapsed="false">
      <c r="B156" s="50" t="s">
        <v>452</v>
      </c>
      <c r="C156" s="50" t="s">
        <v>321</v>
      </c>
      <c r="D156" s="50" t="s">
        <v>280</v>
      </c>
      <c r="E156" s="50" t="s">
        <v>209</v>
      </c>
      <c r="F156" s="50" t="s">
        <v>203</v>
      </c>
      <c r="G156" s="51" t="n">
        <v>14296</v>
      </c>
    </row>
    <row r="157" customFormat="false" ht="15" hidden="false" customHeight="false" outlineLevel="0" collapsed="false">
      <c r="B157" s="50" t="s">
        <v>453</v>
      </c>
      <c r="C157" s="50" t="s">
        <v>353</v>
      </c>
      <c r="D157" s="50" t="s">
        <v>280</v>
      </c>
      <c r="E157" s="50" t="s">
        <v>207</v>
      </c>
      <c r="F157" s="50" t="s">
        <v>203</v>
      </c>
      <c r="G157" s="51" t="n">
        <v>28680</v>
      </c>
    </row>
    <row r="158" customFormat="false" ht="15" hidden="false" customHeight="false" outlineLevel="0" collapsed="false">
      <c r="B158" s="50" t="s">
        <v>454</v>
      </c>
      <c r="C158" s="50" t="s">
        <v>294</v>
      </c>
      <c r="D158" s="50" t="s">
        <v>280</v>
      </c>
      <c r="E158" s="50" t="s">
        <v>210</v>
      </c>
      <c r="F158" s="50" t="s">
        <v>206</v>
      </c>
      <c r="G158" s="51" t="n">
        <v>10073</v>
      </c>
    </row>
    <row r="159" customFormat="false" ht="15" hidden="false" customHeight="false" outlineLevel="0" collapsed="false">
      <c r="B159" s="50" t="s">
        <v>455</v>
      </c>
      <c r="C159" s="50" t="s">
        <v>313</v>
      </c>
      <c r="D159" s="50" t="s">
        <v>280</v>
      </c>
      <c r="E159" s="50" t="s">
        <v>207</v>
      </c>
      <c r="F159" s="50" t="s">
        <v>203</v>
      </c>
      <c r="G159" s="51" t="n">
        <v>26403</v>
      </c>
    </row>
    <row r="160" customFormat="false" ht="15" hidden="false" customHeight="false" outlineLevel="0" collapsed="false">
      <c r="B160" s="50" t="s">
        <v>456</v>
      </c>
      <c r="C160" s="50" t="s">
        <v>297</v>
      </c>
      <c r="D160" s="50" t="s">
        <v>280</v>
      </c>
      <c r="E160" s="50" t="s">
        <v>209</v>
      </c>
      <c r="F160" s="50" t="s">
        <v>203</v>
      </c>
      <c r="G160" s="51" t="n">
        <v>12161</v>
      </c>
    </row>
    <row r="161" customFormat="false" ht="15" hidden="false" customHeight="false" outlineLevel="0" collapsed="false">
      <c r="B161" s="50" t="s">
        <v>457</v>
      </c>
      <c r="C161" s="50" t="s">
        <v>292</v>
      </c>
      <c r="D161" s="50" t="s">
        <v>204</v>
      </c>
      <c r="E161" s="50" t="s">
        <v>205</v>
      </c>
      <c r="F161" s="50" t="s">
        <v>206</v>
      </c>
      <c r="G161" s="51" t="n">
        <v>26402</v>
      </c>
    </row>
    <row r="162" customFormat="false" ht="15" hidden="false" customHeight="false" outlineLevel="0" collapsed="false">
      <c r="B162" s="50" t="s">
        <v>458</v>
      </c>
      <c r="C162" s="50" t="s">
        <v>328</v>
      </c>
      <c r="D162" s="50" t="s">
        <v>280</v>
      </c>
      <c r="E162" s="50" t="s">
        <v>209</v>
      </c>
      <c r="F162" s="50" t="s">
        <v>203</v>
      </c>
      <c r="G162" s="51" t="n">
        <v>21182</v>
      </c>
    </row>
    <row r="163" customFormat="false" ht="15" hidden="false" customHeight="false" outlineLevel="0" collapsed="false">
      <c r="B163" s="50" t="s">
        <v>459</v>
      </c>
      <c r="C163" s="50" t="s">
        <v>311</v>
      </c>
      <c r="D163" s="50" t="s">
        <v>204</v>
      </c>
      <c r="E163" s="50" t="s">
        <v>207</v>
      </c>
      <c r="F163" s="50" t="s">
        <v>203</v>
      </c>
      <c r="G163" s="51" t="n">
        <v>1800</v>
      </c>
    </row>
    <row r="164" customFormat="false" ht="15" hidden="false" customHeight="false" outlineLevel="0" collapsed="false">
      <c r="B164" s="50" t="s">
        <v>460</v>
      </c>
      <c r="C164" s="50" t="s">
        <v>373</v>
      </c>
      <c r="D164" s="50" t="s">
        <v>280</v>
      </c>
      <c r="E164" s="50" t="s">
        <v>202</v>
      </c>
      <c r="F164" s="50" t="s">
        <v>203</v>
      </c>
      <c r="G164" s="51" t="n">
        <v>7903</v>
      </c>
    </row>
    <row r="165" customFormat="false" ht="15" hidden="false" customHeight="false" outlineLevel="0" collapsed="false">
      <c r="B165" s="50" t="s">
        <v>461</v>
      </c>
      <c r="C165" s="50" t="s">
        <v>313</v>
      </c>
      <c r="D165" s="50" t="s">
        <v>280</v>
      </c>
      <c r="E165" s="50" t="s">
        <v>205</v>
      </c>
      <c r="F165" s="50" t="s">
        <v>206</v>
      </c>
      <c r="G165" s="51" t="n">
        <v>25381</v>
      </c>
    </row>
    <row r="166" customFormat="false" ht="15" hidden="false" customHeight="false" outlineLevel="0" collapsed="false">
      <c r="B166" s="50" t="s">
        <v>462</v>
      </c>
      <c r="C166" s="50" t="s">
        <v>279</v>
      </c>
      <c r="D166" s="50" t="s">
        <v>280</v>
      </c>
      <c r="E166" s="50" t="s">
        <v>202</v>
      </c>
      <c r="F166" s="50" t="s">
        <v>203</v>
      </c>
      <c r="G166" s="51" t="n">
        <v>15835</v>
      </c>
    </row>
    <row r="167" customFormat="false" ht="15" hidden="false" customHeight="false" outlineLevel="0" collapsed="false">
      <c r="B167" s="50" t="s">
        <v>463</v>
      </c>
      <c r="C167" s="50" t="s">
        <v>279</v>
      </c>
      <c r="D167" s="50" t="s">
        <v>280</v>
      </c>
      <c r="E167" s="50" t="s">
        <v>207</v>
      </c>
      <c r="F167" s="50" t="s">
        <v>203</v>
      </c>
      <c r="G167" s="51" t="n">
        <v>29456</v>
      </c>
    </row>
    <row r="168" customFormat="false" ht="15" hidden="false" customHeight="false" outlineLevel="0" collapsed="false">
      <c r="B168" s="50" t="s">
        <v>464</v>
      </c>
      <c r="C168" s="50" t="s">
        <v>321</v>
      </c>
      <c r="D168" s="50" t="s">
        <v>204</v>
      </c>
      <c r="E168" s="50" t="s">
        <v>207</v>
      </c>
      <c r="F168" s="50" t="s">
        <v>203</v>
      </c>
      <c r="G168" s="51" t="n">
        <v>29550</v>
      </c>
    </row>
    <row r="169" customFormat="false" ht="15" hidden="false" customHeight="false" outlineLevel="0" collapsed="false">
      <c r="B169" s="50" t="s">
        <v>465</v>
      </c>
      <c r="C169" s="50" t="s">
        <v>328</v>
      </c>
      <c r="D169" s="50" t="s">
        <v>280</v>
      </c>
      <c r="E169" s="50" t="s">
        <v>205</v>
      </c>
      <c r="F169" s="50" t="s">
        <v>206</v>
      </c>
      <c r="G169" s="51" t="n">
        <v>21133</v>
      </c>
    </row>
    <row r="170" customFormat="false" ht="15" hidden="false" customHeight="false" outlineLevel="0" collapsed="false">
      <c r="B170" s="50" t="s">
        <v>466</v>
      </c>
      <c r="C170" s="50" t="s">
        <v>297</v>
      </c>
      <c r="D170" s="50" t="s">
        <v>204</v>
      </c>
      <c r="E170" s="50" t="s">
        <v>205</v>
      </c>
      <c r="F170" s="50" t="s">
        <v>206</v>
      </c>
      <c r="G170" s="51" t="n">
        <v>20460</v>
      </c>
    </row>
    <row r="171" customFormat="false" ht="15" hidden="false" customHeight="false" outlineLevel="0" collapsed="false">
      <c r="B171" s="50" t="s">
        <v>467</v>
      </c>
      <c r="C171" s="50" t="s">
        <v>383</v>
      </c>
      <c r="D171" s="50" t="s">
        <v>280</v>
      </c>
      <c r="E171" s="50" t="s">
        <v>207</v>
      </c>
      <c r="F171" s="50" t="s">
        <v>203</v>
      </c>
      <c r="G171" s="51" t="n">
        <v>9956</v>
      </c>
    </row>
    <row r="172" customFormat="false" ht="15" hidden="false" customHeight="false" outlineLevel="0" collapsed="false">
      <c r="B172" s="50" t="s">
        <v>468</v>
      </c>
      <c r="C172" s="50" t="s">
        <v>318</v>
      </c>
      <c r="D172" s="50" t="s">
        <v>204</v>
      </c>
      <c r="E172" s="50" t="s">
        <v>205</v>
      </c>
      <c r="F172" s="50" t="s">
        <v>206</v>
      </c>
      <c r="G172" s="51" t="n">
        <v>8586</v>
      </c>
    </row>
    <row r="173" customFormat="false" ht="15" hidden="false" customHeight="false" outlineLevel="0" collapsed="false">
      <c r="B173" s="50" t="s">
        <v>469</v>
      </c>
      <c r="C173" s="50" t="s">
        <v>313</v>
      </c>
      <c r="D173" s="50" t="s">
        <v>280</v>
      </c>
      <c r="E173" s="50" t="s">
        <v>205</v>
      </c>
      <c r="F173" s="50" t="s">
        <v>206</v>
      </c>
      <c r="G173" s="51" t="n">
        <v>18949</v>
      </c>
    </row>
    <row r="174" customFormat="false" ht="15" hidden="false" customHeight="false" outlineLevel="0" collapsed="false">
      <c r="B174" s="50" t="s">
        <v>470</v>
      </c>
      <c r="C174" s="50" t="s">
        <v>311</v>
      </c>
      <c r="D174" s="50" t="s">
        <v>280</v>
      </c>
      <c r="E174" s="50" t="s">
        <v>202</v>
      </c>
      <c r="F174" s="50" t="s">
        <v>203</v>
      </c>
      <c r="G174" s="51" t="n">
        <v>14004</v>
      </c>
    </row>
    <row r="175" customFormat="false" ht="15" hidden="false" customHeight="false" outlineLevel="0" collapsed="false">
      <c r="B175" s="50" t="s">
        <v>471</v>
      </c>
      <c r="C175" s="50" t="s">
        <v>286</v>
      </c>
      <c r="D175" s="50" t="s">
        <v>280</v>
      </c>
      <c r="E175" s="50" t="s">
        <v>202</v>
      </c>
      <c r="F175" s="50" t="s">
        <v>203</v>
      </c>
      <c r="G175" s="51" t="n">
        <v>23325</v>
      </c>
    </row>
    <row r="176" customFormat="false" ht="15" hidden="false" customHeight="false" outlineLevel="0" collapsed="false">
      <c r="B176" s="50" t="s">
        <v>472</v>
      </c>
      <c r="C176" s="50" t="s">
        <v>309</v>
      </c>
      <c r="D176" s="50" t="s">
        <v>280</v>
      </c>
      <c r="E176" s="50" t="s">
        <v>205</v>
      </c>
      <c r="F176" s="50" t="s">
        <v>206</v>
      </c>
      <c r="G176" s="51" t="n">
        <v>19061</v>
      </c>
    </row>
    <row r="177" customFormat="false" ht="15" hidden="false" customHeight="false" outlineLevel="0" collapsed="false">
      <c r="B177" s="50" t="s">
        <v>473</v>
      </c>
      <c r="C177" s="50" t="s">
        <v>286</v>
      </c>
      <c r="D177" s="50" t="s">
        <v>280</v>
      </c>
      <c r="E177" s="50" t="s">
        <v>210</v>
      </c>
      <c r="F177" s="50" t="s">
        <v>206</v>
      </c>
      <c r="G177" s="51" t="n">
        <v>19989</v>
      </c>
    </row>
    <row r="178" customFormat="false" ht="15" hidden="false" customHeight="false" outlineLevel="0" collapsed="false">
      <c r="B178" s="50" t="s">
        <v>474</v>
      </c>
      <c r="C178" s="50" t="s">
        <v>383</v>
      </c>
      <c r="D178" s="50" t="s">
        <v>280</v>
      </c>
      <c r="E178" s="50" t="s">
        <v>209</v>
      </c>
      <c r="F178" s="50" t="s">
        <v>203</v>
      </c>
      <c r="G178" s="51" t="n">
        <v>6842</v>
      </c>
    </row>
    <row r="179" customFormat="false" ht="15" hidden="false" customHeight="false" outlineLevel="0" collapsed="false">
      <c r="B179" s="50" t="s">
        <v>475</v>
      </c>
      <c r="C179" s="50" t="s">
        <v>297</v>
      </c>
      <c r="D179" s="50" t="s">
        <v>204</v>
      </c>
      <c r="E179" s="50" t="s">
        <v>202</v>
      </c>
      <c r="F179" s="50" t="s">
        <v>203</v>
      </c>
      <c r="G179" s="51" t="n">
        <v>7465</v>
      </c>
    </row>
    <row r="180" customFormat="false" ht="15" hidden="false" customHeight="false" outlineLevel="0" collapsed="false">
      <c r="B180" s="50" t="s">
        <v>476</v>
      </c>
      <c r="C180" s="50" t="s">
        <v>373</v>
      </c>
      <c r="D180" s="50" t="s">
        <v>280</v>
      </c>
      <c r="E180" s="50" t="s">
        <v>205</v>
      </c>
      <c r="F180" s="50" t="s">
        <v>206</v>
      </c>
      <c r="G180" s="51" t="n">
        <v>22914</v>
      </c>
    </row>
    <row r="181" customFormat="false" ht="15" hidden="false" customHeight="false" outlineLevel="0" collapsed="false">
      <c r="B181" s="50" t="s">
        <v>477</v>
      </c>
      <c r="C181" s="50" t="s">
        <v>364</v>
      </c>
      <c r="D181" s="50" t="s">
        <v>204</v>
      </c>
      <c r="E181" s="50" t="s">
        <v>207</v>
      </c>
      <c r="F181" s="50" t="s">
        <v>203</v>
      </c>
      <c r="G181" s="51" t="n">
        <v>25214</v>
      </c>
    </row>
    <row r="182" customFormat="false" ht="15" hidden="false" customHeight="false" outlineLevel="0" collapsed="false">
      <c r="B182" s="50" t="s">
        <v>478</v>
      </c>
      <c r="C182" s="50" t="s">
        <v>383</v>
      </c>
      <c r="D182" s="50" t="s">
        <v>280</v>
      </c>
      <c r="E182" s="50" t="s">
        <v>207</v>
      </c>
      <c r="F182" s="50" t="s">
        <v>203</v>
      </c>
      <c r="G182" s="51" t="n">
        <v>2534</v>
      </c>
    </row>
    <row r="183" customFormat="false" ht="15" hidden="false" customHeight="false" outlineLevel="0" collapsed="false">
      <c r="B183" s="50" t="s">
        <v>479</v>
      </c>
      <c r="C183" s="50" t="s">
        <v>304</v>
      </c>
      <c r="D183" s="50" t="s">
        <v>204</v>
      </c>
      <c r="E183" s="50" t="s">
        <v>205</v>
      </c>
      <c r="F183" s="50" t="s">
        <v>206</v>
      </c>
      <c r="G183" s="51" t="n">
        <v>21710</v>
      </c>
    </row>
    <row r="184" customFormat="false" ht="15" hidden="false" customHeight="false" outlineLevel="0" collapsed="false">
      <c r="B184" s="50" t="s">
        <v>480</v>
      </c>
      <c r="C184" s="50" t="s">
        <v>328</v>
      </c>
      <c r="D184" s="50" t="s">
        <v>280</v>
      </c>
      <c r="E184" s="50" t="s">
        <v>205</v>
      </c>
      <c r="F184" s="50" t="s">
        <v>206</v>
      </c>
      <c r="G184" s="51" t="n">
        <v>29136</v>
      </c>
    </row>
    <row r="185" customFormat="false" ht="15" hidden="false" customHeight="false" outlineLevel="0" collapsed="false">
      <c r="B185" s="50" t="s">
        <v>481</v>
      </c>
      <c r="C185" s="50" t="s">
        <v>342</v>
      </c>
      <c r="D185" s="50" t="s">
        <v>204</v>
      </c>
      <c r="E185" s="50" t="s">
        <v>202</v>
      </c>
      <c r="F185" s="50" t="s">
        <v>203</v>
      </c>
      <c r="G185" s="51" t="n">
        <v>23565</v>
      </c>
    </row>
    <row r="186" customFormat="false" ht="15" hidden="false" customHeight="false" outlineLevel="0" collapsed="false">
      <c r="B186" s="50" t="s">
        <v>482</v>
      </c>
      <c r="C186" s="50" t="s">
        <v>290</v>
      </c>
      <c r="D186" s="50" t="s">
        <v>280</v>
      </c>
      <c r="E186" s="50" t="s">
        <v>210</v>
      </c>
      <c r="F186" s="50" t="s">
        <v>206</v>
      </c>
      <c r="G186" s="51" t="n">
        <v>5823</v>
      </c>
    </row>
    <row r="187" customFormat="false" ht="15" hidden="false" customHeight="false" outlineLevel="0" collapsed="false">
      <c r="B187" s="50" t="s">
        <v>483</v>
      </c>
      <c r="C187" s="50" t="s">
        <v>284</v>
      </c>
      <c r="D187" s="50" t="s">
        <v>204</v>
      </c>
      <c r="E187" s="50" t="s">
        <v>205</v>
      </c>
      <c r="F187" s="50" t="s">
        <v>206</v>
      </c>
      <c r="G187" s="51" t="n">
        <v>10739</v>
      </c>
    </row>
    <row r="188" customFormat="false" ht="15" hidden="false" customHeight="false" outlineLevel="0" collapsed="false">
      <c r="B188" s="50" t="s">
        <v>484</v>
      </c>
      <c r="C188" s="50" t="s">
        <v>321</v>
      </c>
      <c r="D188" s="50" t="s">
        <v>204</v>
      </c>
      <c r="E188" s="50" t="s">
        <v>207</v>
      </c>
      <c r="F188" s="50" t="s">
        <v>203</v>
      </c>
      <c r="G188" s="51" t="n">
        <v>9040</v>
      </c>
    </row>
    <row r="189" customFormat="false" ht="15" hidden="false" customHeight="false" outlineLevel="0" collapsed="false">
      <c r="B189" s="50" t="s">
        <v>485</v>
      </c>
      <c r="C189" s="50" t="s">
        <v>321</v>
      </c>
      <c r="D189" s="50" t="s">
        <v>280</v>
      </c>
      <c r="E189" s="50" t="s">
        <v>202</v>
      </c>
      <c r="F189" s="50" t="s">
        <v>203</v>
      </c>
      <c r="G189" s="51" t="n">
        <v>22959</v>
      </c>
    </row>
    <row r="190" customFormat="false" ht="15" hidden="false" customHeight="false" outlineLevel="0" collapsed="false">
      <c r="B190" s="50" t="s">
        <v>486</v>
      </c>
      <c r="C190" s="50" t="s">
        <v>309</v>
      </c>
      <c r="D190" s="50" t="s">
        <v>280</v>
      </c>
      <c r="E190" s="50" t="s">
        <v>205</v>
      </c>
      <c r="F190" s="50" t="s">
        <v>206</v>
      </c>
      <c r="G190" s="51" t="n">
        <v>11044</v>
      </c>
    </row>
    <row r="191" customFormat="false" ht="15" hidden="false" customHeight="false" outlineLevel="0" collapsed="false">
      <c r="B191" s="50" t="s">
        <v>487</v>
      </c>
      <c r="C191" s="50" t="s">
        <v>297</v>
      </c>
      <c r="D191" s="50" t="s">
        <v>280</v>
      </c>
      <c r="E191" s="50" t="s">
        <v>207</v>
      </c>
      <c r="F191" s="50" t="s">
        <v>203</v>
      </c>
      <c r="G191" s="51" t="n">
        <v>25597</v>
      </c>
    </row>
    <row r="192" customFormat="false" ht="15" hidden="false" customHeight="false" outlineLevel="0" collapsed="false">
      <c r="B192" s="50" t="s">
        <v>488</v>
      </c>
      <c r="C192" s="50" t="s">
        <v>290</v>
      </c>
      <c r="D192" s="50" t="s">
        <v>204</v>
      </c>
      <c r="E192" s="50" t="s">
        <v>207</v>
      </c>
      <c r="F192" s="50" t="s">
        <v>203</v>
      </c>
      <c r="G192" s="51" t="n">
        <v>7900</v>
      </c>
    </row>
    <row r="193" customFormat="false" ht="15" hidden="false" customHeight="false" outlineLevel="0" collapsed="false">
      <c r="B193" s="50" t="s">
        <v>489</v>
      </c>
      <c r="C193" s="50" t="s">
        <v>292</v>
      </c>
      <c r="D193" s="50" t="s">
        <v>204</v>
      </c>
      <c r="E193" s="50" t="s">
        <v>209</v>
      </c>
      <c r="F193" s="50" t="s">
        <v>203</v>
      </c>
      <c r="G193" s="51" t="n">
        <v>28809</v>
      </c>
    </row>
    <row r="194" customFormat="false" ht="15" hidden="false" customHeight="false" outlineLevel="0" collapsed="false">
      <c r="B194" s="50" t="s">
        <v>490</v>
      </c>
      <c r="C194" s="50" t="s">
        <v>318</v>
      </c>
      <c r="D194" s="50" t="s">
        <v>280</v>
      </c>
      <c r="E194" s="50" t="s">
        <v>202</v>
      </c>
      <c r="F194" s="50" t="s">
        <v>203</v>
      </c>
      <c r="G194" s="51" t="n">
        <v>26790</v>
      </c>
    </row>
    <row r="195" customFormat="false" ht="15" hidden="false" customHeight="false" outlineLevel="0" collapsed="false">
      <c r="B195" s="50" t="s">
        <v>491</v>
      </c>
      <c r="C195" s="50" t="s">
        <v>286</v>
      </c>
      <c r="D195" s="50" t="s">
        <v>280</v>
      </c>
      <c r="E195" s="50" t="s">
        <v>205</v>
      </c>
      <c r="F195" s="50" t="s">
        <v>206</v>
      </c>
      <c r="G195" s="51" t="n">
        <v>29899</v>
      </c>
    </row>
    <row r="196" customFormat="false" ht="15" hidden="false" customHeight="false" outlineLevel="0" collapsed="false">
      <c r="B196" s="50" t="s">
        <v>492</v>
      </c>
      <c r="C196" s="50" t="s">
        <v>383</v>
      </c>
      <c r="D196" s="50" t="s">
        <v>280</v>
      </c>
      <c r="E196" s="50" t="s">
        <v>205</v>
      </c>
      <c r="F196" s="50" t="s">
        <v>206</v>
      </c>
      <c r="G196" s="51" t="n">
        <v>11088</v>
      </c>
    </row>
    <row r="197" customFormat="false" ht="15" hidden="false" customHeight="false" outlineLevel="0" collapsed="false">
      <c r="B197" s="50" t="s">
        <v>493</v>
      </c>
      <c r="C197" s="50" t="s">
        <v>297</v>
      </c>
      <c r="D197" s="50" t="s">
        <v>280</v>
      </c>
      <c r="E197" s="50" t="s">
        <v>205</v>
      </c>
      <c r="F197" s="50" t="s">
        <v>206</v>
      </c>
      <c r="G197" s="51" t="n">
        <v>23379</v>
      </c>
    </row>
    <row r="198" customFormat="false" ht="15" hidden="false" customHeight="false" outlineLevel="0" collapsed="false">
      <c r="B198" s="50" t="s">
        <v>494</v>
      </c>
      <c r="C198" s="50" t="s">
        <v>364</v>
      </c>
      <c r="D198" s="50" t="s">
        <v>280</v>
      </c>
      <c r="E198" s="50" t="s">
        <v>202</v>
      </c>
      <c r="F198" s="50" t="s">
        <v>203</v>
      </c>
      <c r="G198" s="51" t="n">
        <v>12486</v>
      </c>
    </row>
    <row r="199" customFormat="false" ht="15" hidden="false" customHeight="false" outlineLevel="0" collapsed="false">
      <c r="B199" s="50" t="s">
        <v>495</v>
      </c>
      <c r="C199" s="50" t="s">
        <v>318</v>
      </c>
      <c r="D199" s="50" t="s">
        <v>280</v>
      </c>
      <c r="E199" s="50" t="s">
        <v>205</v>
      </c>
      <c r="F199" s="50" t="s">
        <v>206</v>
      </c>
      <c r="G199" s="51" t="n">
        <v>9118</v>
      </c>
    </row>
    <row r="200" customFormat="false" ht="15" hidden="false" customHeight="false" outlineLevel="0" collapsed="false">
      <c r="B200" s="50" t="s">
        <v>496</v>
      </c>
      <c r="C200" s="50" t="s">
        <v>300</v>
      </c>
      <c r="D200" s="50" t="s">
        <v>280</v>
      </c>
      <c r="E200" s="50" t="s">
        <v>207</v>
      </c>
      <c r="F200" s="50" t="s">
        <v>203</v>
      </c>
      <c r="G200" s="51" t="n">
        <v>9499</v>
      </c>
    </row>
    <row r="201" customFormat="false" ht="15" hidden="false" customHeight="false" outlineLevel="0" collapsed="false">
      <c r="B201" s="50" t="s">
        <v>497</v>
      </c>
      <c r="C201" s="50" t="s">
        <v>279</v>
      </c>
      <c r="D201" s="50" t="s">
        <v>280</v>
      </c>
      <c r="E201" s="50" t="s">
        <v>205</v>
      </c>
      <c r="F201" s="50" t="s">
        <v>206</v>
      </c>
      <c r="G201" s="51" t="n">
        <v>19347</v>
      </c>
    </row>
    <row r="202" customFormat="false" ht="15" hidden="false" customHeight="false" outlineLevel="0" collapsed="false">
      <c r="B202" s="50" t="s">
        <v>498</v>
      </c>
      <c r="C202" s="50" t="s">
        <v>364</v>
      </c>
      <c r="D202" s="50" t="s">
        <v>204</v>
      </c>
      <c r="E202" s="50" t="s">
        <v>205</v>
      </c>
      <c r="F202" s="50" t="s">
        <v>206</v>
      </c>
      <c r="G202" s="51" t="n">
        <v>7724</v>
      </c>
    </row>
    <row r="203" customFormat="false" ht="15" hidden="false" customHeight="false" outlineLevel="0" collapsed="false">
      <c r="B203" s="50" t="s">
        <v>499</v>
      </c>
      <c r="C203" s="50" t="s">
        <v>292</v>
      </c>
      <c r="D203" s="50" t="s">
        <v>204</v>
      </c>
      <c r="E203" s="50" t="s">
        <v>202</v>
      </c>
      <c r="F203" s="50" t="s">
        <v>203</v>
      </c>
      <c r="G203" s="51" t="n">
        <v>19036</v>
      </c>
    </row>
    <row r="204" customFormat="false" ht="15" hidden="false" customHeight="false" outlineLevel="0" collapsed="false">
      <c r="B204" s="50" t="s">
        <v>500</v>
      </c>
      <c r="C204" s="50" t="s">
        <v>279</v>
      </c>
      <c r="D204" s="50" t="s">
        <v>280</v>
      </c>
      <c r="E204" s="50" t="s">
        <v>209</v>
      </c>
      <c r="F204" s="50" t="s">
        <v>203</v>
      </c>
      <c r="G204" s="51" t="n">
        <v>13869</v>
      </c>
    </row>
    <row r="205" customFormat="false" ht="15" hidden="false" customHeight="false" outlineLevel="0" collapsed="false">
      <c r="B205" s="50" t="s">
        <v>501</v>
      </c>
      <c r="C205" s="50" t="s">
        <v>318</v>
      </c>
      <c r="D205" s="50" t="s">
        <v>280</v>
      </c>
      <c r="E205" s="50" t="s">
        <v>202</v>
      </c>
      <c r="F205" s="50" t="s">
        <v>203</v>
      </c>
      <c r="G205" s="51" t="n">
        <v>10306</v>
      </c>
    </row>
    <row r="206" customFormat="false" ht="15" hidden="false" customHeight="false" outlineLevel="0" collapsed="false">
      <c r="B206" s="50" t="s">
        <v>502</v>
      </c>
      <c r="C206" s="50" t="s">
        <v>282</v>
      </c>
      <c r="D206" s="50" t="s">
        <v>280</v>
      </c>
      <c r="E206" s="50" t="s">
        <v>209</v>
      </c>
      <c r="F206" s="50" t="s">
        <v>203</v>
      </c>
      <c r="G206" s="51" t="n">
        <v>26920</v>
      </c>
    </row>
    <row r="207" customFormat="false" ht="15" hidden="false" customHeight="false" outlineLevel="0" collapsed="false">
      <c r="B207" s="50" t="s">
        <v>503</v>
      </c>
      <c r="C207" s="50" t="s">
        <v>290</v>
      </c>
      <c r="D207" s="50" t="s">
        <v>280</v>
      </c>
      <c r="E207" s="50" t="s">
        <v>210</v>
      </c>
      <c r="F207" s="50" t="s">
        <v>206</v>
      </c>
      <c r="G207" s="51" t="n">
        <v>25197</v>
      </c>
    </row>
    <row r="208" customFormat="false" ht="15" hidden="false" customHeight="false" outlineLevel="0" collapsed="false">
      <c r="B208" s="50" t="s">
        <v>504</v>
      </c>
      <c r="C208" s="50" t="s">
        <v>297</v>
      </c>
      <c r="D208" s="50" t="s">
        <v>280</v>
      </c>
      <c r="E208" s="50" t="s">
        <v>205</v>
      </c>
      <c r="F208" s="50" t="s">
        <v>206</v>
      </c>
      <c r="G208" s="51" t="n">
        <v>13905</v>
      </c>
    </row>
    <row r="209" customFormat="false" ht="15" hidden="false" customHeight="false" outlineLevel="0" collapsed="false">
      <c r="B209" s="50" t="s">
        <v>505</v>
      </c>
      <c r="C209" s="50" t="s">
        <v>309</v>
      </c>
      <c r="D209" s="50" t="s">
        <v>204</v>
      </c>
      <c r="E209" s="50" t="s">
        <v>205</v>
      </c>
      <c r="F209" s="50" t="s">
        <v>206</v>
      </c>
      <c r="G209" s="51" t="n">
        <v>24300</v>
      </c>
    </row>
    <row r="210" customFormat="false" ht="15" hidden="false" customHeight="false" outlineLevel="0" collapsed="false">
      <c r="B210" s="50" t="s">
        <v>506</v>
      </c>
      <c r="C210" s="50" t="s">
        <v>300</v>
      </c>
      <c r="D210" s="50" t="s">
        <v>280</v>
      </c>
      <c r="E210" s="50" t="s">
        <v>211</v>
      </c>
      <c r="F210" s="50" t="s">
        <v>206</v>
      </c>
      <c r="G210" s="51" t="n">
        <v>7164</v>
      </c>
    </row>
    <row r="211" customFormat="false" ht="15" hidden="false" customHeight="false" outlineLevel="0" collapsed="false">
      <c r="B211" s="50" t="s">
        <v>507</v>
      </c>
      <c r="C211" s="50" t="s">
        <v>353</v>
      </c>
      <c r="D211" s="50" t="s">
        <v>280</v>
      </c>
      <c r="E211" s="50" t="s">
        <v>202</v>
      </c>
      <c r="F211" s="50" t="s">
        <v>203</v>
      </c>
      <c r="G211" s="51" t="n">
        <v>6409</v>
      </c>
    </row>
    <row r="212" customFormat="false" ht="15" hidden="false" customHeight="false" outlineLevel="0" collapsed="false">
      <c r="B212" s="50" t="s">
        <v>508</v>
      </c>
      <c r="C212" s="50" t="s">
        <v>286</v>
      </c>
      <c r="D212" s="50" t="s">
        <v>280</v>
      </c>
      <c r="E212" s="50" t="s">
        <v>202</v>
      </c>
      <c r="F212" s="50" t="s">
        <v>203</v>
      </c>
      <c r="G212" s="51" t="n">
        <v>1802</v>
      </c>
    </row>
    <row r="213" customFormat="false" ht="15" hidden="false" customHeight="false" outlineLevel="0" collapsed="false">
      <c r="B213" s="50" t="s">
        <v>509</v>
      </c>
      <c r="C213" s="50" t="s">
        <v>321</v>
      </c>
      <c r="D213" s="50" t="s">
        <v>280</v>
      </c>
      <c r="E213" s="50" t="s">
        <v>207</v>
      </c>
      <c r="F213" s="50" t="s">
        <v>203</v>
      </c>
      <c r="G213" s="51" t="n">
        <v>13170</v>
      </c>
    </row>
    <row r="214" customFormat="false" ht="15" hidden="false" customHeight="false" outlineLevel="0" collapsed="false">
      <c r="B214" s="50" t="s">
        <v>510</v>
      </c>
      <c r="C214" s="50" t="s">
        <v>311</v>
      </c>
      <c r="D214" s="50" t="s">
        <v>280</v>
      </c>
      <c r="E214" s="50" t="s">
        <v>211</v>
      </c>
      <c r="F214" s="50" t="s">
        <v>206</v>
      </c>
      <c r="G214" s="51" t="n">
        <v>13208</v>
      </c>
    </row>
    <row r="215" customFormat="false" ht="15" hidden="false" customHeight="false" outlineLevel="0" collapsed="false">
      <c r="B215" s="50" t="s">
        <v>511</v>
      </c>
      <c r="C215" s="50" t="s">
        <v>321</v>
      </c>
      <c r="D215" s="50" t="s">
        <v>280</v>
      </c>
      <c r="E215" s="50" t="s">
        <v>207</v>
      </c>
      <c r="F215" s="50" t="s">
        <v>203</v>
      </c>
      <c r="G215" s="51" t="n">
        <v>10118</v>
      </c>
    </row>
    <row r="216" customFormat="false" ht="15" hidden="false" customHeight="false" outlineLevel="0" collapsed="false">
      <c r="B216" s="50" t="s">
        <v>512</v>
      </c>
      <c r="C216" s="50" t="s">
        <v>311</v>
      </c>
      <c r="D216" s="50" t="s">
        <v>204</v>
      </c>
      <c r="E216" s="50" t="s">
        <v>210</v>
      </c>
      <c r="F216" s="50" t="s">
        <v>206</v>
      </c>
      <c r="G216" s="51" t="n">
        <v>1771</v>
      </c>
    </row>
    <row r="217" customFormat="false" ht="15" hidden="false" customHeight="false" outlineLevel="0" collapsed="false">
      <c r="B217" s="50" t="s">
        <v>513</v>
      </c>
      <c r="C217" s="50" t="s">
        <v>297</v>
      </c>
      <c r="D217" s="50" t="s">
        <v>280</v>
      </c>
      <c r="E217" s="50" t="s">
        <v>205</v>
      </c>
      <c r="F217" s="50" t="s">
        <v>206</v>
      </c>
      <c r="G217" s="51" t="n">
        <v>4302</v>
      </c>
    </row>
    <row r="218" customFormat="false" ht="15" hidden="false" customHeight="false" outlineLevel="0" collapsed="false">
      <c r="B218" s="50" t="s">
        <v>514</v>
      </c>
      <c r="C218" s="50" t="s">
        <v>290</v>
      </c>
      <c r="D218" s="50" t="s">
        <v>280</v>
      </c>
      <c r="E218" s="50" t="s">
        <v>205</v>
      </c>
      <c r="F218" s="50" t="s">
        <v>206</v>
      </c>
      <c r="G218" s="51" t="n">
        <v>10794</v>
      </c>
    </row>
    <row r="219" customFormat="false" ht="15" hidden="false" customHeight="false" outlineLevel="0" collapsed="false">
      <c r="B219" s="50" t="s">
        <v>515</v>
      </c>
      <c r="C219" s="50" t="s">
        <v>297</v>
      </c>
      <c r="D219" s="50" t="s">
        <v>204</v>
      </c>
      <c r="E219" s="50" t="s">
        <v>205</v>
      </c>
      <c r="F219" s="50" t="s">
        <v>206</v>
      </c>
      <c r="G219" s="51" t="n">
        <v>25703</v>
      </c>
    </row>
    <row r="220" customFormat="false" ht="15" hidden="false" customHeight="false" outlineLevel="0" collapsed="false">
      <c r="B220" s="50" t="s">
        <v>516</v>
      </c>
      <c r="C220" s="50" t="s">
        <v>288</v>
      </c>
      <c r="D220" s="50" t="s">
        <v>204</v>
      </c>
      <c r="E220" s="50" t="s">
        <v>210</v>
      </c>
      <c r="F220" s="50" t="s">
        <v>206</v>
      </c>
      <c r="G220" s="51" t="n">
        <v>3743</v>
      </c>
    </row>
    <row r="221" customFormat="false" ht="15" hidden="false" customHeight="false" outlineLevel="0" collapsed="false">
      <c r="B221" s="50" t="s">
        <v>517</v>
      </c>
      <c r="C221" s="50" t="s">
        <v>304</v>
      </c>
      <c r="D221" s="50" t="s">
        <v>204</v>
      </c>
      <c r="E221" s="50" t="s">
        <v>209</v>
      </c>
      <c r="F221" s="50" t="s">
        <v>203</v>
      </c>
      <c r="G221" s="51" t="n">
        <v>29647</v>
      </c>
    </row>
    <row r="222" customFormat="false" ht="15" hidden="false" customHeight="false" outlineLevel="0" collapsed="false">
      <c r="B222" s="50" t="s">
        <v>518</v>
      </c>
      <c r="C222" s="50" t="s">
        <v>353</v>
      </c>
      <c r="D222" s="50" t="s">
        <v>204</v>
      </c>
      <c r="E222" s="50" t="s">
        <v>211</v>
      </c>
      <c r="F222" s="50" t="s">
        <v>206</v>
      </c>
      <c r="G222" s="51" t="n">
        <v>29145</v>
      </c>
    </row>
    <row r="223" customFormat="false" ht="15" hidden="false" customHeight="false" outlineLevel="0" collapsed="false">
      <c r="B223" s="50" t="s">
        <v>519</v>
      </c>
      <c r="C223" s="50" t="s">
        <v>288</v>
      </c>
      <c r="D223" s="50" t="s">
        <v>204</v>
      </c>
      <c r="E223" s="50" t="s">
        <v>207</v>
      </c>
      <c r="F223" s="50" t="s">
        <v>203</v>
      </c>
      <c r="G223" s="51" t="n">
        <v>22729</v>
      </c>
    </row>
    <row r="224" customFormat="false" ht="15" hidden="false" customHeight="false" outlineLevel="0" collapsed="false">
      <c r="B224" s="50" t="s">
        <v>520</v>
      </c>
      <c r="C224" s="50" t="s">
        <v>292</v>
      </c>
      <c r="D224" s="50" t="s">
        <v>204</v>
      </c>
      <c r="E224" s="50" t="s">
        <v>202</v>
      </c>
      <c r="F224" s="50" t="s">
        <v>203</v>
      </c>
      <c r="G224" s="51" t="n">
        <v>13318</v>
      </c>
    </row>
    <row r="225" customFormat="false" ht="15" hidden="false" customHeight="false" outlineLevel="0" collapsed="false">
      <c r="B225" s="50" t="s">
        <v>521</v>
      </c>
      <c r="C225" s="50" t="s">
        <v>292</v>
      </c>
      <c r="D225" s="50" t="s">
        <v>280</v>
      </c>
      <c r="E225" s="50" t="s">
        <v>202</v>
      </c>
      <c r="F225" s="50" t="s">
        <v>203</v>
      </c>
      <c r="G225" s="51" t="n">
        <v>17062</v>
      </c>
    </row>
    <row r="226" customFormat="false" ht="15" hidden="false" customHeight="false" outlineLevel="0" collapsed="false">
      <c r="B226" s="50" t="s">
        <v>522</v>
      </c>
      <c r="C226" s="50" t="s">
        <v>309</v>
      </c>
      <c r="D226" s="50" t="s">
        <v>280</v>
      </c>
      <c r="E226" s="50" t="s">
        <v>202</v>
      </c>
      <c r="F226" s="50" t="s">
        <v>203</v>
      </c>
      <c r="G226" s="51" t="n">
        <v>2092</v>
      </c>
    </row>
    <row r="227" customFormat="false" ht="15" hidden="false" customHeight="false" outlineLevel="0" collapsed="false">
      <c r="B227" s="50" t="s">
        <v>523</v>
      </c>
      <c r="C227" s="50" t="s">
        <v>302</v>
      </c>
      <c r="D227" s="50" t="s">
        <v>204</v>
      </c>
      <c r="E227" s="50" t="s">
        <v>207</v>
      </c>
      <c r="F227" s="50" t="s">
        <v>203</v>
      </c>
      <c r="G227" s="51" t="n">
        <v>15172</v>
      </c>
    </row>
    <row r="228" customFormat="false" ht="15" hidden="false" customHeight="false" outlineLevel="0" collapsed="false">
      <c r="B228" s="50" t="s">
        <v>524</v>
      </c>
      <c r="C228" s="50" t="s">
        <v>311</v>
      </c>
      <c r="D228" s="50" t="s">
        <v>204</v>
      </c>
      <c r="E228" s="50" t="s">
        <v>211</v>
      </c>
      <c r="F228" s="50" t="s">
        <v>206</v>
      </c>
      <c r="G228" s="51" t="n">
        <v>23028</v>
      </c>
    </row>
    <row r="229" customFormat="false" ht="15" hidden="false" customHeight="false" outlineLevel="0" collapsed="false">
      <c r="B229" s="50" t="s">
        <v>525</v>
      </c>
      <c r="C229" s="50" t="s">
        <v>292</v>
      </c>
      <c r="D229" s="50" t="s">
        <v>280</v>
      </c>
      <c r="E229" s="50" t="s">
        <v>205</v>
      </c>
      <c r="F229" s="50" t="s">
        <v>206</v>
      </c>
      <c r="G229" s="51" t="n">
        <v>13799</v>
      </c>
    </row>
    <row r="230" customFormat="false" ht="15" hidden="false" customHeight="false" outlineLevel="0" collapsed="false">
      <c r="B230" s="50" t="s">
        <v>526</v>
      </c>
      <c r="C230" s="50" t="s">
        <v>284</v>
      </c>
      <c r="D230" s="50" t="s">
        <v>204</v>
      </c>
      <c r="E230" s="50" t="s">
        <v>205</v>
      </c>
      <c r="F230" s="50" t="s">
        <v>206</v>
      </c>
      <c r="G230" s="51" t="n">
        <v>25478</v>
      </c>
    </row>
    <row r="231" customFormat="false" ht="15" hidden="false" customHeight="false" outlineLevel="0" collapsed="false">
      <c r="B231" s="50" t="s">
        <v>527</v>
      </c>
      <c r="C231" s="50" t="s">
        <v>373</v>
      </c>
      <c r="D231" s="50" t="s">
        <v>204</v>
      </c>
      <c r="E231" s="50" t="s">
        <v>205</v>
      </c>
      <c r="F231" s="50" t="s">
        <v>206</v>
      </c>
      <c r="G231" s="51" t="n">
        <v>28524</v>
      </c>
    </row>
    <row r="232" customFormat="false" ht="15" hidden="false" customHeight="false" outlineLevel="0" collapsed="false">
      <c r="B232" s="50" t="s">
        <v>528</v>
      </c>
      <c r="C232" s="50" t="s">
        <v>284</v>
      </c>
      <c r="D232" s="50" t="s">
        <v>280</v>
      </c>
      <c r="E232" s="50" t="s">
        <v>207</v>
      </c>
      <c r="F232" s="50" t="s">
        <v>203</v>
      </c>
      <c r="G232" s="51" t="n">
        <v>6412</v>
      </c>
    </row>
    <row r="233" customFormat="false" ht="15" hidden="false" customHeight="false" outlineLevel="0" collapsed="false">
      <c r="B233" s="50" t="s">
        <v>529</v>
      </c>
      <c r="C233" s="50" t="s">
        <v>373</v>
      </c>
      <c r="D233" s="50" t="s">
        <v>280</v>
      </c>
      <c r="E233" s="50" t="s">
        <v>211</v>
      </c>
      <c r="F233" s="50" t="s">
        <v>206</v>
      </c>
      <c r="G233" s="51" t="n">
        <v>18429</v>
      </c>
    </row>
    <row r="234" customFormat="false" ht="15" hidden="false" customHeight="false" outlineLevel="0" collapsed="false">
      <c r="B234" s="50" t="s">
        <v>530</v>
      </c>
      <c r="C234" s="50" t="s">
        <v>290</v>
      </c>
      <c r="D234" s="50" t="s">
        <v>280</v>
      </c>
      <c r="E234" s="50" t="s">
        <v>205</v>
      </c>
      <c r="F234" s="50" t="s">
        <v>206</v>
      </c>
      <c r="G234" s="51" t="n">
        <v>22791</v>
      </c>
    </row>
    <row r="235" customFormat="false" ht="15" hidden="false" customHeight="false" outlineLevel="0" collapsed="false">
      <c r="B235" s="50" t="s">
        <v>531</v>
      </c>
      <c r="C235" s="50" t="s">
        <v>282</v>
      </c>
      <c r="D235" s="50" t="s">
        <v>204</v>
      </c>
      <c r="E235" s="50" t="s">
        <v>205</v>
      </c>
      <c r="F235" s="50" t="s">
        <v>206</v>
      </c>
      <c r="G235" s="51" t="n">
        <v>3099</v>
      </c>
    </row>
    <row r="236" customFormat="false" ht="15" hidden="false" customHeight="false" outlineLevel="0" collapsed="false">
      <c r="B236" s="50" t="s">
        <v>532</v>
      </c>
      <c r="C236" s="50" t="s">
        <v>321</v>
      </c>
      <c r="D236" s="50" t="s">
        <v>280</v>
      </c>
      <c r="E236" s="50" t="s">
        <v>205</v>
      </c>
      <c r="F236" s="50" t="s">
        <v>206</v>
      </c>
      <c r="G236" s="51" t="n">
        <v>10023</v>
      </c>
    </row>
    <row r="237" customFormat="false" ht="15" hidden="false" customHeight="false" outlineLevel="0" collapsed="false">
      <c r="B237" s="50" t="s">
        <v>533</v>
      </c>
      <c r="C237" s="50" t="s">
        <v>313</v>
      </c>
      <c r="D237" s="50" t="s">
        <v>280</v>
      </c>
      <c r="E237" s="50" t="s">
        <v>202</v>
      </c>
      <c r="F237" s="50" t="s">
        <v>203</v>
      </c>
      <c r="G237" s="51" t="n">
        <v>13431</v>
      </c>
    </row>
    <row r="238" customFormat="false" ht="15" hidden="false" customHeight="false" outlineLevel="0" collapsed="false">
      <c r="B238" s="50" t="s">
        <v>534</v>
      </c>
      <c r="C238" s="50" t="s">
        <v>383</v>
      </c>
      <c r="D238" s="50" t="s">
        <v>280</v>
      </c>
      <c r="E238" s="50" t="s">
        <v>202</v>
      </c>
      <c r="F238" s="50" t="s">
        <v>203</v>
      </c>
      <c r="G238" s="51" t="n">
        <v>25909</v>
      </c>
    </row>
    <row r="239" customFormat="false" ht="15" hidden="false" customHeight="false" outlineLevel="0" collapsed="false">
      <c r="B239" s="50" t="s">
        <v>535</v>
      </c>
      <c r="C239" s="50" t="s">
        <v>313</v>
      </c>
      <c r="D239" s="50" t="s">
        <v>280</v>
      </c>
      <c r="E239" s="50" t="s">
        <v>207</v>
      </c>
      <c r="F239" s="50" t="s">
        <v>203</v>
      </c>
      <c r="G239" s="51" t="n">
        <v>18297</v>
      </c>
    </row>
    <row r="240" customFormat="false" ht="15" hidden="false" customHeight="false" outlineLevel="0" collapsed="false">
      <c r="B240" s="50" t="s">
        <v>536</v>
      </c>
      <c r="C240" s="50" t="s">
        <v>353</v>
      </c>
      <c r="D240" s="50" t="s">
        <v>280</v>
      </c>
      <c r="E240" s="50" t="s">
        <v>205</v>
      </c>
      <c r="F240" s="50" t="s">
        <v>206</v>
      </c>
      <c r="G240" s="51" t="n">
        <v>18450</v>
      </c>
    </row>
    <row r="241" customFormat="false" ht="15" hidden="false" customHeight="false" outlineLevel="0" collapsed="false">
      <c r="B241" s="50" t="s">
        <v>537</v>
      </c>
      <c r="C241" s="50" t="s">
        <v>297</v>
      </c>
      <c r="D241" s="50" t="s">
        <v>280</v>
      </c>
      <c r="E241" s="50" t="s">
        <v>205</v>
      </c>
      <c r="F241" s="50" t="s">
        <v>206</v>
      </c>
      <c r="G241" s="51" t="n">
        <v>5087</v>
      </c>
    </row>
    <row r="242" customFormat="false" ht="15" hidden="false" customHeight="false" outlineLevel="0" collapsed="false">
      <c r="B242" s="50" t="s">
        <v>538</v>
      </c>
      <c r="C242" s="50" t="s">
        <v>311</v>
      </c>
      <c r="D242" s="50" t="s">
        <v>204</v>
      </c>
      <c r="E242" s="50" t="s">
        <v>205</v>
      </c>
      <c r="F242" s="50" t="s">
        <v>206</v>
      </c>
      <c r="G242" s="51" t="n">
        <v>25384</v>
      </c>
    </row>
    <row r="243" customFormat="false" ht="15" hidden="false" customHeight="false" outlineLevel="0" collapsed="false">
      <c r="B243" s="50" t="s">
        <v>539</v>
      </c>
      <c r="C243" s="50" t="s">
        <v>304</v>
      </c>
      <c r="D243" s="50" t="s">
        <v>280</v>
      </c>
      <c r="E243" s="50" t="s">
        <v>209</v>
      </c>
      <c r="F243" s="50" t="s">
        <v>203</v>
      </c>
      <c r="G243" s="51" t="n">
        <v>14290</v>
      </c>
    </row>
    <row r="244" customFormat="false" ht="15" hidden="false" customHeight="false" outlineLevel="0" collapsed="false">
      <c r="B244" s="50" t="s">
        <v>540</v>
      </c>
      <c r="C244" s="50" t="s">
        <v>288</v>
      </c>
      <c r="D244" s="50" t="s">
        <v>280</v>
      </c>
      <c r="E244" s="50" t="s">
        <v>207</v>
      </c>
      <c r="F244" s="50" t="s">
        <v>203</v>
      </c>
      <c r="G244" s="51" t="n">
        <v>29772</v>
      </c>
    </row>
    <row r="245" customFormat="false" ht="15" hidden="false" customHeight="false" outlineLevel="0" collapsed="false">
      <c r="B245" s="50" t="s">
        <v>541</v>
      </c>
      <c r="C245" s="50" t="s">
        <v>364</v>
      </c>
      <c r="D245" s="50" t="s">
        <v>280</v>
      </c>
      <c r="E245" s="50" t="s">
        <v>211</v>
      </c>
      <c r="F245" s="50" t="s">
        <v>206</v>
      </c>
      <c r="G245" s="51" t="n">
        <v>17404</v>
      </c>
    </row>
    <row r="246" customFormat="false" ht="15" hidden="false" customHeight="false" outlineLevel="0" collapsed="false">
      <c r="B246" s="50" t="s">
        <v>542</v>
      </c>
      <c r="C246" s="50" t="s">
        <v>313</v>
      </c>
      <c r="D246" s="50" t="s">
        <v>204</v>
      </c>
      <c r="E246" s="50" t="s">
        <v>207</v>
      </c>
      <c r="F246" s="50" t="s">
        <v>203</v>
      </c>
      <c r="G246" s="51" t="n">
        <v>17952</v>
      </c>
    </row>
    <row r="247" customFormat="false" ht="15" hidden="false" customHeight="false" outlineLevel="0" collapsed="false">
      <c r="B247" s="50" t="s">
        <v>543</v>
      </c>
      <c r="C247" s="50" t="s">
        <v>364</v>
      </c>
      <c r="D247" s="50" t="s">
        <v>280</v>
      </c>
      <c r="E247" s="50" t="s">
        <v>205</v>
      </c>
      <c r="F247" s="50" t="s">
        <v>206</v>
      </c>
      <c r="G247" s="51" t="n">
        <v>6752</v>
      </c>
    </row>
    <row r="248" customFormat="false" ht="15" hidden="false" customHeight="false" outlineLevel="0" collapsed="false">
      <c r="B248" s="50" t="s">
        <v>544</v>
      </c>
      <c r="C248" s="50" t="s">
        <v>286</v>
      </c>
      <c r="D248" s="50" t="s">
        <v>280</v>
      </c>
      <c r="E248" s="50" t="s">
        <v>205</v>
      </c>
      <c r="F248" s="50" t="s">
        <v>206</v>
      </c>
      <c r="G248" s="51" t="n">
        <v>17023</v>
      </c>
    </row>
    <row r="249" customFormat="false" ht="15" hidden="false" customHeight="false" outlineLevel="0" collapsed="false">
      <c r="B249" s="50" t="s">
        <v>545</v>
      </c>
      <c r="C249" s="50" t="s">
        <v>294</v>
      </c>
      <c r="D249" s="50" t="s">
        <v>280</v>
      </c>
      <c r="E249" s="50" t="s">
        <v>205</v>
      </c>
      <c r="F249" s="50" t="s">
        <v>206</v>
      </c>
      <c r="G249" s="51" t="n">
        <v>22905</v>
      </c>
    </row>
    <row r="250" customFormat="false" ht="15" hidden="false" customHeight="false" outlineLevel="0" collapsed="false">
      <c r="B250" s="50" t="s">
        <v>546</v>
      </c>
      <c r="C250" s="50" t="s">
        <v>342</v>
      </c>
      <c r="D250" s="50" t="s">
        <v>280</v>
      </c>
      <c r="E250" s="50" t="s">
        <v>205</v>
      </c>
      <c r="F250" s="50" t="s">
        <v>206</v>
      </c>
      <c r="G250" s="51" t="n">
        <v>22704</v>
      </c>
    </row>
    <row r="251" customFormat="false" ht="15" hidden="false" customHeight="false" outlineLevel="0" collapsed="false">
      <c r="B251" s="50" t="s">
        <v>547</v>
      </c>
      <c r="C251" s="50" t="s">
        <v>364</v>
      </c>
      <c r="D251" s="50" t="s">
        <v>280</v>
      </c>
      <c r="E251" s="50" t="s">
        <v>207</v>
      </c>
      <c r="F251" s="50" t="s">
        <v>203</v>
      </c>
      <c r="G251" s="51" t="n">
        <v>10305</v>
      </c>
    </row>
    <row r="252" customFormat="false" ht="15" hidden="false" customHeight="false" outlineLevel="0" collapsed="false">
      <c r="B252" s="50" t="s">
        <v>548</v>
      </c>
      <c r="C252" s="50" t="s">
        <v>302</v>
      </c>
      <c r="D252" s="50" t="s">
        <v>204</v>
      </c>
      <c r="E252" s="50" t="s">
        <v>207</v>
      </c>
      <c r="F252" s="50" t="s">
        <v>203</v>
      </c>
      <c r="G252" s="51" t="n">
        <v>9223</v>
      </c>
    </row>
    <row r="253" customFormat="false" ht="15" hidden="false" customHeight="false" outlineLevel="0" collapsed="false">
      <c r="B253" s="50" t="s">
        <v>549</v>
      </c>
      <c r="C253" s="50" t="s">
        <v>318</v>
      </c>
      <c r="D253" s="50" t="s">
        <v>280</v>
      </c>
      <c r="E253" s="50" t="s">
        <v>202</v>
      </c>
      <c r="F253" s="50" t="s">
        <v>203</v>
      </c>
      <c r="G253" s="51" t="n">
        <v>8792</v>
      </c>
    </row>
    <row r="254" customFormat="false" ht="15" hidden="false" customHeight="false" outlineLevel="0" collapsed="false">
      <c r="B254" s="50" t="s">
        <v>550</v>
      </c>
      <c r="C254" s="50" t="s">
        <v>297</v>
      </c>
      <c r="D254" s="50" t="s">
        <v>280</v>
      </c>
      <c r="E254" s="50" t="s">
        <v>210</v>
      </c>
      <c r="F254" s="50" t="s">
        <v>206</v>
      </c>
      <c r="G254" s="51" t="n">
        <v>12853</v>
      </c>
    </row>
    <row r="255" customFormat="false" ht="15" hidden="false" customHeight="false" outlineLevel="0" collapsed="false">
      <c r="B255" s="50" t="s">
        <v>551</v>
      </c>
      <c r="C255" s="50" t="s">
        <v>304</v>
      </c>
      <c r="D255" s="50" t="s">
        <v>280</v>
      </c>
      <c r="E255" s="50" t="s">
        <v>207</v>
      </c>
      <c r="F255" s="50" t="s">
        <v>203</v>
      </c>
      <c r="G255" s="51" t="n">
        <v>9288</v>
      </c>
    </row>
    <row r="256" customFormat="false" ht="15" hidden="false" customHeight="false" outlineLevel="0" collapsed="false">
      <c r="B256" s="50" t="s">
        <v>552</v>
      </c>
      <c r="C256" s="50" t="s">
        <v>288</v>
      </c>
      <c r="D256" s="50" t="s">
        <v>280</v>
      </c>
      <c r="E256" s="50" t="s">
        <v>205</v>
      </c>
      <c r="F256" s="50" t="s">
        <v>206</v>
      </c>
      <c r="G256" s="51" t="n">
        <v>15307</v>
      </c>
    </row>
    <row r="257" customFormat="false" ht="15" hidden="false" customHeight="false" outlineLevel="0" collapsed="false">
      <c r="B257" s="50" t="s">
        <v>553</v>
      </c>
      <c r="C257" s="50" t="s">
        <v>383</v>
      </c>
      <c r="D257" s="50" t="s">
        <v>280</v>
      </c>
      <c r="E257" s="50" t="s">
        <v>202</v>
      </c>
      <c r="F257" s="50" t="s">
        <v>203</v>
      </c>
      <c r="G257" s="51" t="n">
        <v>8314</v>
      </c>
    </row>
    <row r="258" customFormat="false" ht="15" hidden="false" customHeight="false" outlineLevel="0" collapsed="false">
      <c r="B258" s="50" t="s">
        <v>554</v>
      </c>
      <c r="C258" s="50" t="s">
        <v>282</v>
      </c>
      <c r="D258" s="50" t="s">
        <v>280</v>
      </c>
      <c r="E258" s="50" t="s">
        <v>202</v>
      </c>
      <c r="F258" s="50" t="s">
        <v>203</v>
      </c>
      <c r="G258" s="51" t="n">
        <v>3888</v>
      </c>
    </row>
    <row r="259" customFormat="false" ht="15" hidden="false" customHeight="false" outlineLevel="0" collapsed="false">
      <c r="B259" s="50" t="s">
        <v>555</v>
      </c>
      <c r="C259" s="50" t="s">
        <v>318</v>
      </c>
      <c r="D259" s="50" t="s">
        <v>204</v>
      </c>
      <c r="E259" s="50" t="s">
        <v>211</v>
      </c>
      <c r="F259" s="50" t="s">
        <v>206</v>
      </c>
      <c r="G259" s="51" t="n">
        <v>22402</v>
      </c>
    </row>
    <row r="260" customFormat="false" ht="15" hidden="false" customHeight="false" outlineLevel="0" collapsed="false">
      <c r="B260" s="50" t="s">
        <v>556</v>
      </c>
      <c r="C260" s="50" t="s">
        <v>321</v>
      </c>
      <c r="D260" s="50" t="s">
        <v>204</v>
      </c>
      <c r="E260" s="50" t="s">
        <v>202</v>
      </c>
      <c r="F260" s="50" t="s">
        <v>203</v>
      </c>
      <c r="G260" s="51" t="n">
        <v>15053</v>
      </c>
    </row>
    <row r="261" customFormat="false" ht="15" hidden="false" customHeight="false" outlineLevel="0" collapsed="false">
      <c r="B261" s="50" t="s">
        <v>557</v>
      </c>
      <c r="C261" s="50" t="s">
        <v>309</v>
      </c>
      <c r="D261" s="50" t="s">
        <v>280</v>
      </c>
      <c r="E261" s="50" t="s">
        <v>207</v>
      </c>
      <c r="F261" s="50" t="s">
        <v>203</v>
      </c>
      <c r="G261" s="51" t="n">
        <v>3392</v>
      </c>
    </row>
    <row r="262" customFormat="false" ht="15" hidden="false" customHeight="false" outlineLevel="0" collapsed="false">
      <c r="B262" s="50" t="s">
        <v>558</v>
      </c>
      <c r="C262" s="50" t="s">
        <v>373</v>
      </c>
      <c r="D262" s="50" t="s">
        <v>280</v>
      </c>
      <c r="E262" s="50" t="s">
        <v>205</v>
      </c>
      <c r="F262" s="50" t="s">
        <v>206</v>
      </c>
      <c r="G262" s="51" t="n">
        <v>14069</v>
      </c>
    </row>
    <row r="263" customFormat="false" ht="15" hidden="false" customHeight="false" outlineLevel="0" collapsed="false">
      <c r="B263" s="50" t="s">
        <v>559</v>
      </c>
      <c r="C263" s="50" t="s">
        <v>321</v>
      </c>
      <c r="D263" s="50" t="s">
        <v>280</v>
      </c>
      <c r="E263" s="50" t="s">
        <v>211</v>
      </c>
      <c r="F263" s="50" t="s">
        <v>206</v>
      </c>
      <c r="G263" s="51" t="n">
        <v>25743</v>
      </c>
    </row>
    <row r="264" customFormat="false" ht="15" hidden="false" customHeight="false" outlineLevel="0" collapsed="false">
      <c r="B264" s="50" t="s">
        <v>560</v>
      </c>
      <c r="C264" s="50" t="s">
        <v>297</v>
      </c>
      <c r="D264" s="50" t="s">
        <v>204</v>
      </c>
      <c r="E264" s="50" t="s">
        <v>209</v>
      </c>
      <c r="F264" s="50" t="s">
        <v>203</v>
      </c>
      <c r="G264" s="51"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61" activeCellId="0" sqref="J61"/>
    </sheetView>
  </sheetViews>
  <sheetFormatPr defaultColWidth="10.7148437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52" width="15.86"/>
    <col collapsed="false" customWidth="true" hidden="false" outlineLevel="0" max="6" min="6" style="52" width="16.86"/>
    <col collapsed="false" customWidth="true" hidden="false" outlineLevel="0" max="7" min="7" style="0" width="16.86"/>
    <col collapsed="false" customWidth="true" hidden="false" outlineLevel="0" max="8" min="8" style="52"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53" t="s">
        <v>561</v>
      </c>
      <c r="D2" s="54"/>
      <c r="E2" s="55"/>
      <c r="F2" s="56"/>
      <c r="H2" s="53" t="s">
        <v>562</v>
      </c>
      <c r="I2" s="54"/>
      <c r="J2" s="56"/>
      <c r="L2" s="53" t="s">
        <v>563</v>
      </c>
      <c r="M2" s="54"/>
      <c r="N2" s="57"/>
    </row>
    <row r="3" customFormat="false" ht="30" hidden="false" customHeight="false" outlineLevel="0" collapsed="false">
      <c r="C3" s="58" t="s">
        <v>185</v>
      </c>
      <c r="D3" s="59" t="s">
        <v>238</v>
      </c>
      <c r="E3" s="60" t="s">
        <v>239</v>
      </c>
      <c r="F3" s="61" t="s">
        <v>240</v>
      </c>
      <c r="H3" s="58" t="s">
        <v>564</v>
      </c>
      <c r="I3" s="60" t="s">
        <v>565</v>
      </c>
      <c r="J3" s="61" t="s">
        <v>566</v>
      </c>
      <c r="L3" s="62" t="s">
        <v>565</v>
      </c>
      <c r="M3" s="63" t="s">
        <v>567</v>
      </c>
      <c r="N3" s="64" t="s">
        <v>568</v>
      </c>
    </row>
    <row r="4" customFormat="false" ht="15" hidden="false" customHeight="false" outlineLevel="0" collapsed="false">
      <c r="B4" s="0" t="str">
        <f aca="false">C4&amp;D4</f>
        <v>Comte élise</v>
      </c>
      <c r="C4" s="65" t="s">
        <v>241</v>
      </c>
      <c r="D4" s="66" t="s">
        <v>242</v>
      </c>
      <c r="E4" s="66" t="s">
        <v>254</v>
      </c>
      <c r="F4" s="67" t="s">
        <v>244</v>
      </c>
      <c r="H4" s="65" t="s">
        <v>244</v>
      </c>
      <c r="I4" s="15" t="s">
        <v>569</v>
      </c>
      <c r="J4" s="68" t="n">
        <v>1</v>
      </c>
      <c r="L4" s="65" t="s">
        <v>569</v>
      </c>
      <c r="M4" s="69" t="n">
        <v>3000</v>
      </c>
      <c r="N4" s="70" t="n">
        <v>2500</v>
      </c>
    </row>
    <row r="5" customFormat="false" ht="15.75" hidden="false" customHeight="false" outlineLevel="0" collapsed="false">
      <c r="B5" s="0" t="str">
        <f aca="false">C5&amp;D5</f>
        <v>Descartes waël</v>
      </c>
      <c r="C5" s="71" t="s">
        <v>245</v>
      </c>
      <c r="D5" s="66" t="s">
        <v>246</v>
      </c>
      <c r="E5" s="15" t="s">
        <v>243</v>
      </c>
      <c r="F5" s="68" t="s">
        <v>247</v>
      </c>
      <c r="H5" s="65" t="s">
        <v>257</v>
      </c>
      <c r="I5" s="15" t="s">
        <v>570</v>
      </c>
      <c r="J5" s="68" t="n">
        <v>1</v>
      </c>
      <c r="L5" s="72" t="s">
        <v>570</v>
      </c>
      <c r="M5" s="73" t="n">
        <v>2300</v>
      </c>
      <c r="N5" s="74" t="n">
        <v>1900</v>
      </c>
    </row>
    <row r="6" customFormat="false" ht="15" hidden="false" customHeight="false" outlineLevel="0" collapsed="false">
      <c r="B6" s="0" t="str">
        <f aca="false">C6&amp;D6</f>
        <v>Hegel ysée</v>
      </c>
      <c r="C6" s="71" t="s">
        <v>248</v>
      </c>
      <c r="D6" s="66" t="s">
        <v>249</v>
      </c>
      <c r="E6" s="15" t="s">
        <v>243</v>
      </c>
      <c r="F6" s="68" t="s">
        <v>250</v>
      </c>
      <c r="H6" s="71" t="s">
        <v>571</v>
      </c>
      <c r="I6" s="15" t="s">
        <v>570</v>
      </c>
      <c r="J6" s="68" t="n">
        <v>1</v>
      </c>
    </row>
    <row r="7" customFormat="false" ht="15" hidden="false" customHeight="false" outlineLevel="0" collapsed="false">
      <c r="B7" s="0" t="str">
        <f aca="false">C7&amp;D7</f>
        <v>Fichte kate</v>
      </c>
      <c r="C7" s="71" t="s">
        <v>251</v>
      </c>
      <c r="D7" s="66" t="s">
        <v>252</v>
      </c>
      <c r="E7" s="15" t="s">
        <v>254</v>
      </c>
      <c r="F7" s="68" t="s">
        <v>247</v>
      </c>
      <c r="H7" s="71" t="s">
        <v>262</v>
      </c>
      <c r="I7" s="15" t="s">
        <v>570</v>
      </c>
      <c r="J7" s="68" t="n">
        <v>3</v>
      </c>
    </row>
    <row r="8" customFormat="false" ht="15" hidden="false" customHeight="false" outlineLevel="0" collapsed="false">
      <c r="B8" s="0" t="str">
        <f aca="false">C8&amp;D8</f>
        <v>Hegel meriem</v>
      </c>
      <c r="C8" s="71" t="s">
        <v>248</v>
      </c>
      <c r="D8" s="66" t="s">
        <v>253</v>
      </c>
      <c r="E8" s="15" t="s">
        <v>254</v>
      </c>
      <c r="F8" s="68" t="s">
        <v>247</v>
      </c>
      <c r="H8" s="71" t="s">
        <v>247</v>
      </c>
      <c r="I8" s="15" t="s">
        <v>569</v>
      </c>
      <c r="J8" s="68" t="n">
        <v>3</v>
      </c>
    </row>
    <row r="9" customFormat="false" ht="15.75" hidden="false" customHeight="false" outlineLevel="0" collapsed="false">
      <c r="B9" s="0" t="str">
        <f aca="false">C9&amp;D9</f>
        <v>Hobbes nassim</v>
      </c>
      <c r="C9" s="71" t="s">
        <v>255</v>
      </c>
      <c r="D9" s="66" t="s">
        <v>256</v>
      </c>
      <c r="E9" s="15" t="s">
        <v>254</v>
      </c>
      <c r="F9" s="68" t="s">
        <v>257</v>
      </c>
      <c r="H9" s="72" t="s">
        <v>250</v>
      </c>
      <c r="I9" s="75" t="s">
        <v>570</v>
      </c>
      <c r="J9" s="76" t="n">
        <v>2</v>
      </c>
    </row>
    <row r="10" customFormat="false" ht="15" hidden="false" customHeight="false" outlineLevel="0" collapsed="false">
      <c r="B10" s="0" t="str">
        <f aca="false">C10&amp;D10</f>
        <v>Kant zelie</v>
      </c>
      <c r="C10" s="71" t="s">
        <v>258</v>
      </c>
      <c r="D10" s="66" t="s">
        <v>259</v>
      </c>
      <c r="E10" s="15" t="s">
        <v>254</v>
      </c>
      <c r="F10" s="68" t="s">
        <v>250</v>
      </c>
      <c r="G10" s="52"/>
    </row>
    <row r="11" customFormat="false" ht="15" hidden="false" customHeight="false" outlineLevel="0" collapsed="false">
      <c r="B11" s="0" t="str">
        <f aca="false">C11&amp;D11</f>
        <v>Kierkegaardscarlett</v>
      </c>
      <c r="C11" s="71" t="s">
        <v>260</v>
      </c>
      <c r="D11" s="66" t="s">
        <v>261</v>
      </c>
      <c r="E11" s="15" t="s">
        <v>254</v>
      </c>
      <c r="F11" s="68" t="s">
        <v>262</v>
      </c>
    </row>
    <row r="12" customFormat="false" ht="15.75" hidden="false" customHeight="false" outlineLevel="0" collapsed="false">
      <c r="B12" s="0" t="str">
        <f aca="false">C12&amp;D12</f>
        <v>Leibniz sadio</v>
      </c>
      <c r="C12" s="72" t="s">
        <v>263</v>
      </c>
      <c r="D12" s="77" t="s">
        <v>264</v>
      </c>
      <c r="E12" s="75" t="s">
        <v>243</v>
      </c>
      <c r="F12" s="76" t="s">
        <v>262</v>
      </c>
    </row>
    <row r="13" customFormat="false" ht="15" hidden="false" customHeight="false" outlineLevel="0" collapsed="false">
      <c r="C13" s="52"/>
      <c r="D13" s="52"/>
    </row>
    <row r="14" customFormat="false" ht="15.75" hidden="false" customHeight="false" outlineLevel="0" collapsed="false"/>
    <row r="15" customFormat="false" ht="31.5" hidden="false" customHeight="true" outlineLevel="0" collapsed="false">
      <c r="A15" s="11"/>
      <c r="B15" s="11"/>
      <c r="C15" s="12" t="s">
        <v>271</v>
      </c>
      <c r="D15" s="22" t="s">
        <v>572</v>
      </c>
      <c r="E15" s="22"/>
      <c r="F15" s="22"/>
      <c r="G15" s="22"/>
      <c r="H15" s="22"/>
      <c r="I15" s="22"/>
      <c r="J15" s="22"/>
      <c r="K15" s="22"/>
      <c r="L15" s="22"/>
      <c r="M15" s="22"/>
    </row>
    <row r="16" customFormat="false" ht="15.75" hidden="false" customHeight="false" outlineLevel="0" collapsed="false">
      <c r="C16" s="10"/>
    </row>
    <row r="17" customFormat="false" ht="15" hidden="false" customHeight="false" outlineLevel="0" collapsed="false">
      <c r="C17" s="10"/>
      <c r="D17" s="14" t="s">
        <v>180</v>
      </c>
      <c r="E17" s="14" t="s">
        <v>120</v>
      </c>
      <c r="F17" s="14" t="s">
        <v>121</v>
      </c>
      <c r="G17" s="18"/>
    </row>
    <row r="18" customFormat="false" ht="15" hidden="false" customHeight="false" outlineLevel="0" collapsed="false">
      <c r="C18" s="10"/>
      <c r="D18" s="15" t="s">
        <v>573</v>
      </c>
      <c r="E18" s="16"/>
      <c r="F18" s="15" t="n">
        <v>3</v>
      </c>
      <c r="G18" s="18"/>
    </row>
    <row r="19" customFormat="false" ht="15" hidden="false" customHeight="false" outlineLevel="0" collapsed="false">
      <c r="C19" s="10"/>
      <c r="D19" s="15" t="s">
        <v>574</v>
      </c>
      <c r="E19" s="16"/>
      <c r="F19" s="15" t="n">
        <v>6</v>
      </c>
      <c r="G19" s="18"/>
    </row>
    <row r="20" customFormat="false" ht="15" hidden="false" customHeight="false" outlineLevel="0" collapsed="false">
      <c r="C20" s="10"/>
      <c r="D20" s="18"/>
      <c r="F20" s="18"/>
      <c r="G20" s="18"/>
    </row>
    <row r="21" customFormat="false" ht="15.75" hidden="false" customHeight="false" outlineLevel="0" collapsed="false">
      <c r="C21" s="10"/>
      <c r="D21" s="18"/>
      <c r="F21" s="18"/>
      <c r="G21" s="18"/>
    </row>
    <row r="22" customFormat="false" ht="31.5" hidden="false" customHeight="true" outlineLevel="0" collapsed="false">
      <c r="A22" s="11"/>
      <c r="B22" s="11"/>
      <c r="C22" s="12" t="s">
        <v>575</v>
      </c>
      <c r="D22" s="22" t="s">
        <v>576</v>
      </c>
      <c r="E22" s="22"/>
      <c r="F22" s="22"/>
      <c r="G22" s="22"/>
      <c r="H22" s="22"/>
      <c r="I22" s="22"/>
      <c r="J22" s="22"/>
      <c r="K22" s="22"/>
      <c r="L22" s="22"/>
      <c r="M22" s="22"/>
    </row>
    <row r="23" customFormat="false" ht="15.75" hidden="false" customHeight="false" outlineLevel="0" collapsed="false">
      <c r="C23" s="10"/>
    </row>
    <row r="24" customFormat="false" ht="15" hidden="false" customHeight="false" outlineLevel="0" collapsed="false">
      <c r="C24" s="10"/>
      <c r="D24" s="14" t="s">
        <v>577</v>
      </c>
      <c r="E24" s="14" t="s">
        <v>578</v>
      </c>
      <c r="F24" s="14" t="s">
        <v>121</v>
      </c>
      <c r="G24" s="14" t="s">
        <v>579</v>
      </c>
      <c r="H24" s="14" t="s">
        <v>121</v>
      </c>
      <c r="I24" s="14" t="s">
        <v>580</v>
      </c>
      <c r="J24" s="14" t="s">
        <v>121</v>
      </c>
    </row>
    <row r="25" customFormat="false" ht="15" hidden="false" customHeight="false" outlineLevel="0" collapsed="false">
      <c r="C25" s="10"/>
      <c r="D25" s="15" t="s">
        <v>581</v>
      </c>
      <c r="E25" s="16"/>
      <c r="F25" s="15" t="n">
        <v>0</v>
      </c>
      <c r="G25" s="16"/>
      <c r="H25" s="15" t="n">
        <v>1</v>
      </c>
      <c r="I25" s="16"/>
      <c r="J25" s="15" t="s">
        <v>582</v>
      </c>
    </row>
    <row r="26" customFormat="false" ht="15" hidden="false" customHeight="false" outlineLevel="0" collapsed="false">
      <c r="C26" s="10"/>
      <c r="D26" s="15" t="s">
        <v>583</v>
      </c>
      <c r="E26" s="16"/>
      <c r="F26" s="15" t="n">
        <v>0</v>
      </c>
      <c r="G26" s="16"/>
      <c r="H26" s="15" t="n">
        <v>1</v>
      </c>
      <c r="I26" s="16"/>
      <c r="J26" s="15" t="s">
        <v>582</v>
      </c>
    </row>
    <row r="27" customFormat="false" ht="15" hidden="false" customHeight="false" outlineLevel="0" collapsed="false">
      <c r="C27" s="10"/>
      <c r="D27" s="15" t="s">
        <v>584</v>
      </c>
      <c r="E27" s="16"/>
      <c r="F27" s="15" t="n">
        <v>0</v>
      </c>
      <c r="G27" s="16"/>
      <c r="H27" s="15" t="n">
        <v>0</v>
      </c>
      <c r="I27" s="16"/>
      <c r="J27" s="15" t="s">
        <v>582</v>
      </c>
    </row>
    <row r="28" customFormat="false" ht="15" hidden="false" customHeight="false" outlineLevel="0" collapsed="false">
      <c r="C28" s="10"/>
      <c r="D28" s="15" t="s">
        <v>585</v>
      </c>
      <c r="E28" s="16"/>
      <c r="F28" s="15" t="n">
        <v>1</v>
      </c>
      <c r="G28" s="16"/>
      <c r="H28" s="15" t="n">
        <v>1</v>
      </c>
      <c r="I28" s="16"/>
      <c r="J28" s="15" t="s">
        <v>586</v>
      </c>
    </row>
    <row r="29" customFormat="false" ht="15" hidden="false" customHeight="false" outlineLevel="0" collapsed="false">
      <c r="C29" s="10"/>
      <c r="D29" s="15" t="s">
        <v>587</v>
      </c>
      <c r="E29" s="16"/>
      <c r="F29" s="15" t="n">
        <v>1</v>
      </c>
      <c r="G29" s="16"/>
      <c r="H29" s="15" t="n">
        <v>2</v>
      </c>
      <c r="I29" s="16"/>
      <c r="J29" s="15" t="s">
        <v>586</v>
      </c>
    </row>
    <row r="30" customFormat="false" ht="15" hidden="false" customHeight="false" outlineLevel="0" collapsed="false">
      <c r="C30" s="10"/>
      <c r="D30" s="15" t="s">
        <v>588</v>
      </c>
      <c r="E30" s="16"/>
      <c r="F30" s="15" t="n">
        <v>1</v>
      </c>
      <c r="G30" s="16"/>
      <c r="H30" s="15" t="n">
        <v>1</v>
      </c>
      <c r="I30" s="16"/>
      <c r="J30" s="15" t="s">
        <v>586</v>
      </c>
    </row>
    <row r="32" customFormat="false" ht="15.75" hidden="false" customHeight="false" outlineLevel="0" collapsed="false">
      <c r="G32" s="52"/>
      <c r="I32" s="52"/>
      <c r="J32" s="52"/>
      <c r="K32" s="52"/>
    </row>
    <row r="33" customFormat="false" ht="31.5" hidden="false" customHeight="true" outlineLevel="0" collapsed="false">
      <c r="A33" s="11"/>
      <c r="B33" s="11"/>
      <c r="C33" s="12" t="s">
        <v>589</v>
      </c>
      <c r="D33" s="22" t="s">
        <v>590</v>
      </c>
      <c r="E33" s="22"/>
      <c r="F33" s="22"/>
      <c r="G33" s="22"/>
      <c r="H33" s="22"/>
      <c r="I33" s="22"/>
      <c r="J33" s="22"/>
      <c r="K33" s="22"/>
      <c r="L33" s="22"/>
      <c r="M33" s="22"/>
    </row>
    <row r="34" customFormat="false" ht="15.75" hidden="false" customHeight="false" outlineLevel="0" collapsed="false">
      <c r="C34" s="10"/>
    </row>
    <row r="35" customFormat="false" ht="15" hidden="false" customHeight="false" outlineLevel="0" collapsed="false">
      <c r="C35" s="10"/>
      <c r="D35" s="14" t="s">
        <v>185</v>
      </c>
      <c r="E35" s="14" t="s">
        <v>591</v>
      </c>
      <c r="F35" s="14" t="s">
        <v>239</v>
      </c>
      <c r="G35" s="14" t="s">
        <v>121</v>
      </c>
    </row>
    <row r="36" customFormat="false" ht="15" hidden="false" customHeight="false" outlineLevel="0" collapsed="false">
      <c r="D36" s="15" t="s">
        <v>260</v>
      </c>
      <c r="E36" s="66" t="s">
        <v>261</v>
      </c>
      <c r="F36" s="16"/>
      <c r="G36" s="15" t="s">
        <v>254</v>
      </c>
    </row>
    <row r="37" customFormat="false" ht="15" hidden="false" customHeight="false" outlineLevel="0" collapsed="false">
      <c r="D37" s="15" t="s">
        <v>251</v>
      </c>
      <c r="E37" s="66" t="s">
        <v>252</v>
      </c>
      <c r="F37" s="16"/>
      <c r="G37" s="15" t="s">
        <v>254</v>
      </c>
    </row>
    <row r="38" customFormat="false" ht="15" hidden="false" customHeight="false" outlineLevel="0" collapsed="false">
      <c r="D38" s="15" t="s">
        <v>263</v>
      </c>
      <c r="E38" s="66" t="s">
        <v>264</v>
      </c>
      <c r="F38" s="16"/>
      <c r="G38" s="15" t="s">
        <v>243</v>
      </c>
    </row>
    <row r="39" customFormat="false" ht="15" hidden="false" customHeight="false" outlineLevel="0" collapsed="false">
      <c r="D39" s="18"/>
      <c r="E39" s="18"/>
      <c r="G39" s="18"/>
    </row>
    <row r="40" customFormat="false" ht="15.75" hidden="false" customHeight="false" outlineLevel="0" collapsed="false"/>
    <row r="41" customFormat="false" ht="31.5" hidden="false" customHeight="true" outlineLevel="0" collapsed="false">
      <c r="A41" s="11"/>
      <c r="B41" s="11"/>
      <c r="C41" s="12" t="s">
        <v>592</v>
      </c>
      <c r="D41" s="22" t="s">
        <v>593</v>
      </c>
      <c r="E41" s="22"/>
      <c r="F41" s="22"/>
      <c r="G41" s="22"/>
      <c r="H41" s="22"/>
      <c r="I41" s="22"/>
      <c r="J41" s="22"/>
      <c r="K41" s="22"/>
      <c r="L41" s="22"/>
      <c r="M41" s="22"/>
    </row>
    <row r="42" customFormat="false" ht="15.75" hidden="false" customHeight="false" outlineLevel="0" collapsed="false">
      <c r="C42" s="10"/>
    </row>
    <row r="43" customFormat="false" ht="15" hidden="false" customHeight="false" outlineLevel="0" collapsed="false">
      <c r="C43" s="10"/>
      <c r="D43" s="14" t="s">
        <v>180</v>
      </c>
      <c r="E43" s="14" t="s">
        <v>120</v>
      </c>
      <c r="F43" s="14" t="s">
        <v>594</v>
      </c>
      <c r="G43" s="14" t="s">
        <v>121</v>
      </c>
      <c r="H43" s="14" t="s">
        <v>565</v>
      </c>
      <c r="I43" s="14" t="s">
        <v>121</v>
      </c>
    </row>
    <row r="44" customFormat="false" ht="15" hidden="false" customHeight="false" outlineLevel="0" collapsed="false">
      <c r="C44" s="10"/>
      <c r="D44" s="15" t="s">
        <v>248</v>
      </c>
      <c r="E44" s="66" t="s">
        <v>253</v>
      </c>
      <c r="F44" s="16"/>
      <c r="G44" s="15" t="s">
        <v>587</v>
      </c>
      <c r="H44" s="16"/>
      <c r="I44" s="15" t="s">
        <v>569</v>
      </c>
    </row>
    <row r="45" customFormat="false" ht="15" hidden="false" customHeight="false" outlineLevel="0" collapsed="false">
      <c r="D45" s="15" t="s">
        <v>260</v>
      </c>
      <c r="E45" s="66" t="s">
        <v>261</v>
      </c>
      <c r="F45" s="16"/>
      <c r="G45" s="15" t="s">
        <v>585</v>
      </c>
      <c r="H45" s="16"/>
      <c r="I45" s="15" t="s">
        <v>570</v>
      </c>
    </row>
    <row r="46" customFormat="false" ht="15" hidden="false" customHeight="false" outlineLevel="0" collapsed="false">
      <c r="D46" s="15" t="s">
        <v>251</v>
      </c>
      <c r="E46" s="66" t="s">
        <v>252</v>
      </c>
      <c r="F46" s="16"/>
      <c r="G46" s="15" t="s">
        <v>587</v>
      </c>
      <c r="H46" s="16"/>
      <c r="I46" s="15" t="s">
        <v>569</v>
      </c>
    </row>
    <row r="47" customFormat="false" ht="15" hidden="false" customHeight="false" outlineLevel="0" collapsed="false">
      <c r="D47" s="66" t="s">
        <v>241</v>
      </c>
      <c r="E47" s="66" t="s">
        <v>242</v>
      </c>
      <c r="F47" s="16"/>
      <c r="G47" s="15" t="s">
        <v>581</v>
      </c>
      <c r="H47" s="16"/>
      <c r="I47" s="15" t="s">
        <v>569</v>
      </c>
    </row>
    <row r="48" customFormat="false" ht="15" hidden="false" customHeight="false" outlineLevel="0" collapsed="false">
      <c r="D48" s="18"/>
      <c r="E48" s="18"/>
      <c r="G48" s="52"/>
      <c r="I48" s="52"/>
    </row>
    <row r="49" customFormat="false" ht="15.75" hidden="false" customHeight="false" outlineLevel="0" collapsed="false"/>
    <row r="50" customFormat="false" ht="48.75" hidden="false" customHeight="true" outlineLevel="0" collapsed="false">
      <c r="A50" s="11"/>
      <c r="B50" s="11"/>
      <c r="C50" s="12" t="s">
        <v>595</v>
      </c>
      <c r="D50" s="22" t="s">
        <v>596</v>
      </c>
      <c r="E50" s="22"/>
      <c r="F50" s="22"/>
      <c r="G50" s="22"/>
      <c r="H50" s="22"/>
      <c r="I50" s="22"/>
      <c r="J50" s="22"/>
      <c r="K50" s="22"/>
      <c r="L50" s="22"/>
      <c r="M50" s="22"/>
    </row>
    <row r="51" customFormat="false" ht="15.75" hidden="false" customHeight="false" outlineLevel="0" collapsed="false">
      <c r="C51" s="10"/>
    </row>
    <row r="52" customFormat="false" ht="15" hidden="false" customHeight="false" outlineLevel="0" collapsed="false">
      <c r="C52" s="10"/>
      <c r="D52" s="14" t="s">
        <v>180</v>
      </c>
      <c r="E52" s="14" t="s">
        <v>120</v>
      </c>
      <c r="F52" s="14" t="s">
        <v>594</v>
      </c>
      <c r="G52" s="14" t="s">
        <v>565</v>
      </c>
      <c r="H52" s="14" t="s">
        <v>566</v>
      </c>
      <c r="I52" s="14" t="s">
        <v>121</v>
      </c>
      <c r="J52" s="14" t="s">
        <v>597</v>
      </c>
      <c r="K52" s="14" t="s">
        <v>121</v>
      </c>
      <c r="L52" s="78" t="s">
        <v>598</v>
      </c>
      <c r="M52" s="14" t="s">
        <v>121</v>
      </c>
    </row>
    <row r="53" customFormat="false" ht="15" hidden="false" customHeight="false" outlineLevel="0" collapsed="false">
      <c r="C53" s="10"/>
      <c r="D53" s="15" t="s">
        <v>248</v>
      </c>
      <c r="E53" s="66" t="s">
        <v>253</v>
      </c>
      <c r="F53" s="66" t="s">
        <v>587</v>
      </c>
      <c r="G53" s="66" t="s">
        <v>569</v>
      </c>
      <c r="H53" s="16"/>
      <c r="I53" s="15" t="n">
        <v>3</v>
      </c>
      <c r="J53" s="16"/>
      <c r="K53" s="15" t="s">
        <v>599</v>
      </c>
      <c r="L53" s="16"/>
      <c r="M53" s="15" t="n">
        <v>2500</v>
      </c>
    </row>
    <row r="54" customFormat="false" ht="15" hidden="false" customHeight="false" outlineLevel="0" collapsed="false">
      <c r="D54" s="15" t="s">
        <v>260</v>
      </c>
      <c r="E54" s="66" t="s">
        <v>261</v>
      </c>
      <c r="F54" s="66" t="s">
        <v>585</v>
      </c>
      <c r="G54" s="66" t="s">
        <v>570</v>
      </c>
      <c r="H54" s="16"/>
      <c r="I54" s="15" t="n">
        <v>3</v>
      </c>
      <c r="J54" s="16"/>
      <c r="K54" s="15" t="s">
        <v>599</v>
      </c>
      <c r="L54" s="16"/>
      <c r="M54" s="15" t="n">
        <v>1900</v>
      </c>
    </row>
    <row r="55" customFormat="false" ht="15" hidden="false" customHeight="false" outlineLevel="0" collapsed="false">
      <c r="D55" s="15" t="s">
        <v>251</v>
      </c>
      <c r="E55" s="66" t="s">
        <v>252</v>
      </c>
      <c r="F55" s="66" t="s">
        <v>587</v>
      </c>
      <c r="G55" s="66" t="s">
        <v>569</v>
      </c>
      <c r="H55" s="16"/>
      <c r="I55" s="15" t="n">
        <v>3</v>
      </c>
      <c r="J55" s="16"/>
      <c r="K55" s="15" t="s">
        <v>599</v>
      </c>
      <c r="L55" s="16"/>
      <c r="M55" s="15" t="n">
        <v>2500</v>
      </c>
    </row>
    <row r="56" customFormat="false" ht="15" hidden="false" customHeight="false" outlineLevel="0" collapsed="false">
      <c r="D56" s="66" t="s">
        <v>241</v>
      </c>
      <c r="E56" s="66" t="s">
        <v>242</v>
      </c>
      <c r="F56" s="66" t="s">
        <v>581</v>
      </c>
      <c r="G56" s="66" t="s">
        <v>569</v>
      </c>
      <c r="H56" s="16"/>
      <c r="I56" s="15" t="n">
        <v>1</v>
      </c>
      <c r="J56" s="16"/>
      <c r="K56" s="15" t="s">
        <v>600</v>
      </c>
      <c r="L56" s="16"/>
      <c r="M56" s="15" t="n">
        <v>3000</v>
      </c>
    </row>
    <row r="58" customFormat="false" ht="15.75" hidden="false" customHeight="false" outlineLevel="0" collapsed="false"/>
    <row r="59" customFormat="false" ht="63.75" hidden="false" customHeight="true" outlineLevel="0" collapsed="false">
      <c r="A59" s="11"/>
      <c r="B59" s="11"/>
      <c r="C59" s="12" t="s">
        <v>601</v>
      </c>
      <c r="D59" s="22" t="s">
        <v>602</v>
      </c>
      <c r="E59" s="22"/>
      <c r="F59" s="22"/>
      <c r="G59" s="22"/>
      <c r="H59" s="22"/>
      <c r="I59" s="22"/>
      <c r="J59" s="22"/>
      <c r="K59" s="22"/>
      <c r="L59" s="22"/>
      <c r="M59" s="22"/>
    </row>
    <row r="60" customFormat="false" ht="15.75" hidden="false" customHeight="false" outlineLevel="0" collapsed="false">
      <c r="C60" s="10"/>
    </row>
    <row r="61" customFormat="false" ht="15" hidden="false" customHeight="false" outlineLevel="0" collapsed="false">
      <c r="C61" s="10"/>
      <c r="D61" s="14" t="s">
        <v>577</v>
      </c>
      <c r="E61" s="14" t="s">
        <v>565</v>
      </c>
      <c r="F61" s="14" t="s">
        <v>121</v>
      </c>
      <c r="G61" s="14" t="s">
        <v>603</v>
      </c>
      <c r="H61" s="14" t="s">
        <v>121</v>
      </c>
      <c r="I61" s="14" t="s">
        <v>604</v>
      </c>
      <c r="J61" s="14" t="s">
        <v>121</v>
      </c>
      <c r="K61" s="14" t="s">
        <v>605</v>
      </c>
      <c r="L61" s="14" t="s">
        <v>121</v>
      </c>
    </row>
    <row r="62" customFormat="false" ht="15" hidden="false" customHeight="false" outlineLevel="0" collapsed="false">
      <c r="C62" s="10"/>
      <c r="D62" s="15" t="s">
        <v>581</v>
      </c>
      <c r="E62" s="16"/>
      <c r="F62" s="15" t="s">
        <v>569</v>
      </c>
      <c r="G62" s="16"/>
      <c r="H62" s="15" t="n">
        <v>1</v>
      </c>
      <c r="I62" s="16"/>
      <c r="J62" s="15" t="n">
        <v>1</v>
      </c>
      <c r="K62" s="79"/>
      <c r="L62" s="80" t="n">
        <v>1</v>
      </c>
    </row>
    <row r="63" customFormat="false" ht="15" hidden="false" customHeight="false" outlineLevel="0" collapsed="false">
      <c r="C63" s="10"/>
      <c r="D63" s="15" t="s">
        <v>583</v>
      </c>
      <c r="E63" s="16"/>
      <c r="F63" s="15" t="s">
        <v>570</v>
      </c>
      <c r="G63" s="16"/>
      <c r="H63" s="15" t="n">
        <v>1</v>
      </c>
      <c r="I63" s="16"/>
      <c r="J63" s="15" t="n">
        <v>1</v>
      </c>
      <c r="K63" s="79"/>
      <c r="L63" s="80" t="n">
        <v>1</v>
      </c>
    </row>
    <row r="64" customFormat="false" ht="15" hidden="false" customHeight="false" outlineLevel="0" collapsed="false">
      <c r="C64" s="10"/>
      <c r="D64" s="15" t="s">
        <v>584</v>
      </c>
      <c r="E64" s="16"/>
      <c r="F64" s="15" t="s">
        <v>570</v>
      </c>
      <c r="G64" s="16"/>
      <c r="H64" s="15" t="n">
        <v>0</v>
      </c>
      <c r="I64" s="16"/>
      <c r="J64" s="15" t="n">
        <v>1</v>
      </c>
      <c r="K64" s="79"/>
      <c r="L64" s="80" t="n">
        <v>0</v>
      </c>
    </row>
    <row r="65" customFormat="false" ht="15" hidden="false" customHeight="false" outlineLevel="0" collapsed="false">
      <c r="C65" s="10"/>
      <c r="D65" s="15" t="s">
        <v>585</v>
      </c>
      <c r="E65" s="16"/>
      <c r="F65" s="15" t="s">
        <v>570</v>
      </c>
      <c r="G65" s="16"/>
      <c r="H65" s="15" t="n">
        <v>2</v>
      </c>
      <c r="I65" s="16"/>
      <c r="J65" s="15" t="n">
        <v>3</v>
      </c>
      <c r="K65" s="79"/>
      <c r="L65" s="80" t="n">
        <v>0.666666666666667</v>
      </c>
    </row>
    <row r="66" customFormat="false" ht="15" hidden="false" customHeight="false" outlineLevel="0" collapsed="false">
      <c r="C66" s="10"/>
      <c r="D66" s="15" t="s">
        <v>587</v>
      </c>
      <c r="E66" s="16"/>
      <c r="F66" s="15" t="s">
        <v>569</v>
      </c>
      <c r="G66" s="16"/>
      <c r="H66" s="15" t="n">
        <v>3</v>
      </c>
      <c r="I66" s="16"/>
      <c r="J66" s="15" t="n">
        <v>3</v>
      </c>
      <c r="K66" s="79"/>
      <c r="L66" s="80" t="n">
        <v>1</v>
      </c>
    </row>
    <row r="67" customFormat="false" ht="15" hidden="false" customHeight="false" outlineLevel="0" collapsed="false">
      <c r="C67" s="10"/>
      <c r="D67" s="15" t="s">
        <v>588</v>
      </c>
      <c r="E67" s="16"/>
      <c r="F67" s="15" t="s">
        <v>570</v>
      </c>
      <c r="G67" s="16"/>
      <c r="H67" s="15" t="n">
        <v>2</v>
      </c>
      <c r="I67" s="16"/>
      <c r="J67" s="15" t="n">
        <v>2</v>
      </c>
      <c r="K67" s="79"/>
      <c r="L67" s="80" t="n">
        <v>1</v>
      </c>
    </row>
    <row r="68" customFormat="false" ht="15" hidden="false" customHeight="false" outlineLevel="0" collapsed="false">
      <c r="C68" s="10"/>
      <c r="D68" s="18"/>
      <c r="G68" s="52"/>
      <c r="I68" s="52"/>
      <c r="J68" s="52"/>
      <c r="K68" s="52"/>
    </row>
    <row r="69" customFormat="false" ht="15.75" hidden="false" customHeight="false" outlineLevel="0" collapsed="false">
      <c r="C69" s="10"/>
      <c r="D69" s="18"/>
      <c r="G69" s="52"/>
      <c r="I69" s="52"/>
      <c r="J69" s="52"/>
      <c r="K69" s="52"/>
    </row>
    <row r="70" customFormat="false" ht="48.75" hidden="false" customHeight="true" outlineLevel="0" collapsed="false">
      <c r="A70" s="11"/>
      <c r="B70" s="11"/>
      <c r="C70" s="12" t="s">
        <v>606</v>
      </c>
      <c r="D70" s="22" t="s">
        <v>607</v>
      </c>
      <c r="E70" s="22"/>
      <c r="F70" s="22"/>
      <c r="G70" s="22"/>
      <c r="H70" s="22"/>
      <c r="I70" s="22"/>
      <c r="J70" s="22"/>
      <c r="K70" s="22"/>
      <c r="L70" s="22"/>
      <c r="M70" s="22"/>
    </row>
    <row r="71" customFormat="false" ht="15.75" hidden="false" customHeight="false" outlineLevel="0" collapsed="false">
      <c r="C71" s="10"/>
      <c r="D71" s="18"/>
      <c r="G71" s="52"/>
      <c r="I71" s="52"/>
      <c r="J71" s="52"/>
      <c r="K71" s="52"/>
    </row>
    <row r="72" customFormat="false" ht="15" hidden="false" customHeight="false" outlineLevel="0" collapsed="false">
      <c r="C72" s="10"/>
      <c r="D72" s="14" t="s">
        <v>565</v>
      </c>
      <c r="E72" s="14" t="s">
        <v>603</v>
      </c>
      <c r="F72" s="14" t="s">
        <v>121</v>
      </c>
      <c r="G72" s="14" t="s">
        <v>604</v>
      </c>
      <c r="H72" s="14" t="s">
        <v>121</v>
      </c>
      <c r="I72" s="14" t="s">
        <v>608</v>
      </c>
      <c r="J72" s="14" t="s">
        <v>121</v>
      </c>
      <c r="K72" s="52"/>
    </row>
    <row r="73" customFormat="false" ht="15" hidden="false" customHeight="false" outlineLevel="0" collapsed="false">
      <c r="C73" s="10"/>
      <c r="D73" s="15" t="s">
        <v>569</v>
      </c>
      <c r="E73" s="16"/>
      <c r="F73" s="15" t="n">
        <v>4</v>
      </c>
      <c r="G73" s="16"/>
      <c r="H73" s="15" t="n">
        <v>4</v>
      </c>
      <c r="I73" s="79"/>
      <c r="J73" s="80" t="n">
        <v>1</v>
      </c>
      <c r="K73" s="52"/>
    </row>
    <row r="74" customFormat="false" ht="15" hidden="false" customHeight="false" outlineLevel="0" collapsed="false">
      <c r="C74" s="10"/>
      <c r="D74" s="15" t="s">
        <v>570</v>
      </c>
      <c r="E74" s="16"/>
      <c r="F74" s="15" t="n">
        <v>5</v>
      </c>
      <c r="G74" s="16"/>
      <c r="H74" s="15" t="n">
        <v>7</v>
      </c>
      <c r="I74" s="79"/>
      <c r="J74" s="80" t="n">
        <v>0.714285714285714</v>
      </c>
      <c r="K74" s="52"/>
    </row>
    <row r="75" customFormat="false" ht="15" hidden="false" customHeight="false" outlineLevel="0" collapsed="false">
      <c r="C75" s="10"/>
      <c r="D75" s="18"/>
      <c r="G75" s="52"/>
      <c r="I75" s="52"/>
      <c r="J75" s="52"/>
      <c r="K75" s="52"/>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38" activeCellId="0" sqref="G38"/>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5" activeCellId="0" sqref="F5"/>
    </sheetView>
  </sheetViews>
  <sheetFormatPr defaultColWidth="10.71484375" defaultRowHeight="15" zeroHeight="false" outlineLevelRow="0" outlineLevelCol="0"/>
  <cols>
    <col collapsed="false" customWidth="true" hidden="false" outlineLevel="0" max="3" min="3" style="0" width="13.86"/>
    <col collapsed="false" customWidth="true" hidden="false" outlineLevel="0" max="7" min="6" style="52" width="22.01"/>
    <col collapsed="false" customWidth="true" hidden="false" outlineLevel="0" max="8" min="8" style="0" width="22.01"/>
    <col collapsed="false" customWidth="true" hidden="false" outlineLevel="0" max="9" min="9" style="81"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12" t="s">
        <v>609</v>
      </c>
      <c r="C2" s="22" t="s">
        <v>610</v>
      </c>
      <c r="D2" s="22"/>
      <c r="E2" s="22"/>
      <c r="F2" s="22"/>
      <c r="G2" s="22"/>
      <c r="H2" s="22"/>
      <c r="I2" s="22"/>
    </row>
    <row r="3" customFormat="false" ht="15.75" hidden="false" customHeight="false" outlineLevel="0" collapsed="false"/>
    <row r="5" customFormat="false" ht="30" hidden="false" customHeight="false" outlineLevel="0" collapsed="false">
      <c r="B5" s="14" t="s">
        <v>273</v>
      </c>
      <c r="C5" s="14" t="s">
        <v>274</v>
      </c>
      <c r="D5" s="14" t="s">
        <v>611</v>
      </c>
      <c r="F5" s="14" t="s">
        <v>612</v>
      </c>
      <c r="G5" s="14" t="s">
        <v>611</v>
      </c>
      <c r="H5" s="14" t="s">
        <v>612</v>
      </c>
      <c r="I5" s="82" t="s">
        <v>611</v>
      </c>
    </row>
    <row r="6" customFormat="false" ht="15" hidden="false" customHeight="false" outlineLevel="0" collapsed="false">
      <c r="B6" s="50" t="s">
        <v>278</v>
      </c>
      <c r="C6" s="50" t="s">
        <v>279</v>
      </c>
      <c r="D6" s="83" t="n">
        <v>8021</v>
      </c>
      <c r="F6" s="16"/>
      <c r="G6" s="84"/>
      <c r="H6" s="15" t="s">
        <v>308</v>
      </c>
      <c r="I6" s="85" t="n">
        <v>13</v>
      </c>
      <c r="K6" s="47"/>
      <c r="L6" s="47"/>
    </row>
    <row r="7" customFormat="false" ht="15" hidden="false" customHeight="false" outlineLevel="0" collapsed="false">
      <c r="B7" s="50" t="s">
        <v>281</v>
      </c>
      <c r="C7" s="50" t="s">
        <v>282</v>
      </c>
      <c r="D7" s="83" t="n">
        <v>7391</v>
      </c>
      <c r="F7" s="16"/>
      <c r="G7" s="84"/>
      <c r="H7" s="15" t="s">
        <v>359</v>
      </c>
      <c r="I7" s="85" t="n">
        <v>13</v>
      </c>
    </row>
    <row r="8" customFormat="false" ht="15" hidden="false" customHeight="false" outlineLevel="0" collapsed="false">
      <c r="B8" s="50" t="s">
        <v>283</v>
      </c>
      <c r="C8" s="50" t="s">
        <v>284</v>
      </c>
      <c r="D8" s="83" t="n">
        <v>2624</v>
      </c>
      <c r="F8" s="16"/>
      <c r="G8" s="84"/>
      <c r="H8" s="15" t="s">
        <v>375</v>
      </c>
      <c r="I8" s="85" t="n">
        <v>13</v>
      </c>
    </row>
    <row r="9" customFormat="false" ht="15" hidden="false" customHeight="false" outlineLevel="0" collapsed="false">
      <c r="B9" s="50" t="s">
        <v>285</v>
      </c>
      <c r="C9" s="50" t="s">
        <v>286</v>
      </c>
      <c r="D9" s="83" t="n">
        <v>7288</v>
      </c>
      <c r="F9" s="16"/>
      <c r="G9" s="84"/>
      <c r="H9" s="15" t="s">
        <v>483</v>
      </c>
      <c r="I9" s="85" t="n">
        <v>31</v>
      </c>
    </row>
    <row r="10" customFormat="false" ht="15" hidden="false" customHeight="false" outlineLevel="0" collapsed="false">
      <c r="B10" s="50" t="s">
        <v>287</v>
      </c>
      <c r="C10" s="50" t="s">
        <v>288</v>
      </c>
      <c r="D10" s="83" t="n">
        <v>3317</v>
      </c>
      <c r="F10" s="16"/>
      <c r="G10" s="84"/>
      <c r="H10" s="15" t="s">
        <v>350</v>
      </c>
      <c r="I10" s="85" t="n">
        <v>100</v>
      </c>
    </row>
    <row r="11" customFormat="false" ht="15" hidden="false" customHeight="false" outlineLevel="0" collapsed="false">
      <c r="B11" s="50" t="s">
        <v>289</v>
      </c>
      <c r="C11" s="50" t="s">
        <v>290</v>
      </c>
      <c r="D11" s="83" t="n">
        <v>1190</v>
      </c>
      <c r="F11" s="16"/>
      <c r="G11" s="84"/>
      <c r="H11" s="15" t="s">
        <v>326</v>
      </c>
      <c r="I11" s="85" t="n">
        <v>116</v>
      </c>
    </row>
    <row r="12" customFormat="false" ht="15" hidden="false" customHeight="false" outlineLevel="0" collapsed="false">
      <c r="B12" s="50" t="s">
        <v>291</v>
      </c>
      <c r="C12" s="50" t="s">
        <v>292</v>
      </c>
      <c r="D12" s="83" t="n">
        <v>9734</v>
      </c>
      <c r="F12" s="16"/>
      <c r="G12" s="84"/>
      <c r="H12" s="15" t="s">
        <v>315</v>
      </c>
      <c r="I12" s="85" t="n">
        <v>123</v>
      </c>
    </row>
    <row r="13" customFormat="false" ht="15" hidden="false" customHeight="false" outlineLevel="0" collapsed="false">
      <c r="B13" s="50" t="s">
        <v>293</v>
      </c>
      <c r="C13" s="50" t="s">
        <v>294</v>
      </c>
      <c r="D13" s="83" t="n">
        <v>6959</v>
      </c>
      <c r="F13" s="16"/>
      <c r="G13" s="84"/>
      <c r="H13" s="15" t="s">
        <v>487</v>
      </c>
      <c r="I13" s="85" t="n">
        <v>132</v>
      </c>
    </row>
    <row r="14" customFormat="false" ht="15" hidden="false" customHeight="false" outlineLevel="0" collapsed="false">
      <c r="B14" s="50" t="s">
        <v>295</v>
      </c>
      <c r="C14" s="50" t="s">
        <v>294</v>
      </c>
      <c r="D14" s="83" t="n">
        <v>6433</v>
      </c>
      <c r="F14" s="16"/>
      <c r="G14" s="84"/>
      <c r="H14" s="15" t="s">
        <v>455</v>
      </c>
      <c r="I14" s="85" t="n">
        <v>153</v>
      </c>
    </row>
    <row r="15" customFormat="false" ht="15" hidden="false" customHeight="false" outlineLevel="0" collapsed="false">
      <c r="B15" s="50" t="s">
        <v>296</v>
      </c>
      <c r="C15" s="50" t="s">
        <v>297</v>
      </c>
      <c r="D15" s="83" t="n">
        <v>8947</v>
      </c>
      <c r="F15" s="16"/>
      <c r="G15" s="84"/>
      <c r="H15" s="15" t="s">
        <v>453</v>
      </c>
      <c r="I15" s="85" t="n">
        <v>214</v>
      </c>
    </row>
    <row r="16" customFormat="false" ht="15" hidden="false" customHeight="false" outlineLevel="0" collapsed="false">
      <c r="B16" s="50" t="s">
        <v>298</v>
      </c>
      <c r="C16" s="50" t="s">
        <v>290</v>
      </c>
      <c r="D16" s="83" t="n">
        <v>2770</v>
      </c>
      <c r="F16" s="16"/>
      <c r="G16" s="84"/>
      <c r="H16" s="15" t="s">
        <v>550</v>
      </c>
      <c r="I16" s="85" t="n">
        <v>263</v>
      </c>
    </row>
    <row r="17" customFormat="false" ht="15" hidden="false" customHeight="false" outlineLevel="0" collapsed="false">
      <c r="B17" s="50" t="s">
        <v>299</v>
      </c>
      <c r="C17" s="50" t="s">
        <v>300</v>
      </c>
      <c r="D17" s="83" t="n">
        <v>9313</v>
      </c>
      <c r="F17" s="16"/>
      <c r="G17" s="84"/>
      <c r="H17" s="15" t="s">
        <v>444</v>
      </c>
      <c r="I17" s="85" t="n">
        <v>342</v>
      </c>
    </row>
    <row r="18" customFormat="false" ht="15" hidden="false" customHeight="false" outlineLevel="0" collapsed="false">
      <c r="B18" s="50" t="s">
        <v>301</v>
      </c>
      <c r="C18" s="50" t="s">
        <v>302</v>
      </c>
      <c r="D18" s="83" t="n">
        <v>695</v>
      </c>
      <c r="F18" s="16"/>
      <c r="G18" s="84"/>
      <c r="H18" s="15" t="s">
        <v>428</v>
      </c>
      <c r="I18" s="85" t="n">
        <v>396</v>
      </c>
    </row>
    <row r="19" customFormat="false" ht="15" hidden="false" customHeight="false" outlineLevel="0" collapsed="false">
      <c r="B19" s="50" t="s">
        <v>303</v>
      </c>
      <c r="C19" s="50" t="s">
        <v>304</v>
      </c>
      <c r="D19" s="83" t="n">
        <v>6490</v>
      </c>
      <c r="F19" s="16"/>
      <c r="G19" s="84"/>
      <c r="H19" s="15" t="s">
        <v>539</v>
      </c>
      <c r="I19" s="85" t="n">
        <v>422</v>
      </c>
    </row>
    <row r="20" customFormat="false" ht="15" hidden="false" customHeight="false" outlineLevel="0" collapsed="false">
      <c r="B20" s="50" t="s">
        <v>305</v>
      </c>
      <c r="C20" s="50" t="s">
        <v>306</v>
      </c>
      <c r="D20" s="83" t="n">
        <v>5059</v>
      </c>
      <c r="F20" s="16"/>
      <c r="G20" s="84"/>
      <c r="H20" s="15" t="s">
        <v>488</v>
      </c>
      <c r="I20" s="85" t="n">
        <v>437</v>
      </c>
    </row>
    <row r="21" customFormat="false" ht="15" hidden="false" customHeight="false" outlineLevel="0" collapsed="false">
      <c r="B21" s="50" t="s">
        <v>307</v>
      </c>
      <c r="C21" s="50" t="s">
        <v>300</v>
      </c>
      <c r="D21" s="83" t="n">
        <v>8242</v>
      </c>
      <c r="F21" s="16"/>
      <c r="G21" s="84"/>
      <c r="H21" s="15" t="s">
        <v>440</v>
      </c>
      <c r="I21" s="85" t="n">
        <v>528</v>
      </c>
    </row>
    <row r="22" customFormat="false" ht="15" hidden="false" customHeight="false" outlineLevel="0" collapsed="false">
      <c r="B22" s="50" t="s">
        <v>308</v>
      </c>
      <c r="C22" s="50" t="s">
        <v>309</v>
      </c>
      <c r="D22" s="83" t="n">
        <v>13</v>
      </c>
      <c r="F22" s="16"/>
      <c r="G22" s="84"/>
      <c r="H22" s="15" t="s">
        <v>414</v>
      </c>
      <c r="I22" s="85" t="n">
        <v>564</v>
      </c>
    </row>
    <row r="23" customFormat="false" ht="15" hidden="false" customHeight="false" outlineLevel="0" collapsed="false">
      <c r="B23" s="50" t="s">
        <v>310</v>
      </c>
      <c r="C23" s="50" t="s">
        <v>311</v>
      </c>
      <c r="D23" s="83" t="n">
        <v>7496</v>
      </c>
      <c r="F23" s="16"/>
      <c r="G23" s="84"/>
      <c r="H23" s="15" t="s">
        <v>494</v>
      </c>
      <c r="I23" s="85" t="n">
        <v>568</v>
      </c>
    </row>
    <row r="24" customFormat="false" ht="15" hidden="false" customHeight="false" outlineLevel="0" collapsed="false">
      <c r="B24" s="50" t="s">
        <v>312</v>
      </c>
      <c r="C24" s="50" t="s">
        <v>313</v>
      </c>
      <c r="D24" s="83" t="n">
        <v>2051</v>
      </c>
      <c r="F24" s="16"/>
      <c r="G24" s="84"/>
      <c r="H24" s="15" t="s">
        <v>301</v>
      </c>
      <c r="I24" s="85" t="n">
        <v>695</v>
      </c>
    </row>
    <row r="25" customFormat="false" ht="15" hidden="false" customHeight="false" outlineLevel="0" collapsed="false">
      <c r="B25" s="50" t="s">
        <v>314</v>
      </c>
      <c r="C25" s="50" t="s">
        <v>309</v>
      </c>
      <c r="D25" s="83" t="n">
        <v>3108</v>
      </c>
      <c r="F25" s="16"/>
      <c r="G25" s="84"/>
      <c r="H25" s="15" t="s">
        <v>384</v>
      </c>
      <c r="I25" s="85" t="n">
        <v>708</v>
      </c>
    </row>
    <row r="26" customFormat="false" ht="15" hidden="false" customHeight="false" outlineLevel="0" collapsed="false">
      <c r="B26" s="50" t="s">
        <v>315</v>
      </c>
      <c r="C26" s="50" t="s">
        <v>311</v>
      </c>
      <c r="D26" s="83" t="n">
        <v>123</v>
      </c>
      <c r="F26" s="16"/>
      <c r="G26" s="84"/>
      <c r="H26" s="15" t="s">
        <v>464</v>
      </c>
      <c r="I26" s="85" t="n">
        <v>751</v>
      </c>
    </row>
    <row r="27" customFormat="false" ht="15" hidden="false" customHeight="false" outlineLevel="0" collapsed="false">
      <c r="B27" s="50" t="s">
        <v>316</v>
      </c>
      <c r="C27" s="50" t="s">
        <v>311</v>
      </c>
      <c r="D27" s="83" t="n">
        <v>9741</v>
      </c>
      <c r="F27" s="16"/>
      <c r="G27" s="84"/>
      <c r="H27" s="15" t="s">
        <v>560</v>
      </c>
      <c r="I27" s="85" t="n">
        <v>825</v>
      </c>
    </row>
    <row r="28" customFormat="false" ht="15" hidden="false" customHeight="false" outlineLevel="0" collapsed="false">
      <c r="B28" s="50" t="s">
        <v>317</v>
      </c>
      <c r="C28" s="50" t="s">
        <v>318</v>
      </c>
      <c r="D28" s="83" t="n">
        <v>4998</v>
      </c>
      <c r="F28" s="16"/>
      <c r="G28" s="84"/>
      <c r="H28" s="15" t="s">
        <v>341</v>
      </c>
      <c r="I28" s="85" t="n">
        <v>948</v>
      </c>
    </row>
    <row r="29" customFormat="false" ht="15" hidden="false" customHeight="false" outlineLevel="0" collapsed="false">
      <c r="B29" s="50" t="s">
        <v>319</v>
      </c>
      <c r="C29" s="50" t="s">
        <v>313</v>
      </c>
      <c r="D29" s="83" t="n">
        <v>6989</v>
      </c>
      <c r="F29" s="16"/>
      <c r="G29" s="84"/>
      <c r="H29" s="15" t="s">
        <v>335</v>
      </c>
      <c r="I29" s="85" t="n">
        <v>986</v>
      </c>
    </row>
    <row r="30" customFormat="false" ht="15" hidden="false" customHeight="false" outlineLevel="0" collapsed="false">
      <c r="B30" s="50" t="s">
        <v>320</v>
      </c>
      <c r="C30" s="50" t="s">
        <v>321</v>
      </c>
      <c r="D30" s="83" t="n">
        <v>1869</v>
      </c>
      <c r="F30" s="16"/>
      <c r="G30" s="84"/>
      <c r="H30" s="15" t="s">
        <v>456</v>
      </c>
      <c r="I30" s="85" t="n">
        <v>1043</v>
      </c>
    </row>
    <row r="31" customFormat="false" ht="15" hidden="false" customHeight="false" outlineLevel="0" collapsed="false">
      <c r="B31" s="50" t="s">
        <v>322</v>
      </c>
      <c r="C31" s="50" t="s">
        <v>279</v>
      </c>
      <c r="D31" s="83" t="n">
        <v>2953</v>
      </c>
      <c r="F31" s="16"/>
      <c r="G31" s="84"/>
      <c r="H31" s="15" t="s">
        <v>289</v>
      </c>
      <c r="I31" s="85" t="n">
        <v>1190</v>
      </c>
    </row>
    <row r="32" customFormat="false" ht="15" hidden="false" customHeight="false" outlineLevel="0" collapsed="false">
      <c r="B32" s="50" t="s">
        <v>323</v>
      </c>
      <c r="C32" s="50" t="s">
        <v>286</v>
      </c>
      <c r="D32" s="83" t="n">
        <v>9749</v>
      </c>
      <c r="F32" s="16"/>
      <c r="G32" s="84"/>
      <c r="H32" s="15" t="s">
        <v>339</v>
      </c>
      <c r="I32" s="85" t="n">
        <v>1238</v>
      </c>
    </row>
    <row r="33" customFormat="false" ht="15" hidden="false" customHeight="false" outlineLevel="0" collapsed="false">
      <c r="B33" s="50" t="s">
        <v>324</v>
      </c>
      <c r="C33" s="50" t="s">
        <v>302</v>
      </c>
      <c r="D33" s="83" t="n">
        <v>2735</v>
      </c>
      <c r="F33" s="16"/>
      <c r="G33" s="84"/>
      <c r="H33" s="15" t="s">
        <v>502</v>
      </c>
      <c r="I33" s="85" t="n">
        <v>1246</v>
      </c>
    </row>
    <row r="34" customFormat="false" ht="15" hidden="false" customHeight="false" outlineLevel="0" collapsed="false">
      <c r="B34" s="50" t="s">
        <v>325</v>
      </c>
      <c r="C34" s="50" t="s">
        <v>302</v>
      </c>
      <c r="D34" s="83" t="n">
        <v>2985</v>
      </c>
      <c r="F34" s="16"/>
      <c r="G34" s="84"/>
      <c r="H34" s="15" t="s">
        <v>491</v>
      </c>
      <c r="I34" s="85" t="n">
        <v>1286</v>
      </c>
    </row>
    <row r="35" customFormat="false" ht="15" hidden="false" customHeight="false" outlineLevel="0" collapsed="false">
      <c r="B35" s="50" t="s">
        <v>326</v>
      </c>
      <c r="C35" s="50" t="s">
        <v>290</v>
      </c>
      <c r="D35" s="83" t="n">
        <v>116</v>
      </c>
      <c r="F35" s="16"/>
      <c r="G35" s="84"/>
      <c r="H35" s="15" t="s">
        <v>468</v>
      </c>
      <c r="I35" s="85" t="n">
        <v>1340</v>
      </c>
    </row>
    <row r="36" customFormat="false" ht="15" hidden="false" customHeight="false" outlineLevel="0" collapsed="false">
      <c r="B36" s="50" t="s">
        <v>327</v>
      </c>
      <c r="C36" s="50" t="s">
        <v>328</v>
      </c>
      <c r="D36" s="83" t="n">
        <v>5913</v>
      </c>
      <c r="F36" s="16"/>
      <c r="G36" s="84"/>
      <c r="H36" s="15" t="s">
        <v>519</v>
      </c>
      <c r="I36" s="85" t="n">
        <v>1365</v>
      </c>
    </row>
    <row r="37" customFormat="false" ht="15" hidden="false" customHeight="false" outlineLevel="0" collapsed="false">
      <c r="B37" s="50" t="s">
        <v>329</v>
      </c>
      <c r="C37" s="50" t="s">
        <v>328</v>
      </c>
      <c r="D37" s="83" t="n">
        <v>7075</v>
      </c>
      <c r="F37" s="16"/>
      <c r="G37" s="84"/>
      <c r="H37" s="15" t="s">
        <v>425</v>
      </c>
      <c r="I37" s="85" t="n">
        <v>1370</v>
      </c>
    </row>
    <row r="38" customFormat="false" ht="15" hidden="false" customHeight="false" outlineLevel="0" collapsed="false">
      <c r="B38" s="50" t="s">
        <v>330</v>
      </c>
      <c r="C38" s="50" t="s">
        <v>313</v>
      </c>
      <c r="D38" s="83" t="n">
        <v>4486</v>
      </c>
      <c r="F38" s="16"/>
      <c r="G38" s="84"/>
      <c r="H38" s="15" t="s">
        <v>554</v>
      </c>
      <c r="I38" s="85" t="n">
        <v>1415</v>
      </c>
    </row>
    <row r="39" customFormat="false" ht="15" hidden="false" customHeight="false" outlineLevel="0" collapsed="false">
      <c r="B39" s="50" t="s">
        <v>331</v>
      </c>
      <c r="C39" s="50" t="s">
        <v>313</v>
      </c>
      <c r="D39" s="83" t="n">
        <v>5746</v>
      </c>
      <c r="F39" s="16"/>
      <c r="G39" s="84"/>
      <c r="H39" s="15" t="s">
        <v>395</v>
      </c>
      <c r="I39" s="85" t="n">
        <v>1441</v>
      </c>
    </row>
    <row r="40" customFormat="false" ht="15" hidden="false" customHeight="false" outlineLevel="0" collapsed="false">
      <c r="B40" s="50" t="s">
        <v>332</v>
      </c>
      <c r="C40" s="50" t="s">
        <v>294</v>
      </c>
      <c r="D40" s="83" t="n">
        <v>6071</v>
      </c>
      <c r="F40" s="16"/>
      <c r="G40" s="84"/>
      <c r="H40" s="15" t="s">
        <v>529</v>
      </c>
      <c r="I40" s="85" t="n">
        <v>1452</v>
      </c>
    </row>
    <row r="41" customFormat="false" ht="15" hidden="false" customHeight="false" outlineLevel="0" collapsed="false">
      <c r="B41" s="50" t="s">
        <v>333</v>
      </c>
      <c r="C41" s="50" t="s">
        <v>282</v>
      </c>
      <c r="D41" s="83" t="n">
        <v>5334</v>
      </c>
      <c r="F41" s="16"/>
      <c r="G41" s="84"/>
      <c r="H41" s="15" t="s">
        <v>536</v>
      </c>
      <c r="I41" s="85" t="n">
        <v>1524</v>
      </c>
    </row>
    <row r="42" customFormat="false" ht="15" hidden="false" customHeight="false" outlineLevel="0" collapsed="false">
      <c r="B42" s="50" t="s">
        <v>334</v>
      </c>
      <c r="C42" s="50" t="s">
        <v>302</v>
      </c>
      <c r="D42" s="83" t="n">
        <v>4736</v>
      </c>
      <c r="F42" s="16"/>
      <c r="G42" s="84"/>
      <c r="H42" s="15" t="s">
        <v>381</v>
      </c>
      <c r="I42" s="85" t="n">
        <v>1532</v>
      </c>
    </row>
    <row r="43" customFormat="false" ht="15" hidden="false" customHeight="false" outlineLevel="0" collapsed="false">
      <c r="B43" s="50" t="s">
        <v>335</v>
      </c>
      <c r="C43" s="50" t="s">
        <v>282</v>
      </c>
      <c r="D43" s="83" t="n">
        <v>986</v>
      </c>
      <c r="F43" s="16"/>
      <c r="G43" s="84"/>
      <c r="H43" s="15" t="s">
        <v>409</v>
      </c>
      <c r="I43" s="85" t="n">
        <v>1602</v>
      </c>
    </row>
    <row r="44" customFormat="false" ht="15" hidden="false" customHeight="false" outlineLevel="0" collapsed="false">
      <c r="B44" s="50" t="s">
        <v>336</v>
      </c>
      <c r="C44" s="50" t="s">
        <v>318</v>
      </c>
      <c r="D44" s="83" t="n">
        <v>8065</v>
      </c>
      <c r="F44" s="16"/>
      <c r="G44" s="84"/>
      <c r="H44" s="15" t="s">
        <v>374</v>
      </c>
      <c r="I44" s="85" t="n">
        <v>1771</v>
      </c>
    </row>
    <row r="45" customFormat="false" ht="15" hidden="false" customHeight="false" outlineLevel="0" collapsed="false">
      <c r="B45" s="50" t="s">
        <v>337</v>
      </c>
      <c r="C45" s="50" t="s">
        <v>282</v>
      </c>
      <c r="D45" s="83" t="n">
        <v>4739</v>
      </c>
      <c r="F45" s="16"/>
      <c r="G45" s="84"/>
      <c r="H45" s="15" t="s">
        <v>513</v>
      </c>
      <c r="I45" s="85" t="n">
        <v>1795</v>
      </c>
    </row>
    <row r="46" customFormat="false" ht="15" hidden="false" customHeight="false" outlineLevel="0" collapsed="false">
      <c r="B46" s="50" t="s">
        <v>338</v>
      </c>
      <c r="C46" s="50" t="s">
        <v>292</v>
      </c>
      <c r="D46" s="83" t="n">
        <v>9536</v>
      </c>
      <c r="F46" s="16"/>
      <c r="G46" s="84"/>
      <c r="H46" s="15" t="s">
        <v>320</v>
      </c>
      <c r="I46" s="85" t="n">
        <v>1869</v>
      </c>
    </row>
    <row r="47" customFormat="false" ht="15" hidden="false" customHeight="false" outlineLevel="0" collapsed="false">
      <c r="B47" s="50" t="s">
        <v>339</v>
      </c>
      <c r="C47" s="50" t="s">
        <v>286</v>
      </c>
      <c r="D47" s="83" t="n">
        <v>1238</v>
      </c>
      <c r="F47" s="16"/>
      <c r="G47" s="84"/>
      <c r="H47" s="15" t="s">
        <v>449</v>
      </c>
      <c r="I47" s="85" t="n">
        <v>1884</v>
      </c>
    </row>
    <row r="48" customFormat="false" ht="15" hidden="false" customHeight="false" outlineLevel="0" collapsed="false">
      <c r="B48" s="50" t="s">
        <v>340</v>
      </c>
      <c r="C48" s="50" t="s">
        <v>311</v>
      </c>
      <c r="D48" s="83" t="n">
        <v>4512</v>
      </c>
      <c r="F48" s="16"/>
      <c r="G48" s="84"/>
      <c r="H48" s="15" t="s">
        <v>378</v>
      </c>
      <c r="I48" s="85" t="n">
        <v>1904</v>
      </c>
    </row>
    <row r="49" customFormat="false" ht="15" hidden="false" customHeight="false" outlineLevel="0" collapsed="false">
      <c r="B49" s="50" t="s">
        <v>341</v>
      </c>
      <c r="C49" s="50" t="s">
        <v>342</v>
      </c>
      <c r="D49" s="83" t="n">
        <v>948</v>
      </c>
      <c r="F49" s="16"/>
      <c r="G49" s="84"/>
      <c r="H49" s="15" t="s">
        <v>518</v>
      </c>
      <c r="I49" s="85" t="n">
        <v>2024</v>
      </c>
    </row>
    <row r="50" customFormat="false" ht="15" hidden="false" customHeight="false" outlineLevel="0" collapsed="false">
      <c r="B50" s="50" t="s">
        <v>343</v>
      </c>
      <c r="C50" s="50" t="s">
        <v>311</v>
      </c>
      <c r="D50" s="83" t="n">
        <v>6200</v>
      </c>
      <c r="F50" s="16"/>
      <c r="G50" s="84"/>
      <c r="H50" s="15" t="s">
        <v>534</v>
      </c>
      <c r="I50" s="85" t="n">
        <v>2045</v>
      </c>
    </row>
    <row r="51" customFormat="false" ht="15" hidden="false" customHeight="false" outlineLevel="0" collapsed="false">
      <c r="B51" s="50" t="s">
        <v>344</v>
      </c>
      <c r="C51" s="50" t="s">
        <v>286</v>
      </c>
      <c r="D51" s="83" t="n">
        <v>6931</v>
      </c>
      <c r="F51" s="16"/>
      <c r="G51" s="84"/>
      <c r="H51" s="15" t="s">
        <v>312</v>
      </c>
      <c r="I51" s="85" t="n">
        <v>2051</v>
      </c>
    </row>
    <row r="52" customFormat="false" ht="15" hidden="false" customHeight="false" outlineLevel="0" collapsed="false">
      <c r="B52" s="50" t="s">
        <v>345</v>
      </c>
      <c r="C52" s="50" t="s">
        <v>284</v>
      </c>
      <c r="D52" s="83" t="n">
        <v>3136</v>
      </c>
      <c r="F52" s="16"/>
      <c r="G52" s="84"/>
      <c r="H52" s="15" t="s">
        <v>351</v>
      </c>
      <c r="I52" s="85" t="n">
        <v>2063</v>
      </c>
    </row>
    <row r="53" customFormat="false" ht="15" hidden="false" customHeight="false" outlineLevel="0" collapsed="false">
      <c r="B53" s="50" t="s">
        <v>346</v>
      </c>
      <c r="C53" s="50" t="s">
        <v>288</v>
      </c>
      <c r="D53" s="83" t="n">
        <v>4206</v>
      </c>
      <c r="F53" s="16"/>
      <c r="G53" s="84"/>
      <c r="H53" s="15" t="s">
        <v>497</v>
      </c>
      <c r="I53" s="85" t="n">
        <v>2088</v>
      </c>
    </row>
    <row r="54" customFormat="false" ht="15" hidden="false" customHeight="false" outlineLevel="0" collapsed="false">
      <c r="B54" s="50" t="s">
        <v>347</v>
      </c>
      <c r="C54" s="50" t="s">
        <v>313</v>
      </c>
      <c r="D54" s="83" t="n">
        <v>4252</v>
      </c>
      <c r="F54" s="16"/>
      <c r="G54" s="84"/>
      <c r="H54" s="15" t="s">
        <v>478</v>
      </c>
      <c r="I54" s="85" t="n">
        <v>2144</v>
      </c>
    </row>
    <row r="55" customFormat="false" ht="15" hidden="false" customHeight="false" outlineLevel="0" collapsed="false">
      <c r="B55" s="50" t="s">
        <v>348</v>
      </c>
      <c r="C55" s="50" t="s">
        <v>311</v>
      </c>
      <c r="D55" s="83" t="n">
        <v>3632</v>
      </c>
      <c r="F55" s="16"/>
      <c r="G55" s="84"/>
      <c r="H55" s="15" t="s">
        <v>443</v>
      </c>
      <c r="I55" s="85" t="n">
        <v>2195</v>
      </c>
    </row>
    <row r="56" customFormat="false" ht="15" hidden="false" customHeight="false" outlineLevel="0" collapsed="false">
      <c r="B56" s="50" t="s">
        <v>349</v>
      </c>
      <c r="C56" s="50" t="s">
        <v>342</v>
      </c>
      <c r="D56" s="83" t="n">
        <v>2851</v>
      </c>
      <c r="F56" s="16"/>
      <c r="G56" s="84"/>
      <c r="H56" s="15" t="s">
        <v>480</v>
      </c>
      <c r="I56" s="85" t="n">
        <v>2196</v>
      </c>
    </row>
    <row r="57" customFormat="false" ht="15" hidden="false" customHeight="false" outlineLevel="0" collapsed="false">
      <c r="B57" s="50" t="s">
        <v>350</v>
      </c>
      <c r="C57" s="50" t="s">
        <v>309</v>
      </c>
      <c r="D57" s="83" t="n">
        <v>100</v>
      </c>
      <c r="F57" s="16"/>
      <c r="G57" s="84"/>
      <c r="H57" s="15" t="s">
        <v>460</v>
      </c>
      <c r="I57" s="85" t="n">
        <v>2227</v>
      </c>
    </row>
    <row r="58" customFormat="false" ht="15" hidden="false" customHeight="false" outlineLevel="0" collapsed="false">
      <c r="B58" s="50" t="s">
        <v>351</v>
      </c>
      <c r="C58" s="50" t="s">
        <v>309</v>
      </c>
      <c r="D58" s="83" t="n">
        <v>2063</v>
      </c>
      <c r="F58" s="16"/>
      <c r="G58" s="84"/>
      <c r="H58" s="15" t="s">
        <v>465</v>
      </c>
      <c r="I58" s="85" t="n">
        <v>2338</v>
      </c>
    </row>
    <row r="59" customFormat="false" ht="15" hidden="false" customHeight="false" outlineLevel="0" collapsed="false">
      <c r="B59" s="50" t="s">
        <v>352</v>
      </c>
      <c r="C59" s="50" t="s">
        <v>353</v>
      </c>
      <c r="D59" s="83" t="n">
        <v>6039</v>
      </c>
      <c r="F59" s="16"/>
      <c r="G59" s="84"/>
      <c r="H59" s="15" t="s">
        <v>421</v>
      </c>
      <c r="I59" s="85" t="n">
        <v>2360</v>
      </c>
    </row>
    <row r="60" customFormat="false" ht="15" hidden="false" customHeight="false" outlineLevel="0" collapsed="false">
      <c r="B60" s="50" t="s">
        <v>354</v>
      </c>
      <c r="C60" s="50" t="s">
        <v>318</v>
      </c>
      <c r="D60" s="83" t="n">
        <v>9694</v>
      </c>
      <c r="F60" s="16"/>
      <c r="G60" s="84"/>
      <c r="H60" s="15" t="s">
        <v>357</v>
      </c>
      <c r="I60" s="85" t="n">
        <v>2394</v>
      </c>
    </row>
    <row r="61" customFormat="false" ht="15" hidden="false" customHeight="false" outlineLevel="0" collapsed="false">
      <c r="B61" s="50" t="s">
        <v>355</v>
      </c>
      <c r="C61" s="50" t="s">
        <v>292</v>
      </c>
      <c r="D61" s="83" t="n">
        <v>4836</v>
      </c>
      <c r="F61" s="16"/>
      <c r="G61" s="84"/>
      <c r="H61" s="15" t="s">
        <v>429</v>
      </c>
      <c r="I61" s="85" t="n">
        <v>2409</v>
      </c>
    </row>
    <row r="62" customFormat="false" ht="15" hidden="false" customHeight="false" outlineLevel="0" collapsed="false">
      <c r="B62" s="50" t="s">
        <v>356</v>
      </c>
      <c r="C62" s="50" t="s">
        <v>311</v>
      </c>
      <c r="D62" s="83" t="n">
        <v>6480</v>
      </c>
      <c r="F62" s="16"/>
      <c r="G62" s="84"/>
      <c r="H62" s="15" t="s">
        <v>546</v>
      </c>
      <c r="I62" s="85" t="n">
        <v>2464</v>
      </c>
    </row>
    <row r="63" customFormat="false" ht="15" hidden="false" customHeight="false" outlineLevel="0" collapsed="false">
      <c r="B63" s="50" t="s">
        <v>357</v>
      </c>
      <c r="C63" s="50" t="s">
        <v>297</v>
      </c>
      <c r="D63" s="83" t="n">
        <v>2394</v>
      </c>
      <c r="F63" s="16"/>
      <c r="G63" s="84"/>
      <c r="H63" s="15" t="s">
        <v>531</v>
      </c>
      <c r="I63" s="85" t="n">
        <v>2498</v>
      </c>
    </row>
    <row r="64" customFormat="false" ht="15" hidden="false" customHeight="false" outlineLevel="0" collapsed="false">
      <c r="B64" s="50" t="s">
        <v>358</v>
      </c>
      <c r="C64" s="50" t="s">
        <v>282</v>
      </c>
      <c r="D64" s="83" t="n">
        <v>5025</v>
      </c>
      <c r="F64" s="16"/>
      <c r="G64" s="84"/>
      <c r="H64" s="15" t="s">
        <v>283</v>
      </c>
      <c r="I64" s="85" t="n">
        <v>2624</v>
      </c>
    </row>
    <row r="65" customFormat="false" ht="15" hidden="false" customHeight="false" outlineLevel="0" collapsed="false">
      <c r="B65" s="50" t="s">
        <v>359</v>
      </c>
      <c r="C65" s="50" t="s">
        <v>309</v>
      </c>
      <c r="D65" s="83" t="n">
        <v>13</v>
      </c>
      <c r="F65" s="16"/>
      <c r="G65" s="84"/>
      <c r="H65" s="15" t="s">
        <v>412</v>
      </c>
      <c r="I65" s="85" t="n">
        <v>2628</v>
      </c>
    </row>
    <row r="66" customFormat="false" ht="15" hidden="false" customHeight="false" outlineLevel="0" collapsed="false">
      <c r="B66" s="50" t="s">
        <v>360</v>
      </c>
      <c r="C66" s="50" t="s">
        <v>282</v>
      </c>
      <c r="D66" s="83" t="n">
        <v>7155</v>
      </c>
      <c r="F66" s="16"/>
      <c r="G66" s="84"/>
      <c r="H66" s="15" t="s">
        <v>469</v>
      </c>
      <c r="I66" s="85" t="n">
        <v>2650</v>
      </c>
    </row>
    <row r="67" customFormat="false" ht="15" hidden="false" customHeight="false" outlineLevel="0" collapsed="false">
      <c r="B67" s="50" t="s">
        <v>361</v>
      </c>
      <c r="C67" s="50" t="s">
        <v>309</v>
      </c>
      <c r="D67" s="83" t="n">
        <v>7483</v>
      </c>
      <c r="F67" s="16"/>
      <c r="G67" s="84"/>
      <c r="H67" s="15" t="s">
        <v>466</v>
      </c>
      <c r="I67" s="85" t="n">
        <v>2654</v>
      </c>
    </row>
    <row r="68" customFormat="false" ht="15" hidden="false" customHeight="false" outlineLevel="0" collapsed="false">
      <c r="B68" s="50" t="s">
        <v>362</v>
      </c>
      <c r="C68" s="50" t="s">
        <v>353</v>
      </c>
      <c r="D68" s="83" t="n">
        <v>6352</v>
      </c>
      <c r="F68" s="16"/>
      <c r="G68" s="84"/>
      <c r="H68" s="15" t="s">
        <v>418</v>
      </c>
      <c r="I68" s="85" t="n">
        <v>2686</v>
      </c>
    </row>
    <row r="69" customFormat="false" ht="15" hidden="false" customHeight="false" outlineLevel="0" collapsed="false">
      <c r="B69" s="50" t="s">
        <v>363</v>
      </c>
      <c r="C69" s="50" t="s">
        <v>364</v>
      </c>
      <c r="D69" s="83" t="n">
        <v>6207</v>
      </c>
      <c r="F69" s="16"/>
      <c r="G69" s="84"/>
      <c r="H69" s="15" t="s">
        <v>324</v>
      </c>
      <c r="I69" s="85" t="n">
        <v>2735</v>
      </c>
    </row>
    <row r="70" customFormat="false" ht="15" hidden="false" customHeight="false" outlineLevel="0" collapsed="false">
      <c r="B70" s="50" t="s">
        <v>365</v>
      </c>
      <c r="C70" s="50" t="s">
        <v>297</v>
      </c>
      <c r="D70" s="83" t="n">
        <v>3136</v>
      </c>
      <c r="F70" s="16"/>
      <c r="G70" s="84"/>
      <c r="H70" s="15" t="s">
        <v>298</v>
      </c>
      <c r="I70" s="85" t="n">
        <v>2770</v>
      </c>
    </row>
    <row r="71" customFormat="false" ht="15" hidden="false" customHeight="false" outlineLevel="0" collapsed="false">
      <c r="B71" s="50" t="s">
        <v>366</v>
      </c>
      <c r="C71" s="50" t="s">
        <v>297</v>
      </c>
      <c r="D71" s="83" t="n">
        <v>3136</v>
      </c>
      <c r="F71" s="16"/>
      <c r="G71" s="84"/>
      <c r="H71" s="15" t="s">
        <v>349</v>
      </c>
      <c r="I71" s="85" t="n">
        <v>2851</v>
      </c>
    </row>
    <row r="72" customFormat="false" ht="15" hidden="false" customHeight="false" outlineLevel="0" collapsed="false">
      <c r="B72" s="50" t="s">
        <v>367</v>
      </c>
      <c r="C72" s="50" t="s">
        <v>306</v>
      </c>
      <c r="D72" s="83" t="n">
        <v>8409</v>
      </c>
      <c r="F72" s="16"/>
      <c r="G72" s="84"/>
      <c r="H72" s="15" t="s">
        <v>377</v>
      </c>
      <c r="I72" s="85" t="n">
        <v>2904</v>
      </c>
    </row>
    <row r="73" customFormat="false" ht="15" hidden="false" customHeight="false" outlineLevel="0" collapsed="false">
      <c r="B73" s="50" t="s">
        <v>368</v>
      </c>
      <c r="C73" s="50" t="s">
        <v>282</v>
      </c>
      <c r="D73" s="83" t="n">
        <v>8023</v>
      </c>
      <c r="F73" s="16"/>
      <c r="G73" s="84"/>
      <c r="H73" s="15" t="s">
        <v>322</v>
      </c>
      <c r="I73" s="85" t="n">
        <v>2953</v>
      </c>
    </row>
    <row r="74" customFormat="false" ht="15" hidden="false" customHeight="false" outlineLevel="0" collapsed="false">
      <c r="B74" s="50" t="s">
        <v>369</v>
      </c>
      <c r="C74" s="50" t="s">
        <v>279</v>
      </c>
      <c r="D74" s="83" t="n">
        <v>5727</v>
      </c>
      <c r="F74" s="16"/>
      <c r="G74" s="84"/>
      <c r="H74" s="15" t="s">
        <v>325</v>
      </c>
      <c r="I74" s="85" t="n">
        <v>2985</v>
      </c>
    </row>
    <row r="75" customFormat="false" ht="15" hidden="false" customHeight="false" outlineLevel="0" collapsed="false">
      <c r="B75" s="50" t="s">
        <v>370</v>
      </c>
      <c r="C75" s="50" t="s">
        <v>304</v>
      </c>
      <c r="D75" s="83" t="n">
        <v>3921</v>
      </c>
      <c r="F75" s="16"/>
      <c r="G75" s="84"/>
      <c r="H75" s="15" t="s">
        <v>441</v>
      </c>
      <c r="I75" s="85" t="n">
        <v>3014</v>
      </c>
    </row>
    <row r="76" customFormat="false" ht="15" hidden="false" customHeight="false" outlineLevel="0" collapsed="false">
      <c r="B76" s="50" t="s">
        <v>371</v>
      </c>
      <c r="C76" s="50" t="s">
        <v>304</v>
      </c>
      <c r="D76" s="83" t="n">
        <v>8120</v>
      </c>
      <c r="F76" s="16"/>
      <c r="G76" s="84"/>
      <c r="H76" s="15" t="s">
        <v>496</v>
      </c>
      <c r="I76" s="85" t="n">
        <v>3042</v>
      </c>
    </row>
    <row r="77" customFormat="false" ht="15" hidden="false" customHeight="false" outlineLevel="0" collapsed="false">
      <c r="B77" s="50" t="s">
        <v>372</v>
      </c>
      <c r="C77" s="50" t="s">
        <v>373</v>
      </c>
      <c r="D77" s="83" t="n">
        <v>7364</v>
      </c>
      <c r="F77" s="16"/>
      <c r="G77" s="84"/>
      <c r="H77" s="15" t="s">
        <v>314</v>
      </c>
      <c r="I77" s="85" t="n">
        <v>3108</v>
      </c>
    </row>
    <row r="78" customFormat="false" ht="15" hidden="false" customHeight="false" outlineLevel="0" collapsed="false">
      <c r="B78" s="50" t="s">
        <v>374</v>
      </c>
      <c r="C78" s="50" t="s">
        <v>328</v>
      </c>
      <c r="D78" s="83" t="n">
        <v>1771</v>
      </c>
      <c r="F78" s="16"/>
      <c r="G78" s="84"/>
      <c r="H78" s="15" t="s">
        <v>345</v>
      </c>
      <c r="I78" s="85" t="n">
        <v>3136</v>
      </c>
    </row>
    <row r="79" customFormat="false" ht="15" hidden="false" customHeight="false" outlineLevel="0" collapsed="false">
      <c r="B79" s="50" t="s">
        <v>375</v>
      </c>
      <c r="C79" s="50" t="s">
        <v>306</v>
      </c>
      <c r="D79" s="83" t="n">
        <v>13</v>
      </c>
      <c r="F79" s="16"/>
      <c r="G79" s="84"/>
      <c r="H79" s="15" t="s">
        <v>365</v>
      </c>
      <c r="I79" s="85" t="n">
        <v>3136</v>
      </c>
    </row>
    <row r="80" customFormat="false" ht="15" hidden="false" customHeight="false" outlineLevel="0" collapsed="false">
      <c r="B80" s="50" t="s">
        <v>376</v>
      </c>
      <c r="C80" s="50" t="s">
        <v>373</v>
      </c>
      <c r="D80" s="83" t="n">
        <v>8976</v>
      </c>
      <c r="F80" s="16"/>
      <c r="G80" s="84"/>
      <c r="H80" s="15" t="s">
        <v>366</v>
      </c>
      <c r="I80" s="85" t="n">
        <v>3136</v>
      </c>
    </row>
    <row r="81" customFormat="false" ht="15" hidden="false" customHeight="false" outlineLevel="0" collapsed="false">
      <c r="B81" s="50" t="s">
        <v>377</v>
      </c>
      <c r="C81" s="50" t="s">
        <v>290</v>
      </c>
      <c r="D81" s="83" t="n">
        <v>2904</v>
      </c>
      <c r="F81" s="16"/>
      <c r="G81" s="84"/>
      <c r="H81" s="15" t="s">
        <v>474</v>
      </c>
      <c r="I81" s="85" t="n">
        <v>3144</v>
      </c>
    </row>
    <row r="82" customFormat="false" ht="15" hidden="false" customHeight="false" outlineLevel="0" collapsed="false">
      <c r="B82" s="50" t="s">
        <v>378</v>
      </c>
      <c r="C82" s="50" t="s">
        <v>328</v>
      </c>
      <c r="D82" s="83" t="n">
        <v>1904</v>
      </c>
      <c r="F82" s="16"/>
      <c r="G82" s="84"/>
      <c r="H82" s="15" t="s">
        <v>398</v>
      </c>
      <c r="I82" s="85" t="n">
        <v>3258</v>
      </c>
    </row>
    <row r="83" customFormat="false" ht="15" hidden="false" customHeight="false" outlineLevel="0" collapsed="false">
      <c r="B83" s="50" t="s">
        <v>379</v>
      </c>
      <c r="C83" s="50" t="s">
        <v>302</v>
      </c>
      <c r="D83" s="83" t="n">
        <v>3473</v>
      </c>
      <c r="F83" s="16"/>
      <c r="G83" s="84"/>
      <c r="H83" s="15" t="s">
        <v>287</v>
      </c>
      <c r="I83" s="85" t="n">
        <v>3317</v>
      </c>
    </row>
    <row r="84" customFormat="false" ht="15" hidden="false" customHeight="false" outlineLevel="0" collapsed="false">
      <c r="B84" s="50" t="s">
        <v>380</v>
      </c>
      <c r="C84" s="50" t="s">
        <v>288</v>
      </c>
      <c r="D84" s="83" t="n">
        <v>7216</v>
      </c>
      <c r="F84" s="16"/>
      <c r="G84" s="84"/>
      <c r="H84" s="15" t="s">
        <v>407</v>
      </c>
      <c r="I84" s="85" t="n">
        <v>3330</v>
      </c>
    </row>
    <row r="85" customFormat="false" ht="15" hidden="false" customHeight="false" outlineLevel="0" collapsed="false">
      <c r="B85" s="50" t="s">
        <v>381</v>
      </c>
      <c r="C85" s="50" t="s">
        <v>279</v>
      </c>
      <c r="D85" s="83" t="n">
        <v>1532</v>
      </c>
      <c r="F85" s="16"/>
      <c r="G85" s="84"/>
      <c r="H85" s="15" t="s">
        <v>555</v>
      </c>
      <c r="I85" s="85" t="n">
        <v>3425</v>
      </c>
    </row>
    <row r="86" customFormat="false" ht="15" hidden="false" customHeight="false" outlineLevel="0" collapsed="false">
      <c r="B86" s="50" t="s">
        <v>382</v>
      </c>
      <c r="C86" s="50" t="s">
        <v>383</v>
      </c>
      <c r="D86" s="83" t="n">
        <v>4442</v>
      </c>
      <c r="F86" s="16"/>
      <c r="G86" s="84"/>
      <c r="H86" s="15" t="s">
        <v>516</v>
      </c>
      <c r="I86" s="85" t="n">
        <v>3445</v>
      </c>
    </row>
    <row r="87" customFormat="false" ht="15" hidden="false" customHeight="false" outlineLevel="0" collapsed="false">
      <c r="B87" s="50" t="s">
        <v>384</v>
      </c>
      <c r="C87" s="50" t="s">
        <v>311</v>
      </c>
      <c r="D87" s="83" t="n">
        <v>708</v>
      </c>
      <c r="F87" s="16"/>
      <c r="G87" s="84"/>
      <c r="H87" s="15" t="s">
        <v>379</v>
      </c>
      <c r="I87" s="85" t="n">
        <v>3473</v>
      </c>
    </row>
    <row r="88" customFormat="false" ht="15" hidden="false" customHeight="false" outlineLevel="0" collapsed="false">
      <c r="B88" s="50" t="s">
        <v>385</v>
      </c>
      <c r="C88" s="50" t="s">
        <v>284</v>
      </c>
      <c r="D88" s="83" t="n">
        <v>8421</v>
      </c>
      <c r="F88" s="16"/>
      <c r="G88" s="84"/>
      <c r="H88" s="15" t="s">
        <v>521</v>
      </c>
      <c r="I88" s="85" t="n">
        <v>3510</v>
      </c>
    </row>
    <row r="89" customFormat="false" ht="15" hidden="false" customHeight="false" outlineLevel="0" collapsed="false">
      <c r="B89" s="50" t="s">
        <v>386</v>
      </c>
      <c r="C89" s="50" t="s">
        <v>297</v>
      </c>
      <c r="D89" s="83" t="n">
        <v>9593</v>
      </c>
      <c r="F89" s="16"/>
      <c r="G89" s="84"/>
      <c r="H89" s="15" t="s">
        <v>504</v>
      </c>
      <c r="I89" s="85" t="n">
        <v>3558</v>
      </c>
    </row>
    <row r="90" customFormat="false" ht="15" hidden="false" customHeight="false" outlineLevel="0" collapsed="false">
      <c r="B90" s="50" t="s">
        <v>387</v>
      </c>
      <c r="C90" s="50" t="s">
        <v>284</v>
      </c>
      <c r="D90" s="83" t="n">
        <v>7487</v>
      </c>
      <c r="F90" s="16"/>
      <c r="G90" s="84"/>
      <c r="H90" s="15" t="s">
        <v>348</v>
      </c>
      <c r="I90" s="85" t="n">
        <v>3632</v>
      </c>
    </row>
    <row r="91" customFormat="false" ht="15" hidden="false" customHeight="false" outlineLevel="0" collapsed="false">
      <c r="B91" s="50" t="s">
        <v>388</v>
      </c>
      <c r="C91" s="50" t="s">
        <v>353</v>
      </c>
      <c r="D91" s="83" t="n">
        <v>6318</v>
      </c>
      <c r="F91" s="16"/>
      <c r="G91" s="84"/>
      <c r="H91" s="15" t="s">
        <v>479</v>
      </c>
      <c r="I91" s="85" t="n">
        <v>3678</v>
      </c>
    </row>
    <row r="92" customFormat="false" ht="15" hidden="false" customHeight="false" outlineLevel="0" collapsed="false">
      <c r="B92" s="50" t="s">
        <v>389</v>
      </c>
      <c r="C92" s="50" t="s">
        <v>311</v>
      </c>
      <c r="D92" s="83" t="n">
        <v>4774</v>
      </c>
      <c r="F92" s="16"/>
      <c r="G92" s="84"/>
      <c r="H92" s="15" t="s">
        <v>514</v>
      </c>
      <c r="I92" s="85" t="n">
        <v>3690</v>
      </c>
    </row>
    <row r="93" customFormat="false" ht="15" hidden="false" customHeight="false" outlineLevel="0" collapsed="false">
      <c r="B93" s="50" t="s">
        <v>390</v>
      </c>
      <c r="C93" s="50" t="s">
        <v>290</v>
      </c>
      <c r="D93" s="83" t="n">
        <v>5652</v>
      </c>
      <c r="F93" s="16"/>
      <c r="G93" s="84"/>
      <c r="H93" s="15" t="s">
        <v>499</v>
      </c>
      <c r="I93" s="85" t="n">
        <v>3738</v>
      </c>
    </row>
    <row r="94" customFormat="false" ht="15" hidden="false" customHeight="false" outlineLevel="0" collapsed="false">
      <c r="B94" s="50" t="s">
        <v>391</v>
      </c>
      <c r="C94" s="50" t="s">
        <v>294</v>
      </c>
      <c r="D94" s="83" t="n">
        <v>5710</v>
      </c>
      <c r="F94" s="16"/>
      <c r="G94" s="84"/>
      <c r="H94" s="15" t="s">
        <v>404</v>
      </c>
      <c r="I94" s="85" t="n">
        <v>3756</v>
      </c>
    </row>
    <row r="95" customFormat="false" ht="15" hidden="false" customHeight="false" outlineLevel="0" collapsed="false">
      <c r="B95" s="50" t="s">
        <v>392</v>
      </c>
      <c r="C95" s="50" t="s">
        <v>294</v>
      </c>
      <c r="D95" s="83" t="n">
        <v>4418</v>
      </c>
      <c r="F95" s="16"/>
      <c r="G95" s="84"/>
      <c r="H95" s="15" t="s">
        <v>446</v>
      </c>
      <c r="I95" s="85" t="n">
        <v>3778</v>
      </c>
    </row>
    <row r="96" customFormat="false" ht="15" hidden="false" customHeight="false" outlineLevel="0" collapsed="false">
      <c r="B96" s="50" t="s">
        <v>393</v>
      </c>
      <c r="C96" s="50" t="s">
        <v>286</v>
      </c>
      <c r="D96" s="83" t="n">
        <v>9821</v>
      </c>
      <c r="F96" s="16"/>
      <c r="G96" s="84"/>
      <c r="H96" s="15" t="s">
        <v>394</v>
      </c>
      <c r="I96" s="85" t="n">
        <v>3852</v>
      </c>
    </row>
    <row r="97" customFormat="false" ht="15" hidden="false" customHeight="false" outlineLevel="0" collapsed="false">
      <c r="B97" s="50" t="s">
        <v>394</v>
      </c>
      <c r="C97" s="50" t="s">
        <v>300</v>
      </c>
      <c r="D97" s="83" t="n">
        <v>3852</v>
      </c>
      <c r="F97" s="16"/>
      <c r="G97" s="84"/>
      <c r="H97" s="15" t="s">
        <v>370</v>
      </c>
      <c r="I97" s="85" t="n">
        <v>3921</v>
      </c>
    </row>
    <row r="98" customFormat="false" ht="15" hidden="false" customHeight="false" outlineLevel="0" collapsed="false">
      <c r="B98" s="50" t="s">
        <v>395</v>
      </c>
      <c r="C98" s="50" t="s">
        <v>342</v>
      </c>
      <c r="D98" s="83" t="n">
        <v>1441</v>
      </c>
      <c r="F98" s="16"/>
      <c r="G98" s="84"/>
      <c r="H98" s="15" t="s">
        <v>472</v>
      </c>
      <c r="I98" s="85" t="n">
        <v>3982</v>
      </c>
    </row>
    <row r="99" customFormat="false" ht="15" hidden="false" customHeight="false" outlineLevel="0" collapsed="false">
      <c r="B99" s="50" t="s">
        <v>396</v>
      </c>
      <c r="C99" s="50" t="s">
        <v>318</v>
      </c>
      <c r="D99" s="83" t="n">
        <v>5269</v>
      </c>
      <c r="F99" s="16"/>
      <c r="G99" s="84"/>
      <c r="H99" s="15" t="s">
        <v>495</v>
      </c>
      <c r="I99" s="85" t="n">
        <v>4019</v>
      </c>
    </row>
    <row r="100" customFormat="false" ht="15" hidden="false" customHeight="false" outlineLevel="0" collapsed="false">
      <c r="B100" s="50" t="s">
        <v>397</v>
      </c>
      <c r="C100" s="50" t="s">
        <v>328</v>
      </c>
      <c r="D100" s="83" t="n">
        <v>9551</v>
      </c>
      <c r="F100" s="16"/>
      <c r="G100" s="84"/>
      <c r="H100" s="15" t="s">
        <v>463</v>
      </c>
      <c r="I100" s="85" t="n">
        <v>4052</v>
      </c>
    </row>
    <row r="101" customFormat="false" ht="15" hidden="false" customHeight="false" outlineLevel="0" collapsed="false">
      <c r="B101" s="50" t="s">
        <v>398</v>
      </c>
      <c r="C101" s="50" t="s">
        <v>292</v>
      </c>
      <c r="D101" s="83" t="n">
        <v>3258</v>
      </c>
      <c r="F101" s="16"/>
      <c r="G101" s="84"/>
      <c r="H101" s="15" t="s">
        <v>431</v>
      </c>
      <c r="I101" s="85" t="n">
        <v>4056</v>
      </c>
    </row>
    <row r="102" customFormat="false" ht="15" hidden="false" customHeight="false" outlineLevel="0" collapsed="false">
      <c r="B102" s="50" t="s">
        <v>399</v>
      </c>
      <c r="C102" s="50" t="s">
        <v>290</v>
      </c>
      <c r="D102" s="83" t="n">
        <v>5812</v>
      </c>
      <c r="F102" s="16"/>
      <c r="G102" s="84"/>
      <c r="H102" s="15" t="s">
        <v>462</v>
      </c>
      <c r="I102" s="85" t="n">
        <v>4105</v>
      </c>
    </row>
    <row r="103" customFormat="false" ht="15" hidden="false" customHeight="false" outlineLevel="0" collapsed="false">
      <c r="B103" s="50" t="s">
        <v>400</v>
      </c>
      <c r="C103" s="50" t="s">
        <v>290</v>
      </c>
      <c r="D103" s="83" t="n">
        <v>9108</v>
      </c>
      <c r="F103" s="16"/>
      <c r="G103" s="84"/>
      <c r="H103" s="15" t="s">
        <v>520</v>
      </c>
      <c r="I103" s="85" t="n">
        <v>4158</v>
      </c>
    </row>
    <row r="104" customFormat="false" ht="15" hidden="false" customHeight="false" outlineLevel="0" collapsed="false">
      <c r="B104" s="50" t="s">
        <v>401</v>
      </c>
      <c r="C104" s="50" t="s">
        <v>297</v>
      </c>
      <c r="D104" s="83" t="n">
        <v>6719</v>
      </c>
      <c r="F104" s="16"/>
      <c r="G104" s="84"/>
      <c r="H104" s="15" t="s">
        <v>346</v>
      </c>
      <c r="I104" s="85" t="n">
        <v>4206</v>
      </c>
    </row>
    <row r="105" customFormat="false" ht="15" hidden="false" customHeight="false" outlineLevel="0" collapsed="false">
      <c r="B105" s="50" t="s">
        <v>402</v>
      </c>
      <c r="C105" s="50" t="s">
        <v>373</v>
      </c>
      <c r="D105" s="83" t="n">
        <v>6827</v>
      </c>
      <c r="F105" s="16"/>
      <c r="G105" s="84"/>
      <c r="H105" s="15" t="s">
        <v>410</v>
      </c>
      <c r="I105" s="85" t="n">
        <v>4225</v>
      </c>
    </row>
    <row r="106" customFormat="false" ht="15" hidden="false" customHeight="false" outlineLevel="0" collapsed="false">
      <c r="B106" s="50" t="s">
        <v>403</v>
      </c>
      <c r="C106" s="50" t="s">
        <v>313</v>
      </c>
      <c r="D106" s="83" t="n">
        <v>5340</v>
      </c>
      <c r="F106" s="16"/>
      <c r="G106" s="84"/>
      <c r="H106" s="15" t="s">
        <v>559</v>
      </c>
      <c r="I106" s="85" t="n">
        <v>4237</v>
      </c>
    </row>
    <row r="107" customFormat="false" ht="15" hidden="false" customHeight="false" outlineLevel="0" collapsed="false">
      <c r="B107" s="50" t="s">
        <v>404</v>
      </c>
      <c r="C107" s="50" t="s">
        <v>364</v>
      </c>
      <c r="D107" s="83" t="n">
        <v>3756</v>
      </c>
      <c r="F107" s="16"/>
      <c r="G107" s="84"/>
      <c r="H107" s="15" t="s">
        <v>347</v>
      </c>
      <c r="I107" s="85" t="n">
        <v>4252</v>
      </c>
    </row>
    <row r="108" customFormat="false" ht="15" hidden="false" customHeight="false" outlineLevel="0" collapsed="false">
      <c r="B108" s="50" t="s">
        <v>405</v>
      </c>
      <c r="C108" s="50" t="s">
        <v>302</v>
      </c>
      <c r="D108" s="83" t="n">
        <v>5669</v>
      </c>
      <c r="F108" s="16"/>
      <c r="G108" s="84"/>
      <c r="H108" s="15" t="s">
        <v>507</v>
      </c>
      <c r="I108" s="85" t="n">
        <v>4350</v>
      </c>
    </row>
    <row r="109" customFormat="false" ht="15" hidden="false" customHeight="false" outlineLevel="0" collapsed="false">
      <c r="B109" s="50" t="s">
        <v>406</v>
      </c>
      <c r="C109" s="50" t="s">
        <v>302</v>
      </c>
      <c r="D109" s="83" t="n">
        <v>6775</v>
      </c>
      <c r="F109" s="16"/>
      <c r="G109" s="84"/>
      <c r="H109" s="15" t="s">
        <v>419</v>
      </c>
      <c r="I109" s="85" t="n">
        <v>4417</v>
      </c>
    </row>
    <row r="110" customFormat="false" ht="15" hidden="false" customHeight="false" outlineLevel="0" collapsed="false">
      <c r="B110" s="50" t="s">
        <v>407</v>
      </c>
      <c r="C110" s="50" t="s">
        <v>286</v>
      </c>
      <c r="D110" s="83" t="n">
        <v>3330</v>
      </c>
      <c r="F110" s="16"/>
      <c r="G110" s="84"/>
      <c r="H110" s="15" t="s">
        <v>392</v>
      </c>
      <c r="I110" s="85" t="n">
        <v>4418</v>
      </c>
    </row>
    <row r="111" customFormat="false" ht="15" hidden="false" customHeight="false" outlineLevel="0" collapsed="false">
      <c r="B111" s="50" t="s">
        <v>408</v>
      </c>
      <c r="C111" s="50" t="s">
        <v>302</v>
      </c>
      <c r="D111" s="83" t="n">
        <v>7079</v>
      </c>
      <c r="F111" s="16"/>
      <c r="G111" s="84"/>
      <c r="H111" s="15" t="s">
        <v>382</v>
      </c>
      <c r="I111" s="85" t="n">
        <v>4442</v>
      </c>
    </row>
    <row r="112" customFormat="false" ht="15" hidden="false" customHeight="false" outlineLevel="0" collapsed="false">
      <c r="B112" s="50" t="s">
        <v>409</v>
      </c>
      <c r="C112" s="50" t="s">
        <v>321</v>
      </c>
      <c r="D112" s="83" t="n">
        <v>1602</v>
      </c>
      <c r="F112" s="16"/>
      <c r="G112" s="84"/>
      <c r="H112" s="15" t="s">
        <v>330</v>
      </c>
      <c r="I112" s="85" t="n">
        <v>4486</v>
      </c>
    </row>
    <row r="113" customFormat="false" ht="15" hidden="false" customHeight="false" outlineLevel="0" collapsed="false">
      <c r="B113" s="50" t="s">
        <v>410</v>
      </c>
      <c r="C113" s="50" t="s">
        <v>290</v>
      </c>
      <c r="D113" s="83" t="n">
        <v>4225</v>
      </c>
      <c r="F113" s="16"/>
      <c r="G113" s="84"/>
      <c r="H113" s="15" t="s">
        <v>340</v>
      </c>
      <c r="I113" s="85" t="n">
        <v>4512</v>
      </c>
    </row>
    <row r="114" customFormat="false" ht="15" hidden="false" customHeight="false" outlineLevel="0" collapsed="false">
      <c r="B114" s="50" t="s">
        <v>411</v>
      </c>
      <c r="C114" s="50" t="s">
        <v>373</v>
      </c>
      <c r="D114" s="83" t="n">
        <v>7019</v>
      </c>
      <c r="F114" s="16"/>
      <c r="G114" s="84"/>
      <c r="H114" s="15" t="s">
        <v>476</v>
      </c>
      <c r="I114" s="85" t="n">
        <v>4592</v>
      </c>
    </row>
    <row r="115" customFormat="false" ht="15" hidden="false" customHeight="false" outlineLevel="0" collapsed="false">
      <c r="B115" s="50" t="s">
        <v>412</v>
      </c>
      <c r="C115" s="50" t="s">
        <v>318</v>
      </c>
      <c r="D115" s="83" t="n">
        <v>2628</v>
      </c>
      <c r="F115" s="16"/>
      <c r="G115" s="84"/>
      <c r="H115" s="15" t="s">
        <v>432</v>
      </c>
      <c r="I115" s="85" t="n">
        <v>4676</v>
      </c>
    </row>
    <row r="116" customFormat="false" ht="15" hidden="false" customHeight="false" outlineLevel="0" collapsed="false">
      <c r="B116" s="50" t="s">
        <v>413</v>
      </c>
      <c r="C116" s="50" t="s">
        <v>286</v>
      </c>
      <c r="D116" s="83" t="n">
        <v>5575</v>
      </c>
      <c r="F116" s="16"/>
      <c r="G116" s="84"/>
      <c r="H116" s="15" t="s">
        <v>533</v>
      </c>
      <c r="I116" s="85" t="n">
        <v>4706</v>
      </c>
    </row>
    <row r="117" customFormat="false" ht="15" hidden="false" customHeight="false" outlineLevel="0" collapsed="false">
      <c r="B117" s="50" t="s">
        <v>414</v>
      </c>
      <c r="C117" s="50" t="s">
        <v>304</v>
      </c>
      <c r="D117" s="83" t="n">
        <v>564</v>
      </c>
      <c r="F117" s="16"/>
      <c r="G117" s="84"/>
      <c r="H117" s="15" t="s">
        <v>334</v>
      </c>
      <c r="I117" s="85" t="n">
        <v>4736</v>
      </c>
    </row>
    <row r="118" customFormat="false" ht="15" hidden="false" customHeight="false" outlineLevel="0" collapsed="false">
      <c r="B118" s="50" t="s">
        <v>415</v>
      </c>
      <c r="C118" s="50" t="s">
        <v>309</v>
      </c>
      <c r="D118" s="83" t="n">
        <v>5437</v>
      </c>
      <c r="F118" s="16"/>
      <c r="G118" s="84"/>
      <c r="H118" s="15" t="s">
        <v>337</v>
      </c>
      <c r="I118" s="85" t="n">
        <v>4739</v>
      </c>
    </row>
    <row r="119" customFormat="false" ht="15" hidden="false" customHeight="false" outlineLevel="0" collapsed="false">
      <c r="B119" s="50" t="s">
        <v>416</v>
      </c>
      <c r="C119" s="50" t="s">
        <v>286</v>
      </c>
      <c r="D119" s="83" t="n">
        <v>8668</v>
      </c>
      <c r="F119" s="16"/>
      <c r="G119" s="84"/>
      <c r="H119" s="15" t="s">
        <v>389</v>
      </c>
      <c r="I119" s="85" t="n">
        <v>4774</v>
      </c>
    </row>
    <row r="120" customFormat="false" ht="15" hidden="false" customHeight="false" outlineLevel="0" collapsed="false">
      <c r="B120" s="50" t="s">
        <v>417</v>
      </c>
      <c r="C120" s="50" t="s">
        <v>282</v>
      </c>
      <c r="D120" s="83" t="n">
        <v>8256</v>
      </c>
      <c r="F120" s="16"/>
      <c r="G120" s="84"/>
      <c r="H120" s="15" t="s">
        <v>485</v>
      </c>
      <c r="I120" s="85" t="n">
        <v>4780</v>
      </c>
    </row>
    <row r="121" customFormat="false" ht="15" hidden="false" customHeight="false" outlineLevel="0" collapsed="false">
      <c r="B121" s="50" t="s">
        <v>418</v>
      </c>
      <c r="C121" s="50" t="s">
        <v>297</v>
      </c>
      <c r="D121" s="83" t="n">
        <v>2686</v>
      </c>
      <c r="F121" s="16"/>
      <c r="G121" s="84"/>
      <c r="H121" s="15" t="s">
        <v>481</v>
      </c>
      <c r="I121" s="85" t="n">
        <v>4786</v>
      </c>
    </row>
    <row r="122" customFormat="false" ht="15" hidden="false" customHeight="false" outlineLevel="0" collapsed="false">
      <c r="B122" s="50" t="s">
        <v>419</v>
      </c>
      <c r="C122" s="50" t="s">
        <v>279</v>
      </c>
      <c r="D122" s="83" t="n">
        <v>4417</v>
      </c>
      <c r="F122" s="16"/>
      <c r="G122" s="84"/>
      <c r="H122" s="15" t="s">
        <v>355</v>
      </c>
      <c r="I122" s="85" t="n">
        <v>4836</v>
      </c>
    </row>
    <row r="123" customFormat="false" ht="15" hidden="false" customHeight="false" outlineLevel="0" collapsed="false">
      <c r="B123" s="50" t="s">
        <v>420</v>
      </c>
      <c r="C123" s="50" t="s">
        <v>284</v>
      </c>
      <c r="D123" s="83" t="n">
        <v>8927</v>
      </c>
      <c r="F123" s="16"/>
      <c r="G123" s="84"/>
      <c r="H123" s="15" t="s">
        <v>454</v>
      </c>
      <c r="I123" s="85" t="n">
        <v>4868</v>
      </c>
    </row>
    <row r="124" customFormat="false" ht="15" hidden="false" customHeight="false" outlineLevel="0" collapsed="false">
      <c r="B124" s="50" t="s">
        <v>421</v>
      </c>
      <c r="C124" s="50" t="s">
        <v>300</v>
      </c>
      <c r="D124" s="83" t="n">
        <v>2360</v>
      </c>
      <c r="F124" s="16"/>
      <c r="G124" s="84"/>
      <c r="H124" s="15" t="s">
        <v>493</v>
      </c>
      <c r="I124" s="85" t="n">
        <v>4899</v>
      </c>
    </row>
    <row r="125" customFormat="false" ht="15" hidden="false" customHeight="false" outlineLevel="0" collapsed="false">
      <c r="B125" s="50" t="s">
        <v>422</v>
      </c>
      <c r="C125" s="50" t="s">
        <v>286</v>
      </c>
      <c r="D125" s="83" t="n">
        <v>5605</v>
      </c>
      <c r="F125" s="16"/>
      <c r="G125" s="84"/>
      <c r="H125" s="15" t="s">
        <v>317</v>
      </c>
      <c r="I125" s="85" t="n">
        <v>4998</v>
      </c>
    </row>
    <row r="126" customFormat="false" ht="15" hidden="false" customHeight="false" outlineLevel="0" collapsed="false">
      <c r="B126" s="50" t="s">
        <v>423</v>
      </c>
      <c r="C126" s="50" t="s">
        <v>311</v>
      </c>
      <c r="D126" s="83" t="n">
        <v>6926</v>
      </c>
      <c r="F126" s="16"/>
      <c r="G126" s="84"/>
      <c r="H126" s="15" t="s">
        <v>358</v>
      </c>
      <c r="I126" s="85" t="n">
        <v>5025</v>
      </c>
    </row>
    <row r="127" customFormat="false" ht="15" hidden="false" customHeight="false" outlineLevel="0" collapsed="false">
      <c r="B127" s="50" t="s">
        <v>424</v>
      </c>
      <c r="C127" s="50" t="s">
        <v>302</v>
      </c>
      <c r="D127" s="83" t="n">
        <v>7429</v>
      </c>
      <c r="F127" s="16"/>
      <c r="G127" s="84"/>
      <c r="H127" s="15" t="s">
        <v>305</v>
      </c>
      <c r="I127" s="85" t="n">
        <v>5059</v>
      </c>
    </row>
    <row r="128" customFormat="false" ht="15" hidden="false" customHeight="false" outlineLevel="0" collapsed="false">
      <c r="B128" s="50" t="s">
        <v>425</v>
      </c>
      <c r="C128" s="50" t="s">
        <v>284</v>
      </c>
      <c r="D128" s="83" t="n">
        <v>1370</v>
      </c>
      <c r="F128" s="16"/>
      <c r="G128" s="84"/>
      <c r="H128" s="15" t="s">
        <v>525</v>
      </c>
      <c r="I128" s="85" t="n">
        <v>5076</v>
      </c>
    </row>
    <row r="129" customFormat="false" ht="15" hidden="false" customHeight="false" outlineLevel="0" collapsed="false">
      <c r="B129" s="50" t="s">
        <v>426</v>
      </c>
      <c r="C129" s="50" t="s">
        <v>353</v>
      </c>
      <c r="D129" s="83" t="n">
        <v>7042</v>
      </c>
      <c r="F129" s="16"/>
      <c r="G129" s="84"/>
      <c r="H129" s="15" t="s">
        <v>556</v>
      </c>
      <c r="I129" s="85" t="n">
        <v>5123</v>
      </c>
    </row>
    <row r="130" customFormat="false" ht="15" hidden="false" customHeight="false" outlineLevel="0" collapsed="false">
      <c r="B130" s="50" t="s">
        <v>427</v>
      </c>
      <c r="C130" s="50" t="s">
        <v>311</v>
      </c>
      <c r="D130" s="83" t="n">
        <v>7823</v>
      </c>
      <c r="F130" s="16"/>
      <c r="G130" s="84"/>
      <c r="H130" s="15" t="s">
        <v>557</v>
      </c>
      <c r="I130" s="85" t="n">
        <v>5175</v>
      </c>
    </row>
    <row r="131" customFormat="false" ht="15" hidden="false" customHeight="false" outlineLevel="0" collapsed="false">
      <c r="B131" s="50" t="s">
        <v>428</v>
      </c>
      <c r="C131" s="50" t="s">
        <v>304</v>
      </c>
      <c r="D131" s="83" t="n">
        <v>396</v>
      </c>
      <c r="F131" s="16"/>
      <c r="G131" s="84"/>
      <c r="H131" s="15" t="s">
        <v>527</v>
      </c>
      <c r="I131" s="85" t="n">
        <v>5204</v>
      </c>
    </row>
    <row r="132" customFormat="false" ht="15" hidden="false" customHeight="false" outlineLevel="0" collapsed="false">
      <c r="B132" s="50" t="s">
        <v>429</v>
      </c>
      <c r="C132" s="50" t="s">
        <v>284</v>
      </c>
      <c r="D132" s="83" t="n">
        <v>2409</v>
      </c>
      <c r="F132" s="16"/>
      <c r="G132" s="84"/>
      <c r="H132" s="15" t="s">
        <v>492</v>
      </c>
      <c r="I132" s="85" t="n">
        <v>5231</v>
      </c>
    </row>
    <row r="133" customFormat="false" ht="15" hidden="false" customHeight="false" outlineLevel="0" collapsed="false">
      <c r="B133" s="50" t="s">
        <v>430</v>
      </c>
      <c r="C133" s="50" t="s">
        <v>318</v>
      </c>
      <c r="D133" s="83" t="n">
        <v>8930</v>
      </c>
      <c r="F133" s="16"/>
      <c r="G133" s="84"/>
      <c r="H133" s="15" t="s">
        <v>396</v>
      </c>
      <c r="I133" s="85" t="n">
        <v>5269</v>
      </c>
    </row>
    <row r="134" customFormat="false" ht="15" hidden="false" customHeight="false" outlineLevel="0" collapsed="false">
      <c r="B134" s="50" t="s">
        <v>431</v>
      </c>
      <c r="C134" s="50" t="s">
        <v>297</v>
      </c>
      <c r="D134" s="83" t="n">
        <v>4056</v>
      </c>
      <c r="F134" s="16"/>
      <c r="G134" s="84"/>
      <c r="H134" s="15" t="s">
        <v>549</v>
      </c>
      <c r="I134" s="85" t="n">
        <v>5302</v>
      </c>
    </row>
    <row r="135" customFormat="false" ht="15" hidden="false" customHeight="false" outlineLevel="0" collapsed="false">
      <c r="B135" s="50" t="s">
        <v>432</v>
      </c>
      <c r="C135" s="50" t="s">
        <v>309</v>
      </c>
      <c r="D135" s="83" t="n">
        <v>4676</v>
      </c>
      <c r="F135" s="16"/>
      <c r="G135" s="84"/>
      <c r="H135" s="15" t="s">
        <v>333</v>
      </c>
      <c r="I135" s="85" t="n">
        <v>5334</v>
      </c>
    </row>
    <row r="136" customFormat="false" ht="15" hidden="false" customHeight="false" outlineLevel="0" collapsed="false">
      <c r="B136" s="50" t="s">
        <v>433</v>
      </c>
      <c r="C136" s="50" t="s">
        <v>292</v>
      </c>
      <c r="D136" s="83" t="n">
        <v>9424</v>
      </c>
      <c r="F136" s="16"/>
      <c r="G136" s="84"/>
      <c r="H136" s="15" t="s">
        <v>403</v>
      </c>
      <c r="I136" s="85" t="n">
        <v>5340</v>
      </c>
    </row>
    <row r="137" customFormat="false" ht="15" hidden="false" customHeight="false" outlineLevel="0" collapsed="false">
      <c r="B137" s="50" t="s">
        <v>434</v>
      </c>
      <c r="C137" s="50" t="s">
        <v>342</v>
      </c>
      <c r="D137" s="83" t="n">
        <v>7443</v>
      </c>
      <c r="F137" s="16"/>
      <c r="G137" s="84"/>
      <c r="H137" s="15" t="s">
        <v>415</v>
      </c>
      <c r="I137" s="85" t="n">
        <v>5437</v>
      </c>
    </row>
    <row r="138" customFormat="false" ht="15" hidden="false" customHeight="false" outlineLevel="0" collapsed="false">
      <c r="B138" s="50" t="s">
        <v>435</v>
      </c>
      <c r="C138" s="50" t="s">
        <v>318</v>
      </c>
      <c r="D138" s="83" t="n">
        <v>8839</v>
      </c>
      <c r="F138" s="16"/>
      <c r="G138" s="84"/>
      <c r="H138" s="15" t="s">
        <v>475</v>
      </c>
      <c r="I138" s="85" t="n">
        <v>5466</v>
      </c>
    </row>
    <row r="139" customFormat="false" ht="15" hidden="false" customHeight="false" outlineLevel="0" collapsed="false">
      <c r="B139" s="50" t="s">
        <v>436</v>
      </c>
      <c r="C139" s="50" t="s">
        <v>292</v>
      </c>
      <c r="D139" s="83" t="n">
        <v>9386</v>
      </c>
      <c r="F139" s="16"/>
      <c r="G139" s="84"/>
      <c r="H139" s="15" t="s">
        <v>522</v>
      </c>
      <c r="I139" s="85" t="n">
        <v>5475</v>
      </c>
    </row>
    <row r="140" customFormat="false" ht="15" hidden="false" customHeight="false" outlineLevel="0" collapsed="false">
      <c r="B140" s="50" t="s">
        <v>437</v>
      </c>
      <c r="C140" s="50" t="s">
        <v>328</v>
      </c>
      <c r="D140" s="83" t="n">
        <v>6699</v>
      </c>
      <c r="F140" s="16"/>
      <c r="G140" s="84"/>
      <c r="H140" s="15" t="s">
        <v>505</v>
      </c>
      <c r="I140" s="85" t="n">
        <v>5530</v>
      </c>
    </row>
    <row r="141" customFormat="false" ht="15" hidden="false" customHeight="false" outlineLevel="0" collapsed="false">
      <c r="B141" s="50" t="s">
        <v>438</v>
      </c>
      <c r="C141" s="50" t="s">
        <v>321</v>
      </c>
      <c r="D141" s="83" t="n">
        <v>6209</v>
      </c>
      <c r="F141" s="16"/>
      <c r="G141" s="84"/>
      <c r="H141" s="15" t="s">
        <v>413</v>
      </c>
      <c r="I141" s="85" t="n">
        <v>5575</v>
      </c>
    </row>
    <row r="142" customFormat="false" ht="15" hidden="false" customHeight="false" outlineLevel="0" collapsed="false">
      <c r="B142" s="50" t="s">
        <v>439</v>
      </c>
      <c r="C142" s="50" t="s">
        <v>364</v>
      </c>
      <c r="D142" s="83" t="n">
        <v>6944</v>
      </c>
      <c r="F142" s="16"/>
      <c r="G142" s="84"/>
      <c r="H142" s="15" t="s">
        <v>558</v>
      </c>
      <c r="I142" s="85" t="n">
        <v>5575</v>
      </c>
    </row>
    <row r="143" customFormat="false" ht="15" hidden="false" customHeight="false" outlineLevel="0" collapsed="false">
      <c r="B143" s="50" t="s">
        <v>440</v>
      </c>
      <c r="C143" s="50" t="s">
        <v>342</v>
      </c>
      <c r="D143" s="83" t="n">
        <v>528</v>
      </c>
      <c r="F143" s="16"/>
      <c r="G143" s="84"/>
      <c r="H143" s="15" t="s">
        <v>422</v>
      </c>
      <c r="I143" s="85" t="n">
        <v>5605</v>
      </c>
    </row>
    <row r="144" customFormat="false" ht="15" hidden="false" customHeight="false" outlineLevel="0" collapsed="false">
      <c r="B144" s="50" t="s">
        <v>441</v>
      </c>
      <c r="C144" s="50" t="s">
        <v>373</v>
      </c>
      <c r="D144" s="83" t="n">
        <v>3014</v>
      </c>
      <c r="F144" s="16"/>
      <c r="G144" s="84"/>
      <c r="H144" s="15" t="s">
        <v>390</v>
      </c>
      <c r="I144" s="85" t="n">
        <v>5652</v>
      </c>
    </row>
    <row r="145" customFormat="false" ht="15" hidden="false" customHeight="false" outlineLevel="0" collapsed="false">
      <c r="B145" s="50" t="s">
        <v>442</v>
      </c>
      <c r="C145" s="50" t="s">
        <v>279</v>
      </c>
      <c r="D145" s="83" t="n">
        <v>9925</v>
      </c>
      <c r="F145" s="16"/>
      <c r="G145" s="84"/>
      <c r="H145" s="15" t="s">
        <v>405</v>
      </c>
      <c r="I145" s="85" t="n">
        <v>5669</v>
      </c>
    </row>
    <row r="146" customFormat="false" ht="15" hidden="false" customHeight="false" outlineLevel="0" collapsed="false">
      <c r="B146" s="50" t="s">
        <v>443</v>
      </c>
      <c r="C146" s="50" t="s">
        <v>297</v>
      </c>
      <c r="D146" s="83" t="n">
        <v>2195</v>
      </c>
      <c r="F146" s="16"/>
      <c r="G146" s="84"/>
      <c r="H146" s="15" t="s">
        <v>535</v>
      </c>
      <c r="I146" s="85" t="n">
        <v>5697</v>
      </c>
    </row>
    <row r="147" customFormat="false" ht="15" hidden="false" customHeight="false" outlineLevel="0" collapsed="false">
      <c r="B147" s="50" t="s">
        <v>444</v>
      </c>
      <c r="C147" s="50" t="s">
        <v>318</v>
      </c>
      <c r="D147" s="83" t="n">
        <v>342</v>
      </c>
      <c r="F147" s="16"/>
      <c r="G147" s="84"/>
      <c r="H147" s="15" t="s">
        <v>391</v>
      </c>
      <c r="I147" s="85" t="n">
        <v>5710</v>
      </c>
    </row>
    <row r="148" customFormat="false" ht="15" hidden="false" customHeight="false" outlineLevel="0" collapsed="false">
      <c r="B148" s="50" t="s">
        <v>445</v>
      </c>
      <c r="C148" s="50" t="s">
        <v>318</v>
      </c>
      <c r="D148" s="83" t="n">
        <v>6291</v>
      </c>
      <c r="F148" s="16"/>
      <c r="G148" s="84"/>
      <c r="H148" s="15" t="s">
        <v>369</v>
      </c>
      <c r="I148" s="85" t="n">
        <v>5727</v>
      </c>
    </row>
    <row r="149" customFormat="false" ht="15" hidden="false" customHeight="false" outlineLevel="0" collapsed="false">
      <c r="B149" s="50" t="s">
        <v>446</v>
      </c>
      <c r="C149" s="50" t="s">
        <v>342</v>
      </c>
      <c r="D149" s="83" t="n">
        <v>3778</v>
      </c>
      <c r="F149" s="16"/>
      <c r="G149" s="84"/>
      <c r="H149" s="15" t="s">
        <v>331</v>
      </c>
      <c r="I149" s="85" t="n">
        <v>5746</v>
      </c>
    </row>
    <row r="150" customFormat="false" ht="15" hidden="false" customHeight="false" outlineLevel="0" collapsed="false">
      <c r="B150" s="50" t="s">
        <v>447</v>
      </c>
      <c r="C150" s="50" t="s">
        <v>364</v>
      </c>
      <c r="D150" s="83" t="n">
        <v>6934</v>
      </c>
      <c r="F150" s="16"/>
      <c r="G150" s="84"/>
      <c r="H150" s="15" t="s">
        <v>523</v>
      </c>
      <c r="I150" s="85" t="n">
        <v>5754</v>
      </c>
    </row>
    <row r="151" customFormat="false" ht="15" hidden="false" customHeight="false" outlineLevel="0" collapsed="false">
      <c r="B151" s="50" t="s">
        <v>448</v>
      </c>
      <c r="C151" s="50" t="s">
        <v>297</v>
      </c>
      <c r="D151" s="83" t="n">
        <v>7583</v>
      </c>
      <c r="F151" s="16"/>
      <c r="G151" s="84"/>
      <c r="H151" s="15" t="s">
        <v>399</v>
      </c>
      <c r="I151" s="85" t="n">
        <v>5812</v>
      </c>
    </row>
    <row r="152" customFormat="false" ht="15" hidden="false" customHeight="false" outlineLevel="0" collapsed="false">
      <c r="B152" s="50" t="s">
        <v>449</v>
      </c>
      <c r="C152" s="50" t="s">
        <v>302</v>
      </c>
      <c r="D152" s="83" t="n">
        <v>1884</v>
      </c>
      <c r="F152" s="16"/>
      <c r="G152" s="84"/>
      <c r="H152" s="15" t="s">
        <v>506</v>
      </c>
      <c r="I152" s="85" t="n">
        <v>5845</v>
      </c>
    </row>
    <row r="153" customFormat="false" ht="15" hidden="false" customHeight="false" outlineLevel="0" collapsed="false">
      <c r="B153" s="50" t="s">
        <v>450</v>
      </c>
      <c r="C153" s="50" t="s">
        <v>373</v>
      </c>
      <c r="D153" s="83" t="n">
        <v>6829</v>
      </c>
      <c r="F153" s="16"/>
      <c r="G153" s="84"/>
      <c r="H153" s="15" t="s">
        <v>451</v>
      </c>
      <c r="I153" s="85" t="n">
        <v>5847</v>
      </c>
    </row>
    <row r="154" customFormat="false" ht="15" hidden="false" customHeight="false" outlineLevel="0" collapsed="false">
      <c r="B154" s="50" t="s">
        <v>451</v>
      </c>
      <c r="C154" s="50" t="s">
        <v>373</v>
      </c>
      <c r="D154" s="83" t="n">
        <v>5847</v>
      </c>
      <c r="F154" s="16"/>
      <c r="G154" s="84"/>
      <c r="H154" s="15" t="s">
        <v>327</v>
      </c>
      <c r="I154" s="85" t="n">
        <v>5913</v>
      </c>
    </row>
    <row r="155" customFormat="false" ht="15" hidden="false" customHeight="false" outlineLevel="0" collapsed="false">
      <c r="B155" s="50" t="s">
        <v>452</v>
      </c>
      <c r="C155" s="50" t="s">
        <v>321</v>
      </c>
      <c r="D155" s="83" t="n">
        <v>6502</v>
      </c>
      <c r="F155" s="16"/>
      <c r="G155" s="84"/>
      <c r="H155" s="15" t="s">
        <v>352</v>
      </c>
      <c r="I155" s="85" t="n">
        <v>6039</v>
      </c>
    </row>
    <row r="156" customFormat="false" ht="15" hidden="false" customHeight="false" outlineLevel="0" collapsed="false">
      <c r="B156" s="50" t="s">
        <v>453</v>
      </c>
      <c r="C156" s="50" t="s">
        <v>353</v>
      </c>
      <c r="D156" s="83" t="n">
        <v>214</v>
      </c>
      <c r="F156" s="16"/>
      <c r="G156" s="84"/>
      <c r="H156" s="15" t="s">
        <v>553</v>
      </c>
      <c r="I156" s="85" t="n">
        <v>6070</v>
      </c>
    </row>
    <row r="157" customFormat="false" ht="15" hidden="false" customHeight="false" outlineLevel="0" collapsed="false">
      <c r="B157" s="50" t="s">
        <v>454</v>
      </c>
      <c r="C157" s="50" t="s">
        <v>294</v>
      </c>
      <c r="D157" s="83" t="n">
        <v>4868</v>
      </c>
      <c r="F157" s="16"/>
      <c r="G157" s="84"/>
      <c r="H157" s="15" t="s">
        <v>332</v>
      </c>
      <c r="I157" s="85" t="n">
        <v>6071</v>
      </c>
    </row>
    <row r="158" customFormat="false" ht="15" hidden="false" customHeight="false" outlineLevel="0" collapsed="false">
      <c r="B158" s="50" t="s">
        <v>455</v>
      </c>
      <c r="C158" s="50" t="s">
        <v>313</v>
      </c>
      <c r="D158" s="83" t="n">
        <v>153</v>
      </c>
      <c r="F158" s="16"/>
      <c r="G158" s="84"/>
      <c r="H158" s="15" t="s">
        <v>343</v>
      </c>
      <c r="I158" s="85" t="n">
        <v>6200</v>
      </c>
    </row>
    <row r="159" customFormat="false" ht="15" hidden="false" customHeight="false" outlineLevel="0" collapsed="false">
      <c r="B159" s="50" t="s">
        <v>456</v>
      </c>
      <c r="C159" s="50" t="s">
        <v>297</v>
      </c>
      <c r="D159" s="83" t="n">
        <v>1043</v>
      </c>
      <c r="F159" s="16"/>
      <c r="G159" s="84"/>
      <c r="H159" s="15" t="s">
        <v>363</v>
      </c>
      <c r="I159" s="85" t="n">
        <v>6207</v>
      </c>
    </row>
    <row r="160" customFormat="false" ht="15" hidden="false" customHeight="false" outlineLevel="0" collapsed="false">
      <c r="B160" s="50" t="s">
        <v>457</v>
      </c>
      <c r="C160" s="50" t="s">
        <v>292</v>
      </c>
      <c r="D160" s="83" t="n">
        <v>9611</v>
      </c>
      <c r="F160" s="16"/>
      <c r="G160" s="84"/>
      <c r="H160" s="15" t="s">
        <v>438</v>
      </c>
      <c r="I160" s="85" t="n">
        <v>6209</v>
      </c>
    </row>
    <row r="161" customFormat="false" ht="15" hidden="false" customHeight="false" outlineLevel="0" collapsed="false">
      <c r="B161" s="50" t="s">
        <v>458</v>
      </c>
      <c r="C161" s="50" t="s">
        <v>328</v>
      </c>
      <c r="D161" s="83" t="n">
        <v>7616</v>
      </c>
      <c r="F161" s="16"/>
      <c r="G161" s="84"/>
      <c r="H161" s="15" t="s">
        <v>501</v>
      </c>
      <c r="I161" s="85" t="n">
        <v>6277</v>
      </c>
    </row>
    <row r="162" customFormat="false" ht="15" hidden="false" customHeight="false" outlineLevel="0" collapsed="false">
      <c r="B162" s="50" t="s">
        <v>459</v>
      </c>
      <c r="C162" s="50" t="s">
        <v>311</v>
      </c>
      <c r="D162" s="83" t="n">
        <v>7076</v>
      </c>
      <c r="F162" s="16"/>
      <c r="G162" s="84"/>
      <c r="H162" s="15" t="s">
        <v>445</v>
      </c>
      <c r="I162" s="85" t="n">
        <v>6291</v>
      </c>
    </row>
    <row r="163" customFormat="false" ht="15" hidden="false" customHeight="false" outlineLevel="0" collapsed="false">
      <c r="B163" s="50" t="s">
        <v>460</v>
      </c>
      <c r="C163" s="50" t="s">
        <v>373</v>
      </c>
      <c r="D163" s="83" t="n">
        <v>2227</v>
      </c>
      <c r="F163" s="16"/>
      <c r="G163" s="84"/>
      <c r="H163" s="15" t="s">
        <v>388</v>
      </c>
      <c r="I163" s="85" t="n">
        <v>6318</v>
      </c>
    </row>
    <row r="164" customFormat="false" ht="15" hidden="false" customHeight="false" outlineLevel="0" collapsed="false">
      <c r="B164" s="50" t="s">
        <v>461</v>
      </c>
      <c r="C164" s="50" t="s">
        <v>313</v>
      </c>
      <c r="D164" s="83" t="n">
        <v>8410</v>
      </c>
      <c r="F164" s="16"/>
      <c r="G164" s="84"/>
      <c r="H164" s="15" t="s">
        <v>362</v>
      </c>
      <c r="I164" s="85" t="n">
        <v>6352</v>
      </c>
    </row>
    <row r="165" customFormat="false" ht="15" hidden="false" customHeight="false" outlineLevel="0" collapsed="false">
      <c r="B165" s="50" t="s">
        <v>462</v>
      </c>
      <c r="C165" s="50" t="s">
        <v>279</v>
      </c>
      <c r="D165" s="83" t="n">
        <v>4105</v>
      </c>
      <c r="F165" s="16"/>
      <c r="G165" s="84"/>
      <c r="H165" s="15" t="s">
        <v>295</v>
      </c>
      <c r="I165" s="85" t="n">
        <v>6433</v>
      </c>
    </row>
    <row r="166" customFormat="false" ht="15" hidden="false" customHeight="false" outlineLevel="0" collapsed="false">
      <c r="B166" s="50" t="s">
        <v>463</v>
      </c>
      <c r="C166" s="50" t="s">
        <v>279</v>
      </c>
      <c r="D166" s="83" t="n">
        <v>4052</v>
      </c>
      <c r="F166" s="16"/>
      <c r="G166" s="84"/>
      <c r="H166" s="15" t="s">
        <v>471</v>
      </c>
      <c r="I166" s="85" t="n">
        <v>6454</v>
      </c>
    </row>
    <row r="167" customFormat="false" ht="15" hidden="false" customHeight="false" outlineLevel="0" collapsed="false">
      <c r="B167" s="50" t="s">
        <v>464</v>
      </c>
      <c r="C167" s="50" t="s">
        <v>321</v>
      </c>
      <c r="D167" s="83" t="n">
        <v>751</v>
      </c>
      <c r="F167" s="16"/>
      <c r="G167" s="84"/>
      <c r="H167" s="15" t="s">
        <v>356</v>
      </c>
      <c r="I167" s="85" t="n">
        <v>6480</v>
      </c>
    </row>
    <row r="168" customFormat="false" ht="15" hidden="false" customHeight="false" outlineLevel="0" collapsed="false">
      <c r="B168" s="50" t="s">
        <v>465</v>
      </c>
      <c r="C168" s="50" t="s">
        <v>328</v>
      </c>
      <c r="D168" s="83" t="n">
        <v>2338</v>
      </c>
      <c r="F168" s="16"/>
      <c r="G168" s="84"/>
      <c r="H168" s="15" t="s">
        <v>303</v>
      </c>
      <c r="I168" s="85" t="n">
        <v>6490</v>
      </c>
    </row>
    <row r="169" customFormat="false" ht="15" hidden="false" customHeight="false" outlineLevel="0" collapsed="false">
      <c r="B169" s="50" t="s">
        <v>466</v>
      </c>
      <c r="C169" s="50" t="s">
        <v>297</v>
      </c>
      <c r="D169" s="83" t="n">
        <v>2654</v>
      </c>
      <c r="F169" s="16"/>
      <c r="G169" s="84"/>
      <c r="H169" s="15" t="s">
        <v>509</v>
      </c>
      <c r="I169" s="85" t="n">
        <v>6492</v>
      </c>
    </row>
    <row r="170" customFormat="false" ht="15" hidden="false" customHeight="false" outlineLevel="0" collapsed="false">
      <c r="B170" s="50" t="s">
        <v>467</v>
      </c>
      <c r="C170" s="50" t="s">
        <v>383</v>
      </c>
      <c r="D170" s="83" t="n">
        <v>9317</v>
      </c>
      <c r="F170" s="16"/>
      <c r="G170" s="84"/>
      <c r="H170" s="15" t="s">
        <v>452</v>
      </c>
      <c r="I170" s="85" t="n">
        <v>6502</v>
      </c>
    </row>
    <row r="171" customFormat="false" ht="15" hidden="false" customHeight="false" outlineLevel="0" collapsed="false">
      <c r="B171" s="50" t="s">
        <v>468</v>
      </c>
      <c r="C171" s="50" t="s">
        <v>318</v>
      </c>
      <c r="D171" s="83" t="n">
        <v>1340</v>
      </c>
      <c r="F171" s="16"/>
      <c r="G171" s="84"/>
      <c r="H171" s="15" t="s">
        <v>552</v>
      </c>
      <c r="I171" s="85" t="n">
        <v>6507</v>
      </c>
    </row>
    <row r="172" customFormat="false" ht="15" hidden="false" customHeight="false" outlineLevel="0" collapsed="false">
      <c r="B172" s="50" t="s">
        <v>469</v>
      </c>
      <c r="C172" s="50" t="s">
        <v>313</v>
      </c>
      <c r="D172" s="83" t="n">
        <v>2650</v>
      </c>
      <c r="F172" s="16"/>
      <c r="G172" s="84"/>
      <c r="H172" s="15" t="s">
        <v>503</v>
      </c>
      <c r="I172" s="85" t="n">
        <v>6599</v>
      </c>
    </row>
    <row r="173" customFormat="false" ht="15" hidden="false" customHeight="false" outlineLevel="0" collapsed="false">
      <c r="B173" s="50" t="s">
        <v>470</v>
      </c>
      <c r="C173" s="50" t="s">
        <v>311</v>
      </c>
      <c r="D173" s="83" t="n">
        <v>9002</v>
      </c>
      <c r="F173" s="16"/>
      <c r="G173" s="84"/>
      <c r="H173" s="15" t="s">
        <v>528</v>
      </c>
      <c r="I173" s="85" t="n">
        <v>6641</v>
      </c>
    </row>
    <row r="174" customFormat="false" ht="15" hidden="false" customHeight="false" outlineLevel="0" collapsed="false">
      <c r="B174" s="50" t="s">
        <v>471</v>
      </c>
      <c r="C174" s="50" t="s">
        <v>286</v>
      </c>
      <c r="D174" s="83" t="n">
        <v>6454</v>
      </c>
      <c r="F174" s="16"/>
      <c r="G174" s="84"/>
      <c r="H174" s="15" t="s">
        <v>437</v>
      </c>
      <c r="I174" s="85" t="n">
        <v>6699</v>
      </c>
    </row>
    <row r="175" customFormat="false" ht="15" hidden="false" customHeight="false" outlineLevel="0" collapsed="false">
      <c r="B175" s="50" t="s">
        <v>472</v>
      </c>
      <c r="C175" s="50" t="s">
        <v>309</v>
      </c>
      <c r="D175" s="83" t="n">
        <v>3982</v>
      </c>
      <c r="F175" s="16"/>
      <c r="G175" s="84"/>
      <c r="H175" s="15" t="s">
        <v>401</v>
      </c>
      <c r="I175" s="85" t="n">
        <v>6719</v>
      </c>
    </row>
    <row r="176" customFormat="false" ht="15" hidden="false" customHeight="false" outlineLevel="0" collapsed="false">
      <c r="B176" s="50" t="s">
        <v>473</v>
      </c>
      <c r="C176" s="50" t="s">
        <v>286</v>
      </c>
      <c r="D176" s="83" t="n">
        <v>8616</v>
      </c>
      <c r="F176" s="16"/>
      <c r="G176" s="84"/>
      <c r="H176" s="15" t="s">
        <v>406</v>
      </c>
      <c r="I176" s="85" t="n">
        <v>6775</v>
      </c>
    </row>
    <row r="177" customFormat="false" ht="15" hidden="false" customHeight="false" outlineLevel="0" collapsed="false">
      <c r="B177" s="50" t="s">
        <v>474</v>
      </c>
      <c r="C177" s="50" t="s">
        <v>383</v>
      </c>
      <c r="D177" s="83" t="n">
        <v>3144</v>
      </c>
      <c r="F177" s="16"/>
      <c r="G177" s="84"/>
      <c r="H177" s="15" t="s">
        <v>402</v>
      </c>
      <c r="I177" s="85" t="n">
        <v>6827</v>
      </c>
    </row>
    <row r="178" customFormat="false" ht="15" hidden="false" customHeight="false" outlineLevel="0" collapsed="false">
      <c r="B178" s="50" t="s">
        <v>475</v>
      </c>
      <c r="C178" s="50" t="s">
        <v>297</v>
      </c>
      <c r="D178" s="83" t="n">
        <v>5466</v>
      </c>
      <c r="F178" s="16"/>
      <c r="G178" s="84"/>
      <c r="H178" s="15" t="s">
        <v>450</v>
      </c>
      <c r="I178" s="85" t="n">
        <v>6829</v>
      </c>
    </row>
    <row r="179" customFormat="false" ht="15" hidden="false" customHeight="false" outlineLevel="0" collapsed="false">
      <c r="B179" s="50" t="s">
        <v>476</v>
      </c>
      <c r="C179" s="50" t="s">
        <v>373</v>
      </c>
      <c r="D179" s="83" t="n">
        <v>4592</v>
      </c>
      <c r="F179" s="16"/>
      <c r="G179" s="84"/>
      <c r="H179" s="15" t="s">
        <v>423</v>
      </c>
      <c r="I179" s="85" t="n">
        <v>6926</v>
      </c>
    </row>
    <row r="180" customFormat="false" ht="15" hidden="false" customHeight="false" outlineLevel="0" collapsed="false">
      <c r="B180" s="50" t="s">
        <v>477</v>
      </c>
      <c r="C180" s="50" t="s">
        <v>364</v>
      </c>
      <c r="D180" s="83" t="n">
        <v>7100</v>
      </c>
      <c r="F180" s="16"/>
      <c r="G180" s="84"/>
      <c r="H180" s="15" t="s">
        <v>344</v>
      </c>
      <c r="I180" s="85" t="n">
        <v>6931</v>
      </c>
    </row>
    <row r="181" customFormat="false" ht="15" hidden="false" customHeight="false" outlineLevel="0" collapsed="false">
      <c r="B181" s="50" t="s">
        <v>478</v>
      </c>
      <c r="C181" s="50" t="s">
        <v>383</v>
      </c>
      <c r="D181" s="83" t="n">
        <v>2144</v>
      </c>
      <c r="F181" s="16"/>
      <c r="G181" s="84"/>
      <c r="H181" s="15" t="s">
        <v>447</v>
      </c>
      <c r="I181" s="85" t="n">
        <v>6934</v>
      </c>
    </row>
    <row r="182" customFormat="false" ht="15" hidden="false" customHeight="false" outlineLevel="0" collapsed="false">
      <c r="B182" s="50" t="s">
        <v>479</v>
      </c>
      <c r="C182" s="50" t="s">
        <v>304</v>
      </c>
      <c r="D182" s="83" t="n">
        <v>3678</v>
      </c>
      <c r="F182" s="16"/>
      <c r="G182" s="84"/>
      <c r="H182" s="15" t="s">
        <v>439</v>
      </c>
      <c r="I182" s="85" t="n">
        <v>6944</v>
      </c>
    </row>
    <row r="183" customFormat="false" ht="15" hidden="false" customHeight="false" outlineLevel="0" collapsed="false">
      <c r="B183" s="50" t="s">
        <v>480</v>
      </c>
      <c r="C183" s="50" t="s">
        <v>328</v>
      </c>
      <c r="D183" s="83" t="n">
        <v>2196</v>
      </c>
      <c r="F183" s="16"/>
      <c r="G183" s="84"/>
      <c r="H183" s="15" t="s">
        <v>293</v>
      </c>
      <c r="I183" s="85" t="n">
        <v>6959</v>
      </c>
    </row>
    <row r="184" customFormat="false" ht="15" hidden="false" customHeight="false" outlineLevel="0" collapsed="false">
      <c r="B184" s="50" t="s">
        <v>481</v>
      </c>
      <c r="C184" s="50" t="s">
        <v>342</v>
      </c>
      <c r="D184" s="83" t="n">
        <v>4786</v>
      </c>
      <c r="F184" s="16"/>
      <c r="G184" s="84"/>
      <c r="H184" s="15" t="s">
        <v>319</v>
      </c>
      <c r="I184" s="85" t="n">
        <v>6989</v>
      </c>
    </row>
    <row r="185" customFormat="false" ht="15" hidden="false" customHeight="false" outlineLevel="0" collapsed="false">
      <c r="B185" s="50" t="s">
        <v>482</v>
      </c>
      <c r="C185" s="50" t="s">
        <v>290</v>
      </c>
      <c r="D185" s="83" t="n">
        <v>9614</v>
      </c>
      <c r="F185" s="16"/>
      <c r="G185" s="84"/>
      <c r="H185" s="15" t="s">
        <v>411</v>
      </c>
      <c r="I185" s="85" t="n">
        <v>7019</v>
      </c>
    </row>
    <row r="186" customFormat="false" ht="15" hidden="false" customHeight="false" outlineLevel="0" collapsed="false">
      <c r="B186" s="50" t="s">
        <v>483</v>
      </c>
      <c r="C186" s="50" t="s">
        <v>284</v>
      </c>
      <c r="D186" s="83" t="n">
        <v>31</v>
      </c>
      <c r="F186" s="16"/>
      <c r="G186" s="84"/>
      <c r="H186" s="15" t="s">
        <v>484</v>
      </c>
      <c r="I186" s="85" t="n">
        <v>7030</v>
      </c>
    </row>
    <row r="187" customFormat="false" ht="15" hidden="false" customHeight="false" outlineLevel="0" collapsed="false">
      <c r="B187" s="50" t="s">
        <v>484</v>
      </c>
      <c r="C187" s="50" t="s">
        <v>321</v>
      </c>
      <c r="D187" s="83" t="n">
        <v>7030</v>
      </c>
      <c r="F187" s="16"/>
      <c r="G187" s="84"/>
      <c r="H187" s="15" t="s">
        <v>426</v>
      </c>
      <c r="I187" s="85" t="n">
        <v>7042</v>
      </c>
    </row>
    <row r="188" customFormat="false" ht="15" hidden="false" customHeight="false" outlineLevel="0" collapsed="false">
      <c r="B188" s="50" t="s">
        <v>485</v>
      </c>
      <c r="C188" s="50" t="s">
        <v>321</v>
      </c>
      <c r="D188" s="83" t="n">
        <v>4780</v>
      </c>
      <c r="F188" s="16"/>
      <c r="G188" s="84"/>
      <c r="H188" s="15" t="s">
        <v>530</v>
      </c>
      <c r="I188" s="85" t="n">
        <v>7065</v>
      </c>
    </row>
    <row r="189" customFormat="false" ht="15" hidden="false" customHeight="false" outlineLevel="0" collapsed="false">
      <c r="B189" s="50" t="s">
        <v>486</v>
      </c>
      <c r="C189" s="50" t="s">
        <v>309</v>
      </c>
      <c r="D189" s="83" t="n">
        <v>8510</v>
      </c>
      <c r="F189" s="16"/>
      <c r="G189" s="84"/>
      <c r="H189" s="15" t="s">
        <v>329</v>
      </c>
      <c r="I189" s="85" t="n">
        <v>7075</v>
      </c>
    </row>
    <row r="190" customFormat="false" ht="15" hidden="false" customHeight="false" outlineLevel="0" collapsed="false">
      <c r="B190" s="50" t="s">
        <v>487</v>
      </c>
      <c r="C190" s="50" t="s">
        <v>297</v>
      </c>
      <c r="D190" s="83" t="n">
        <v>132</v>
      </c>
      <c r="F190" s="16"/>
      <c r="G190" s="84"/>
      <c r="H190" s="15" t="s">
        <v>459</v>
      </c>
      <c r="I190" s="85" t="n">
        <v>7076</v>
      </c>
    </row>
    <row r="191" customFormat="false" ht="15" hidden="false" customHeight="false" outlineLevel="0" collapsed="false">
      <c r="B191" s="50" t="s">
        <v>488</v>
      </c>
      <c r="C191" s="50" t="s">
        <v>290</v>
      </c>
      <c r="D191" s="83" t="n">
        <v>437</v>
      </c>
      <c r="F191" s="16"/>
      <c r="G191" s="84"/>
      <c r="H191" s="15" t="s">
        <v>408</v>
      </c>
      <c r="I191" s="85" t="n">
        <v>7079</v>
      </c>
    </row>
    <row r="192" customFormat="false" ht="15" hidden="false" customHeight="false" outlineLevel="0" collapsed="false">
      <c r="B192" s="50" t="s">
        <v>489</v>
      </c>
      <c r="C192" s="50" t="s">
        <v>292</v>
      </c>
      <c r="D192" s="83" t="n">
        <v>7848</v>
      </c>
      <c r="F192" s="16"/>
      <c r="G192" s="84"/>
      <c r="H192" s="15" t="s">
        <v>477</v>
      </c>
      <c r="I192" s="85" t="n">
        <v>7100</v>
      </c>
    </row>
    <row r="193" customFormat="false" ht="15" hidden="false" customHeight="false" outlineLevel="0" collapsed="false">
      <c r="B193" s="50" t="s">
        <v>490</v>
      </c>
      <c r="C193" s="50" t="s">
        <v>318</v>
      </c>
      <c r="D193" s="83" t="n">
        <v>8899</v>
      </c>
      <c r="F193" s="16"/>
      <c r="G193" s="84"/>
      <c r="H193" s="15" t="s">
        <v>360</v>
      </c>
      <c r="I193" s="85" t="n">
        <v>7155</v>
      </c>
    </row>
    <row r="194" customFormat="false" ht="15" hidden="false" customHeight="false" outlineLevel="0" collapsed="false">
      <c r="B194" s="50" t="s">
        <v>491</v>
      </c>
      <c r="C194" s="50" t="s">
        <v>286</v>
      </c>
      <c r="D194" s="83" t="n">
        <v>1286</v>
      </c>
      <c r="F194" s="16"/>
      <c r="G194" s="84"/>
      <c r="H194" s="15" t="s">
        <v>515</v>
      </c>
      <c r="I194" s="85" t="n">
        <v>7157</v>
      </c>
    </row>
    <row r="195" customFormat="false" ht="15" hidden="false" customHeight="false" outlineLevel="0" collapsed="false">
      <c r="B195" s="50" t="s">
        <v>492</v>
      </c>
      <c r="C195" s="50" t="s">
        <v>383</v>
      </c>
      <c r="D195" s="83" t="n">
        <v>5231</v>
      </c>
      <c r="F195" s="16"/>
      <c r="G195" s="84"/>
      <c r="H195" s="15" t="s">
        <v>532</v>
      </c>
      <c r="I195" s="85" t="n">
        <v>7184</v>
      </c>
    </row>
    <row r="196" customFormat="false" ht="15" hidden="false" customHeight="false" outlineLevel="0" collapsed="false">
      <c r="B196" s="50" t="s">
        <v>493</v>
      </c>
      <c r="C196" s="50" t="s">
        <v>297</v>
      </c>
      <c r="D196" s="83" t="n">
        <v>4899</v>
      </c>
      <c r="F196" s="16"/>
      <c r="G196" s="84"/>
      <c r="H196" s="15" t="s">
        <v>380</v>
      </c>
      <c r="I196" s="85" t="n">
        <v>7216</v>
      </c>
    </row>
    <row r="197" customFormat="false" ht="15" hidden="false" customHeight="false" outlineLevel="0" collapsed="false">
      <c r="B197" s="50" t="s">
        <v>494</v>
      </c>
      <c r="C197" s="50" t="s">
        <v>364</v>
      </c>
      <c r="D197" s="83" t="n">
        <v>568</v>
      </c>
      <c r="F197" s="16"/>
      <c r="G197" s="84"/>
      <c r="H197" s="15" t="s">
        <v>285</v>
      </c>
      <c r="I197" s="85" t="n">
        <v>7288</v>
      </c>
    </row>
    <row r="198" customFormat="false" ht="15" hidden="false" customHeight="false" outlineLevel="0" collapsed="false">
      <c r="B198" s="50" t="s">
        <v>495</v>
      </c>
      <c r="C198" s="50" t="s">
        <v>318</v>
      </c>
      <c r="D198" s="83" t="n">
        <v>4019</v>
      </c>
      <c r="F198" s="16"/>
      <c r="G198" s="84"/>
      <c r="H198" s="15" t="s">
        <v>372</v>
      </c>
      <c r="I198" s="85" t="n">
        <v>7364</v>
      </c>
    </row>
    <row r="199" customFormat="false" ht="15" hidden="false" customHeight="false" outlineLevel="0" collapsed="false">
      <c r="B199" s="50" t="s">
        <v>496</v>
      </c>
      <c r="C199" s="50" t="s">
        <v>300</v>
      </c>
      <c r="D199" s="83" t="n">
        <v>3042</v>
      </c>
      <c r="F199" s="16"/>
      <c r="G199" s="84"/>
      <c r="H199" s="15" t="s">
        <v>281</v>
      </c>
      <c r="I199" s="85" t="n">
        <v>7391</v>
      </c>
    </row>
    <row r="200" customFormat="false" ht="15" hidden="false" customHeight="false" outlineLevel="0" collapsed="false">
      <c r="B200" s="50" t="s">
        <v>497</v>
      </c>
      <c r="C200" s="50" t="s">
        <v>279</v>
      </c>
      <c r="D200" s="83" t="n">
        <v>2088</v>
      </c>
      <c r="F200" s="16"/>
      <c r="G200" s="84"/>
      <c r="H200" s="15" t="s">
        <v>498</v>
      </c>
      <c r="I200" s="85" t="n">
        <v>7422</v>
      </c>
    </row>
    <row r="201" customFormat="false" ht="15" hidden="false" customHeight="false" outlineLevel="0" collapsed="false">
      <c r="B201" s="50" t="s">
        <v>498</v>
      </c>
      <c r="C201" s="50" t="s">
        <v>364</v>
      </c>
      <c r="D201" s="83" t="n">
        <v>7422</v>
      </c>
      <c r="F201" s="16"/>
      <c r="G201" s="84"/>
      <c r="H201" s="15" t="s">
        <v>424</v>
      </c>
      <c r="I201" s="85" t="n">
        <v>7429</v>
      </c>
    </row>
    <row r="202" customFormat="false" ht="15" hidden="false" customHeight="false" outlineLevel="0" collapsed="false">
      <c r="B202" s="50" t="s">
        <v>499</v>
      </c>
      <c r="C202" s="50" t="s">
        <v>292</v>
      </c>
      <c r="D202" s="83" t="n">
        <v>3738</v>
      </c>
      <c r="F202" s="16"/>
      <c r="G202" s="84"/>
      <c r="H202" s="15" t="s">
        <v>434</v>
      </c>
      <c r="I202" s="85" t="n">
        <v>7443</v>
      </c>
    </row>
    <row r="203" customFormat="false" ht="15" hidden="false" customHeight="false" outlineLevel="0" collapsed="false">
      <c r="B203" s="50" t="s">
        <v>500</v>
      </c>
      <c r="C203" s="50" t="s">
        <v>279</v>
      </c>
      <c r="D203" s="83" t="n">
        <v>9639</v>
      </c>
      <c r="F203" s="16"/>
      <c r="G203" s="84"/>
      <c r="H203" s="15" t="s">
        <v>361</v>
      </c>
      <c r="I203" s="85" t="n">
        <v>7483</v>
      </c>
    </row>
    <row r="204" customFormat="false" ht="15" hidden="false" customHeight="false" outlineLevel="0" collapsed="false">
      <c r="B204" s="50" t="s">
        <v>501</v>
      </c>
      <c r="C204" s="50" t="s">
        <v>318</v>
      </c>
      <c r="D204" s="83" t="n">
        <v>6277</v>
      </c>
      <c r="F204" s="16"/>
      <c r="G204" s="84"/>
      <c r="H204" s="15" t="s">
        <v>387</v>
      </c>
      <c r="I204" s="85" t="n">
        <v>7487</v>
      </c>
    </row>
    <row r="205" customFormat="false" ht="15" hidden="false" customHeight="false" outlineLevel="0" collapsed="false">
      <c r="B205" s="50" t="s">
        <v>502</v>
      </c>
      <c r="C205" s="50" t="s">
        <v>282</v>
      </c>
      <c r="D205" s="83" t="n">
        <v>1246</v>
      </c>
      <c r="F205" s="16"/>
      <c r="G205" s="84"/>
      <c r="H205" s="15" t="s">
        <v>310</v>
      </c>
      <c r="I205" s="85" t="n">
        <v>7496</v>
      </c>
    </row>
    <row r="206" customFormat="false" ht="15" hidden="false" customHeight="false" outlineLevel="0" collapsed="false">
      <c r="B206" s="50" t="s">
        <v>503</v>
      </c>
      <c r="C206" s="50" t="s">
        <v>290</v>
      </c>
      <c r="D206" s="83" t="n">
        <v>6599</v>
      </c>
      <c r="F206" s="16"/>
      <c r="G206" s="84"/>
      <c r="H206" s="15" t="s">
        <v>510</v>
      </c>
      <c r="I206" s="85" t="n">
        <v>7549</v>
      </c>
    </row>
    <row r="207" customFormat="false" ht="15" hidden="false" customHeight="false" outlineLevel="0" collapsed="false">
      <c r="B207" s="50" t="s">
        <v>504</v>
      </c>
      <c r="C207" s="50" t="s">
        <v>297</v>
      </c>
      <c r="D207" s="83" t="n">
        <v>3558</v>
      </c>
      <c r="F207" s="16"/>
      <c r="G207" s="84"/>
      <c r="H207" s="15" t="s">
        <v>545</v>
      </c>
      <c r="I207" s="85" t="n">
        <v>7555</v>
      </c>
    </row>
    <row r="208" customFormat="false" ht="15" hidden="false" customHeight="false" outlineLevel="0" collapsed="false">
      <c r="B208" s="50" t="s">
        <v>505</v>
      </c>
      <c r="C208" s="50" t="s">
        <v>309</v>
      </c>
      <c r="D208" s="83" t="n">
        <v>5530</v>
      </c>
      <c r="F208" s="16"/>
      <c r="G208" s="84"/>
      <c r="H208" s="15" t="s">
        <v>448</v>
      </c>
      <c r="I208" s="85" t="n">
        <v>7583</v>
      </c>
    </row>
    <row r="209" customFormat="false" ht="15" hidden="false" customHeight="false" outlineLevel="0" collapsed="false">
      <c r="B209" s="50" t="s">
        <v>506</v>
      </c>
      <c r="C209" s="50" t="s">
        <v>300</v>
      </c>
      <c r="D209" s="83" t="n">
        <v>5845</v>
      </c>
      <c r="F209" s="16"/>
      <c r="G209" s="84"/>
      <c r="H209" s="15" t="s">
        <v>458</v>
      </c>
      <c r="I209" s="85" t="n">
        <v>7616</v>
      </c>
    </row>
    <row r="210" customFormat="false" ht="15" hidden="false" customHeight="false" outlineLevel="0" collapsed="false">
      <c r="B210" s="50" t="s">
        <v>507</v>
      </c>
      <c r="C210" s="50" t="s">
        <v>353</v>
      </c>
      <c r="D210" s="83" t="n">
        <v>4350</v>
      </c>
      <c r="F210" s="16"/>
      <c r="G210" s="84"/>
      <c r="H210" s="15" t="s">
        <v>427</v>
      </c>
      <c r="I210" s="85" t="n">
        <v>7823</v>
      </c>
    </row>
    <row r="211" customFormat="false" ht="15" hidden="false" customHeight="false" outlineLevel="0" collapsed="false">
      <c r="B211" s="50" t="s">
        <v>508</v>
      </c>
      <c r="C211" s="50" t="s">
        <v>286</v>
      </c>
      <c r="D211" s="83" t="n">
        <v>8426</v>
      </c>
      <c r="F211" s="16"/>
      <c r="G211" s="84"/>
      <c r="H211" s="15" t="s">
        <v>489</v>
      </c>
      <c r="I211" s="85" t="n">
        <v>7848</v>
      </c>
    </row>
    <row r="212" customFormat="false" ht="15" hidden="false" customHeight="false" outlineLevel="0" collapsed="false">
      <c r="B212" s="50" t="s">
        <v>509</v>
      </c>
      <c r="C212" s="50" t="s">
        <v>321</v>
      </c>
      <c r="D212" s="83" t="n">
        <v>6492</v>
      </c>
      <c r="F212" s="16"/>
      <c r="G212" s="84"/>
      <c r="H212" s="15" t="s">
        <v>524</v>
      </c>
      <c r="I212" s="85" t="n">
        <v>7902</v>
      </c>
    </row>
    <row r="213" customFormat="false" ht="15" hidden="false" customHeight="false" outlineLevel="0" collapsed="false">
      <c r="B213" s="50" t="s">
        <v>510</v>
      </c>
      <c r="C213" s="50" t="s">
        <v>311</v>
      </c>
      <c r="D213" s="83" t="n">
        <v>7549</v>
      </c>
      <c r="F213" s="16"/>
      <c r="G213" s="84"/>
      <c r="H213" s="15" t="s">
        <v>511</v>
      </c>
      <c r="I213" s="85" t="n">
        <v>8007</v>
      </c>
    </row>
    <row r="214" customFormat="false" ht="15" hidden="false" customHeight="false" outlineLevel="0" collapsed="false">
      <c r="B214" s="50" t="s">
        <v>511</v>
      </c>
      <c r="C214" s="50" t="s">
        <v>321</v>
      </c>
      <c r="D214" s="83" t="n">
        <v>8007</v>
      </c>
      <c r="F214" s="16"/>
      <c r="G214" s="84"/>
      <c r="H214" s="15" t="s">
        <v>278</v>
      </c>
      <c r="I214" s="85" t="n">
        <v>8021</v>
      </c>
    </row>
    <row r="215" customFormat="false" ht="15" hidden="false" customHeight="false" outlineLevel="0" collapsed="false">
      <c r="B215" s="50" t="s">
        <v>512</v>
      </c>
      <c r="C215" s="50" t="s">
        <v>311</v>
      </c>
      <c r="D215" s="83" t="n">
        <v>9577</v>
      </c>
      <c r="F215" s="16"/>
      <c r="G215" s="84"/>
      <c r="H215" s="15" t="s">
        <v>368</v>
      </c>
      <c r="I215" s="85" t="n">
        <v>8023</v>
      </c>
    </row>
    <row r="216" customFormat="false" ht="15" hidden="false" customHeight="false" outlineLevel="0" collapsed="false">
      <c r="B216" s="50" t="s">
        <v>513</v>
      </c>
      <c r="C216" s="50" t="s">
        <v>297</v>
      </c>
      <c r="D216" s="83" t="n">
        <v>1795</v>
      </c>
      <c r="F216" s="16"/>
      <c r="G216" s="84"/>
      <c r="H216" s="15" t="s">
        <v>336</v>
      </c>
      <c r="I216" s="85" t="n">
        <v>8065</v>
      </c>
    </row>
    <row r="217" customFormat="false" ht="15" hidden="false" customHeight="false" outlineLevel="0" collapsed="false">
      <c r="B217" s="50" t="s">
        <v>514</v>
      </c>
      <c r="C217" s="50" t="s">
        <v>290</v>
      </c>
      <c r="D217" s="83" t="n">
        <v>3690</v>
      </c>
      <c r="F217" s="16"/>
      <c r="G217" s="84"/>
      <c r="H217" s="15" t="s">
        <v>542</v>
      </c>
      <c r="I217" s="85" t="n">
        <v>8089</v>
      </c>
    </row>
    <row r="218" customFormat="false" ht="15" hidden="false" customHeight="false" outlineLevel="0" collapsed="false">
      <c r="B218" s="50" t="s">
        <v>515</v>
      </c>
      <c r="C218" s="50" t="s">
        <v>297</v>
      </c>
      <c r="D218" s="83" t="n">
        <v>7157</v>
      </c>
      <c r="F218" s="16"/>
      <c r="G218" s="84"/>
      <c r="H218" s="15" t="s">
        <v>371</v>
      </c>
      <c r="I218" s="85" t="n">
        <v>8120</v>
      </c>
    </row>
    <row r="219" customFormat="false" ht="15" hidden="false" customHeight="false" outlineLevel="0" collapsed="false">
      <c r="B219" s="50" t="s">
        <v>516</v>
      </c>
      <c r="C219" s="50" t="s">
        <v>288</v>
      </c>
      <c r="D219" s="83" t="n">
        <v>3445</v>
      </c>
      <c r="F219" s="16"/>
      <c r="G219" s="84"/>
      <c r="H219" s="15" t="s">
        <v>307</v>
      </c>
      <c r="I219" s="85" t="n">
        <v>8242</v>
      </c>
    </row>
    <row r="220" customFormat="false" ht="15" hidden="false" customHeight="false" outlineLevel="0" collapsed="false">
      <c r="B220" s="50" t="s">
        <v>517</v>
      </c>
      <c r="C220" s="50" t="s">
        <v>304</v>
      </c>
      <c r="D220" s="83" t="n">
        <v>9903</v>
      </c>
      <c r="F220" s="16"/>
      <c r="G220" s="84"/>
      <c r="H220" s="15" t="s">
        <v>417</v>
      </c>
      <c r="I220" s="85" t="n">
        <v>8256</v>
      </c>
    </row>
    <row r="221" customFormat="false" ht="15" hidden="false" customHeight="false" outlineLevel="0" collapsed="false">
      <c r="B221" s="50" t="s">
        <v>518</v>
      </c>
      <c r="C221" s="50" t="s">
        <v>353</v>
      </c>
      <c r="D221" s="83" t="n">
        <v>2024</v>
      </c>
      <c r="F221" s="16"/>
      <c r="G221" s="84"/>
      <c r="H221" s="15" t="s">
        <v>548</v>
      </c>
      <c r="I221" s="85" t="n">
        <v>8262</v>
      </c>
    </row>
    <row r="222" customFormat="false" ht="15" hidden="false" customHeight="false" outlineLevel="0" collapsed="false">
      <c r="B222" s="50" t="s">
        <v>519</v>
      </c>
      <c r="C222" s="50" t="s">
        <v>288</v>
      </c>
      <c r="D222" s="83" t="n">
        <v>1365</v>
      </c>
      <c r="F222" s="16"/>
      <c r="G222" s="84"/>
      <c r="H222" s="15" t="s">
        <v>537</v>
      </c>
      <c r="I222" s="85" t="n">
        <v>8317</v>
      </c>
    </row>
    <row r="223" customFormat="false" ht="15" hidden="false" customHeight="false" outlineLevel="0" collapsed="false">
      <c r="B223" s="50" t="s">
        <v>520</v>
      </c>
      <c r="C223" s="50" t="s">
        <v>292</v>
      </c>
      <c r="D223" s="83" t="n">
        <v>4158</v>
      </c>
      <c r="F223" s="16"/>
      <c r="G223" s="84"/>
      <c r="H223" s="15" t="s">
        <v>367</v>
      </c>
      <c r="I223" s="85" t="n">
        <v>8409</v>
      </c>
    </row>
    <row r="224" customFormat="false" ht="15" hidden="false" customHeight="false" outlineLevel="0" collapsed="false">
      <c r="B224" s="50" t="s">
        <v>521</v>
      </c>
      <c r="C224" s="50" t="s">
        <v>292</v>
      </c>
      <c r="D224" s="83" t="n">
        <v>3510</v>
      </c>
      <c r="F224" s="16"/>
      <c r="G224" s="84"/>
      <c r="H224" s="15" t="s">
        <v>461</v>
      </c>
      <c r="I224" s="85" t="n">
        <v>8410</v>
      </c>
    </row>
    <row r="225" customFormat="false" ht="15" hidden="false" customHeight="false" outlineLevel="0" collapsed="false">
      <c r="B225" s="50" t="s">
        <v>522</v>
      </c>
      <c r="C225" s="50" t="s">
        <v>309</v>
      </c>
      <c r="D225" s="83" t="n">
        <v>5475</v>
      </c>
      <c r="F225" s="16"/>
      <c r="G225" s="84"/>
      <c r="H225" s="15" t="s">
        <v>385</v>
      </c>
      <c r="I225" s="85" t="n">
        <v>8421</v>
      </c>
    </row>
    <row r="226" customFormat="false" ht="15" hidden="false" customHeight="false" outlineLevel="0" collapsed="false">
      <c r="B226" s="50" t="s">
        <v>523</v>
      </c>
      <c r="C226" s="50" t="s">
        <v>302</v>
      </c>
      <c r="D226" s="83" t="n">
        <v>5754</v>
      </c>
      <c r="F226" s="16"/>
      <c r="G226" s="84"/>
      <c r="H226" s="15" t="s">
        <v>508</v>
      </c>
      <c r="I226" s="85" t="n">
        <v>8426</v>
      </c>
    </row>
    <row r="227" customFormat="false" ht="15" hidden="false" customHeight="false" outlineLevel="0" collapsed="false">
      <c r="B227" s="50" t="s">
        <v>524</v>
      </c>
      <c r="C227" s="50" t="s">
        <v>311</v>
      </c>
      <c r="D227" s="83" t="n">
        <v>7902</v>
      </c>
      <c r="F227" s="16"/>
      <c r="G227" s="84"/>
      <c r="H227" s="15" t="s">
        <v>540</v>
      </c>
      <c r="I227" s="85" t="n">
        <v>8469</v>
      </c>
    </row>
    <row r="228" customFormat="false" ht="15" hidden="false" customHeight="false" outlineLevel="0" collapsed="false">
      <c r="B228" s="50" t="s">
        <v>525</v>
      </c>
      <c r="C228" s="50" t="s">
        <v>292</v>
      </c>
      <c r="D228" s="83" t="n">
        <v>5076</v>
      </c>
      <c r="F228" s="16"/>
      <c r="G228" s="84"/>
      <c r="H228" s="15" t="s">
        <v>486</v>
      </c>
      <c r="I228" s="85" t="n">
        <v>8510</v>
      </c>
    </row>
    <row r="229" customFormat="false" ht="15" hidden="false" customHeight="false" outlineLevel="0" collapsed="false">
      <c r="B229" s="50" t="s">
        <v>526</v>
      </c>
      <c r="C229" s="50" t="s">
        <v>284</v>
      </c>
      <c r="D229" s="83" t="n">
        <v>8678</v>
      </c>
      <c r="F229" s="16"/>
      <c r="G229" s="84"/>
      <c r="H229" s="15" t="s">
        <v>473</v>
      </c>
      <c r="I229" s="85" t="n">
        <v>8616</v>
      </c>
    </row>
    <row r="230" customFormat="false" ht="15" hidden="false" customHeight="false" outlineLevel="0" collapsed="false">
      <c r="B230" s="50" t="s">
        <v>527</v>
      </c>
      <c r="C230" s="50" t="s">
        <v>373</v>
      </c>
      <c r="D230" s="83" t="n">
        <v>5204</v>
      </c>
      <c r="F230" s="16"/>
      <c r="G230" s="84"/>
      <c r="H230" s="15" t="s">
        <v>541</v>
      </c>
      <c r="I230" s="85" t="n">
        <v>8638</v>
      </c>
    </row>
    <row r="231" customFormat="false" ht="15" hidden="false" customHeight="false" outlineLevel="0" collapsed="false">
      <c r="B231" s="50" t="s">
        <v>528</v>
      </c>
      <c r="C231" s="50" t="s">
        <v>284</v>
      </c>
      <c r="D231" s="83" t="n">
        <v>6641</v>
      </c>
      <c r="F231" s="16"/>
      <c r="G231" s="84"/>
      <c r="H231" s="15" t="s">
        <v>416</v>
      </c>
      <c r="I231" s="85" t="n">
        <v>8668</v>
      </c>
    </row>
    <row r="232" customFormat="false" ht="15" hidden="false" customHeight="false" outlineLevel="0" collapsed="false">
      <c r="B232" s="50" t="s">
        <v>529</v>
      </c>
      <c r="C232" s="50" t="s">
        <v>373</v>
      </c>
      <c r="D232" s="83" t="n">
        <v>1452</v>
      </c>
      <c r="F232" s="16"/>
      <c r="G232" s="84"/>
      <c r="H232" s="15" t="s">
        <v>526</v>
      </c>
      <c r="I232" s="85" t="n">
        <v>8678</v>
      </c>
    </row>
    <row r="233" customFormat="false" ht="15" hidden="false" customHeight="false" outlineLevel="0" collapsed="false">
      <c r="B233" s="50" t="s">
        <v>530</v>
      </c>
      <c r="C233" s="50" t="s">
        <v>290</v>
      </c>
      <c r="D233" s="83" t="n">
        <v>7065</v>
      </c>
      <c r="F233" s="16"/>
      <c r="G233" s="84"/>
      <c r="H233" s="15" t="s">
        <v>543</v>
      </c>
      <c r="I233" s="85" t="n">
        <v>8759</v>
      </c>
    </row>
    <row r="234" customFormat="false" ht="15" hidden="false" customHeight="false" outlineLevel="0" collapsed="false">
      <c r="B234" s="50" t="s">
        <v>531</v>
      </c>
      <c r="C234" s="50" t="s">
        <v>282</v>
      </c>
      <c r="D234" s="83" t="n">
        <v>2498</v>
      </c>
      <c r="F234" s="16"/>
      <c r="G234" s="84"/>
      <c r="H234" s="15" t="s">
        <v>435</v>
      </c>
      <c r="I234" s="85" t="n">
        <v>8839</v>
      </c>
    </row>
    <row r="235" customFormat="false" ht="15" hidden="false" customHeight="false" outlineLevel="0" collapsed="false">
      <c r="B235" s="50" t="s">
        <v>532</v>
      </c>
      <c r="C235" s="50" t="s">
        <v>321</v>
      </c>
      <c r="D235" s="83" t="n">
        <v>7184</v>
      </c>
      <c r="F235" s="16"/>
      <c r="G235" s="84"/>
      <c r="H235" s="15" t="s">
        <v>490</v>
      </c>
      <c r="I235" s="85" t="n">
        <v>8899</v>
      </c>
    </row>
    <row r="236" customFormat="false" ht="15" hidden="false" customHeight="false" outlineLevel="0" collapsed="false">
      <c r="B236" s="50" t="s">
        <v>533</v>
      </c>
      <c r="C236" s="50" t="s">
        <v>313</v>
      </c>
      <c r="D236" s="83" t="n">
        <v>4706</v>
      </c>
      <c r="F236" s="16"/>
      <c r="G236" s="84"/>
      <c r="H236" s="15" t="s">
        <v>420</v>
      </c>
      <c r="I236" s="85" t="n">
        <v>8927</v>
      </c>
    </row>
    <row r="237" customFormat="false" ht="15" hidden="false" customHeight="false" outlineLevel="0" collapsed="false">
      <c r="B237" s="50" t="s">
        <v>534</v>
      </c>
      <c r="C237" s="50" t="s">
        <v>383</v>
      </c>
      <c r="D237" s="83" t="n">
        <v>2045</v>
      </c>
      <c r="F237" s="16"/>
      <c r="G237" s="84"/>
      <c r="H237" s="15" t="s">
        <v>430</v>
      </c>
      <c r="I237" s="85" t="n">
        <v>8930</v>
      </c>
    </row>
    <row r="238" customFormat="false" ht="15" hidden="false" customHeight="false" outlineLevel="0" collapsed="false">
      <c r="B238" s="50" t="s">
        <v>535</v>
      </c>
      <c r="C238" s="50" t="s">
        <v>313</v>
      </c>
      <c r="D238" s="83" t="n">
        <v>5697</v>
      </c>
      <c r="F238" s="16"/>
      <c r="G238" s="84"/>
      <c r="H238" s="15" t="s">
        <v>296</v>
      </c>
      <c r="I238" s="85" t="n">
        <v>8947</v>
      </c>
    </row>
    <row r="239" customFormat="false" ht="15" hidden="false" customHeight="false" outlineLevel="0" collapsed="false">
      <c r="B239" s="50" t="s">
        <v>536</v>
      </c>
      <c r="C239" s="50" t="s">
        <v>353</v>
      </c>
      <c r="D239" s="83" t="n">
        <v>1524</v>
      </c>
      <c r="F239" s="16"/>
      <c r="G239" s="84"/>
      <c r="H239" s="15" t="s">
        <v>376</v>
      </c>
      <c r="I239" s="85" t="n">
        <v>8976</v>
      </c>
    </row>
    <row r="240" customFormat="false" ht="15" hidden="false" customHeight="false" outlineLevel="0" collapsed="false">
      <c r="B240" s="50" t="s">
        <v>537</v>
      </c>
      <c r="C240" s="50" t="s">
        <v>297</v>
      </c>
      <c r="D240" s="83" t="n">
        <v>8317</v>
      </c>
      <c r="F240" s="16"/>
      <c r="G240" s="84"/>
      <c r="H240" s="15" t="s">
        <v>470</v>
      </c>
      <c r="I240" s="85" t="n">
        <v>9002</v>
      </c>
    </row>
    <row r="241" customFormat="false" ht="15" hidden="false" customHeight="false" outlineLevel="0" collapsed="false">
      <c r="B241" s="50" t="s">
        <v>538</v>
      </c>
      <c r="C241" s="50" t="s">
        <v>311</v>
      </c>
      <c r="D241" s="83" t="n">
        <v>9993</v>
      </c>
      <c r="F241" s="16"/>
      <c r="G241" s="84"/>
      <c r="H241" s="15" t="s">
        <v>551</v>
      </c>
      <c r="I241" s="85" t="n">
        <v>9039</v>
      </c>
    </row>
    <row r="242" customFormat="false" ht="15" hidden="false" customHeight="false" outlineLevel="0" collapsed="false">
      <c r="B242" s="50" t="s">
        <v>539</v>
      </c>
      <c r="C242" s="50" t="s">
        <v>304</v>
      </c>
      <c r="D242" s="83" t="n">
        <v>422</v>
      </c>
      <c r="F242" s="16"/>
      <c r="G242" s="84"/>
      <c r="H242" s="15" t="s">
        <v>400</v>
      </c>
      <c r="I242" s="85" t="n">
        <v>9108</v>
      </c>
    </row>
    <row r="243" customFormat="false" ht="15" hidden="false" customHeight="false" outlineLevel="0" collapsed="false">
      <c r="B243" s="50" t="s">
        <v>540</v>
      </c>
      <c r="C243" s="50" t="s">
        <v>288</v>
      </c>
      <c r="D243" s="83" t="n">
        <v>8469</v>
      </c>
      <c r="F243" s="16"/>
      <c r="G243" s="84"/>
      <c r="H243" s="15" t="s">
        <v>544</v>
      </c>
      <c r="I243" s="85" t="n">
        <v>9150</v>
      </c>
    </row>
    <row r="244" customFormat="false" ht="15" hidden="false" customHeight="false" outlineLevel="0" collapsed="false">
      <c r="B244" s="50" t="s">
        <v>541</v>
      </c>
      <c r="C244" s="50" t="s">
        <v>364</v>
      </c>
      <c r="D244" s="83" t="n">
        <v>8638</v>
      </c>
      <c r="F244" s="16"/>
      <c r="G244" s="84"/>
      <c r="H244" s="15" t="s">
        <v>299</v>
      </c>
      <c r="I244" s="85" t="n">
        <v>9313</v>
      </c>
    </row>
    <row r="245" customFormat="false" ht="15" hidden="false" customHeight="false" outlineLevel="0" collapsed="false">
      <c r="B245" s="50" t="s">
        <v>542</v>
      </c>
      <c r="C245" s="50" t="s">
        <v>313</v>
      </c>
      <c r="D245" s="83" t="n">
        <v>8089</v>
      </c>
      <c r="F245" s="16"/>
      <c r="G245" s="84"/>
      <c r="H245" s="15" t="s">
        <v>467</v>
      </c>
      <c r="I245" s="85" t="n">
        <v>9317</v>
      </c>
    </row>
    <row r="246" customFormat="false" ht="15" hidden="false" customHeight="false" outlineLevel="0" collapsed="false">
      <c r="B246" s="50" t="s">
        <v>543</v>
      </c>
      <c r="C246" s="50" t="s">
        <v>364</v>
      </c>
      <c r="D246" s="83" t="n">
        <v>8759</v>
      </c>
      <c r="F246" s="16"/>
      <c r="G246" s="84"/>
      <c r="H246" s="15" t="s">
        <v>547</v>
      </c>
      <c r="I246" s="85" t="n">
        <v>9332</v>
      </c>
    </row>
    <row r="247" customFormat="false" ht="15" hidden="false" customHeight="false" outlineLevel="0" collapsed="false">
      <c r="B247" s="50" t="s">
        <v>544</v>
      </c>
      <c r="C247" s="50" t="s">
        <v>286</v>
      </c>
      <c r="D247" s="83" t="n">
        <v>9150</v>
      </c>
      <c r="F247" s="16"/>
      <c r="G247" s="84"/>
      <c r="H247" s="15" t="s">
        <v>436</v>
      </c>
      <c r="I247" s="85" t="n">
        <v>9386</v>
      </c>
    </row>
    <row r="248" customFormat="false" ht="15" hidden="false" customHeight="false" outlineLevel="0" collapsed="false">
      <c r="B248" s="50" t="s">
        <v>545</v>
      </c>
      <c r="C248" s="50" t="s">
        <v>294</v>
      </c>
      <c r="D248" s="83" t="n">
        <v>7555</v>
      </c>
      <c r="F248" s="16"/>
      <c r="G248" s="84"/>
      <c r="H248" s="15" t="s">
        <v>433</v>
      </c>
      <c r="I248" s="85" t="n">
        <v>9424</v>
      </c>
    </row>
    <row r="249" customFormat="false" ht="15" hidden="false" customHeight="false" outlineLevel="0" collapsed="false">
      <c r="B249" s="50" t="s">
        <v>546</v>
      </c>
      <c r="C249" s="50" t="s">
        <v>342</v>
      </c>
      <c r="D249" s="83" t="n">
        <v>2464</v>
      </c>
      <c r="F249" s="16"/>
      <c r="G249" s="84"/>
      <c r="H249" s="15" t="s">
        <v>338</v>
      </c>
      <c r="I249" s="85" t="n">
        <v>9536</v>
      </c>
    </row>
    <row r="250" customFormat="false" ht="15" hidden="false" customHeight="false" outlineLevel="0" collapsed="false">
      <c r="B250" s="50" t="s">
        <v>547</v>
      </c>
      <c r="C250" s="50" t="s">
        <v>364</v>
      </c>
      <c r="D250" s="83" t="n">
        <v>9332</v>
      </c>
      <c r="F250" s="16"/>
      <c r="G250" s="84"/>
      <c r="H250" s="15" t="s">
        <v>397</v>
      </c>
      <c r="I250" s="85" t="n">
        <v>9551</v>
      </c>
    </row>
    <row r="251" customFormat="false" ht="15" hidden="false" customHeight="false" outlineLevel="0" collapsed="false">
      <c r="B251" s="50" t="s">
        <v>548</v>
      </c>
      <c r="C251" s="50" t="s">
        <v>302</v>
      </c>
      <c r="D251" s="83" t="n">
        <v>8262</v>
      </c>
      <c r="F251" s="16"/>
      <c r="G251" s="84"/>
      <c r="H251" s="15" t="s">
        <v>512</v>
      </c>
      <c r="I251" s="85" t="n">
        <v>9577</v>
      </c>
    </row>
    <row r="252" customFormat="false" ht="15" hidden="false" customHeight="false" outlineLevel="0" collapsed="false">
      <c r="B252" s="50" t="s">
        <v>549</v>
      </c>
      <c r="C252" s="50" t="s">
        <v>318</v>
      </c>
      <c r="D252" s="83" t="n">
        <v>5302</v>
      </c>
      <c r="F252" s="16"/>
      <c r="G252" s="84"/>
      <c r="H252" s="15" t="s">
        <v>386</v>
      </c>
      <c r="I252" s="85" t="n">
        <v>9593</v>
      </c>
    </row>
    <row r="253" customFormat="false" ht="15" hidden="false" customHeight="false" outlineLevel="0" collapsed="false">
      <c r="B253" s="50" t="s">
        <v>550</v>
      </c>
      <c r="C253" s="50" t="s">
        <v>297</v>
      </c>
      <c r="D253" s="83" t="n">
        <v>263</v>
      </c>
      <c r="F253" s="16"/>
      <c r="G253" s="84"/>
      <c r="H253" s="15" t="s">
        <v>457</v>
      </c>
      <c r="I253" s="85" t="n">
        <v>9611</v>
      </c>
    </row>
    <row r="254" customFormat="false" ht="15" hidden="false" customHeight="false" outlineLevel="0" collapsed="false">
      <c r="B254" s="50" t="s">
        <v>551</v>
      </c>
      <c r="C254" s="50" t="s">
        <v>304</v>
      </c>
      <c r="D254" s="83" t="n">
        <v>9039</v>
      </c>
      <c r="F254" s="16"/>
      <c r="G254" s="84"/>
      <c r="H254" s="15" t="s">
        <v>482</v>
      </c>
      <c r="I254" s="85" t="n">
        <v>9614</v>
      </c>
    </row>
    <row r="255" customFormat="false" ht="15" hidden="false" customHeight="false" outlineLevel="0" collapsed="false">
      <c r="B255" s="50" t="s">
        <v>552</v>
      </c>
      <c r="C255" s="50" t="s">
        <v>288</v>
      </c>
      <c r="D255" s="83" t="n">
        <v>6507</v>
      </c>
      <c r="F255" s="16"/>
      <c r="G255" s="84"/>
      <c r="H255" s="15" t="s">
        <v>500</v>
      </c>
      <c r="I255" s="85" t="n">
        <v>9639</v>
      </c>
    </row>
    <row r="256" customFormat="false" ht="15" hidden="false" customHeight="false" outlineLevel="0" collapsed="false">
      <c r="B256" s="50" t="s">
        <v>553</v>
      </c>
      <c r="C256" s="50" t="s">
        <v>383</v>
      </c>
      <c r="D256" s="83" t="n">
        <v>6070</v>
      </c>
      <c r="F256" s="16"/>
      <c r="G256" s="84"/>
      <c r="H256" s="15" t="s">
        <v>354</v>
      </c>
      <c r="I256" s="85" t="n">
        <v>9694</v>
      </c>
    </row>
    <row r="257" customFormat="false" ht="15" hidden="false" customHeight="false" outlineLevel="0" collapsed="false">
      <c r="B257" s="50" t="s">
        <v>554</v>
      </c>
      <c r="C257" s="50" t="s">
        <v>282</v>
      </c>
      <c r="D257" s="83" t="n">
        <v>1415</v>
      </c>
      <c r="F257" s="16"/>
      <c r="G257" s="84"/>
      <c r="H257" s="15" t="s">
        <v>291</v>
      </c>
      <c r="I257" s="85" t="n">
        <v>9734</v>
      </c>
    </row>
    <row r="258" customFormat="false" ht="15" hidden="false" customHeight="false" outlineLevel="0" collapsed="false">
      <c r="B258" s="50" t="s">
        <v>555</v>
      </c>
      <c r="C258" s="50" t="s">
        <v>318</v>
      </c>
      <c r="D258" s="83" t="n">
        <v>3425</v>
      </c>
      <c r="F258" s="16"/>
      <c r="G258" s="84"/>
      <c r="H258" s="15" t="s">
        <v>316</v>
      </c>
      <c r="I258" s="85" t="n">
        <v>9741</v>
      </c>
    </row>
    <row r="259" customFormat="false" ht="15" hidden="false" customHeight="false" outlineLevel="0" collapsed="false">
      <c r="B259" s="50" t="s">
        <v>556</v>
      </c>
      <c r="C259" s="50" t="s">
        <v>321</v>
      </c>
      <c r="D259" s="83" t="n">
        <v>5123</v>
      </c>
      <c r="F259" s="16"/>
      <c r="G259" s="84"/>
      <c r="H259" s="15" t="s">
        <v>323</v>
      </c>
      <c r="I259" s="85" t="n">
        <v>9749</v>
      </c>
    </row>
    <row r="260" customFormat="false" ht="15" hidden="false" customHeight="false" outlineLevel="0" collapsed="false">
      <c r="B260" s="50" t="s">
        <v>557</v>
      </c>
      <c r="C260" s="50" t="s">
        <v>309</v>
      </c>
      <c r="D260" s="83" t="n">
        <v>5175</v>
      </c>
      <c r="F260" s="16"/>
      <c r="G260" s="84"/>
      <c r="H260" s="15" t="s">
        <v>393</v>
      </c>
      <c r="I260" s="85" t="n">
        <v>9821</v>
      </c>
    </row>
    <row r="261" customFormat="false" ht="15" hidden="false" customHeight="false" outlineLevel="0" collapsed="false">
      <c r="B261" s="50" t="s">
        <v>558</v>
      </c>
      <c r="C261" s="50" t="s">
        <v>373</v>
      </c>
      <c r="D261" s="83" t="n">
        <v>5575</v>
      </c>
      <c r="F261" s="16"/>
      <c r="G261" s="84"/>
      <c r="H261" s="15" t="s">
        <v>517</v>
      </c>
      <c r="I261" s="85" t="n">
        <v>9903</v>
      </c>
    </row>
    <row r="262" customFormat="false" ht="15" hidden="false" customHeight="false" outlineLevel="0" collapsed="false">
      <c r="B262" s="50" t="s">
        <v>559</v>
      </c>
      <c r="C262" s="50" t="s">
        <v>321</v>
      </c>
      <c r="D262" s="83" t="n">
        <v>4237</v>
      </c>
      <c r="F262" s="16"/>
      <c r="G262" s="84"/>
      <c r="H262" s="15" t="s">
        <v>442</v>
      </c>
      <c r="I262" s="85" t="n">
        <v>9925</v>
      </c>
    </row>
    <row r="263" customFormat="false" ht="15" hidden="false" customHeight="false" outlineLevel="0" collapsed="false">
      <c r="B263" s="50" t="s">
        <v>560</v>
      </c>
      <c r="C263" s="50" t="s">
        <v>297</v>
      </c>
      <c r="D263" s="83" t="n">
        <v>825</v>
      </c>
      <c r="F263" s="16"/>
      <c r="G263" s="84"/>
      <c r="H263" s="15" t="s">
        <v>538</v>
      </c>
      <c r="I263" s="85"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7" activeCellId="0" sqref="H7"/>
    </sheetView>
  </sheetViews>
  <sheetFormatPr defaultColWidth="10.71484375" defaultRowHeight="15" zeroHeight="false" outlineLevelRow="0" outlineLevelCol="0"/>
  <cols>
    <col collapsed="false" customWidth="true" hidden="false" outlineLevel="0" max="3" min="3" style="0" width="11.99"/>
    <col collapsed="false" customWidth="true" hidden="false" outlineLevel="0" max="6" min="6" style="52" width="5.28"/>
    <col collapsed="false" customWidth="true" hidden="false" outlineLevel="0" max="7" min="7" style="52"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12" t="s">
        <v>609</v>
      </c>
      <c r="C2" s="22" t="s">
        <v>613</v>
      </c>
      <c r="D2" s="22"/>
      <c r="E2" s="22"/>
      <c r="F2" s="22"/>
      <c r="G2" s="22"/>
      <c r="H2" s="22"/>
    </row>
    <row r="3" customFormat="false" ht="15.75" hidden="false" customHeight="false" outlineLevel="0" collapsed="false"/>
    <row r="5" customFormat="false" ht="30" hidden="false" customHeight="false" outlineLevel="0" collapsed="false">
      <c r="B5" s="14" t="s">
        <v>273</v>
      </c>
      <c r="C5" s="14" t="s">
        <v>274</v>
      </c>
      <c r="D5" s="14" t="s">
        <v>611</v>
      </c>
      <c r="G5" s="14" t="s">
        <v>614</v>
      </c>
      <c r="H5" s="14" t="s">
        <v>614</v>
      </c>
    </row>
    <row r="6" customFormat="false" ht="15" hidden="false" customHeight="false" outlineLevel="0" collapsed="false">
      <c r="B6" s="50" t="s">
        <v>278</v>
      </c>
      <c r="C6" s="50" t="s">
        <v>279</v>
      </c>
      <c r="D6" s="50" t="n">
        <v>8021</v>
      </c>
      <c r="E6" s="86"/>
      <c r="G6" s="16"/>
      <c r="H6" s="15" t="s">
        <v>279</v>
      </c>
    </row>
    <row r="7" customFormat="false" ht="15" hidden="false" customHeight="false" outlineLevel="0" collapsed="false">
      <c r="B7" s="50" t="s">
        <v>281</v>
      </c>
      <c r="C7" s="50" t="s">
        <v>282</v>
      </c>
      <c r="D7" s="50" t="n">
        <v>7391</v>
      </c>
      <c r="E7" s="86"/>
      <c r="G7" s="16"/>
      <c r="H7" s="15" t="s">
        <v>282</v>
      </c>
    </row>
    <row r="8" customFormat="false" ht="15" hidden="false" customHeight="false" outlineLevel="0" collapsed="false">
      <c r="B8" s="50" t="s">
        <v>283</v>
      </c>
      <c r="C8" s="50" t="s">
        <v>284</v>
      </c>
      <c r="D8" s="50" t="n">
        <v>2624</v>
      </c>
      <c r="E8" s="86"/>
      <c r="G8" s="16"/>
      <c r="H8" s="15" t="s">
        <v>284</v>
      </c>
    </row>
    <row r="9" customFormat="false" ht="15" hidden="false" customHeight="false" outlineLevel="0" collapsed="false">
      <c r="B9" s="50" t="s">
        <v>285</v>
      </c>
      <c r="C9" s="50" t="s">
        <v>286</v>
      </c>
      <c r="D9" s="50" t="n">
        <v>7288</v>
      </c>
      <c r="E9" s="86"/>
      <c r="G9" s="16"/>
      <c r="H9" s="15" t="s">
        <v>286</v>
      </c>
    </row>
    <row r="10" customFormat="false" ht="15" hidden="false" customHeight="false" outlineLevel="0" collapsed="false">
      <c r="B10" s="50" t="s">
        <v>287</v>
      </c>
      <c r="C10" s="50" t="s">
        <v>288</v>
      </c>
      <c r="D10" s="50" t="n">
        <v>3317</v>
      </c>
      <c r="E10" s="86"/>
      <c r="G10" s="16"/>
      <c r="H10" s="15" t="s">
        <v>288</v>
      </c>
    </row>
    <row r="11" customFormat="false" ht="15" hidden="false" customHeight="false" outlineLevel="0" collapsed="false">
      <c r="B11" s="50" t="s">
        <v>289</v>
      </c>
      <c r="C11" s="50" t="s">
        <v>290</v>
      </c>
      <c r="D11" s="50" t="n">
        <v>1190</v>
      </c>
      <c r="E11" s="86"/>
      <c r="G11" s="16"/>
      <c r="H11" s="15" t="s">
        <v>290</v>
      </c>
    </row>
    <row r="12" customFormat="false" ht="15" hidden="false" customHeight="false" outlineLevel="0" collapsed="false">
      <c r="B12" s="50" t="s">
        <v>291</v>
      </c>
      <c r="C12" s="50" t="s">
        <v>292</v>
      </c>
      <c r="D12" s="50" t="n">
        <v>9734</v>
      </c>
      <c r="E12" s="86"/>
      <c r="G12" s="16"/>
      <c r="H12" s="15" t="s">
        <v>292</v>
      </c>
    </row>
    <row r="13" customFormat="false" ht="15" hidden="false" customHeight="false" outlineLevel="0" collapsed="false">
      <c r="B13" s="50" t="s">
        <v>293</v>
      </c>
      <c r="C13" s="50" t="s">
        <v>294</v>
      </c>
      <c r="D13" s="50" t="n">
        <v>6959</v>
      </c>
      <c r="E13" s="86"/>
      <c r="G13" s="16"/>
      <c r="H13" s="15" t="s">
        <v>294</v>
      </c>
    </row>
    <row r="14" customFormat="false" ht="15" hidden="false" customHeight="false" outlineLevel="0" collapsed="false">
      <c r="B14" s="50" t="s">
        <v>295</v>
      </c>
      <c r="C14" s="50" t="s">
        <v>294</v>
      </c>
      <c r="D14" s="50" t="n">
        <v>6433</v>
      </c>
      <c r="E14" s="86"/>
      <c r="G14" s="16"/>
      <c r="H14" s="15" t="s">
        <v>297</v>
      </c>
    </row>
    <row r="15" customFormat="false" ht="15" hidden="false" customHeight="false" outlineLevel="0" collapsed="false">
      <c r="B15" s="50" t="s">
        <v>296</v>
      </c>
      <c r="C15" s="50" t="s">
        <v>297</v>
      </c>
      <c r="D15" s="50" t="n">
        <v>8947</v>
      </c>
      <c r="E15" s="86"/>
      <c r="G15" s="16"/>
      <c r="H15" s="15" t="s">
        <v>300</v>
      </c>
    </row>
    <row r="16" customFormat="false" ht="15" hidden="false" customHeight="false" outlineLevel="0" collapsed="false">
      <c r="B16" s="50" t="s">
        <v>298</v>
      </c>
      <c r="C16" s="50" t="s">
        <v>290</v>
      </c>
      <c r="D16" s="50" t="n">
        <v>2770</v>
      </c>
      <c r="E16" s="86"/>
      <c r="G16" s="16"/>
      <c r="H16" s="15" t="s">
        <v>302</v>
      </c>
    </row>
    <row r="17" customFormat="false" ht="15" hidden="false" customHeight="false" outlineLevel="0" collapsed="false">
      <c r="B17" s="50" t="s">
        <v>299</v>
      </c>
      <c r="C17" s="50" t="s">
        <v>300</v>
      </c>
      <c r="D17" s="50" t="n">
        <v>9313</v>
      </c>
      <c r="E17" s="86"/>
      <c r="G17" s="16"/>
      <c r="H17" s="15" t="s">
        <v>304</v>
      </c>
    </row>
    <row r="18" customFormat="false" ht="15" hidden="false" customHeight="false" outlineLevel="0" collapsed="false">
      <c r="B18" s="50" t="s">
        <v>301</v>
      </c>
      <c r="C18" s="50" t="s">
        <v>302</v>
      </c>
      <c r="D18" s="50" t="n">
        <v>695</v>
      </c>
      <c r="E18" s="86"/>
      <c r="G18" s="16"/>
      <c r="H18" s="15" t="s">
        <v>306</v>
      </c>
    </row>
    <row r="19" customFormat="false" ht="15" hidden="false" customHeight="false" outlineLevel="0" collapsed="false">
      <c r="B19" s="50" t="s">
        <v>303</v>
      </c>
      <c r="C19" s="50" t="s">
        <v>304</v>
      </c>
      <c r="D19" s="50" t="n">
        <v>6490</v>
      </c>
      <c r="E19" s="86"/>
      <c r="G19" s="16"/>
      <c r="H19" s="15" t="s">
        <v>309</v>
      </c>
    </row>
    <row r="20" customFormat="false" ht="15" hidden="false" customHeight="false" outlineLevel="0" collapsed="false">
      <c r="B20" s="50" t="s">
        <v>305</v>
      </c>
      <c r="C20" s="50" t="s">
        <v>306</v>
      </c>
      <c r="D20" s="50" t="n">
        <v>5059</v>
      </c>
      <c r="E20" s="86"/>
      <c r="G20" s="16"/>
      <c r="H20" s="15" t="s">
        <v>311</v>
      </c>
    </row>
    <row r="21" customFormat="false" ht="15" hidden="false" customHeight="false" outlineLevel="0" collapsed="false">
      <c r="B21" s="50" t="s">
        <v>307</v>
      </c>
      <c r="C21" s="50" t="s">
        <v>300</v>
      </c>
      <c r="D21" s="50" t="n">
        <v>8242</v>
      </c>
      <c r="E21" s="86"/>
      <c r="G21" s="16"/>
      <c r="H21" s="15" t="s">
        <v>313</v>
      </c>
    </row>
    <row r="22" customFormat="false" ht="15" hidden="false" customHeight="false" outlineLevel="0" collapsed="false">
      <c r="B22" s="50" t="s">
        <v>308</v>
      </c>
      <c r="C22" s="50" t="s">
        <v>309</v>
      </c>
      <c r="D22" s="50" t="n">
        <v>4979</v>
      </c>
      <c r="E22" s="86"/>
      <c r="G22" s="16"/>
      <c r="H22" s="15" t="s">
        <v>318</v>
      </c>
    </row>
    <row r="23" customFormat="false" ht="15" hidden="false" customHeight="false" outlineLevel="0" collapsed="false">
      <c r="B23" s="50" t="s">
        <v>310</v>
      </c>
      <c r="C23" s="50" t="s">
        <v>311</v>
      </c>
      <c r="D23" s="50" t="n">
        <v>7496</v>
      </c>
      <c r="E23" s="86"/>
      <c r="G23" s="16"/>
      <c r="H23" s="15" t="s">
        <v>321</v>
      </c>
    </row>
    <row r="24" customFormat="false" ht="15" hidden="false" customHeight="false" outlineLevel="0" collapsed="false">
      <c r="B24" s="50" t="s">
        <v>312</v>
      </c>
      <c r="C24" s="50" t="s">
        <v>313</v>
      </c>
      <c r="D24" s="50" t="n">
        <v>2051</v>
      </c>
      <c r="E24" s="86"/>
      <c r="G24" s="16"/>
      <c r="H24" s="15" t="s">
        <v>328</v>
      </c>
    </row>
    <row r="25" customFormat="false" ht="15" hidden="false" customHeight="false" outlineLevel="0" collapsed="false">
      <c r="B25" s="50" t="s">
        <v>314</v>
      </c>
      <c r="C25" s="50" t="s">
        <v>309</v>
      </c>
      <c r="D25" s="50" t="n">
        <v>3108</v>
      </c>
      <c r="E25" s="86"/>
      <c r="G25" s="16"/>
      <c r="H25" s="15" t="s">
        <v>342</v>
      </c>
    </row>
    <row r="26" customFormat="false" ht="15" hidden="false" customHeight="false" outlineLevel="0" collapsed="false">
      <c r="B26" s="50" t="s">
        <v>315</v>
      </c>
      <c r="C26" s="50" t="s">
        <v>311</v>
      </c>
      <c r="D26" s="50" t="n">
        <v>2249</v>
      </c>
      <c r="E26" s="86"/>
      <c r="G26" s="16"/>
      <c r="H26" s="15" t="s">
        <v>353</v>
      </c>
    </row>
    <row r="27" customFormat="false" ht="15" hidden="false" customHeight="false" outlineLevel="0" collapsed="false">
      <c r="B27" s="50" t="s">
        <v>316</v>
      </c>
      <c r="C27" s="50" t="s">
        <v>311</v>
      </c>
      <c r="D27" s="50" t="n">
        <v>9741</v>
      </c>
      <c r="E27" s="86"/>
      <c r="G27" s="16"/>
      <c r="H27" s="15" t="s">
        <v>364</v>
      </c>
    </row>
    <row r="28" customFormat="false" ht="15" hidden="false" customHeight="false" outlineLevel="0" collapsed="false">
      <c r="B28" s="50" t="s">
        <v>317</v>
      </c>
      <c r="C28" s="50" t="s">
        <v>318</v>
      </c>
      <c r="D28" s="50" t="n">
        <v>4998</v>
      </c>
      <c r="E28" s="86"/>
      <c r="G28" s="16"/>
      <c r="H28" s="15" t="s">
        <v>373</v>
      </c>
    </row>
    <row r="29" customFormat="false" ht="15" hidden="false" customHeight="false" outlineLevel="0" collapsed="false">
      <c r="B29" s="50" t="s">
        <v>319</v>
      </c>
      <c r="C29" s="50" t="s">
        <v>313</v>
      </c>
      <c r="D29" s="50" t="n">
        <v>6989</v>
      </c>
      <c r="E29" s="86"/>
      <c r="G29" s="16"/>
      <c r="H29" s="15" t="s">
        <v>383</v>
      </c>
    </row>
    <row r="30" customFormat="false" ht="15" hidden="false" customHeight="false" outlineLevel="0" collapsed="false">
      <c r="B30" s="50" t="s">
        <v>320</v>
      </c>
      <c r="C30" s="50" t="s">
        <v>321</v>
      </c>
      <c r="D30" s="50" t="n">
        <v>1869</v>
      </c>
      <c r="E30" s="86"/>
      <c r="G30" s="16"/>
      <c r="H30" s="15"/>
    </row>
    <row r="31" customFormat="false" ht="15" hidden="false" customHeight="false" outlineLevel="0" collapsed="false">
      <c r="B31" s="50" t="s">
        <v>322</v>
      </c>
      <c r="C31" s="50" t="s">
        <v>279</v>
      </c>
      <c r="D31" s="50" t="n">
        <v>2953</v>
      </c>
      <c r="E31" s="86"/>
      <c r="G31" s="16"/>
      <c r="H31" s="15"/>
    </row>
    <row r="32" customFormat="false" ht="15" hidden="false" customHeight="false" outlineLevel="0" collapsed="false">
      <c r="B32" s="50" t="s">
        <v>323</v>
      </c>
      <c r="C32" s="50" t="s">
        <v>286</v>
      </c>
      <c r="D32" s="50" t="n">
        <v>9749</v>
      </c>
      <c r="E32" s="86"/>
      <c r="G32" s="16"/>
      <c r="H32" s="15"/>
    </row>
    <row r="33" customFormat="false" ht="15" hidden="false" customHeight="false" outlineLevel="0" collapsed="false">
      <c r="B33" s="50" t="s">
        <v>324</v>
      </c>
      <c r="C33" s="50" t="s">
        <v>302</v>
      </c>
      <c r="D33" s="50" t="n">
        <v>2735</v>
      </c>
      <c r="E33" s="86"/>
    </row>
    <row r="34" customFormat="false" ht="15" hidden="false" customHeight="false" outlineLevel="0" collapsed="false">
      <c r="B34" s="50" t="s">
        <v>325</v>
      </c>
      <c r="C34" s="50" t="s">
        <v>302</v>
      </c>
      <c r="D34" s="50" t="n">
        <v>2985</v>
      </c>
      <c r="E34" s="86"/>
    </row>
    <row r="35" customFormat="false" ht="15" hidden="false" customHeight="false" outlineLevel="0" collapsed="false">
      <c r="B35" s="50" t="s">
        <v>326</v>
      </c>
      <c r="C35" s="50" t="s">
        <v>290</v>
      </c>
      <c r="D35" s="50" t="n">
        <v>116</v>
      </c>
      <c r="E35" s="86"/>
    </row>
    <row r="36" customFormat="false" ht="15" hidden="false" customHeight="false" outlineLevel="0" collapsed="false">
      <c r="B36" s="50" t="s">
        <v>327</v>
      </c>
      <c r="C36" s="50" t="s">
        <v>328</v>
      </c>
      <c r="D36" s="50" t="n">
        <v>5913</v>
      </c>
      <c r="E36" s="86"/>
    </row>
    <row r="37" customFormat="false" ht="15" hidden="false" customHeight="false" outlineLevel="0" collapsed="false">
      <c r="B37" s="50" t="s">
        <v>329</v>
      </c>
      <c r="C37" s="50" t="s">
        <v>328</v>
      </c>
      <c r="D37" s="50" t="n">
        <v>7075</v>
      </c>
      <c r="E37" s="86"/>
    </row>
    <row r="38" customFormat="false" ht="15" hidden="false" customHeight="false" outlineLevel="0" collapsed="false">
      <c r="B38" s="50" t="s">
        <v>330</v>
      </c>
      <c r="C38" s="50" t="s">
        <v>313</v>
      </c>
      <c r="D38" s="50" t="n">
        <v>4486</v>
      </c>
      <c r="E38" s="86"/>
    </row>
    <row r="39" customFormat="false" ht="15" hidden="false" customHeight="false" outlineLevel="0" collapsed="false">
      <c r="B39" s="50" t="s">
        <v>331</v>
      </c>
      <c r="C39" s="50" t="s">
        <v>313</v>
      </c>
      <c r="D39" s="50" t="n">
        <v>5746</v>
      </c>
      <c r="E39" s="86"/>
    </row>
    <row r="40" customFormat="false" ht="15" hidden="false" customHeight="false" outlineLevel="0" collapsed="false">
      <c r="B40" s="50" t="s">
        <v>332</v>
      </c>
      <c r="C40" s="50" t="s">
        <v>294</v>
      </c>
      <c r="D40" s="50" t="n">
        <v>6071</v>
      </c>
      <c r="E40" s="86"/>
    </row>
    <row r="41" customFormat="false" ht="15" hidden="false" customHeight="false" outlineLevel="0" collapsed="false">
      <c r="B41" s="50" t="s">
        <v>333</v>
      </c>
      <c r="C41" s="50" t="s">
        <v>282</v>
      </c>
      <c r="D41" s="50" t="n">
        <v>5334</v>
      </c>
      <c r="E41" s="86"/>
    </row>
    <row r="42" customFormat="false" ht="15" hidden="false" customHeight="false" outlineLevel="0" collapsed="false">
      <c r="B42" s="50" t="s">
        <v>334</v>
      </c>
      <c r="C42" s="50" t="s">
        <v>302</v>
      </c>
      <c r="D42" s="50" t="n">
        <v>4736</v>
      </c>
      <c r="E42" s="86"/>
    </row>
    <row r="43" customFormat="false" ht="15" hidden="false" customHeight="false" outlineLevel="0" collapsed="false">
      <c r="B43" s="50" t="s">
        <v>335</v>
      </c>
      <c r="C43" s="50" t="s">
        <v>282</v>
      </c>
      <c r="D43" s="50" t="n">
        <v>986</v>
      </c>
      <c r="E43" s="86"/>
    </row>
    <row r="44" customFormat="false" ht="15" hidden="false" customHeight="false" outlineLevel="0" collapsed="false">
      <c r="B44" s="50" t="s">
        <v>336</v>
      </c>
      <c r="C44" s="50" t="s">
        <v>318</v>
      </c>
      <c r="D44" s="50" t="n">
        <v>8065</v>
      </c>
      <c r="E44" s="86"/>
    </row>
    <row r="45" customFormat="false" ht="15" hidden="false" customHeight="false" outlineLevel="0" collapsed="false">
      <c r="B45" s="50" t="s">
        <v>337</v>
      </c>
      <c r="C45" s="50" t="s">
        <v>282</v>
      </c>
      <c r="D45" s="50" t="n">
        <v>4739</v>
      </c>
      <c r="E45" s="86"/>
    </row>
    <row r="46" customFormat="false" ht="15" hidden="false" customHeight="false" outlineLevel="0" collapsed="false">
      <c r="B46" s="50" t="s">
        <v>338</v>
      </c>
      <c r="C46" s="50" t="s">
        <v>292</v>
      </c>
      <c r="D46" s="50" t="n">
        <v>9536</v>
      </c>
      <c r="E46" s="86"/>
    </row>
    <row r="47" customFormat="false" ht="15" hidden="false" customHeight="false" outlineLevel="0" collapsed="false">
      <c r="B47" s="50" t="s">
        <v>339</v>
      </c>
      <c r="C47" s="50" t="s">
        <v>286</v>
      </c>
      <c r="D47" s="50" t="n">
        <v>1238</v>
      </c>
      <c r="E47" s="86"/>
    </row>
    <row r="48" customFormat="false" ht="15" hidden="false" customHeight="false" outlineLevel="0" collapsed="false">
      <c r="B48" s="50" t="s">
        <v>340</v>
      </c>
      <c r="C48" s="50" t="s">
        <v>311</v>
      </c>
      <c r="D48" s="50" t="n">
        <v>4512</v>
      </c>
      <c r="E48" s="86"/>
    </row>
    <row r="49" customFormat="false" ht="15" hidden="false" customHeight="false" outlineLevel="0" collapsed="false">
      <c r="B49" s="50" t="s">
        <v>341</v>
      </c>
      <c r="C49" s="50" t="s">
        <v>342</v>
      </c>
      <c r="D49" s="50" t="n">
        <v>948</v>
      </c>
      <c r="E49" s="86"/>
    </row>
    <row r="50" customFormat="false" ht="15" hidden="false" customHeight="false" outlineLevel="0" collapsed="false">
      <c r="B50" s="50" t="s">
        <v>343</v>
      </c>
      <c r="C50" s="50" t="s">
        <v>311</v>
      </c>
      <c r="D50" s="50" t="n">
        <v>6200</v>
      </c>
      <c r="E50" s="86"/>
    </row>
    <row r="51" customFormat="false" ht="15" hidden="false" customHeight="false" outlineLevel="0" collapsed="false">
      <c r="B51" s="50" t="s">
        <v>344</v>
      </c>
      <c r="C51" s="50" t="s">
        <v>286</v>
      </c>
      <c r="D51" s="50" t="n">
        <v>6931</v>
      </c>
      <c r="E51" s="86"/>
    </row>
    <row r="52" customFormat="false" ht="15" hidden="false" customHeight="false" outlineLevel="0" collapsed="false">
      <c r="B52" s="50" t="s">
        <v>345</v>
      </c>
      <c r="C52" s="50" t="s">
        <v>284</v>
      </c>
      <c r="D52" s="50" t="n">
        <v>3136</v>
      </c>
      <c r="E52" s="86"/>
    </row>
    <row r="53" customFormat="false" ht="15" hidden="false" customHeight="false" outlineLevel="0" collapsed="false">
      <c r="B53" s="50" t="s">
        <v>346</v>
      </c>
      <c r="C53" s="50" t="s">
        <v>288</v>
      </c>
      <c r="D53" s="50" t="n">
        <v>4206</v>
      </c>
      <c r="E53" s="86"/>
    </row>
    <row r="54" customFormat="false" ht="15" hidden="false" customHeight="false" outlineLevel="0" collapsed="false">
      <c r="B54" s="50" t="s">
        <v>347</v>
      </c>
      <c r="C54" s="50" t="s">
        <v>313</v>
      </c>
      <c r="D54" s="50" t="n">
        <v>4252</v>
      </c>
      <c r="E54" s="86"/>
    </row>
    <row r="55" customFormat="false" ht="15" hidden="false" customHeight="false" outlineLevel="0" collapsed="false">
      <c r="B55" s="50" t="s">
        <v>348</v>
      </c>
      <c r="C55" s="50" t="s">
        <v>311</v>
      </c>
      <c r="D55" s="50" t="n">
        <v>3632</v>
      </c>
      <c r="E55" s="86"/>
    </row>
    <row r="56" customFormat="false" ht="15" hidden="false" customHeight="false" outlineLevel="0" collapsed="false">
      <c r="B56" s="50" t="s">
        <v>349</v>
      </c>
      <c r="C56" s="50" t="s">
        <v>342</v>
      </c>
      <c r="D56" s="50" t="n">
        <v>2851</v>
      </c>
      <c r="E56" s="86"/>
    </row>
    <row r="57" customFormat="false" ht="15" hidden="false" customHeight="false" outlineLevel="0" collapsed="false">
      <c r="B57" s="50" t="s">
        <v>350</v>
      </c>
      <c r="C57" s="50" t="s">
        <v>309</v>
      </c>
      <c r="D57" s="50" t="n">
        <v>100</v>
      </c>
      <c r="E57" s="86"/>
    </row>
    <row r="58" customFormat="false" ht="15" hidden="false" customHeight="false" outlineLevel="0" collapsed="false">
      <c r="B58" s="50" t="s">
        <v>351</v>
      </c>
      <c r="C58" s="50" t="s">
        <v>309</v>
      </c>
      <c r="D58" s="50" t="n">
        <v>2063</v>
      </c>
      <c r="E58" s="86"/>
    </row>
    <row r="59" customFormat="false" ht="15" hidden="false" customHeight="false" outlineLevel="0" collapsed="false">
      <c r="B59" s="50" t="s">
        <v>352</v>
      </c>
      <c r="C59" s="50" t="s">
        <v>353</v>
      </c>
      <c r="D59" s="50" t="n">
        <v>6039</v>
      </c>
      <c r="E59" s="86"/>
    </row>
    <row r="60" customFormat="false" ht="15" hidden="false" customHeight="false" outlineLevel="0" collapsed="false">
      <c r="B60" s="50" t="s">
        <v>354</v>
      </c>
      <c r="C60" s="50" t="s">
        <v>318</v>
      </c>
      <c r="D60" s="50" t="n">
        <v>9694</v>
      </c>
      <c r="E60" s="86"/>
    </row>
    <row r="61" customFormat="false" ht="15" hidden="false" customHeight="false" outlineLevel="0" collapsed="false">
      <c r="B61" s="50" t="s">
        <v>355</v>
      </c>
      <c r="C61" s="50" t="s">
        <v>292</v>
      </c>
      <c r="D61" s="50" t="n">
        <v>4836</v>
      </c>
      <c r="E61" s="86"/>
    </row>
    <row r="62" customFormat="false" ht="15" hidden="false" customHeight="false" outlineLevel="0" collapsed="false">
      <c r="B62" s="50" t="s">
        <v>356</v>
      </c>
      <c r="C62" s="50" t="s">
        <v>311</v>
      </c>
      <c r="D62" s="50" t="n">
        <v>6480</v>
      </c>
      <c r="E62" s="86"/>
    </row>
    <row r="63" customFormat="false" ht="15" hidden="false" customHeight="false" outlineLevel="0" collapsed="false">
      <c r="B63" s="50" t="s">
        <v>357</v>
      </c>
      <c r="C63" s="50" t="s">
        <v>297</v>
      </c>
      <c r="D63" s="50" t="n">
        <v>2394</v>
      </c>
      <c r="E63" s="86"/>
    </row>
    <row r="64" customFormat="false" ht="15" hidden="false" customHeight="false" outlineLevel="0" collapsed="false">
      <c r="B64" s="50" t="s">
        <v>358</v>
      </c>
      <c r="C64" s="50" t="s">
        <v>282</v>
      </c>
      <c r="D64" s="50" t="n">
        <v>5025</v>
      </c>
      <c r="E64" s="86"/>
    </row>
    <row r="65" customFormat="false" ht="15" hidden="false" customHeight="false" outlineLevel="0" collapsed="false">
      <c r="B65" s="50" t="s">
        <v>359</v>
      </c>
      <c r="C65" s="50" t="s">
        <v>309</v>
      </c>
      <c r="D65" s="50" t="n">
        <v>13</v>
      </c>
      <c r="E65" s="86"/>
    </row>
    <row r="66" customFormat="false" ht="15" hidden="false" customHeight="false" outlineLevel="0" collapsed="false">
      <c r="B66" s="50" t="s">
        <v>360</v>
      </c>
      <c r="C66" s="50" t="s">
        <v>282</v>
      </c>
      <c r="D66" s="50" t="n">
        <v>7155</v>
      </c>
      <c r="E66" s="86"/>
    </row>
    <row r="67" customFormat="false" ht="15" hidden="false" customHeight="false" outlineLevel="0" collapsed="false">
      <c r="B67" s="50" t="s">
        <v>361</v>
      </c>
      <c r="C67" s="50" t="s">
        <v>309</v>
      </c>
      <c r="D67" s="50" t="n">
        <v>7483</v>
      </c>
      <c r="E67" s="86"/>
    </row>
    <row r="68" customFormat="false" ht="15" hidden="false" customHeight="false" outlineLevel="0" collapsed="false">
      <c r="B68" s="50" t="s">
        <v>362</v>
      </c>
      <c r="C68" s="50" t="s">
        <v>353</v>
      </c>
      <c r="D68" s="50" t="n">
        <v>6352</v>
      </c>
      <c r="E68" s="86"/>
    </row>
    <row r="69" customFormat="false" ht="15" hidden="false" customHeight="false" outlineLevel="0" collapsed="false">
      <c r="B69" s="50" t="s">
        <v>363</v>
      </c>
      <c r="C69" s="50" t="s">
        <v>364</v>
      </c>
      <c r="D69" s="50" t="n">
        <v>6207</v>
      </c>
      <c r="E69" s="86"/>
    </row>
    <row r="70" customFormat="false" ht="15" hidden="false" customHeight="false" outlineLevel="0" collapsed="false">
      <c r="B70" s="50" t="s">
        <v>365</v>
      </c>
      <c r="C70" s="50" t="s">
        <v>297</v>
      </c>
      <c r="D70" s="50" t="n">
        <v>6287</v>
      </c>
      <c r="E70" s="86"/>
    </row>
    <row r="71" customFormat="false" ht="15" hidden="false" customHeight="false" outlineLevel="0" collapsed="false">
      <c r="B71" s="50" t="s">
        <v>366</v>
      </c>
      <c r="C71" s="50" t="s">
        <v>297</v>
      </c>
      <c r="D71" s="50" t="n">
        <v>8063</v>
      </c>
      <c r="E71" s="86"/>
    </row>
    <row r="72" customFormat="false" ht="15" hidden="false" customHeight="false" outlineLevel="0" collapsed="false">
      <c r="B72" s="50" t="s">
        <v>367</v>
      </c>
      <c r="C72" s="50" t="s">
        <v>306</v>
      </c>
      <c r="D72" s="50" t="n">
        <v>8409</v>
      </c>
      <c r="E72" s="86"/>
    </row>
    <row r="73" customFormat="false" ht="15" hidden="false" customHeight="false" outlineLevel="0" collapsed="false">
      <c r="B73" s="50" t="s">
        <v>368</v>
      </c>
      <c r="C73" s="50" t="s">
        <v>282</v>
      </c>
      <c r="D73" s="50" t="n">
        <v>8023</v>
      </c>
      <c r="E73" s="86"/>
    </row>
    <row r="74" customFormat="false" ht="15" hidden="false" customHeight="false" outlineLevel="0" collapsed="false">
      <c r="B74" s="50" t="s">
        <v>369</v>
      </c>
      <c r="C74" s="50" t="s">
        <v>279</v>
      </c>
      <c r="D74" s="50" t="n">
        <v>5727</v>
      </c>
      <c r="E74" s="86"/>
    </row>
    <row r="75" customFormat="false" ht="15" hidden="false" customHeight="false" outlineLevel="0" collapsed="false">
      <c r="B75" s="50" t="s">
        <v>370</v>
      </c>
      <c r="C75" s="50" t="s">
        <v>304</v>
      </c>
      <c r="D75" s="50" t="n">
        <v>3921</v>
      </c>
      <c r="E75" s="86"/>
    </row>
    <row r="76" customFormat="false" ht="15" hidden="false" customHeight="false" outlineLevel="0" collapsed="false">
      <c r="B76" s="50" t="s">
        <v>371</v>
      </c>
      <c r="C76" s="50" t="s">
        <v>304</v>
      </c>
      <c r="D76" s="50" t="n">
        <v>8120</v>
      </c>
      <c r="E76" s="86"/>
    </row>
    <row r="77" customFormat="false" ht="15" hidden="false" customHeight="false" outlineLevel="0" collapsed="false">
      <c r="B77" s="50" t="s">
        <v>372</v>
      </c>
      <c r="C77" s="50" t="s">
        <v>373</v>
      </c>
      <c r="D77" s="50" t="n">
        <v>7364</v>
      </c>
      <c r="E77" s="86"/>
    </row>
    <row r="78" customFormat="false" ht="15" hidden="false" customHeight="false" outlineLevel="0" collapsed="false">
      <c r="B78" s="50" t="s">
        <v>374</v>
      </c>
      <c r="C78" s="50" t="s">
        <v>328</v>
      </c>
      <c r="D78" s="50" t="n">
        <v>1771</v>
      </c>
      <c r="E78" s="86"/>
    </row>
    <row r="79" customFormat="false" ht="15" hidden="false" customHeight="false" outlineLevel="0" collapsed="false">
      <c r="B79" s="50" t="s">
        <v>375</v>
      </c>
      <c r="C79" s="50" t="s">
        <v>306</v>
      </c>
      <c r="D79" s="50" t="n">
        <v>1134</v>
      </c>
      <c r="E79" s="86"/>
    </row>
    <row r="80" customFormat="false" ht="15" hidden="false" customHeight="false" outlineLevel="0" collapsed="false">
      <c r="B80" s="50" t="s">
        <v>376</v>
      </c>
      <c r="C80" s="50" t="s">
        <v>373</v>
      </c>
      <c r="D80" s="50" t="n">
        <v>8976</v>
      </c>
      <c r="E80" s="86"/>
    </row>
    <row r="81" customFormat="false" ht="15" hidden="false" customHeight="false" outlineLevel="0" collapsed="false">
      <c r="B81" s="50" t="s">
        <v>377</v>
      </c>
      <c r="C81" s="50" t="s">
        <v>290</v>
      </c>
      <c r="D81" s="50" t="n">
        <v>2904</v>
      </c>
      <c r="E81" s="86"/>
    </row>
    <row r="82" customFormat="false" ht="15" hidden="false" customHeight="false" outlineLevel="0" collapsed="false">
      <c r="B82" s="50" t="s">
        <v>378</v>
      </c>
      <c r="C82" s="50" t="s">
        <v>328</v>
      </c>
      <c r="D82" s="50" t="n">
        <v>1904</v>
      </c>
      <c r="E82" s="86"/>
    </row>
    <row r="83" customFormat="false" ht="15" hidden="false" customHeight="false" outlineLevel="0" collapsed="false">
      <c r="B83" s="50" t="s">
        <v>379</v>
      </c>
      <c r="C83" s="50" t="s">
        <v>302</v>
      </c>
      <c r="D83" s="50" t="n">
        <v>3473</v>
      </c>
      <c r="E83" s="86"/>
    </row>
    <row r="84" customFormat="false" ht="15" hidden="false" customHeight="false" outlineLevel="0" collapsed="false">
      <c r="B84" s="50" t="s">
        <v>380</v>
      </c>
      <c r="C84" s="50" t="s">
        <v>288</v>
      </c>
      <c r="D84" s="50" t="n">
        <v>7216</v>
      </c>
      <c r="E84" s="86"/>
    </row>
    <row r="85" customFormat="false" ht="15" hidden="false" customHeight="false" outlineLevel="0" collapsed="false">
      <c r="B85" s="50" t="s">
        <v>381</v>
      </c>
      <c r="C85" s="50" t="s">
        <v>279</v>
      </c>
      <c r="D85" s="50" t="n">
        <v>1532</v>
      </c>
      <c r="E85" s="86"/>
    </row>
    <row r="86" customFormat="false" ht="15" hidden="false" customHeight="false" outlineLevel="0" collapsed="false">
      <c r="B86" s="50" t="s">
        <v>382</v>
      </c>
      <c r="C86" s="50" t="s">
        <v>383</v>
      </c>
      <c r="D86" s="50" t="n">
        <v>4442</v>
      </c>
      <c r="E86" s="86"/>
    </row>
    <row r="87" customFormat="false" ht="15" hidden="false" customHeight="false" outlineLevel="0" collapsed="false">
      <c r="B87" s="50" t="s">
        <v>384</v>
      </c>
      <c r="C87" s="50" t="s">
        <v>311</v>
      </c>
      <c r="D87" s="50" t="n">
        <v>708</v>
      </c>
      <c r="E87" s="86"/>
    </row>
    <row r="88" customFormat="false" ht="15" hidden="false" customHeight="false" outlineLevel="0" collapsed="false">
      <c r="B88" s="50" t="s">
        <v>385</v>
      </c>
      <c r="C88" s="50" t="s">
        <v>284</v>
      </c>
      <c r="D88" s="50" t="n">
        <v>8421</v>
      </c>
      <c r="E88" s="86"/>
    </row>
    <row r="89" customFormat="false" ht="15" hidden="false" customHeight="false" outlineLevel="0" collapsed="false">
      <c r="B89" s="50" t="s">
        <v>386</v>
      </c>
      <c r="C89" s="50" t="s">
        <v>297</v>
      </c>
      <c r="D89" s="50" t="n">
        <v>9593</v>
      </c>
      <c r="E89" s="86"/>
    </row>
    <row r="90" customFormat="false" ht="15" hidden="false" customHeight="false" outlineLevel="0" collapsed="false">
      <c r="B90" s="50" t="s">
        <v>387</v>
      </c>
      <c r="C90" s="50" t="s">
        <v>284</v>
      </c>
      <c r="D90" s="50" t="n">
        <v>7487</v>
      </c>
      <c r="E90" s="86"/>
    </row>
    <row r="91" customFormat="false" ht="15" hidden="false" customHeight="false" outlineLevel="0" collapsed="false">
      <c r="B91" s="50" t="s">
        <v>388</v>
      </c>
      <c r="C91" s="50" t="s">
        <v>353</v>
      </c>
      <c r="D91" s="50" t="n">
        <v>6318</v>
      </c>
      <c r="E91" s="86"/>
    </row>
    <row r="92" customFormat="false" ht="15" hidden="false" customHeight="false" outlineLevel="0" collapsed="false">
      <c r="B92" s="50" t="s">
        <v>389</v>
      </c>
      <c r="C92" s="50" t="s">
        <v>311</v>
      </c>
      <c r="D92" s="50" t="n">
        <v>4774</v>
      </c>
      <c r="E92" s="86"/>
    </row>
    <row r="93" customFormat="false" ht="15" hidden="false" customHeight="false" outlineLevel="0" collapsed="false">
      <c r="B93" s="50" t="s">
        <v>390</v>
      </c>
      <c r="C93" s="50" t="s">
        <v>290</v>
      </c>
      <c r="D93" s="50" t="n">
        <v>5652</v>
      </c>
      <c r="E93" s="86"/>
    </row>
    <row r="94" customFormat="false" ht="15" hidden="false" customHeight="false" outlineLevel="0" collapsed="false">
      <c r="B94" s="50" t="s">
        <v>391</v>
      </c>
      <c r="C94" s="50" t="s">
        <v>294</v>
      </c>
      <c r="D94" s="50" t="n">
        <v>5710</v>
      </c>
      <c r="E94" s="86"/>
    </row>
    <row r="95" customFormat="false" ht="15" hidden="false" customHeight="false" outlineLevel="0" collapsed="false">
      <c r="B95" s="50" t="s">
        <v>392</v>
      </c>
      <c r="C95" s="50" t="s">
        <v>294</v>
      </c>
      <c r="D95" s="50" t="n">
        <v>4418</v>
      </c>
      <c r="E95" s="86"/>
    </row>
    <row r="96" customFormat="false" ht="15" hidden="false" customHeight="false" outlineLevel="0" collapsed="false">
      <c r="B96" s="50" t="s">
        <v>393</v>
      </c>
      <c r="C96" s="50" t="s">
        <v>286</v>
      </c>
      <c r="D96" s="50" t="n">
        <v>9821</v>
      </c>
      <c r="E96" s="86"/>
    </row>
    <row r="97" customFormat="false" ht="15" hidden="false" customHeight="false" outlineLevel="0" collapsed="false">
      <c r="B97" s="50" t="s">
        <v>394</v>
      </c>
      <c r="C97" s="50" t="s">
        <v>300</v>
      </c>
      <c r="D97" s="50" t="n">
        <v>3852</v>
      </c>
      <c r="E97" s="86"/>
    </row>
    <row r="98" customFormat="false" ht="15" hidden="false" customHeight="false" outlineLevel="0" collapsed="false">
      <c r="B98" s="50" t="s">
        <v>395</v>
      </c>
      <c r="C98" s="50" t="s">
        <v>342</v>
      </c>
      <c r="D98" s="50" t="n">
        <v>1441</v>
      </c>
      <c r="E98" s="86"/>
    </row>
    <row r="99" customFormat="false" ht="15" hidden="false" customHeight="false" outlineLevel="0" collapsed="false">
      <c r="B99" s="50" t="s">
        <v>396</v>
      </c>
      <c r="C99" s="50" t="s">
        <v>318</v>
      </c>
      <c r="D99" s="50" t="n">
        <v>5269</v>
      </c>
      <c r="E99" s="86"/>
    </row>
    <row r="100" customFormat="false" ht="15" hidden="false" customHeight="false" outlineLevel="0" collapsed="false">
      <c r="B100" s="50" t="s">
        <v>397</v>
      </c>
      <c r="C100" s="50" t="s">
        <v>328</v>
      </c>
      <c r="D100" s="50" t="n">
        <v>9551</v>
      </c>
      <c r="E100" s="86"/>
    </row>
    <row r="101" customFormat="false" ht="15" hidden="false" customHeight="false" outlineLevel="0" collapsed="false">
      <c r="B101" s="50" t="s">
        <v>398</v>
      </c>
      <c r="C101" s="50" t="s">
        <v>292</v>
      </c>
      <c r="D101" s="50" t="n">
        <v>3258</v>
      </c>
      <c r="E101" s="86"/>
    </row>
    <row r="102" customFormat="false" ht="15" hidden="false" customHeight="false" outlineLevel="0" collapsed="false">
      <c r="B102" s="50" t="s">
        <v>399</v>
      </c>
      <c r="C102" s="50" t="s">
        <v>290</v>
      </c>
      <c r="D102" s="50" t="n">
        <v>5812</v>
      </c>
      <c r="E102" s="86"/>
    </row>
    <row r="103" customFormat="false" ht="15" hidden="false" customHeight="false" outlineLevel="0" collapsed="false">
      <c r="B103" s="50" t="s">
        <v>400</v>
      </c>
      <c r="C103" s="50" t="s">
        <v>290</v>
      </c>
      <c r="D103" s="50" t="n">
        <v>9108</v>
      </c>
      <c r="E103" s="86"/>
    </row>
    <row r="104" customFormat="false" ht="15" hidden="false" customHeight="false" outlineLevel="0" collapsed="false">
      <c r="B104" s="50" t="s">
        <v>401</v>
      </c>
      <c r="C104" s="50" t="s">
        <v>297</v>
      </c>
      <c r="D104" s="50" t="n">
        <v>6719</v>
      </c>
      <c r="E104" s="86"/>
    </row>
    <row r="105" customFormat="false" ht="15" hidden="false" customHeight="false" outlineLevel="0" collapsed="false">
      <c r="B105" s="50" t="s">
        <v>402</v>
      </c>
      <c r="C105" s="50" t="s">
        <v>373</v>
      </c>
      <c r="D105" s="50" t="n">
        <v>6827</v>
      </c>
      <c r="E105" s="86"/>
    </row>
    <row r="106" customFormat="false" ht="15" hidden="false" customHeight="false" outlineLevel="0" collapsed="false">
      <c r="B106" s="50" t="s">
        <v>403</v>
      </c>
      <c r="C106" s="50" t="s">
        <v>313</v>
      </c>
      <c r="D106" s="50" t="n">
        <v>5340</v>
      </c>
      <c r="E106" s="86"/>
    </row>
    <row r="107" customFormat="false" ht="15" hidden="false" customHeight="false" outlineLevel="0" collapsed="false">
      <c r="B107" s="50" t="s">
        <v>404</v>
      </c>
      <c r="C107" s="50" t="s">
        <v>364</v>
      </c>
      <c r="D107" s="50" t="n">
        <v>3756</v>
      </c>
      <c r="E107" s="86"/>
    </row>
    <row r="108" customFormat="false" ht="15" hidden="false" customHeight="false" outlineLevel="0" collapsed="false">
      <c r="B108" s="50" t="s">
        <v>405</v>
      </c>
      <c r="C108" s="50" t="s">
        <v>302</v>
      </c>
      <c r="D108" s="50" t="n">
        <v>5669</v>
      </c>
      <c r="E108" s="86"/>
    </row>
    <row r="109" customFormat="false" ht="15" hidden="false" customHeight="false" outlineLevel="0" collapsed="false">
      <c r="B109" s="50" t="s">
        <v>406</v>
      </c>
      <c r="C109" s="50" t="s">
        <v>302</v>
      </c>
      <c r="D109" s="50" t="n">
        <v>6775</v>
      </c>
      <c r="E109" s="86"/>
    </row>
    <row r="110" customFormat="false" ht="15" hidden="false" customHeight="false" outlineLevel="0" collapsed="false">
      <c r="B110" s="50" t="s">
        <v>407</v>
      </c>
      <c r="C110" s="50" t="s">
        <v>286</v>
      </c>
      <c r="D110" s="50" t="n">
        <v>3330</v>
      </c>
      <c r="E110" s="86"/>
    </row>
    <row r="111" customFormat="false" ht="15" hidden="false" customHeight="false" outlineLevel="0" collapsed="false">
      <c r="B111" s="50" t="s">
        <v>408</v>
      </c>
      <c r="C111" s="50" t="s">
        <v>302</v>
      </c>
      <c r="D111" s="50" t="n">
        <v>7079</v>
      </c>
      <c r="E111" s="86"/>
    </row>
    <row r="112" customFormat="false" ht="15" hidden="false" customHeight="false" outlineLevel="0" collapsed="false">
      <c r="B112" s="50" t="s">
        <v>409</v>
      </c>
      <c r="C112" s="50" t="s">
        <v>321</v>
      </c>
      <c r="D112" s="50" t="n">
        <v>1602</v>
      </c>
      <c r="E112" s="86"/>
    </row>
    <row r="113" customFormat="false" ht="15" hidden="false" customHeight="false" outlineLevel="0" collapsed="false">
      <c r="B113" s="50" t="s">
        <v>410</v>
      </c>
      <c r="C113" s="50" t="s">
        <v>290</v>
      </c>
      <c r="D113" s="50" t="n">
        <v>4225</v>
      </c>
      <c r="E113" s="86"/>
    </row>
    <row r="114" customFormat="false" ht="15" hidden="false" customHeight="false" outlineLevel="0" collapsed="false">
      <c r="B114" s="50" t="s">
        <v>411</v>
      </c>
      <c r="C114" s="50" t="s">
        <v>373</v>
      </c>
      <c r="D114" s="50" t="n">
        <v>7019</v>
      </c>
      <c r="E114" s="86"/>
    </row>
    <row r="115" customFormat="false" ht="15" hidden="false" customHeight="false" outlineLevel="0" collapsed="false">
      <c r="B115" s="50" t="s">
        <v>412</v>
      </c>
      <c r="C115" s="50" t="s">
        <v>318</v>
      </c>
      <c r="D115" s="50" t="n">
        <v>2628</v>
      </c>
      <c r="E115" s="86"/>
    </row>
    <row r="116" customFormat="false" ht="15" hidden="false" customHeight="false" outlineLevel="0" collapsed="false">
      <c r="B116" s="50" t="s">
        <v>413</v>
      </c>
      <c r="C116" s="50" t="s">
        <v>286</v>
      </c>
      <c r="D116" s="50" t="n">
        <v>5575</v>
      </c>
      <c r="E116" s="86"/>
    </row>
    <row r="117" customFormat="false" ht="15" hidden="false" customHeight="false" outlineLevel="0" collapsed="false">
      <c r="B117" s="50" t="s">
        <v>414</v>
      </c>
      <c r="C117" s="50" t="s">
        <v>304</v>
      </c>
      <c r="D117" s="50" t="n">
        <v>564</v>
      </c>
      <c r="E117" s="86"/>
    </row>
    <row r="118" customFormat="false" ht="15" hidden="false" customHeight="false" outlineLevel="0" collapsed="false">
      <c r="B118" s="50" t="s">
        <v>415</v>
      </c>
      <c r="C118" s="50" t="s">
        <v>309</v>
      </c>
      <c r="D118" s="50" t="n">
        <v>5437</v>
      </c>
      <c r="E118" s="86"/>
    </row>
    <row r="119" customFormat="false" ht="15" hidden="false" customHeight="false" outlineLevel="0" collapsed="false">
      <c r="B119" s="50" t="s">
        <v>416</v>
      </c>
      <c r="C119" s="50" t="s">
        <v>286</v>
      </c>
      <c r="D119" s="50" t="n">
        <v>8668</v>
      </c>
      <c r="E119" s="86"/>
    </row>
    <row r="120" customFormat="false" ht="15" hidden="false" customHeight="false" outlineLevel="0" collapsed="false">
      <c r="B120" s="50" t="s">
        <v>417</v>
      </c>
      <c r="C120" s="50" t="s">
        <v>282</v>
      </c>
      <c r="D120" s="50" t="n">
        <v>8256</v>
      </c>
      <c r="E120" s="86"/>
    </row>
    <row r="121" customFormat="false" ht="15" hidden="false" customHeight="false" outlineLevel="0" collapsed="false">
      <c r="B121" s="50" t="s">
        <v>418</v>
      </c>
      <c r="C121" s="50" t="s">
        <v>297</v>
      </c>
      <c r="D121" s="50" t="n">
        <v>2686</v>
      </c>
      <c r="E121" s="86"/>
    </row>
    <row r="122" customFormat="false" ht="15" hidden="false" customHeight="false" outlineLevel="0" collapsed="false">
      <c r="B122" s="50" t="s">
        <v>419</v>
      </c>
      <c r="C122" s="50" t="s">
        <v>279</v>
      </c>
      <c r="D122" s="50" t="n">
        <v>4417</v>
      </c>
      <c r="E122" s="86"/>
    </row>
    <row r="123" customFormat="false" ht="15" hidden="false" customHeight="false" outlineLevel="0" collapsed="false">
      <c r="B123" s="50" t="s">
        <v>420</v>
      </c>
      <c r="C123" s="50" t="s">
        <v>284</v>
      </c>
      <c r="D123" s="50" t="n">
        <v>8927</v>
      </c>
      <c r="E123" s="86"/>
    </row>
    <row r="124" customFormat="false" ht="15" hidden="false" customHeight="false" outlineLevel="0" collapsed="false">
      <c r="B124" s="50" t="s">
        <v>421</v>
      </c>
      <c r="C124" s="50" t="s">
        <v>300</v>
      </c>
      <c r="D124" s="50" t="n">
        <v>2360</v>
      </c>
      <c r="E124" s="86"/>
    </row>
    <row r="125" customFormat="false" ht="15" hidden="false" customHeight="false" outlineLevel="0" collapsed="false">
      <c r="B125" s="50" t="s">
        <v>422</v>
      </c>
      <c r="C125" s="50" t="s">
        <v>286</v>
      </c>
      <c r="D125" s="50" t="n">
        <v>5605</v>
      </c>
      <c r="E125" s="86"/>
    </row>
    <row r="126" customFormat="false" ht="15" hidden="false" customHeight="false" outlineLevel="0" collapsed="false">
      <c r="B126" s="50" t="s">
        <v>423</v>
      </c>
      <c r="C126" s="50" t="s">
        <v>311</v>
      </c>
      <c r="D126" s="50" t="n">
        <v>6926</v>
      </c>
      <c r="E126" s="86"/>
    </row>
    <row r="127" customFormat="false" ht="15" hidden="false" customHeight="false" outlineLevel="0" collapsed="false">
      <c r="B127" s="50" t="s">
        <v>424</v>
      </c>
      <c r="C127" s="50" t="s">
        <v>302</v>
      </c>
      <c r="D127" s="50" t="n">
        <v>7429</v>
      </c>
      <c r="E127" s="86"/>
    </row>
    <row r="128" customFormat="false" ht="15" hidden="false" customHeight="false" outlineLevel="0" collapsed="false">
      <c r="B128" s="50" t="s">
        <v>425</v>
      </c>
      <c r="C128" s="50" t="s">
        <v>284</v>
      </c>
      <c r="D128" s="50" t="n">
        <v>1370</v>
      </c>
      <c r="E128" s="86"/>
    </row>
    <row r="129" customFormat="false" ht="15" hidden="false" customHeight="false" outlineLevel="0" collapsed="false">
      <c r="B129" s="50" t="s">
        <v>426</v>
      </c>
      <c r="C129" s="50" t="s">
        <v>353</v>
      </c>
      <c r="D129" s="50" t="n">
        <v>7042</v>
      </c>
      <c r="E129" s="86"/>
    </row>
    <row r="130" customFormat="false" ht="15" hidden="false" customHeight="false" outlineLevel="0" collapsed="false">
      <c r="B130" s="50" t="s">
        <v>427</v>
      </c>
      <c r="C130" s="50" t="s">
        <v>311</v>
      </c>
      <c r="D130" s="50" t="n">
        <v>7823</v>
      </c>
      <c r="E130" s="86"/>
    </row>
    <row r="131" customFormat="false" ht="15" hidden="false" customHeight="false" outlineLevel="0" collapsed="false">
      <c r="B131" s="50" t="s">
        <v>428</v>
      </c>
      <c r="C131" s="50" t="s">
        <v>304</v>
      </c>
      <c r="D131" s="50" t="n">
        <v>396</v>
      </c>
      <c r="E131" s="86"/>
    </row>
    <row r="132" customFormat="false" ht="15" hidden="false" customHeight="false" outlineLevel="0" collapsed="false">
      <c r="B132" s="50" t="s">
        <v>429</v>
      </c>
      <c r="C132" s="50" t="s">
        <v>284</v>
      </c>
      <c r="D132" s="50" t="n">
        <v>2409</v>
      </c>
      <c r="E132" s="86"/>
    </row>
    <row r="133" customFormat="false" ht="15" hidden="false" customHeight="false" outlineLevel="0" collapsed="false">
      <c r="B133" s="50" t="s">
        <v>430</v>
      </c>
      <c r="C133" s="50" t="s">
        <v>318</v>
      </c>
      <c r="D133" s="50" t="n">
        <v>8930</v>
      </c>
      <c r="E133" s="86"/>
    </row>
    <row r="134" customFormat="false" ht="15" hidden="false" customHeight="false" outlineLevel="0" collapsed="false">
      <c r="B134" s="50" t="s">
        <v>431</v>
      </c>
      <c r="C134" s="50" t="s">
        <v>297</v>
      </c>
      <c r="D134" s="50" t="n">
        <v>4056</v>
      </c>
      <c r="E134" s="86"/>
    </row>
    <row r="135" customFormat="false" ht="15" hidden="false" customHeight="false" outlineLevel="0" collapsed="false">
      <c r="B135" s="50" t="s">
        <v>432</v>
      </c>
      <c r="C135" s="50" t="s">
        <v>309</v>
      </c>
      <c r="D135" s="50" t="n">
        <v>4676</v>
      </c>
      <c r="E135" s="86"/>
    </row>
    <row r="136" customFormat="false" ht="15" hidden="false" customHeight="false" outlineLevel="0" collapsed="false">
      <c r="B136" s="50" t="s">
        <v>433</v>
      </c>
      <c r="C136" s="50" t="s">
        <v>292</v>
      </c>
      <c r="D136" s="50" t="n">
        <v>9424</v>
      </c>
      <c r="E136" s="86"/>
    </row>
    <row r="137" customFormat="false" ht="15" hidden="false" customHeight="false" outlineLevel="0" collapsed="false">
      <c r="B137" s="50" t="s">
        <v>434</v>
      </c>
      <c r="C137" s="50" t="s">
        <v>342</v>
      </c>
      <c r="D137" s="50" t="n">
        <v>7443</v>
      </c>
      <c r="E137" s="86"/>
    </row>
    <row r="138" customFormat="false" ht="15" hidden="false" customHeight="false" outlineLevel="0" collapsed="false">
      <c r="B138" s="50" t="s">
        <v>435</v>
      </c>
      <c r="C138" s="50" t="s">
        <v>318</v>
      </c>
      <c r="D138" s="50" t="n">
        <v>8839</v>
      </c>
      <c r="E138" s="86"/>
    </row>
    <row r="139" customFormat="false" ht="15" hidden="false" customHeight="false" outlineLevel="0" collapsed="false">
      <c r="B139" s="50" t="s">
        <v>436</v>
      </c>
      <c r="C139" s="50" t="s">
        <v>292</v>
      </c>
      <c r="D139" s="50" t="n">
        <v>9386</v>
      </c>
      <c r="E139" s="86"/>
    </row>
    <row r="140" customFormat="false" ht="15" hidden="false" customHeight="false" outlineLevel="0" collapsed="false">
      <c r="B140" s="50" t="s">
        <v>437</v>
      </c>
      <c r="C140" s="50" t="s">
        <v>328</v>
      </c>
      <c r="D140" s="50" t="n">
        <v>6699</v>
      </c>
      <c r="E140" s="86"/>
    </row>
    <row r="141" customFormat="false" ht="15" hidden="false" customHeight="false" outlineLevel="0" collapsed="false">
      <c r="B141" s="50" t="s">
        <v>438</v>
      </c>
      <c r="C141" s="50" t="s">
        <v>321</v>
      </c>
      <c r="D141" s="50" t="n">
        <v>6209</v>
      </c>
      <c r="E141" s="86"/>
    </row>
    <row r="142" customFormat="false" ht="15" hidden="false" customHeight="false" outlineLevel="0" collapsed="false">
      <c r="B142" s="50" t="s">
        <v>439</v>
      </c>
      <c r="C142" s="50" t="s">
        <v>364</v>
      </c>
      <c r="D142" s="50" t="n">
        <v>6944</v>
      </c>
      <c r="E142" s="86"/>
    </row>
    <row r="143" customFormat="false" ht="15" hidden="false" customHeight="false" outlineLevel="0" collapsed="false">
      <c r="B143" s="50" t="s">
        <v>440</v>
      </c>
      <c r="C143" s="50" t="s">
        <v>342</v>
      </c>
      <c r="D143" s="50" t="n">
        <v>528</v>
      </c>
      <c r="E143" s="86"/>
    </row>
    <row r="144" customFormat="false" ht="15" hidden="false" customHeight="false" outlineLevel="0" collapsed="false">
      <c r="B144" s="50" t="s">
        <v>441</v>
      </c>
      <c r="C144" s="50" t="s">
        <v>373</v>
      </c>
      <c r="D144" s="50" t="n">
        <v>3014</v>
      </c>
      <c r="E144" s="86"/>
    </row>
    <row r="145" customFormat="false" ht="15" hidden="false" customHeight="false" outlineLevel="0" collapsed="false">
      <c r="B145" s="50" t="s">
        <v>442</v>
      </c>
      <c r="C145" s="50" t="s">
        <v>279</v>
      </c>
      <c r="D145" s="50" t="n">
        <v>9925</v>
      </c>
      <c r="E145" s="86"/>
    </row>
    <row r="146" customFormat="false" ht="15" hidden="false" customHeight="false" outlineLevel="0" collapsed="false">
      <c r="B146" s="50" t="s">
        <v>443</v>
      </c>
      <c r="C146" s="50" t="s">
        <v>297</v>
      </c>
      <c r="D146" s="50" t="n">
        <v>2195</v>
      </c>
      <c r="E146" s="86"/>
    </row>
    <row r="147" customFormat="false" ht="15" hidden="false" customHeight="false" outlineLevel="0" collapsed="false">
      <c r="B147" s="50" t="s">
        <v>444</v>
      </c>
      <c r="C147" s="50" t="s">
        <v>318</v>
      </c>
      <c r="D147" s="50" t="n">
        <v>342</v>
      </c>
      <c r="E147" s="86"/>
    </row>
    <row r="148" customFormat="false" ht="15" hidden="false" customHeight="false" outlineLevel="0" collapsed="false">
      <c r="B148" s="50" t="s">
        <v>445</v>
      </c>
      <c r="C148" s="50" t="s">
        <v>318</v>
      </c>
      <c r="D148" s="50" t="n">
        <v>6291</v>
      </c>
      <c r="E148" s="86"/>
    </row>
    <row r="149" customFormat="false" ht="15" hidden="false" customHeight="false" outlineLevel="0" collapsed="false">
      <c r="B149" s="50" t="s">
        <v>446</v>
      </c>
      <c r="C149" s="50" t="s">
        <v>342</v>
      </c>
      <c r="D149" s="50" t="n">
        <v>3778</v>
      </c>
      <c r="E149" s="86"/>
    </row>
    <row r="150" customFormat="false" ht="15" hidden="false" customHeight="false" outlineLevel="0" collapsed="false">
      <c r="B150" s="50" t="s">
        <v>447</v>
      </c>
      <c r="C150" s="50" t="s">
        <v>364</v>
      </c>
      <c r="D150" s="50" t="n">
        <v>6934</v>
      </c>
      <c r="E150" s="86"/>
    </row>
    <row r="151" customFormat="false" ht="15" hidden="false" customHeight="false" outlineLevel="0" collapsed="false">
      <c r="B151" s="50" t="s">
        <v>448</v>
      </c>
      <c r="C151" s="50" t="s">
        <v>297</v>
      </c>
      <c r="D151" s="50" t="n">
        <v>7583</v>
      </c>
      <c r="E151" s="86"/>
    </row>
    <row r="152" customFormat="false" ht="15" hidden="false" customHeight="false" outlineLevel="0" collapsed="false">
      <c r="B152" s="50" t="s">
        <v>449</v>
      </c>
      <c r="C152" s="50" t="s">
        <v>302</v>
      </c>
      <c r="D152" s="50" t="n">
        <v>1884</v>
      </c>
      <c r="E152" s="86"/>
    </row>
    <row r="153" customFormat="false" ht="15" hidden="false" customHeight="false" outlineLevel="0" collapsed="false">
      <c r="B153" s="50" t="s">
        <v>450</v>
      </c>
      <c r="C153" s="50" t="s">
        <v>373</v>
      </c>
      <c r="D153" s="50" t="n">
        <v>6829</v>
      </c>
      <c r="E153" s="86"/>
    </row>
    <row r="154" customFormat="false" ht="15" hidden="false" customHeight="false" outlineLevel="0" collapsed="false">
      <c r="B154" s="50" t="s">
        <v>451</v>
      </c>
      <c r="C154" s="50" t="s">
        <v>373</v>
      </c>
      <c r="D154" s="50" t="n">
        <v>5847</v>
      </c>
      <c r="E154" s="86"/>
    </row>
    <row r="155" customFormat="false" ht="15" hidden="false" customHeight="false" outlineLevel="0" collapsed="false">
      <c r="B155" s="50" t="s">
        <v>452</v>
      </c>
      <c r="C155" s="50" t="s">
        <v>321</v>
      </c>
      <c r="D155" s="50" t="n">
        <v>6502</v>
      </c>
      <c r="E155" s="86"/>
    </row>
    <row r="156" customFormat="false" ht="15" hidden="false" customHeight="false" outlineLevel="0" collapsed="false">
      <c r="B156" s="50" t="s">
        <v>453</v>
      </c>
      <c r="C156" s="50" t="s">
        <v>353</v>
      </c>
      <c r="D156" s="50" t="n">
        <v>214</v>
      </c>
      <c r="E156" s="86"/>
    </row>
    <row r="157" customFormat="false" ht="15" hidden="false" customHeight="false" outlineLevel="0" collapsed="false">
      <c r="B157" s="50" t="s">
        <v>454</v>
      </c>
      <c r="C157" s="50" t="s">
        <v>294</v>
      </c>
      <c r="D157" s="50" t="n">
        <v>4868</v>
      </c>
      <c r="E157" s="86"/>
    </row>
    <row r="158" customFormat="false" ht="15" hidden="false" customHeight="false" outlineLevel="0" collapsed="false">
      <c r="B158" s="50" t="s">
        <v>455</v>
      </c>
      <c r="C158" s="50" t="s">
        <v>313</v>
      </c>
      <c r="D158" s="50" t="n">
        <v>153</v>
      </c>
      <c r="E158" s="86"/>
    </row>
    <row r="159" customFormat="false" ht="15" hidden="false" customHeight="false" outlineLevel="0" collapsed="false">
      <c r="B159" s="50" t="s">
        <v>456</v>
      </c>
      <c r="C159" s="50" t="s">
        <v>297</v>
      </c>
      <c r="D159" s="50" t="n">
        <v>1043</v>
      </c>
      <c r="E159" s="86"/>
    </row>
    <row r="160" customFormat="false" ht="15" hidden="false" customHeight="false" outlineLevel="0" collapsed="false">
      <c r="B160" s="50" t="s">
        <v>457</v>
      </c>
      <c r="C160" s="50" t="s">
        <v>292</v>
      </c>
      <c r="D160" s="50" t="n">
        <v>9611</v>
      </c>
      <c r="E160" s="86"/>
    </row>
    <row r="161" customFormat="false" ht="15" hidden="false" customHeight="false" outlineLevel="0" collapsed="false">
      <c r="B161" s="50" t="s">
        <v>458</v>
      </c>
      <c r="C161" s="50" t="s">
        <v>328</v>
      </c>
      <c r="D161" s="50" t="n">
        <v>7616</v>
      </c>
      <c r="E161" s="86"/>
    </row>
    <row r="162" customFormat="false" ht="15" hidden="false" customHeight="false" outlineLevel="0" collapsed="false">
      <c r="B162" s="50" t="s">
        <v>459</v>
      </c>
      <c r="C162" s="50" t="s">
        <v>311</v>
      </c>
      <c r="D162" s="50" t="n">
        <v>7076</v>
      </c>
      <c r="E162" s="86"/>
    </row>
    <row r="163" customFormat="false" ht="15" hidden="false" customHeight="false" outlineLevel="0" collapsed="false">
      <c r="B163" s="50" t="s">
        <v>460</v>
      </c>
      <c r="C163" s="50" t="s">
        <v>373</v>
      </c>
      <c r="D163" s="50" t="n">
        <v>2227</v>
      </c>
      <c r="E163" s="86"/>
    </row>
    <row r="164" customFormat="false" ht="15" hidden="false" customHeight="false" outlineLevel="0" collapsed="false">
      <c r="B164" s="50" t="s">
        <v>461</v>
      </c>
      <c r="C164" s="50" t="s">
        <v>313</v>
      </c>
      <c r="D164" s="50" t="n">
        <v>8410</v>
      </c>
      <c r="E164" s="86"/>
    </row>
    <row r="165" customFormat="false" ht="15" hidden="false" customHeight="false" outlineLevel="0" collapsed="false">
      <c r="B165" s="50" t="s">
        <v>462</v>
      </c>
      <c r="C165" s="50" t="s">
        <v>279</v>
      </c>
      <c r="D165" s="50" t="n">
        <v>4105</v>
      </c>
      <c r="E165" s="86"/>
    </row>
    <row r="166" customFormat="false" ht="15" hidden="false" customHeight="false" outlineLevel="0" collapsed="false">
      <c r="B166" s="50" t="s">
        <v>463</v>
      </c>
      <c r="C166" s="50" t="s">
        <v>279</v>
      </c>
      <c r="D166" s="50" t="n">
        <v>4052</v>
      </c>
      <c r="E166" s="86"/>
    </row>
    <row r="167" customFormat="false" ht="15" hidden="false" customHeight="false" outlineLevel="0" collapsed="false">
      <c r="B167" s="50" t="s">
        <v>464</v>
      </c>
      <c r="C167" s="50" t="s">
        <v>321</v>
      </c>
      <c r="D167" s="50" t="n">
        <v>751</v>
      </c>
      <c r="E167" s="86"/>
    </row>
    <row r="168" customFormat="false" ht="15" hidden="false" customHeight="false" outlineLevel="0" collapsed="false">
      <c r="B168" s="50" t="s">
        <v>465</v>
      </c>
      <c r="C168" s="50" t="s">
        <v>328</v>
      </c>
      <c r="D168" s="50" t="n">
        <v>2338</v>
      </c>
      <c r="E168" s="86"/>
    </row>
    <row r="169" customFormat="false" ht="15" hidden="false" customHeight="false" outlineLevel="0" collapsed="false">
      <c r="B169" s="50" t="s">
        <v>466</v>
      </c>
      <c r="C169" s="50" t="s">
        <v>297</v>
      </c>
      <c r="D169" s="50" t="n">
        <v>2654</v>
      </c>
      <c r="E169" s="86"/>
    </row>
    <row r="170" customFormat="false" ht="15" hidden="false" customHeight="false" outlineLevel="0" collapsed="false">
      <c r="B170" s="50" t="s">
        <v>467</v>
      </c>
      <c r="C170" s="50" t="s">
        <v>383</v>
      </c>
      <c r="D170" s="50" t="n">
        <v>9317</v>
      </c>
      <c r="E170" s="86"/>
    </row>
    <row r="171" customFormat="false" ht="15" hidden="false" customHeight="false" outlineLevel="0" collapsed="false">
      <c r="B171" s="50" t="s">
        <v>468</v>
      </c>
      <c r="C171" s="50" t="s">
        <v>318</v>
      </c>
      <c r="D171" s="50" t="n">
        <v>1340</v>
      </c>
      <c r="E171" s="86"/>
    </row>
    <row r="172" customFormat="false" ht="15" hidden="false" customHeight="false" outlineLevel="0" collapsed="false">
      <c r="B172" s="50" t="s">
        <v>469</v>
      </c>
      <c r="C172" s="50" t="s">
        <v>313</v>
      </c>
      <c r="D172" s="50" t="n">
        <v>2650</v>
      </c>
      <c r="E172" s="86"/>
    </row>
    <row r="173" customFormat="false" ht="15" hidden="false" customHeight="false" outlineLevel="0" collapsed="false">
      <c r="B173" s="50" t="s">
        <v>470</v>
      </c>
      <c r="C173" s="50" t="s">
        <v>311</v>
      </c>
      <c r="D173" s="50" t="n">
        <v>9002</v>
      </c>
      <c r="E173" s="86"/>
    </row>
    <row r="174" customFormat="false" ht="15" hidden="false" customHeight="false" outlineLevel="0" collapsed="false">
      <c r="B174" s="50" t="s">
        <v>471</v>
      </c>
      <c r="C174" s="50" t="s">
        <v>286</v>
      </c>
      <c r="D174" s="50" t="n">
        <v>6454</v>
      </c>
      <c r="E174" s="86"/>
    </row>
    <row r="175" customFormat="false" ht="15" hidden="false" customHeight="false" outlineLevel="0" collapsed="false">
      <c r="B175" s="50" t="s">
        <v>472</v>
      </c>
      <c r="C175" s="50" t="s">
        <v>309</v>
      </c>
      <c r="D175" s="50" t="n">
        <v>3982</v>
      </c>
      <c r="E175" s="86"/>
    </row>
    <row r="176" customFormat="false" ht="15" hidden="false" customHeight="false" outlineLevel="0" collapsed="false">
      <c r="B176" s="50" t="s">
        <v>473</v>
      </c>
      <c r="C176" s="50" t="s">
        <v>286</v>
      </c>
      <c r="D176" s="50" t="n">
        <v>8616</v>
      </c>
      <c r="E176" s="86"/>
    </row>
    <row r="177" customFormat="false" ht="15" hidden="false" customHeight="false" outlineLevel="0" collapsed="false">
      <c r="B177" s="50" t="s">
        <v>474</v>
      </c>
      <c r="C177" s="50" t="s">
        <v>383</v>
      </c>
      <c r="D177" s="50" t="n">
        <v>3144</v>
      </c>
      <c r="E177" s="86"/>
    </row>
    <row r="178" customFormat="false" ht="15" hidden="false" customHeight="false" outlineLevel="0" collapsed="false">
      <c r="B178" s="50" t="s">
        <v>475</v>
      </c>
      <c r="C178" s="50" t="s">
        <v>297</v>
      </c>
      <c r="D178" s="50" t="n">
        <v>5466</v>
      </c>
      <c r="E178" s="86"/>
    </row>
    <row r="179" customFormat="false" ht="15" hidden="false" customHeight="false" outlineLevel="0" collapsed="false">
      <c r="B179" s="50" t="s">
        <v>476</v>
      </c>
      <c r="C179" s="50" t="s">
        <v>373</v>
      </c>
      <c r="D179" s="50" t="n">
        <v>4592</v>
      </c>
      <c r="E179" s="86"/>
    </row>
    <row r="180" customFormat="false" ht="15" hidden="false" customHeight="false" outlineLevel="0" collapsed="false">
      <c r="B180" s="50" t="s">
        <v>477</v>
      </c>
      <c r="C180" s="50" t="s">
        <v>364</v>
      </c>
      <c r="D180" s="50" t="n">
        <v>7100</v>
      </c>
      <c r="E180" s="86"/>
    </row>
    <row r="181" customFormat="false" ht="15" hidden="false" customHeight="false" outlineLevel="0" collapsed="false">
      <c r="B181" s="50" t="s">
        <v>478</v>
      </c>
      <c r="C181" s="50" t="s">
        <v>383</v>
      </c>
      <c r="D181" s="50" t="n">
        <v>2144</v>
      </c>
      <c r="E181" s="86"/>
    </row>
    <row r="182" customFormat="false" ht="15" hidden="false" customHeight="false" outlineLevel="0" collapsed="false">
      <c r="B182" s="50" t="s">
        <v>479</v>
      </c>
      <c r="C182" s="50" t="s">
        <v>304</v>
      </c>
      <c r="D182" s="50" t="n">
        <v>3678</v>
      </c>
      <c r="E182" s="86"/>
    </row>
    <row r="183" customFormat="false" ht="15" hidden="false" customHeight="false" outlineLevel="0" collapsed="false">
      <c r="B183" s="50" t="s">
        <v>480</v>
      </c>
      <c r="C183" s="50" t="s">
        <v>328</v>
      </c>
      <c r="D183" s="50" t="n">
        <v>2196</v>
      </c>
      <c r="E183" s="86"/>
    </row>
    <row r="184" customFormat="false" ht="15" hidden="false" customHeight="false" outlineLevel="0" collapsed="false">
      <c r="B184" s="50" t="s">
        <v>481</v>
      </c>
      <c r="C184" s="50" t="s">
        <v>342</v>
      </c>
      <c r="D184" s="50" t="n">
        <v>4786</v>
      </c>
      <c r="E184" s="86"/>
    </row>
    <row r="185" customFormat="false" ht="15" hidden="false" customHeight="false" outlineLevel="0" collapsed="false">
      <c r="B185" s="50" t="s">
        <v>482</v>
      </c>
      <c r="C185" s="50" t="s">
        <v>290</v>
      </c>
      <c r="D185" s="50" t="n">
        <v>9614</v>
      </c>
      <c r="E185" s="86"/>
    </row>
    <row r="186" customFormat="false" ht="15" hidden="false" customHeight="false" outlineLevel="0" collapsed="false">
      <c r="B186" s="50" t="s">
        <v>483</v>
      </c>
      <c r="C186" s="50" t="s">
        <v>284</v>
      </c>
      <c r="D186" s="50" t="n">
        <v>31</v>
      </c>
      <c r="E186" s="86"/>
    </row>
    <row r="187" customFormat="false" ht="15" hidden="false" customHeight="false" outlineLevel="0" collapsed="false">
      <c r="B187" s="50" t="s">
        <v>484</v>
      </c>
      <c r="C187" s="50" t="s">
        <v>321</v>
      </c>
      <c r="D187" s="50" t="n">
        <v>7030</v>
      </c>
      <c r="E187" s="86"/>
    </row>
    <row r="188" customFormat="false" ht="15" hidden="false" customHeight="false" outlineLevel="0" collapsed="false">
      <c r="B188" s="50" t="s">
        <v>485</v>
      </c>
      <c r="C188" s="50" t="s">
        <v>321</v>
      </c>
      <c r="D188" s="50" t="n">
        <v>4780</v>
      </c>
      <c r="E188" s="86"/>
    </row>
    <row r="189" customFormat="false" ht="15" hidden="false" customHeight="false" outlineLevel="0" collapsed="false">
      <c r="B189" s="50" t="s">
        <v>486</v>
      </c>
      <c r="C189" s="50" t="s">
        <v>309</v>
      </c>
      <c r="D189" s="50" t="n">
        <v>8510</v>
      </c>
      <c r="E189" s="86"/>
    </row>
    <row r="190" customFormat="false" ht="15" hidden="false" customHeight="false" outlineLevel="0" collapsed="false">
      <c r="B190" s="50" t="s">
        <v>487</v>
      </c>
      <c r="C190" s="50" t="s">
        <v>297</v>
      </c>
      <c r="D190" s="50" t="n">
        <v>132</v>
      </c>
      <c r="E190" s="86"/>
    </row>
    <row r="191" customFormat="false" ht="15" hidden="false" customHeight="false" outlineLevel="0" collapsed="false">
      <c r="B191" s="50" t="s">
        <v>488</v>
      </c>
      <c r="C191" s="50" t="s">
        <v>290</v>
      </c>
      <c r="D191" s="50" t="n">
        <v>437</v>
      </c>
      <c r="E191" s="86"/>
    </row>
    <row r="192" customFormat="false" ht="15" hidden="false" customHeight="false" outlineLevel="0" collapsed="false">
      <c r="B192" s="50" t="s">
        <v>489</v>
      </c>
      <c r="C192" s="50" t="s">
        <v>292</v>
      </c>
      <c r="D192" s="50" t="n">
        <v>7848</v>
      </c>
      <c r="E192" s="86"/>
    </row>
    <row r="193" customFormat="false" ht="15" hidden="false" customHeight="false" outlineLevel="0" collapsed="false">
      <c r="B193" s="50" t="s">
        <v>490</v>
      </c>
      <c r="C193" s="50" t="s">
        <v>318</v>
      </c>
      <c r="D193" s="50" t="n">
        <v>8899</v>
      </c>
      <c r="E193" s="86"/>
    </row>
    <row r="194" customFormat="false" ht="15" hidden="false" customHeight="false" outlineLevel="0" collapsed="false">
      <c r="B194" s="50" t="s">
        <v>491</v>
      </c>
      <c r="C194" s="50" t="s">
        <v>286</v>
      </c>
      <c r="D194" s="50" t="n">
        <v>1286</v>
      </c>
      <c r="E194" s="86"/>
    </row>
    <row r="195" customFormat="false" ht="15" hidden="false" customHeight="false" outlineLevel="0" collapsed="false">
      <c r="B195" s="50" t="s">
        <v>492</v>
      </c>
      <c r="C195" s="50" t="s">
        <v>383</v>
      </c>
      <c r="D195" s="50" t="n">
        <v>5231</v>
      </c>
      <c r="E195" s="86"/>
    </row>
    <row r="196" customFormat="false" ht="15" hidden="false" customHeight="false" outlineLevel="0" collapsed="false">
      <c r="B196" s="50" t="s">
        <v>493</v>
      </c>
      <c r="C196" s="50" t="s">
        <v>297</v>
      </c>
      <c r="D196" s="50" t="n">
        <v>4899</v>
      </c>
      <c r="E196" s="86"/>
    </row>
    <row r="197" customFormat="false" ht="15" hidden="false" customHeight="false" outlineLevel="0" collapsed="false">
      <c r="B197" s="50" t="s">
        <v>494</v>
      </c>
      <c r="C197" s="50" t="s">
        <v>364</v>
      </c>
      <c r="D197" s="50" t="n">
        <v>568</v>
      </c>
      <c r="E197" s="86"/>
    </row>
    <row r="198" customFormat="false" ht="15" hidden="false" customHeight="false" outlineLevel="0" collapsed="false">
      <c r="B198" s="50" t="s">
        <v>495</v>
      </c>
      <c r="C198" s="50" t="s">
        <v>318</v>
      </c>
      <c r="D198" s="50" t="n">
        <v>4019</v>
      </c>
      <c r="E198" s="86"/>
    </row>
    <row r="199" customFormat="false" ht="15" hidden="false" customHeight="false" outlineLevel="0" collapsed="false">
      <c r="B199" s="50" t="s">
        <v>496</v>
      </c>
      <c r="C199" s="50" t="s">
        <v>300</v>
      </c>
      <c r="D199" s="50" t="n">
        <v>3042</v>
      </c>
      <c r="E199" s="86"/>
    </row>
    <row r="200" customFormat="false" ht="15" hidden="false" customHeight="false" outlineLevel="0" collapsed="false">
      <c r="B200" s="50" t="s">
        <v>497</v>
      </c>
      <c r="C200" s="50" t="s">
        <v>279</v>
      </c>
      <c r="D200" s="50" t="n">
        <v>2088</v>
      </c>
      <c r="E200" s="86"/>
    </row>
    <row r="201" customFormat="false" ht="15" hidden="false" customHeight="false" outlineLevel="0" collapsed="false">
      <c r="B201" s="50" t="s">
        <v>498</v>
      </c>
      <c r="C201" s="50" t="s">
        <v>364</v>
      </c>
      <c r="D201" s="50" t="n">
        <v>7422</v>
      </c>
      <c r="E201" s="86"/>
    </row>
    <row r="202" customFormat="false" ht="15" hidden="false" customHeight="false" outlineLevel="0" collapsed="false">
      <c r="B202" s="50" t="s">
        <v>499</v>
      </c>
      <c r="C202" s="50" t="s">
        <v>292</v>
      </c>
      <c r="D202" s="50" t="n">
        <v>3738</v>
      </c>
      <c r="E202" s="86"/>
    </row>
    <row r="203" customFormat="false" ht="15" hidden="false" customHeight="false" outlineLevel="0" collapsed="false">
      <c r="B203" s="50" t="s">
        <v>500</v>
      </c>
      <c r="C203" s="50" t="s">
        <v>279</v>
      </c>
      <c r="D203" s="50" t="n">
        <v>9639</v>
      </c>
      <c r="E203" s="86"/>
    </row>
    <row r="204" customFormat="false" ht="15" hidden="false" customHeight="false" outlineLevel="0" collapsed="false">
      <c r="B204" s="50" t="s">
        <v>501</v>
      </c>
      <c r="C204" s="50" t="s">
        <v>318</v>
      </c>
      <c r="D204" s="50" t="n">
        <v>6277</v>
      </c>
      <c r="E204" s="86"/>
    </row>
    <row r="205" customFormat="false" ht="15" hidden="false" customHeight="false" outlineLevel="0" collapsed="false">
      <c r="B205" s="50" t="s">
        <v>502</v>
      </c>
      <c r="C205" s="50" t="s">
        <v>282</v>
      </c>
      <c r="D205" s="50" t="n">
        <v>1246</v>
      </c>
      <c r="E205" s="86"/>
    </row>
    <row r="206" customFormat="false" ht="15" hidden="false" customHeight="false" outlineLevel="0" collapsed="false">
      <c r="B206" s="50" t="s">
        <v>503</v>
      </c>
      <c r="C206" s="50" t="s">
        <v>290</v>
      </c>
      <c r="D206" s="50" t="n">
        <v>6599</v>
      </c>
      <c r="E206" s="86"/>
    </row>
    <row r="207" customFormat="false" ht="15" hidden="false" customHeight="false" outlineLevel="0" collapsed="false">
      <c r="B207" s="50" t="s">
        <v>504</v>
      </c>
      <c r="C207" s="50" t="s">
        <v>297</v>
      </c>
      <c r="D207" s="50" t="n">
        <v>3558</v>
      </c>
      <c r="E207" s="86"/>
    </row>
    <row r="208" customFormat="false" ht="15" hidden="false" customHeight="false" outlineLevel="0" collapsed="false">
      <c r="B208" s="50" t="s">
        <v>505</v>
      </c>
      <c r="C208" s="50" t="s">
        <v>309</v>
      </c>
      <c r="D208" s="50" t="n">
        <v>5530</v>
      </c>
      <c r="E208" s="86"/>
    </row>
    <row r="209" customFormat="false" ht="15" hidden="false" customHeight="false" outlineLevel="0" collapsed="false">
      <c r="B209" s="50" t="s">
        <v>506</v>
      </c>
      <c r="C209" s="50" t="s">
        <v>300</v>
      </c>
      <c r="D209" s="50" t="n">
        <v>5845</v>
      </c>
      <c r="E209" s="86"/>
    </row>
    <row r="210" customFormat="false" ht="15" hidden="false" customHeight="false" outlineLevel="0" collapsed="false">
      <c r="B210" s="50" t="s">
        <v>507</v>
      </c>
      <c r="C210" s="50" t="s">
        <v>353</v>
      </c>
      <c r="D210" s="50" t="n">
        <v>4350</v>
      </c>
      <c r="E210" s="86"/>
    </row>
    <row r="211" customFormat="false" ht="15" hidden="false" customHeight="false" outlineLevel="0" collapsed="false">
      <c r="B211" s="50" t="s">
        <v>508</v>
      </c>
      <c r="C211" s="50" t="s">
        <v>286</v>
      </c>
      <c r="D211" s="50" t="n">
        <v>8426</v>
      </c>
      <c r="E211" s="86"/>
    </row>
    <row r="212" customFormat="false" ht="15" hidden="false" customHeight="false" outlineLevel="0" collapsed="false">
      <c r="B212" s="50" t="s">
        <v>509</v>
      </c>
      <c r="C212" s="50" t="s">
        <v>321</v>
      </c>
      <c r="D212" s="50" t="n">
        <v>6492</v>
      </c>
      <c r="E212" s="86"/>
    </row>
    <row r="213" customFormat="false" ht="15" hidden="false" customHeight="false" outlineLevel="0" collapsed="false">
      <c r="B213" s="50" t="s">
        <v>510</v>
      </c>
      <c r="C213" s="50" t="s">
        <v>311</v>
      </c>
      <c r="D213" s="50" t="n">
        <v>7549</v>
      </c>
      <c r="E213" s="86"/>
    </row>
    <row r="214" customFormat="false" ht="15" hidden="false" customHeight="false" outlineLevel="0" collapsed="false">
      <c r="B214" s="50" t="s">
        <v>511</v>
      </c>
      <c r="C214" s="50" t="s">
        <v>321</v>
      </c>
      <c r="D214" s="50" t="n">
        <v>8007</v>
      </c>
      <c r="E214" s="86"/>
    </row>
    <row r="215" customFormat="false" ht="15" hidden="false" customHeight="false" outlineLevel="0" collapsed="false">
      <c r="B215" s="50" t="s">
        <v>512</v>
      </c>
      <c r="C215" s="50" t="s">
        <v>311</v>
      </c>
      <c r="D215" s="50" t="n">
        <v>9577</v>
      </c>
      <c r="E215" s="86"/>
    </row>
    <row r="216" customFormat="false" ht="15" hidden="false" customHeight="false" outlineLevel="0" collapsed="false">
      <c r="B216" s="50" t="s">
        <v>513</v>
      </c>
      <c r="C216" s="50" t="s">
        <v>297</v>
      </c>
      <c r="D216" s="50" t="n">
        <v>1795</v>
      </c>
      <c r="E216" s="86"/>
    </row>
    <row r="217" customFormat="false" ht="15" hidden="false" customHeight="false" outlineLevel="0" collapsed="false">
      <c r="B217" s="50" t="s">
        <v>514</v>
      </c>
      <c r="C217" s="50" t="s">
        <v>290</v>
      </c>
      <c r="D217" s="50" t="n">
        <v>3690</v>
      </c>
      <c r="E217" s="86"/>
    </row>
    <row r="218" customFormat="false" ht="15" hidden="false" customHeight="false" outlineLevel="0" collapsed="false">
      <c r="B218" s="50" t="s">
        <v>515</v>
      </c>
      <c r="C218" s="50" t="s">
        <v>297</v>
      </c>
      <c r="D218" s="50" t="n">
        <v>7157</v>
      </c>
      <c r="E218" s="86"/>
    </row>
    <row r="219" customFormat="false" ht="15" hidden="false" customHeight="false" outlineLevel="0" collapsed="false">
      <c r="B219" s="50" t="s">
        <v>516</v>
      </c>
      <c r="C219" s="50" t="s">
        <v>288</v>
      </c>
      <c r="D219" s="50" t="n">
        <v>3445</v>
      </c>
      <c r="E219" s="86"/>
    </row>
    <row r="220" customFormat="false" ht="15" hidden="false" customHeight="false" outlineLevel="0" collapsed="false">
      <c r="B220" s="50" t="s">
        <v>517</v>
      </c>
      <c r="C220" s="50" t="s">
        <v>304</v>
      </c>
      <c r="D220" s="50" t="n">
        <v>9903</v>
      </c>
      <c r="E220" s="86"/>
    </row>
    <row r="221" customFormat="false" ht="15" hidden="false" customHeight="false" outlineLevel="0" collapsed="false">
      <c r="B221" s="50" t="s">
        <v>518</v>
      </c>
      <c r="C221" s="50" t="s">
        <v>353</v>
      </c>
      <c r="D221" s="50" t="n">
        <v>2024</v>
      </c>
      <c r="E221" s="86"/>
    </row>
    <row r="222" customFormat="false" ht="15" hidden="false" customHeight="false" outlineLevel="0" collapsed="false">
      <c r="B222" s="50" t="s">
        <v>519</v>
      </c>
      <c r="C222" s="50" t="s">
        <v>288</v>
      </c>
      <c r="D222" s="50" t="n">
        <v>1365</v>
      </c>
      <c r="E222" s="86"/>
    </row>
    <row r="223" customFormat="false" ht="15" hidden="false" customHeight="false" outlineLevel="0" collapsed="false">
      <c r="B223" s="50" t="s">
        <v>520</v>
      </c>
      <c r="C223" s="50" t="s">
        <v>292</v>
      </c>
      <c r="D223" s="50" t="n">
        <v>4158</v>
      </c>
      <c r="E223" s="86"/>
    </row>
    <row r="224" customFormat="false" ht="15" hidden="false" customHeight="false" outlineLevel="0" collapsed="false">
      <c r="B224" s="50" t="s">
        <v>521</v>
      </c>
      <c r="C224" s="50" t="s">
        <v>292</v>
      </c>
      <c r="D224" s="50" t="n">
        <v>3510</v>
      </c>
      <c r="E224" s="86"/>
    </row>
    <row r="225" customFormat="false" ht="15" hidden="false" customHeight="false" outlineLevel="0" collapsed="false">
      <c r="B225" s="50" t="s">
        <v>522</v>
      </c>
      <c r="C225" s="50" t="s">
        <v>309</v>
      </c>
      <c r="D225" s="50" t="n">
        <v>5475</v>
      </c>
      <c r="E225" s="86"/>
    </row>
    <row r="226" customFormat="false" ht="15" hidden="false" customHeight="false" outlineLevel="0" collapsed="false">
      <c r="B226" s="50" t="s">
        <v>523</v>
      </c>
      <c r="C226" s="50" t="s">
        <v>302</v>
      </c>
      <c r="D226" s="50" t="n">
        <v>5754</v>
      </c>
      <c r="E226" s="86"/>
    </row>
    <row r="227" customFormat="false" ht="15" hidden="false" customHeight="false" outlineLevel="0" collapsed="false">
      <c r="B227" s="50" t="s">
        <v>524</v>
      </c>
      <c r="C227" s="50" t="s">
        <v>311</v>
      </c>
      <c r="D227" s="50" t="n">
        <v>7902</v>
      </c>
      <c r="E227" s="86"/>
    </row>
    <row r="228" customFormat="false" ht="15" hidden="false" customHeight="false" outlineLevel="0" collapsed="false">
      <c r="B228" s="50" t="s">
        <v>525</v>
      </c>
      <c r="C228" s="50" t="s">
        <v>292</v>
      </c>
      <c r="D228" s="50" t="n">
        <v>5076</v>
      </c>
      <c r="E228" s="86"/>
    </row>
    <row r="229" customFormat="false" ht="15" hidden="false" customHeight="false" outlineLevel="0" collapsed="false">
      <c r="B229" s="50" t="s">
        <v>526</v>
      </c>
      <c r="C229" s="50" t="s">
        <v>284</v>
      </c>
      <c r="D229" s="50" t="n">
        <v>8678</v>
      </c>
      <c r="E229" s="86"/>
    </row>
    <row r="230" customFormat="false" ht="15" hidden="false" customHeight="false" outlineLevel="0" collapsed="false">
      <c r="B230" s="50" t="s">
        <v>527</v>
      </c>
      <c r="C230" s="50" t="s">
        <v>373</v>
      </c>
      <c r="D230" s="50" t="n">
        <v>5204</v>
      </c>
      <c r="E230" s="86"/>
    </row>
    <row r="231" customFormat="false" ht="15" hidden="false" customHeight="false" outlineLevel="0" collapsed="false">
      <c r="B231" s="50" t="s">
        <v>528</v>
      </c>
      <c r="C231" s="50" t="s">
        <v>284</v>
      </c>
      <c r="D231" s="50" t="n">
        <v>6641</v>
      </c>
      <c r="E231" s="86"/>
    </row>
    <row r="232" customFormat="false" ht="15" hidden="false" customHeight="false" outlineLevel="0" collapsed="false">
      <c r="B232" s="50" t="s">
        <v>529</v>
      </c>
      <c r="C232" s="50" t="s">
        <v>373</v>
      </c>
      <c r="D232" s="50" t="n">
        <v>1452</v>
      </c>
      <c r="E232" s="86"/>
    </row>
    <row r="233" customFormat="false" ht="15" hidden="false" customHeight="false" outlineLevel="0" collapsed="false">
      <c r="B233" s="50" t="s">
        <v>530</v>
      </c>
      <c r="C233" s="50" t="s">
        <v>290</v>
      </c>
      <c r="D233" s="50" t="n">
        <v>7065</v>
      </c>
      <c r="E233" s="86"/>
    </row>
    <row r="234" customFormat="false" ht="15" hidden="false" customHeight="false" outlineLevel="0" collapsed="false">
      <c r="B234" s="50" t="s">
        <v>531</v>
      </c>
      <c r="C234" s="50" t="s">
        <v>282</v>
      </c>
      <c r="D234" s="50" t="n">
        <v>2498</v>
      </c>
      <c r="E234" s="86"/>
    </row>
    <row r="235" customFormat="false" ht="15" hidden="false" customHeight="false" outlineLevel="0" collapsed="false">
      <c r="B235" s="50" t="s">
        <v>532</v>
      </c>
      <c r="C235" s="50" t="s">
        <v>321</v>
      </c>
      <c r="D235" s="50" t="n">
        <v>7184</v>
      </c>
      <c r="E235" s="86"/>
    </row>
    <row r="236" customFormat="false" ht="15" hidden="false" customHeight="false" outlineLevel="0" collapsed="false">
      <c r="B236" s="50" t="s">
        <v>533</v>
      </c>
      <c r="C236" s="50" t="s">
        <v>313</v>
      </c>
      <c r="D236" s="50" t="n">
        <v>4706</v>
      </c>
      <c r="E236" s="86"/>
    </row>
    <row r="237" customFormat="false" ht="15" hidden="false" customHeight="false" outlineLevel="0" collapsed="false">
      <c r="B237" s="50" t="s">
        <v>534</v>
      </c>
      <c r="C237" s="50" t="s">
        <v>383</v>
      </c>
      <c r="D237" s="50" t="n">
        <v>2045</v>
      </c>
      <c r="E237" s="86"/>
    </row>
    <row r="238" customFormat="false" ht="15" hidden="false" customHeight="false" outlineLevel="0" collapsed="false">
      <c r="B238" s="50" t="s">
        <v>535</v>
      </c>
      <c r="C238" s="50" t="s">
        <v>313</v>
      </c>
      <c r="D238" s="50" t="n">
        <v>5697</v>
      </c>
      <c r="E238" s="86"/>
    </row>
    <row r="239" customFormat="false" ht="15" hidden="false" customHeight="false" outlineLevel="0" collapsed="false">
      <c r="B239" s="50" t="s">
        <v>536</v>
      </c>
      <c r="C239" s="50" t="s">
        <v>353</v>
      </c>
      <c r="D239" s="50" t="n">
        <v>1524</v>
      </c>
      <c r="E239" s="86"/>
    </row>
    <row r="240" customFormat="false" ht="15" hidden="false" customHeight="false" outlineLevel="0" collapsed="false">
      <c r="B240" s="50" t="s">
        <v>537</v>
      </c>
      <c r="C240" s="50" t="s">
        <v>297</v>
      </c>
      <c r="D240" s="50" t="n">
        <v>8317</v>
      </c>
      <c r="E240" s="86"/>
    </row>
    <row r="241" customFormat="false" ht="15" hidden="false" customHeight="false" outlineLevel="0" collapsed="false">
      <c r="B241" s="50" t="s">
        <v>538</v>
      </c>
      <c r="C241" s="50" t="s">
        <v>311</v>
      </c>
      <c r="D241" s="50" t="n">
        <v>9993</v>
      </c>
      <c r="E241" s="86"/>
    </row>
    <row r="242" customFormat="false" ht="15" hidden="false" customHeight="false" outlineLevel="0" collapsed="false">
      <c r="B242" s="50" t="s">
        <v>539</v>
      </c>
      <c r="C242" s="50" t="s">
        <v>304</v>
      </c>
      <c r="D242" s="50" t="n">
        <v>422</v>
      </c>
      <c r="E242" s="86"/>
    </row>
    <row r="243" customFormat="false" ht="15" hidden="false" customHeight="false" outlineLevel="0" collapsed="false">
      <c r="B243" s="50" t="s">
        <v>540</v>
      </c>
      <c r="C243" s="50" t="s">
        <v>288</v>
      </c>
      <c r="D243" s="50" t="n">
        <v>8469</v>
      </c>
      <c r="E243" s="86"/>
    </row>
    <row r="244" customFormat="false" ht="15" hidden="false" customHeight="false" outlineLevel="0" collapsed="false">
      <c r="B244" s="50" t="s">
        <v>541</v>
      </c>
      <c r="C244" s="50" t="s">
        <v>364</v>
      </c>
      <c r="D244" s="50" t="n">
        <v>8638</v>
      </c>
      <c r="E244" s="86"/>
    </row>
    <row r="245" customFormat="false" ht="15" hidden="false" customHeight="false" outlineLevel="0" collapsed="false">
      <c r="B245" s="50" t="s">
        <v>542</v>
      </c>
      <c r="C245" s="50" t="s">
        <v>313</v>
      </c>
      <c r="D245" s="50" t="n">
        <v>8089</v>
      </c>
      <c r="E245" s="86"/>
    </row>
    <row r="246" customFormat="false" ht="15" hidden="false" customHeight="false" outlineLevel="0" collapsed="false">
      <c r="B246" s="50" t="s">
        <v>543</v>
      </c>
      <c r="C246" s="50" t="s">
        <v>364</v>
      </c>
      <c r="D246" s="50" t="n">
        <v>8759</v>
      </c>
      <c r="E246" s="86"/>
    </row>
    <row r="247" customFormat="false" ht="15" hidden="false" customHeight="false" outlineLevel="0" collapsed="false">
      <c r="B247" s="50" t="s">
        <v>544</v>
      </c>
      <c r="C247" s="50" t="s">
        <v>286</v>
      </c>
      <c r="D247" s="50" t="n">
        <v>9150</v>
      </c>
      <c r="E247" s="86"/>
    </row>
    <row r="248" customFormat="false" ht="15" hidden="false" customHeight="false" outlineLevel="0" collapsed="false">
      <c r="B248" s="50" t="s">
        <v>545</v>
      </c>
      <c r="C248" s="50" t="s">
        <v>294</v>
      </c>
      <c r="D248" s="50" t="n">
        <v>7555</v>
      </c>
      <c r="E248" s="86"/>
    </row>
    <row r="249" customFormat="false" ht="15" hidden="false" customHeight="false" outlineLevel="0" collapsed="false">
      <c r="B249" s="50" t="s">
        <v>546</v>
      </c>
      <c r="C249" s="50" t="s">
        <v>342</v>
      </c>
      <c r="D249" s="50" t="n">
        <v>2464</v>
      </c>
      <c r="E249" s="86"/>
    </row>
    <row r="250" customFormat="false" ht="15" hidden="false" customHeight="false" outlineLevel="0" collapsed="false">
      <c r="B250" s="50" t="s">
        <v>547</v>
      </c>
      <c r="C250" s="50" t="s">
        <v>364</v>
      </c>
      <c r="D250" s="50" t="n">
        <v>9332</v>
      </c>
      <c r="E250" s="86"/>
    </row>
    <row r="251" customFormat="false" ht="15" hidden="false" customHeight="false" outlineLevel="0" collapsed="false">
      <c r="B251" s="50" t="s">
        <v>548</v>
      </c>
      <c r="C251" s="50" t="s">
        <v>302</v>
      </c>
      <c r="D251" s="50" t="n">
        <v>8262</v>
      </c>
      <c r="E251" s="86"/>
    </row>
    <row r="252" customFormat="false" ht="15" hidden="false" customHeight="false" outlineLevel="0" collapsed="false">
      <c r="B252" s="50" t="s">
        <v>549</v>
      </c>
      <c r="C252" s="50" t="s">
        <v>318</v>
      </c>
      <c r="D252" s="50" t="n">
        <v>5302</v>
      </c>
      <c r="E252" s="86"/>
    </row>
    <row r="253" customFormat="false" ht="15" hidden="false" customHeight="false" outlineLevel="0" collapsed="false">
      <c r="B253" s="50" t="s">
        <v>550</v>
      </c>
      <c r="C253" s="50" t="s">
        <v>297</v>
      </c>
      <c r="D253" s="50" t="n">
        <v>263</v>
      </c>
      <c r="E253" s="86"/>
    </row>
    <row r="254" customFormat="false" ht="15" hidden="false" customHeight="false" outlineLevel="0" collapsed="false">
      <c r="B254" s="50" t="s">
        <v>551</v>
      </c>
      <c r="C254" s="50" t="s">
        <v>304</v>
      </c>
      <c r="D254" s="50" t="n">
        <v>9039</v>
      </c>
      <c r="E254" s="86"/>
    </row>
    <row r="255" customFormat="false" ht="15" hidden="false" customHeight="false" outlineLevel="0" collapsed="false">
      <c r="B255" s="50" t="s">
        <v>552</v>
      </c>
      <c r="C255" s="50" t="s">
        <v>288</v>
      </c>
      <c r="D255" s="50" t="n">
        <v>6507</v>
      </c>
      <c r="E255" s="86"/>
    </row>
    <row r="256" customFormat="false" ht="15" hidden="false" customHeight="false" outlineLevel="0" collapsed="false">
      <c r="B256" s="50" t="s">
        <v>553</v>
      </c>
      <c r="C256" s="50" t="s">
        <v>383</v>
      </c>
      <c r="D256" s="50" t="n">
        <v>6070</v>
      </c>
      <c r="E256" s="86"/>
    </row>
    <row r="257" customFormat="false" ht="15" hidden="false" customHeight="false" outlineLevel="0" collapsed="false">
      <c r="B257" s="50" t="s">
        <v>554</v>
      </c>
      <c r="C257" s="50" t="s">
        <v>282</v>
      </c>
      <c r="D257" s="50" t="n">
        <v>1415</v>
      </c>
      <c r="E257" s="86"/>
    </row>
    <row r="258" customFormat="false" ht="15" hidden="false" customHeight="false" outlineLevel="0" collapsed="false">
      <c r="B258" s="50" t="s">
        <v>555</v>
      </c>
      <c r="C258" s="50" t="s">
        <v>318</v>
      </c>
      <c r="D258" s="50" t="n">
        <v>3425</v>
      </c>
      <c r="E258" s="86"/>
    </row>
    <row r="259" customFormat="false" ht="15" hidden="false" customHeight="false" outlineLevel="0" collapsed="false">
      <c r="B259" s="50" t="s">
        <v>556</v>
      </c>
      <c r="C259" s="50" t="s">
        <v>321</v>
      </c>
      <c r="D259" s="50" t="n">
        <v>5123</v>
      </c>
      <c r="E259" s="86"/>
    </row>
    <row r="260" customFormat="false" ht="15" hidden="false" customHeight="false" outlineLevel="0" collapsed="false">
      <c r="B260" s="50" t="s">
        <v>557</v>
      </c>
      <c r="C260" s="50" t="s">
        <v>309</v>
      </c>
      <c r="D260" s="50" t="n">
        <v>5175</v>
      </c>
      <c r="E260" s="86"/>
    </row>
    <row r="261" customFormat="false" ht="15" hidden="false" customHeight="false" outlineLevel="0" collapsed="false">
      <c r="B261" s="50" t="s">
        <v>558</v>
      </c>
      <c r="C261" s="50" t="s">
        <v>373</v>
      </c>
      <c r="D261" s="50" t="n">
        <v>5575</v>
      </c>
      <c r="E261" s="86"/>
    </row>
    <row r="262" customFormat="false" ht="15" hidden="false" customHeight="false" outlineLevel="0" collapsed="false">
      <c r="B262" s="50" t="s">
        <v>559</v>
      </c>
      <c r="C262" s="50" t="s">
        <v>321</v>
      </c>
      <c r="D262" s="50" t="n">
        <v>4237</v>
      </c>
      <c r="E262" s="86"/>
    </row>
    <row r="263" customFormat="false" ht="15" hidden="false" customHeight="false" outlineLevel="0" collapsed="false">
      <c r="B263" s="50" t="s">
        <v>560</v>
      </c>
      <c r="C263" s="50" t="s">
        <v>297</v>
      </c>
      <c r="D263" s="50" t="n">
        <v>825</v>
      </c>
      <c r="E263" s="86"/>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ColWidth="10.71484375" defaultRowHeight="15" zeroHeight="false" outlineLevelRow="0" outlineLevelCol="0"/>
  <cols>
    <col collapsed="false" customWidth="true" hidden="false" outlineLevel="0" max="2" min="2" style="0" width="11.99"/>
    <col collapsed="false" customWidth="true" hidden="false" outlineLevel="0" max="3" min="3" style="0" width="24.43"/>
  </cols>
  <sheetData>
    <row r="1" customFormat="false" ht="15.75" hidden="false" customHeight="false" outlineLevel="0" collapsed="false"/>
    <row r="2" customFormat="false" ht="41.25" hidden="false" customHeight="true" outlineLevel="0" collapsed="false">
      <c r="B2" s="12" t="s">
        <v>609</v>
      </c>
      <c r="C2" s="22" t="s">
        <v>615</v>
      </c>
      <c r="D2" s="22"/>
      <c r="E2" s="22"/>
      <c r="F2" s="22"/>
      <c r="G2" s="22"/>
      <c r="H2" s="22"/>
      <c r="I2" s="22"/>
      <c r="J2" s="22"/>
      <c r="K2" s="22"/>
      <c r="L2" s="22"/>
      <c r="M2" s="22"/>
      <c r="N2" s="22"/>
      <c r="O2" s="22"/>
      <c r="P2" s="22"/>
      <c r="Q2" s="22"/>
      <c r="R2" s="22"/>
      <c r="S2" s="22"/>
    </row>
    <row r="3" customFormat="false" ht="15.75" hidden="false" customHeight="false" outlineLevel="0" collapsed="false"/>
    <row r="5" customFormat="false" ht="15" hidden="false" customHeight="false" outlineLevel="0" collapsed="false">
      <c r="B5" s="14" t="s">
        <v>274</v>
      </c>
    </row>
    <row r="6" customFormat="false" ht="15" hidden="false" customHeight="false" outlineLevel="0" collapsed="false">
      <c r="B6" s="87" t="s">
        <v>279</v>
      </c>
    </row>
    <row r="7" customFormat="false" ht="15" hidden="false" customHeight="false" outlineLevel="0" collapsed="false">
      <c r="B7" s="87" t="s">
        <v>282</v>
      </c>
    </row>
    <row r="8" customFormat="false" ht="15" hidden="false" customHeight="false" outlineLevel="0" collapsed="false">
      <c r="B8" s="87" t="s">
        <v>284</v>
      </c>
    </row>
    <row r="9" customFormat="false" ht="15" hidden="false" customHeight="false" outlineLevel="0" collapsed="false">
      <c r="B9" s="87" t="s">
        <v>286</v>
      </c>
    </row>
    <row r="10" customFormat="false" ht="15" hidden="false" customHeight="false" outlineLevel="0" collapsed="false">
      <c r="B10" s="87" t="s">
        <v>288</v>
      </c>
    </row>
    <row r="11" customFormat="false" ht="15" hidden="false" customHeight="false" outlineLevel="0" collapsed="false">
      <c r="B11" s="87" t="s">
        <v>290</v>
      </c>
    </row>
    <row r="12" customFormat="false" ht="15" hidden="false" customHeight="false" outlineLevel="0" collapsed="false">
      <c r="B12" s="87" t="s">
        <v>292</v>
      </c>
    </row>
    <row r="13" customFormat="false" ht="15" hidden="false" customHeight="false" outlineLevel="0" collapsed="false">
      <c r="B13" s="87" t="s">
        <v>294</v>
      </c>
    </row>
    <row r="14" customFormat="false" ht="15" hidden="false" customHeight="false" outlineLevel="0" collapsed="false">
      <c r="B14" s="87" t="s">
        <v>297</v>
      </c>
    </row>
    <row r="15" customFormat="false" ht="15" hidden="false" customHeight="false" outlineLevel="0" collapsed="false">
      <c r="B15" s="87" t="s">
        <v>300</v>
      </c>
    </row>
    <row r="16" customFormat="false" ht="15" hidden="false" customHeight="false" outlineLevel="0" collapsed="false">
      <c r="B16" s="87" t="s">
        <v>302</v>
      </c>
    </row>
    <row r="17" customFormat="false" ht="15" hidden="false" customHeight="false" outlineLevel="0" collapsed="false">
      <c r="B17" s="87" t="s">
        <v>304</v>
      </c>
    </row>
    <row r="18" customFormat="false" ht="15" hidden="false" customHeight="false" outlineLevel="0" collapsed="false">
      <c r="B18" s="87" t="s">
        <v>306</v>
      </c>
    </row>
    <row r="19" customFormat="false" ht="15" hidden="false" customHeight="false" outlineLevel="0" collapsed="false">
      <c r="B19" s="87" t="s">
        <v>309</v>
      </c>
    </row>
    <row r="20" customFormat="false" ht="15" hidden="false" customHeight="false" outlineLevel="0" collapsed="false">
      <c r="B20" s="87" t="s">
        <v>311</v>
      </c>
    </row>
    <row r="21" customFormat="false" ht="15" hidden="false" customHeight="false" outlineLevel="0" collapsed="false">
      <c r="B21" s="87" t="s">
        <v>313</v>
      </c>
    </row>
    <row r="22" customFormat="false" ht="15" hidden="false" customHeight="false" outlineLevel="0" collapsed="false">
      <c r="B22" s="87" t="s">
        <v>318</v>
      </c>
    </row>
    <row r="23" customFormat="false" ht="15" hidden="false" customHeight="false" outlineLevel="0" collapsed="false">
      <c r="B23" s="87" t="s">
        <v>321</v>
      </c>
    </row>
    <row r="24" customFormat="false" ht="15" hidden="false" customHeight="false" outlineLevel="0" collapsed="false">
      <c r="B24" s="87" t="s">
        <v>328</v>
      </c>
    </row>
    <row r="25" customFormat="false" ht="15" hidden="false" customHeight="false" outlineLevel="0" collapsed="false">
      <c r="B25" s="87" t="s">
        <v>342</v>
      </c>
    </row>
    <row r="26" customFormat="false" ht="15" hidden="false" customHeight="false" outlineLevel="0" collapsed="false">
      <c r="B26" s="87" t="s">
        <v>353</v>
      </c>
    </row>
    <row r="27" customFormat="false" ht="15" hidden="false" customHeight="false" outlineLevel="0" collapsed="false">
      <c r="B27" s="87" t="s">
        <v>364</v>
      </c>
    </row>
    <row r="28" customFormat="false" ht="15" hidden="false" customHeight="false" outlineLevel="0" collapsed="false">
      <c r="B28" s="87" t="s">
        <v>373</v>
      </c>
    </row>
    <row r="29" customFormat="false" ht="15" hidden="false" customHeight="false" outlineLevel="0" collapsed="false">
      <c r="B29" s="87" t="s">
        <v>383</v>
      </c>
    </row>
    <row r="30" customFormat="false" ht="15" hidden="false" customHeight="false" outlineLevel="0" collapsed="false">
      <c r="B30" s="88"/>
    </row>
    <row r="31" customFormat="false" ht="15" hidden="false" customHeight="false" outlineLevel="0" collapsed="false">
      <c r="B31" s="88"/>
    </row>
    <row r="34" customFormat="false" ht="15" hidden="false" customHeight="true" outlineLevel="0" collapsed="false">
      <c r="B34" s="89" t="s">
        <v>120</v>
      </c>
      <c r="C34" s="89"/>
      <c r="D34" s="89"/>
      <c r="E34" s="89"/>
      <c r="F34" s="89"/>
      <c r="G34" s="89"/>
      <c r="H34" s="89"/>
      <c r="I34" s="89"/>
      <c r="J34" s="89"/>
      <c r="K34" s="89"/>
      <c r="L34" s="89"/>
      <c r="M34" s="89"/>
      <c r="N34" s="89"/>
      <c r="O34" s="89"/>
      <c r="P34" s="89"/>
      <c r="Q34" s="89"/>
      <c r="R34" s="89"/>
      <c r="S34" s="89"/>
    </row>
    <row r="35" customFormat="false" ht="15" hidden="false" customHeight="false" outlineLevel="0" collapsed="false">
      <c r="B35" s="90"/>
      <c r="C35" s="90"/>
      <c r="D35" s="90"/>
      <c r="E35" s="90"/>
      <c r="F35" s="90"/>
      <c r="G35" s="90"/>
      <c r="H35" s="90"/>
      <c r="I35" s="90"/>
      <c r="J35" s="90"/>
      <c r="K35" s="90"/>
      <c r="L35" s="90"/>
      <c r="M35" s="90"/>
      <c r="N35" s="90"/>
      <c r="O35" s="90"/>
      <c r="P35" s="90"/>
      <c r="Q35" s="90"/>
      <c r="R35" s="90"/>
      <c r="S35" s="90"/>
    </row>
    <row r="37" customFormat="false" ht="15" hidden="false" customHeight="true" outlineLevel="0" collapsed="false">
      <c r="B37" s="89" t="s">
        <v>121</v>
      </c>
      <c r="C37" s="89"/>
      <c r="D37" s="89"/>
      <c r="E37" s="89"/>
      <c r="F37" s="89"/>
      <c r="G37" s="89"/>
      <c r="H37" s="89"/>
      <c r="I37" s="89"/>
      <c r="J37" s="89"/>
      <c r="K37" s="89"/>
      <c r="L37" s="89"/>
      <c r="M37" s="89"/>
      <c r="N37" s="89"/>
      <c r="O37" s="89"/>
      <c r="P37" s="89"/>
      <c r="Q37" s="89"/>
      <c r="R37" s="89"/>
      <c r="S37" s="89"/>
    </row>
    <row r="38" customFormat="false" ht="15" hidden="false" customHeight="false" outlineLevel="0" collapsed="false">
      <c r="B38" s="15" t="s">
        <v>616</v>
      </c>
      <c r="C38" s="15"/>
      <c r="D38" s="15"/>
      <c r="E38" s="15"/>
      <c r="F38" s="15"/>
      <c r="G38" s="15"/>
      <c r="H38" s="15"/>
      <c r="I38" s="15"/>
      <c r="J38" s="15"/>
      <c r="K38" s="15"/>
      <c r="L38" s="15"/>
      <c r="M38" s="15"/>
      <c r="N38" s="15"/>
      <c r="O38" s="15"/>
      <c r="P38" s="15"/>
      <c r="Q38" s="15"/>
      <c r="R38" s="15"/>
      <c r="S38" s="15"/>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12" t="s">
        <v>609</v>
      </c>
      <c r="C2" s="22" t="s">
        <v>617</v>
      </c>
      <c r="D2" s="22"/>
      <c r="E2" s="22"/>
    </row>
    <row r="3" customFormat="false" ht="15.75" hidden="false" customHeight="false" outlineLevel="0" collapsed="false"/>
    <row r="5" customFormat="false" ht="15" hidden="false" customHeight="false" outlineLevel="0" collapsed="false">
      <c r="C5" s="14" t="s">
        <v>618</v>
      </c>
    </row>
    <row r="6" customFormat="false" ht="15" hidden="false" customHeight="false" outlineLevel="0" collapsed="false">
      <c r="C6" s="87" t="s">
        <v>619</v>
      </c>
    </row>
    <row r="7" customFormat="false" ht="15" hidden="false" customHeight="false" outlineLevel="0" collapsed="false">
      <c r="C7" s="87" t="s">
        <v>620</v>
      </c>
    </row>
    <row r="8" customFormat="false" ht="15" hidden="false" customHeight="false" outlineLevel="0" collapsed="false">
      <c r="C8" s="87" t="s">
        <v>621</v>
      </c>
    </row>
    <row r="9" customFormat="false" ht="15" hidden="false" customHeight="false" outlineLevel="0" collapsed="false">
      <c r="C9" s="87" t="s">
        <v>622</v>
      </c>
    </row>
    <row r="10" customFormat="false" ht="15" hidden="false" customHeight="false" outlineLevel="0" collapsed="false">
      <c r="C10" s="88"/>
    </row>
    <row r="11" customFormat="false" ht="15" hidden="false" customHeight="false" outlineLevel="0" collapsed="false">
      <c r="C11" s="88"/>
    </row>
    <row r="14" customFormat="false" ht="15" hidden="false" customHeight="false" outlineLevel="0" collapsed="false">
      <c r="C14" s="14" t="s">
        <v>120</v>
      </c>
      <c r="E14" s="14" t="s">
        <v>623</v>
      </c>
    </row>
    <row r="15" customFormat="false" ht="405" hidden="false" customHeight="false" outlineLevel="0" collapsed="false">
      <c r="C15" s="91"/>
      <c r="E15" s="92" t="s">
        <v>624</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 activeCellId="0" sqref="D1"/>
    </sheetView>
  </sheetViews>
  <sheetFormatPr defaultColWidth="10.71484375" defaultRowHeight="15" zeroHeight="false" outlineLevelRow="0" outlineLevelCol="0"/>
  <cols>
    <col collapsed="false" customWidth="true" hidden="false" outlineLevel="0" max="1" min="1" style="0" width="11.57"/>
    <col collapsed="false" customWidth="true" hidden="false" outlineLevel="0" max="2" min="2" style="52"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12" t="s">
        <v>609</v>
      </c>
      <c r="C2" s="22" t="s">
        <v>625</v>
      </c>
      <c r="D2" s="22"/>
      <c r="E2" s="22"/>
    </row>
    <row r="3" customFormat="false" ht="15.75" hidden="false" customHeight="false" outlineLevel="0" collapsed="false"/>
    <row r="5" customFormat="false" ht="15" hidden="false" customHeight="false" outlineLevel="0" collapsed="false">
      <c r="C5" s="14" t="s">
        <v>618</v>
      </c>
    </row>
    <row r="6" customFormat="false" ht="15" hidden="false" customHeight="false" outlineLevel="0" collapsed="false">
      <c r="C6" s="87" t="s">
        <v>619</v>
      </c>
    </row>
    <row r="7" customFormat="false" ht="15" hidden="false" customHeight="false" outlineLevel="0" collapsed="false">
      <c r="C7" s="87" t="s">
        <v>620</v>
      </c>
    </row>
    <row r="8" customFormat="false" ht="15" hidden="false" customHeight="false" outlineLevel="0" collapsed="false">
      <c r="C8" s="87" t="s">
        <v>621</v>
      </c>
    </row>
    <row r="9" customFormat="false" ht="15" hidden="false" customHeight="false" outlineLevel="0" collapsed="false">
      <c r="C9" s="87" t="s">
        <v>622</v>
      </c>
    </row>
    <row r="10" customFormat="false" ht="15" hidden="false" customHeight="false" outlineLevel="0" collapsed="false">
      <c r="C10" s="88"/>
    </row>
    <row r="11" customFormat="false" ht="15" hidden="false" customHeight="false" outlineLevel="0" collapsed="false">
      <c r="C11" s="88"/>
    </row>
    <row r="12" customFormat="false" ht="15" hidden="false" customHeight="false" outlineLevel="0" collapsed="false">
      <c r="C12" s="88"/>
    </row>
    <row r="14" customFormat="false" ht="15" hidden="false" customHeight="false" outlineLevel="0" collapsed="false">
      <c r="C14" s="14" t="s">
        <v>120</v>
      </c>
      <c r="E14" s="14" t="s">
        <v>121</v>
      </c>
    </row>
    <row r="15" customFormat="false" ht="15" hidden="false" customHeight="false" outlineLevel="0" collapsed="false">
      <c r="B15" s="93"/>
      <c r="C15" s="94"/>
      <c r="E15" s="50" t="s">
        <v>300</v>
      </c>
    </row>
    <row r="16" customFormat="false" ht="15" hidden="false" customHeight="false" outlineLevel="0" collapsed="false">
      <c r="B16" s="93"/>
      <c r="C16" s="94"/>
      <c r="E16" s="50" t="s">
        <v>313</v>
      </c>
    </row>
    <row r="17" customFormat="false" ht="15" hidden="false" customHeight="false" outlineLevel="0" collapsed="false">
      <c r="B17" s="93"/>
      <c r="C17" s="94"/>
      <c r="E17" s="50" t="s">
        <v>297</v>
      </c>
    </row>
    <row r="18" customFormat="false" ht="15" hidden="false" customHeight="false" outlineLevel="0" collapsed="false">
      <c r="B18" s="93"/>
      <c r="C18" s="94"/>
      <c r="E18" s="50" t="s">
        <v>328</v>
      </c>
    </row>
    <row r="19" customFormat="false" ht="15" hidden="false" customHeight="false" outlineLevel="0" collapsed="false">
      <c r="B19" s="93"/>
      <c r="C19" s="94"/>
      <c r="E19" s="50" t="s">
        <v>282</v>
      </c>
    </row>
    <row r="20" customFormat="false" ht="15" hidden="false" customHeight="false" outlineLevel="0" collapsed="false">
      <c r="B20" s="93"/>
      <c r="C20" s="94"/>
      <c r="E20" s="50" t="s">
        <v>353</v>
      </c>
    </row>
    <row r="21" customFormat="false" ht="15" hidden="false" customHeight="false" outlineLevel="0" collapsed="false">
      <c r="B21" s="93"/>
      <c r="C21" s="94"/>
      <c r="E21" s="50" t="s">
        <v>284</v>
      </c>
    </row>
    <row r="22" customFormat="false" ht="15" hidden="false" customHeight="false" outlineLevel="0" collapsed="false">
      <c r="B22" s="93"/>
      <c r="C22" s="94"/>
      <c r="E22" s="50" t="s">
        <v>342</v>
      </c>
    </row>
    <row r="23" customFormat="false" ht="15" hidden="false" customHeight="false" outlineLevel="0" collapsed="false">
      <c r="B23" s="93"/>
      <c r="C23" s="94"/>
      <c r="E23" s="50" t="s">
        <v>383</v>
      </c>
    </row>
    <row r="24" customFormat="false" ht="15" hidden="false" customHeight="false" outlineLevel="0" collapsed="false">
      <c r="B24" s="93"/>
      <c r="C24" s="94"/>
      <c r="E24" s="50" t="s">
        <v>292</v>
      </c>
    </row>
    <row r="25" customFormat="false" ht="15" hidden="false" customHeight="false" outlineLevel="0" collapsed="false">
      <c r="B25" s="93"/>
      <c r="C25" s="94"/>
      <c r="E25" s="50" t="s">
        <v>311</v>
      </c>
    </row>
    <row r="26" customFormat="false" ht="15" hidden="false" customHeight="false" outlineLevel="0" collapsed="false">
      <c r="B26" s="93"/>
      <c r="C26" s="94"/>
      <c r="E26" s="50" t="s">
        <v>321</v>
      </c>
    </row>
    <row r="27" customFormat="false" ht="15" hidden="false" customHeight="false" outlineLevel="0" collapsed="false">
      <c r="B27" s="93"/>
      <c r="C27" s="94"/>
      <c r="E27" s="50" t="s">
        <v>318</v>
      </c>
    </row>
    <row r="28" customFormat="false" ht="15" hidden="false" customHeight="false" outlineLevel="0" collapsed="false">
      <c r="B28" s="93"/>
      <c r="C28" s="94"/>
      <c r="E28" s="50" t="s">
        <v>286</v>
      </c>
    </row>
    <row r="29" customFormat="false" ht="15" hidden="false" customHeight="false" outlineLevel="0" collapsed="false">
      <c r="B29" s="93"/>
      <c r="C29" s="94"/>
      <c r="E29" s="50" t="s">
        <v>294</v>
      </c>
    </row>
    <row r="30" customFormat="false" ht="15" hidden="false" customHeight="false" outlineLevel="0" collapsed="false">
      <c r="B30" s="93"/>
      <c r="C30" s="94"/>
      <c r="E30" s="50" t="s">
        <v>288</v>
      </c>
    </row>
    <row r="31" customFormat="false" ht="15" hidden="false" customHeight="false" outlineLevel="0" collapsed="false">
      <c r="B31" s="93"/>
      <c r="C31" s="94"/>
      <c r="E31" s="50" t="s">
        <v>309</v>
      </c>
    </row>
    <row r="32" customFormat="false" ht="15" hidden="false" customHeight="false" outlineLevel="0" collapsed="false">
      <c r="B32" s="93"/>
      <c r="C32" s="94"/>
      <c r="E32" s="50" t="s">
        <v>279</v>
      </c>
    </row>
    <row r="33" customFormat="false" ht="15" hidden="false" customHeight="false" outlineLevel="0" collapsed="false">
      <c r="B33" s="93"/>
      <c r="C33" s="94"/>
      <c r="E33" s="50" t="s">
        <v>306</v>
      </c>
    </row>
    <row r="34" customFormat="false" ht="15" hidden="false" customHeight="false" outlineLevel="0" collapsed="false">
      <c r="B34" s="93"/>
      <c r="C34" s="94"/>
      <c r="E34" s="50" t="s">
        <v>302</v>
      </c>
    </row>
    <row r="35" customFormat="false" ht="15" hidden="false" customHeight="false" outlineLevel="0" collapsed="false">
      <c r="B35" s="93"/>
      <c r="C35" s="94"/>
      <c r="E35" s="50" t="s">
        <v>304</v>
      </c>
    </row>
    <row r="36" customFormat="false" ht="15" hidden="false" customHeight="false" outlineLevel="0" collapsed="false">
      <c r="B36" s="93"/>
      <c r="C36" s="94"/>
      <c r="E36" s="50" t="s">
        <v>364</v>
      </c>
    </row>
    <row r="37" customFormat="false" ht="15" hidden="false" customHeight="false" outlineLevel="0" collapsed="false">
      <c r="B37" s="93"/>
      <c r="C37" s="94"/>
      <c r="E37" s="50" t="s">
        <v>290</v>
      </c>
    </row>
    <row r="38" customFormat="false" ht="15" hidden="false" customHeight="false" outlineLevel="0" collapsed="false">
      <c r="B38" s="93"/>
      <c r="C38" s="94"/>
      <c r="E38" s="50" t="s">
        <v>373</v>
      </c>
    </row>
    <row r="39" customFormat="false" ht="15" hidden="false" customHeight="false" outlineLevel="0" collapsed="false">
      <c r="B39" s="93"/>
      <c r="C39" s="94"/>
      <c r="E39" s="50" t="s">
        <v>626</v>
      </c>
    </row>
    <row r="40" customFormat="false" ht="15" hidden="false" customHeight="false" outlineLevel="0" collapsed="false">
      <c r="B40" s="93"/>
      <c r="C40" s="94"/>
      <c r="E40" s="50" t="s">
        <v>627</v>
      </c>
    </row>
    <row r="41" customFormat="false" ht="15" hidden="false" customHeight="false" outlineLevel="0" collapsed="false">
      <c r="B41" s="93"/>
    </row>
    <row r="42" customFormat="false" ht="15" hidden="false" customHeight="false" outlineLevel="0" collapsed="false">
      <c r="B42" s="93"/>
    </row>
    <row r="43" customFormat="false" ht="15" hidden="false" customHeight="false" outlineLevel="0" collapsed="false">
      <c r="B43" s="93"/>
    </row>
    <row r="44" customFormat="false" ht="15" hidden="false" customHeight="false" outlineLevel="0" collapsed="false">
      <c r="B44" s="93"/>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8" activeCellId="0" sqref="G8"/>
    </sheetView>
  </sheetViews>
  <sheetFormatPr defaultColWidth="10.7148437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12" t="s">
        <v>609</v>
      </c>
      <c r="C2" s="22" t="s">
        <v>628</v>
      </c>
      <c r="D2" s="22"/>
      <c r="E2" s="22"/>
      <c r="F2" s="22"/>
      <c r="G2" s="22"/>
      <c r="H2" s="22"/>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95" t="s">
        <v>629</v>
      </c>
    </row>
    <row r="7" s="96" customFormat="true" ht="33.75" hidden="false" customHeight="true" outlineLevel="0" collapsed="false">
      <c r="B7" s="14" t="s">
        <v>630</v>
      </c>
      <c r="C7" s="97"/>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32" activeCellId="0" sqref="G32"/>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10" width="19.14"/>
  </cols>
  <sheetData>
    <row r="1" customFormat="false" ht="15" hidden="false" customHeight="false" outlineLevel="0" collapsed="false">
      <c r="A1" s="14" t="s">
        <v>197</v>
      </c>
      <c r="B1" s="14" t="s">
        <v>198</v>
      </c>
      <c r="C1" s="14" t="s">
        <v>199</v>
      </c>
      <c r="D1" s="14" t="s">
        <v>200</v>
      </c>
      <c r="E1" s="14" t="s">
        <v>201</v>
      </c>
    </row>
    <row r="2" customFormat="false" ht="15" hidden="false" customHeight="false" outlineLevel="0" collapsed="false">
      <c r="A2" s="37" t="s">
        <v>202</v>
      </c>
      <c r="B2" s="37" t="s">
        <v>203</v>
      </c>
      <c r="C2" s="37" t="s">
        <v>204</v>
      </c>
      <c r="D2" s="37" t="n">
        <v>7.6</v>
      </c>
      <c r="E2" s="37" t="n">
        <v>2.4</v>
      </c>
    </row>
    <row r="3" customFormat="false" ht="15" hidden="false" customHeight="false" outlineLevel="0" collapsed="false">
      <c r="A3" s="37" t="s">
        <v>205</v>
      </c>
      <c r="B3" s="37" t="s">
        <v>206</v>
      </c>
      <c r="C3" s="37" t="s">
        <v>204</v>
      </c>
      <c r="D3" s="37" t="n">
        <v>2.3</v>
      </c>
      <c r="E3" s="37" t="n">
        <v>3.2</v>
      </c>
    </row>
    <row r="4" customFormat="false" ht="15" hidden="false" customHeight="false" outlineLevel="0" collapsed="false">
      <c r="A4" s="37" t="s">
        <v>207</v>
      </c>
      <c r="B4" s="37" t="s">
        <v>203</v>
      </c>
      <c r="C4" s="37" t="s">
        <v>204</v>
      </c>
      <c r="D4" s="37" t="n">
        <v>6.7</v>
      </c>
      <c r="E4" s="37" t="n">
        <v>2.6</v>
      </c>
    </row>
    <row r="5" customFormat="false" ht="15" hidden="false" customHeight="false" outlineLevel="0" collapsed="false">
      <c r="A5" s="37" t="s">
        <v>209</v>
      </c>
      <c r="B5" s="37" t="s">
        <v>203</v>
      </c>
      <c r="C5" s="37" t="s">
        <v>204</v>
      </c>
      <c r="D5" s="37" t="n">
        <v>2.5</v>
      </c>
      <c r="E5" s="37" t="n">
        <v>3.8</v>
      </c>
    </row>
    <row r="6" customFormat="false" ht="15" hidden="false" customHeight="false" outlineLevel="0" collapsed="false">
      <c r="A6" s="37" t="s">
        <v>210</v>
      </c>
      <c r="B6" s="37" t="s">
        <v>206</v>
      </c>
      <c r="C6" s="37" t="s">
        <v>208</v>
      </c>
      <c r="D6" s="37" t="n">
        <v>10.4</v>
      </c>
      <c r="E6" s="37" t="n">
        <v>1.1</v>
      </c>
    </row>
    <row r="7" customFormat="false" ht="15" hidden="false" customHeight="false" outlineLevel="0" collapsed="false">
      <c r="A7" s="37" t="s">
        <v>211</v>
      </c>
      <c r="B7" s="37" t="s">
        <v>206</v>
      </c>
      <c r="C7" s="37" t="s">
        <v>204</v>
      </c>
      <c r="D7" s="37" t="n">
        <v>4.3</v>
      </c>
      <c r="E7" s="37" t="n">
        <v>3.2</v>
      </c>
    </row>
    <row r="8" customFormat="false" ht="15" hidden="false" customHeight="false" outlineLevel="0" collapsed="false">
      <c r="A8" s="37" t="s">
        <v>205</v>
      </c>
      <c r="B8" s="37" t="s">
        <v>206</v>
      </c>
      <c r="C8" s="37" t="s">
        <v>204</v>
      </c>
      <c r="D8" s="37" t="n">
        <v>2.3</v>
      </c>
      <c r="E8" s="37" t="n">
        <v>3.2</v>
      </c>
    </row>
    <row r="9" customFormat="false" ht="15" hidden="false" customHeight="false" outlineLevel="0" collapsed="false">
      <c r="A9" s="37" t="s">
        <v>207</v>
      </c>
      <c r="B9" s="37" t="s">
        <v>203</v>
      </c>
      <c r="C9" s="37" t="s">
        <v>208</v>
      </c>
      <c r="D9" s="37" t="n">
        <v>6.7</v>
      </c>
      <c r="E9" s="37" t="n">
        <v>2.6</v>
      </c>
    </row>
    <row r="10" customFormat="false" ht="15" hidden="false" customHeight="false" outlineLevel="0" collapsed="false">
      <c r="A10" s="37" t="s">
        <v>209</v>
      </c>
      <c r="B10" s="37" t="s">
        <v>203</v>
      </c>
      <c r="C10" s="37" t="s">
        <v>204</v>
      </c>
      <c r="D10" s="37" t="n">
        <v>2.5</v>
      </c>
      <c r="E10" s="37" t="n">
        <v>3.8</v>
      </c>
    </row>
    <row r="11" customFormat="false" ht="15" hidden="false" customHeight="false" outlineLevel="0" collapsed="false">
      <c r="A11" s="37" t="s">
        <v>210</v>
      </c>
      <c r="B11" s="37" t="s">
        <v>206</v>
      </c>
      <c r="C11" s="37" t="s">
        <v>208</v>
      </c>
      <c r="D11" s="37" t="n">
        <v>10.4</v>
      </c>
      <c r="E11" s="37" t="n">
        <v>1.1</v>
      </c>
    </row>
    <row r="12" customFormat="false" ht="15" hidden="false" customHeight="false" outlineLevel="0" collapsed="false">
      <c r="A12" s="37" t="s">
        <v>205</v>
      </c>
      <c r="B12" s="37" t="s">
        <v>206</v>
      </c>
      <c r="C12" s="37" t="s">
        <v>204</v>
      </c>
      <c r="D12" s="37" t="n">
        <v>2.3</v>
      </c>
      <c r="E12" s="37" t="n">
        <v>3.2</v>
      </c>
    </row>
    <row r="13" customFormat="false" ht="15" hidden="false" customHeight="false" outlineLevel="0" collapsed="false">
      <c r="A13" s="37" t="s">
        <v>207</v>
      </c>
      <c r="B13" s="37" t="s">
        <v>203</v>
      </c>
      <c r="C13" s="37" t="s">
        <v>208</v>
      </c>
      <c r="D13" s="37" t="n">
        <v>6.7</v>
      </c>
      <c r="E13" s="37" t="n">
        <v>2.6</v>
      </c>
    </row>
    <row r="14" customFormat="false" ht="15" hidden="false" customHeight="false" outlineLevel="0" collapsed="false">
      <c r="A14" s="37" t="s">
        <v>209</v>
      </c>
      <c r="B14" s="37" t="s">
        <v>203</v>
      </c>
      <c r="C14" s="37" t="s">
        <v>204</v>
      </c>
      <c r="D14" s="37" t="n">
        <v>2.5</v>
      </c>
      <c r="E14" s="37" t="n">
        <v>3.8</v>
      </c>
    </row>
    <row r="15" customFormat="false" ht="15" hidden="false" customHeight="false" outlineLevel="0" collapsed="false">
      <c r="A15" s="37" t="s">
        <v>210</v>
      </c>
      <c r="B15" s="37" t="s">
        <v>206</v>
      </c>
      <c r="C15" s="37" t="s">
        <v>204</v>
      </c>
      <c r="D15" s="37" t="n">
        <v>10.4</v>
      </c>
      <c r="E15" s="37" t="n">
        <v>1.1</v>
      </c>
    </row>
    <row r="16" customFormat="false" ht="15" hidden="false" customHeight="false" outlineLevel="0" collapsed="false">
      <c r="A16" s="37" t="s">
        <v>211</v>
      </c>
      <c r="B16" s="37" t="s">
        <v>206</v>
      </c>
      <c r="C16" s="37" t="s">
        <v>208</v>
      </c>
      <c r="D16" s="37" t="n">
        <v>4.3</v>
      </c>
      <c r="E16" s="37" t="n">
        <v>3.2</v>
      </c>
    </row>
    <row r="17" customFormat="false" ht="15" hidden="false" customHeight="false" outlineLevel="0" collapsed="false">
      <c r="A17" s="37" t="s">
        <v>205</v>
      </c>
      <c r="B17" s="37" t="s">
        <v>206</v>
      </c>
      <c r="C17" s="37" t="s">
        <v>204</v>
      </c>
      <c r="D17" s="37" t="n">
        <v>2.3</v>
      </c>
      <c r="E17" s="37" t="n">
        <v>3.2</v>
      </c>
    </row>
    <row r="18" customFormat="false" ht="15" hidden="false" customHeight="false" outlineLevel="0" collapsed="false">
      <c r="A18" s="37" t="s">
        <v>207</v>
      </c>
      <c r="B18" s="37" t="s">
        <v>203</v>
      </c>
      <c r="C18" s="37" t="s">
        <v>208</v>
      </c>
      <c r="D18" s="37" t="n">
        <v>6.7</v>
      </c>
      <c r="E18" s="37" t="n">
        <v>2.6</v>
      </c>
    </row>
    <row r="19" customFormat="false" ht="15" hidden="false" customHeight="false" outlineLevel="0" collapsed="false">
      <c r="A19" s="37" t="s">
        <v>209</v>
      </c>
      <c r="B19" s="37" t="s">
        <v>203</v>
      </c>
      <c r="C19" s="37" t="s">
        <v>204</v>
      </c>
      <c r="D19" s="37" t="n">
        <v>2.5</v>
      </c>
      <c r="E19" s="37" t="n">
        <v>3.8</v>
      </c>
    </row>
    <row r="20" customFormat="false" ht="15" hidden="false" customHeight="false" outlineLevel="0" collapsed="false">
      <c r="A20" s="37" t="s">
        <v>210</v>
      </c>
      <c r="B20" s="37" t="s">
        <v>206</v>
      </c>
      <c r="C20" s="37" t="s">
        <v>208</v>
      </c>
      <c r="D20" s="37" t="n">
        <v>10.4</v>
      </c>
      <c r="E20" s="37"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18" activeCellId="0" sqref="H18"/>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0" width="19.14"/>
  </cols>
  <sheetData>
    <row r="1" customFormat="false" ht="15" hidden="false" customHeight="false" outlineLevel="0" collapsed="false">
      <c r="A1" s="98" t="s">
        <v>197</v>
      </c>
      <c r="B1" s="99" t="s">
        <v>198</v>
      </c>
      <c r="C1" s="99" t="s">
        <v>200</v>
      </c>
      <c r="D1" s="99" t="s">
        <v>201</v>
      </c>
      <c r="E1" s="99" t="s">
        <v>199</v>
      </c>
    </row>
    <row r="2" customFormat="false" ht="15" hidden="false" customHeight="false" outlineLevel="0" collapsed="false">
      <c r="A2" s="100" t="s">
        <v>202</v>
      </c>
      <c r="B2" s="37" t="s">
        <v>203</v>
      </c>
      <c r="C2" s="37" t="n">
        <v>7.6</v>
      </c>
      <c r="D2" s="37" t="n">
        <v>2.4</v>
      </c>
      <c r="E2" s="37" t="s">
        <v>204</v>
      </c>
    </row>
    <row r="3" customFormat="false" ht="15" hidden="false" customHeight="false" outlineLevel="0" collapsed="false">
      <c r="A3" s="100" t="s">
        <v>205</v>
      </c>
      <c r="B3" s="37" t="s">
        <v>206</v>
      </c>
      <c r="C3" s="37" t="n">
        <v>2.3</v>
      </c>
      <c r="D3" s="37" t="n">
        <v>3.2</v>
      </c>
      <c r="E3" s="37" t="s">
        <v>204</v>
      </c>
    </row>
    <row r="4" customFormat="false" ht="15" hidden="false" customHeight="false" outlineLevel="0" collapsed="false">
      <c r="A4" s="100" t="s">
        <v>207</v>
      </c>
      <c r="B4" s="37" t="s">
        <v>203</v>
      </c>
      <c r="C4" s="37" t="n">
        <v>6.7</v>
      </c>
      <c r="D4" s="37" t="n">
        <v>2.6</v>
      </c>
      <c r="E4" s="37" t="s">
        <v>208</v>
      </c>
    </row>
    <row r="5" customFormat="false" ht="15" hidden="false" customHeight="false" outlineLevel="0" collapsed="false">
      <c r="A5" s="100" t="s">
        <v>209</v>
      </c>
      <c r="B5" s="37" t="s">
        <v>203</v>
      </c>
      <c r="C5" s="37" t="n">
        <v>2.5</v>
      </c>
      <c r="D5" s="37" t="n">
        <v>3.8</v>
      </c>
      <c r="E5" s="37" t="s">
        <v>204</v>
      </c>
    </row>
    <row r="6" customFormat="false" ht="15" hidden="false" customHeight="false" outlineLevel="0" collapsed="false">
      <c r="A6" s="100" t="s">
        <v>210</v>
      </c>
      <c r="B6" s="37" t="s">
        <v>206</v>
      </c>
      <c r="C6" s="37" t="n">
        <v>10.4</v>
      </c>
      <c r="D6" s="37" t="n">
        <v>1.1</v>
      </c>
      <c r="E6" s="37" t="s">
        <v>208</v>
      </c>
    </row>
    <row r="7" customFormat="false" ht="15" hidden="false" customHeight="false" outlineLevel="0" collapsed="false">
      <c r="A7" s="100" t="s">
        <v>211</v>
      </c>
      <c r="B7" s="37" t="s">
        <v>206</v>
      </c>
      <c r="C7" s="37" t="n">
        <v>4.3</v>
      </c>
      <c r="D7" s="37" t="n">
        <v>3.2</v>
      </c>
      <c r="E7" s="37" t="s">
        <v>208</v>
      </c>
    </row>
    <row r="8" customFormat="false" ht="15" hidden="false" customHeight="false" outlineLevel="0" collapsed="false">
      <c r="A8" s="100" t="s">
        <v>205</v>
      </c>
      <c r="B8" s="37" t="s">
        <v>206</v>
      </c>
      <c r="C8" s="37" t="n">
        <v>2.3</v>
      </c>
      <c r="D8" s="37" t="n">
        <v>3.2</v>
      </c>
      <c r="E8" s="37" t="s">
        <v>204</v>
      </c>
    </row>
    <row r="9" customFormat="false" ht="15" hidden="false" customHeight="false" outlineLevel="0" collapsed="false">
      <c r="A9" s="100" t="s">
        <v>207</v>
      </c>
      <c r="B9" s="37" t="s">
        <v>203</v>
      </c>
      <c r="C9" s="37" t="n">
        <v>6.7</v>
      </c>
      <c r="D9" s="37" t="n">
        <v>2.6</v>
      </c>
      <c r="E9" s="37" t="s">
        <v>208</v>
      </c>
    </row>
    <row r="10" customFormat="false" ht="15" hidden="false" customHeight="false" outlineLevel="0" collapsed="false">
      <c r="A10" s="100" t="s">
        <v>209</v>
      </c>
      <c r="B10" s="37" t="s">
        <v>203</v>
      </c>
      <c r="C10" s="37" t="n">
        <v>2.5</v>
      </c>
      <c r="D10" s="37" t="n">
        <v>3.8</v>
      </c>
      <c r="E10" s="37" t="s">
        <v>204</v>
      </c>
    </row>
    <row r="11" customFormat="false" ht="15" hidden="false" customHeight="false" outlineLevel="0" collapsed="false">
      <c r="A11" s="100" t="s">
        <v>210</v>
      </c>
      <c r="B11" s="37" t="s">
        <v>206</v>
      </c>
      <c r="C11" s="37" t="n">
        <v>10.4</v>
      </c>
      <c r="D11" s="37" t="n">
        <v>1.1</v>
      </c>
      <c r="E11" s="37" t="s">
        <v>208</v>
      </c>
    </row>
    <row r="12" customFormat="false" ht="15" hidden="false" customHeight="false" outlineLevel="0" collapsed="false">
      <c r="A12" s="100" t="s">
        <v>205</v>
      </c>
      <c r="B12" s="37" t="s">
        <v>206</v>
      </c>
      <c r="C12" s="37" t="n">
        <v>2.3</v>
      </c>
      <c r="D12" s="37" t="n">
        <v>3.2</v>
      </c>
      <c r="E12" s="37" t="s">
        <v>204</v>
      </c>
    </row>
    <row r="13" customFormat="false" ht="15" hidden="false" customHeight="false" outlineLevel="0" collapsed="false">
      <c r="A13" s="100" t="s">
        <v>207</v>
      </c>
      <c r="B13" s="37" t="s">
        <v>203</v>
      </c>
      <c r="C13" s="37" t="n">
        <v>6.7</v>
      </c>
      <c r="D13" s="37" t="n">
        <v>2.6</v>
      </c>
      <c r="E13" s="37" t="s">
        <v>208</v>
      </c>
    </row>
    <row r="14" customFormat="false" ht="15" hidden="false" customHeight="false" outlineLevel="0" collapsed="false">
      <c r="A14" s="100" t="s">
        <v>209</v>
      </c>
      <c r="B14" s="37" t="s">
        <v>203</v>
      </c>
      <c r="C14" s="37" t="n">
        <v>2.5</v>
      </c>
      <c r="D14" s="37" t="n">
        <v>3.8</v>
      </c>
      <c r="E14" s="37" t="s">
        <v>204</v>
      </c>
    </row>
    <row r="15" customFormat="false" ht="15" hidden="false" customHeight="false" outlineLevel="0" collapsed="false">
      <c r="A15" s="100" t="s">
        <v>210</v>
      </c>
      <c r="B15" s="37" t="s">
        <v>206</v>
      </c>
      <c r="C15" s="37" t="n">
        <v>10.4</v>
      </c>
      <c r="D15" s="37" t="n">
        <v>1.1</v>
      </c>
      <c r="E15" s="37" t="s">
        <v>208</v>
      </c>
    </row>
    <row r="16" customFormat="false" ht="15" hidden="false" customHeight="false" outlineLevel="0" collapsed="false">
      <c r="A16" s="100" t="s">
        <v>211</v>
      </c>
      <c r="B16" s="37" t="s">
        <v>206</v>
      </c>
      <c r="C16" s="37" t="n">
        <v>4.3</v>
      </c>
      <c r="D16" s="37" t="n">
        <v>3.2</v>
      </c>
      <c r="E16" s="37" t="s">
        <v>208</v>
      </c>
    </row>
    <row r="17" customFormat="false" ht="15" hidden="false" customHeight="false" outlineLevel="0" collapsed="false">
      <c r="A17" s="100" t="s">
        <v>211</v>
      </c>
      <c r="B17" s="37" t="s">
        <v>206</v>
      </c>
      <c r="C17" s="37" t="n">
        <v>4.3</v>
      </c>
      <c r="D17" s="37" t="n">
        <v>3.2</v>
      </c>
      <c r="E17" s="37" t="s">
        <v>208</v>
      </c>
    </row>
    <row r="18" customFormat="false" ht="15" hidden="false" customHeight="false" outlineLevel="0" collapsed="false">
      <c r="A18" s="100" t="s">
        <v>205</v>
      </c>
      <c r="B18" s="37" t="s">
        <v>206</v>
      </c>
      <c r="C18" s="37" t="n">
        <v>2.3</v>
      </c>
      <c r="D18" s="37" t="n">
        <v>3.2</v>
      </c>
      <c r="E18" s="37"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22" activeCellId="0" sqref="E22"/>
    </sheetView>
  </sheetViews>
  <sheetFormatPr defaultColWidth="10.71484375" defaultRowHeight="15" zeroHeight="false" outlineLevelRow="0" outlineLevelCol="0"/>
  <cols>
    <col collapsed="false" customWidth="true" hidden="false" outlineLevel="0" max="4" min="1" style="10" width="18.58"/>
    <col collapsed="false" customWidth="true" hidden="false" outlineLevel="0" max="5" min="5" style="10" width="19.14"/>
  </cols>
  <sheetData>
    <row r="1" customFormat="false" ht="15" hidden="false" customHeight="false" outlineLevel="0" collapsed="false">
      <c r="A1" s="14" t="s">
        <v>197</v>
      </c>
      <c r="B1" s="14" t="s">
        <v>198</v>
      </c>
      <c r="C1" s="14" t="s">
        <v>199</v>
      </c>
      <c r="D1" s="14" t="s">
        <v>200</v>
      </c>
      <c r="E1" s="14" t="s">
        <v>201</v>
      </c>
    </row>
    <row r="2" customFormat="false" ht="15" hidden="false" customHeight="false" outlineLevel="0" collapsed="false">
      <c r="A2" s="37" t="s">
        <v>202</v>
      </c>
      <c r="B2" s="37" t="s">
        <v>203</v>
      </c>
      <c r="C2" s="37" t="s">
        <v>204</v>
      </c>
      <c r="D2" s="37" t="n">
        <v>7.6</v>
      </c>
      <c r="E2" s="37" t="n">
        <v>2.4</v>
      </c>
    </row>
    <row r="3" customFormat="false" ht="15" hidden="false" customHeight="false" outlineLevel="0" collapsed="false">
      <c r="A3" s="37" t="s">
        <v>205</v>
      </c>
      <c r="B3" s="37" t="s">
        <v>206</v>
      </c>
      <c r="C3" s="37" t="s">
        <v>204</v>
      </c>
      <c r="D3" s="37" t="n">
        <v>2.3</v>
      </c>
      <c r="E3" s="37" t="n">
        <v>3.2</v>
      </c>
    </row>
    <row r="4" customFormat="false" ht="15" hidden="false" customHeight="false" outlineLevel="0" collapsed="false">
      <c r="A4" s="37" t="s">
        <v>207</v>
      </c>
      <c r="B4" s="37" t="s">
        <v>203</v>
      </c>
      <c r="C4" s="37" t="s">
        <v>208</v>
      </c>
      <c r="D4" s="37" t="n">
        <v>6.7</v>
      </c>
      <c r="E4" s="37" t="n">
        <v>2.6</v>
      </c>
    </row>
    <row r="5" customFormat="false" ht="15" hidden="false" customHeight="false" outlineLevel="0" collapsed="false">
      <c r="A5" s="37" t="s">
        <v>209</v>
      </c>
      <c r="B5" s="37" t="s">
        <v>203</v>
      </c>
      <c r="C5" s="37" t="s">
        <v>208</v>
      </c>
      <c r="D5" s="37" t="n">
        <v>2.5</v>
      </c>
      <c r="E5" s="37" t="n">
        <v>3.8</v>
      </c>
    </row>
    <row r="6" customFormat="false" ht="15" hidden="false" customHeight="false" outlineLevel="0" collapsed="false">
      <c r="A6" s="37" t="s">
        <v>210</v>
      </c>
      <c r="B6" s="37" t="s">
        <v>206</v>
      </c>
      <c r="C6" s="37" t="s">
        <v>208</v>
      </c>
      <c r="D6" s="37" t="n">
        <v>10.4</v>
      </c>
      <c r="E6" s="37" t="n">
        <v>1.1</v>
      </c>
    </row>
    <row r="7" customFormat="false" ht="15" hidden="false" customHeight="false" outlineLevel="0" collapsed="false">
      <c r="A7" s="37" t="s">
        <v>211</v>
      </c>
      <c r="B7" s="37" t="s">
        <v>206</v>
      </c>
      <c r="C7" s="37" t="s">
        <v>208</v>
      </c>
      <c r="D7" s="37" t="n">
        <v>4.3</v>
      </c>
      <c r="E7" s="37" t="n">
        <v>3.2</v>
      </c>
    </row>
    <row r="8" customFormat="false" ht="15" hidden="false" customHeight="false" outlineLevel="0" collapsed="false">
      <c r="A8" s="37" t="s">
        <v>205</v>
      </c>
      <c r="B8" s="37" t="s">
        <v>206</v>
      </c>
      <c r="C8" s="37" t="s">
        <v>204</v>
      </c>
      <c r="D8" s="37" t="n">
        <v>2.3</v>
      </c>
      <c r="E8" s="37" t="n">
        <v>3.2</v>
      </c>
    </row>
    <row r="9" customFormat="false" ht="15" hidden="false" customHeight="false" outlineLevel="0" collapsed="false">
      <c r="A9" s="37" t="s">
        <v>207</v>
      </c>
      <c r="B9" s="37" t="s">
        <v>203</v>
      </c>
      <c r="C9" s="37" t="s">
        <v>208</v>
      </c>
      <c r="D9" s="37" t="n">
        <v>6.7</v>
      </c>
      <c r="E9" s="37" t="n">
        <v>2.6</v>
      </c>
    </row>
    <row r="10" customFormat="false" ht="15" hidden="false" customHeight="false" outlineLevel="0" collapsed="false">
      <c r="A10" s="37" t="s">
        <v>209</v>
      </c>
      <c r="B10" s="37" t="s">
        <v>203</v>
      </c>
      <c r="C10" s="37" t="s">
        <v>204</v>
      </c>
      <c r="D10" s="37" t="n">
        <v>2.5</v>
      </c>
      <c r="E10" s="37" t="n">
        <v>3.8</v>
      </c>
    </row>
    <row r="11" customFormat="false" ht="15" hidden="false" customHeight="false" outlineLevel="0" collapsed="false">
      <c r="A11" s="37" t="s">
        <v>210</v>
      </c>
      <c r="B11" s="37" t="s">
        <v>206</v>
      </c>
      <c r="C11" s="37" t="s">
        <v>208</v>
      </c>
      <c r="D11" s="37" t="n">
        <v>10.4</v>
      </c>
      <c r="E11" s="37" t="n">
        <v>1.1</v>
      </c>
    </row>
    <row r="12" customFormat="false" ht="15" hidden="false" customHeight="false" outlineLevel="0" collapsed="false">
      <c r="A12" s="37" t="s">
        <v>205</v>
      </c>
      <c r="B12" s="37" t="s">
        <v>206</v>
      </c>
      <c r="C12" s="37" t="s">
        <v>208</v>
      </c>
      <c r="D12" s="37" t="n">
        <v>2.3</v>
      </c>
      <c r="E12" s="37" t="n">
        <v>3.2</v>
      </c>
    </row>
    <row r="13" customFormat="false" ht="15" hidden="false" customHeight="false" outlineLevel="0" collapsed="false">
      <c r="A13" s="37" t="s">
        <v>207</v>
      </c>
      <c r="B13" s="37" t="s">
        <v>203</v>
      </c>
      <c r="C13" s="37" t="s">
        <v>208</v>
      </c>
      <c r="D13" s="37" t="n">
        <v>6.7</v>
      </c>
      <c r="E13" s="37" t="n">
        <v>2.6</v>
      </c>
    </row>
    <row r="14" customFormat="false" ht="15" hidden="false" customHeight="false" outlineLevel="0" collapsed="false">
      <c r="A14" s="37" t="s">
        <v>209</v>
      </c>
      <c r="B14" s="37" t="s">
        <v>203</v>
      </c>
      <c r="C14" s="37" t="s">
        <v>208</v>
      </c>
      <c r="D14" s="37" t="n">
        <v>2.5</v>
      </c>
      <c r="E14" s="37" t="n">
        <v>3.8</v>
      </c>
    </row>
    <row r="15" customFormat="false" ht="15" hidden="false" customHeight="false" outlineLevel="0" collapsed="false">
      <c r="A15" s="37" t="s">
        <v>210</v>
      </c>
      <c r="B15" s="37" t="s">
        <v>206</v>
      </c>
      <c r="C15" s="37" t="s">
        <v>208</v>
      </c>
      <c r="D15" s="37" t="n">
        <v>10.4</v>
      </c>
      <c r="E15" s="37" t="n">
        <v>1.1</v>
      </c>
    </row>
    <row r="16" customFormat="false" ht="15" hidden="false" customHeight="false" outlineLevel="0" collapsed="false">
      <c r="A16" s="37" t="s">
        <v>211</v>
      </c>
      <c r="B16" s="37" t="s">
        <v>206</v>
      </c>
      <c r="C16" s="37" t="s">
        <v>208</v>
      </c>
      <c r="D16" s="37" t="n">
        <v>4.3</v>
      </c>
      <c r="E16" s="37"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G38" activeCellId="0" sqref="G38"/>
    </sheetView>
  </sheetViews>
  <sheetFormatPr defaultColWidth="10.71484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101" t="s">
        <v>631</v>
      </c>
      <c r="D2" s="101" t="s">
        <v>632</v>
      </c>
      <c r="E2" s="101" t="s">
        <v>633</v>
      </c>
      <c r="F2" s="101" t="s">
        <v>634</v>
      </c>
    </row>
    <row r="3" customFormat="false" ht="15" hidden="false" customHeight="false" outlineLevel="0" collapsed="false">
      <c r="C3" s="14" t="s">
        <v>185</v>
      </c>
      <c r="D3" s="14" t="s">
        <v>238</v>
      </c>
      <c r="E3" s="14" t="s">
        <v>239</v>
      </c>
      <c r="F3" s="14" t="s">
        <v>240</v>
      </c>
    </row>
    <row r="4" customFormat="false" ht="15" hidden="false" customHeight="false" outlineLevel="0" collapsed="false">
      <c r="B4" s="101" t="s">
        <v>631</v>
      </c>
      <c r="C4" s="15" t="s">
        <v>241</v>
      </c>
      <c r="D4" s="15" t="s">
        <v>242</v>
      </c>
      <c r="E4" s="15" t="s">
        <v>243</v>
      </c>
      <c r="F4" s="15" t="s">
        <v>244</v>
      </c>
    </row>
    <row r="5" customFormat="false" ht="15" hidden="false" customHeight="false" outlineLevel="0" collapsed="false">
      <c r="B5" s="101" t="s">
        <v>632</v>
      </c>
      <c r="C5" s="15" t="s">
        <v>245</v>
      </c>
      <c r="D5" s="15" t="s">
        <v>246</v>
      </c>
      <c r="E5" s="15" t="s">
        <v>243</v>
      </c>
      <c r="F5" s="15" t="s">
        <v>247</v>
      </c>
    </row>
    <row r="6" customFormat="false" ht="15" hidden="false" customHeight="false" outlineLevel="0" collapsed="false">
      <c r="B6" s="101" t="s">
        <v>633</v>
      </c>
      <c r="C6" s="15" t="s">
        <v>248</v>
      </c>
      <c r="D6" s="15" t="s">
        <v>249</v>
      </c>
      <c r="E6" s="15" t="s">
        <v>243</v>
      </c>
      <c r="F6" s="15" t="s">
        <v>250</v>
      </c>
    </row>
    <row r="7" customFormat="false" ht="15" hidden="false" customHeight="false" outlineLevel="0" collapsed="false">
      <c r="B7" s="101" t="s">
        <v>634</v>
      </c>
      <c r="C7" s="15" t="s">
        <v>251</v>
      </c>
      <c r="D7" s="15" t="s">
        <v>252</v>
      </c>
      <c r="E7" s="15" t="s">
        <v>243</v>
      </c>
      <c r="F7" s="15" t="s">
        <v>247</v>
      </c>
    </row>
    <row r="8" customFormat="false" ht="15" hidden="false" customHeight="false" outlineLevel="0" collapsed="false">
      <c r="B8" s="101" t="s">
        <v>635</v>
      </c>
      <c r="C8" s="15" t="s">
        <v>248</v>
      </c>
      <c r="D8" s="15" t="s">
        <v>253</v>
      </c>
      <c r="E8" s="15" t="s">
        <v>254</v>
      </c>
      <c r="F8" s="15" t="s">
        <v>247</v>
      </c>
    </row>
    <row r="9" customFormat="false" ht="15" hidden="false" customHeight="false" outlineLevel="0" collapsed="false">
      <c r="B9" s="101" t="s">
        <v>636</v>
      </c>
      <c r="C9" s="15" t="s">
        <v>255</v>
      </c>
      <c r="D9" s="15" t="s">
        <v>256</v>
      </c>
      <c r="E9" s="15" t="s">
        <v>254</v>
      </c>
      <c r="F9" s="15" t="s">
        <v>257</v>
      </c>
    </row>
    <row r="10" customFormat="false" ht="15" hidden="false" customHeight="false" outlineLevel="0" collapsed="false">
      <c r="B10" s="101" t="s">
        <v>637</v>
      </c>
      <c r="C10" s="15" t="s">
        <v>258</v>
      </c>
      <c r="D10" s="102" t="s">
        <v>259</v>
      </c>
      <c r="E10" s="15" t="s">
        <v>254</v>
      </c>
      <c r="F10" s="15" t="s">
        <v>250</v>
      </c>
    </row>
    <row r="11" customFormat="false" ht="15" hidden="false" customHeight="false" outlineLevel="0" collapsed="false">
      <c r="B11" s="101" t="s">
        <v>638</v>
      </c>
      <c r="C11" s="15" t="s">
        <v>258</v>
      </c>
      <c r="D11" s="15" t="s">
        <v>261</v>
      </c>
      <c r="E11" s="15" t="s">
        <v>243</v>
      </c>
      <c r="F11" s="15" t="s">
        <v>262</v>
      </c>
    </row>
    <row r="12" customFormat="false" ht="15" hidden="false" customHeight="false" outlineLevel="0" collapsed="false">
      <c r="B12" s="101" t="s">
        <v>639</v>
      </c>
      <c r="C12" s="15" t="s">
        <v>263</v>
      </c>
      <c r="D12" s="15" t="s">
        <v>264</v>
      </c>
      <c r="E12" s="15" t="s">
        <v>243</v>
      </c>
      <c r="F12" s="15" t="s">
        <v>262</v>
      </c>
    </row>
    <row r="19" customFormat="false" ht="15.75" hidden="false" customHeight="false" outlineLevel="0" collapsed="false"/>
    <row r="20" customFormat="false" ht="15" hidden="false" customHeight="false" outlineLevel="0" collapsed="false">
      <c r="C20" s="103" t="s">
        <v>640</v>
      </c>
      <c r="D20" s="104" t="s">
        <v>258</v>
      </c>
      <c r="E20" s="105" t="str">
        <f aca="false">VLOOKUP(D20,C3:F12,2,0)</f>
        <v>zelie</v>
      </c>
      <c r="F20" s="0" t="s">
        <v>641</v>
      </c>
    </row>
    <row r="21" customFormat="false" ht="15" hidden="false" customHeight="false" outlineLevel="0" collapsed="false">
      <c r="C21" s="106" t="s">
        <v>642</v>
      </c>
      <c r="D21" s="107" t="s">
        <v>258</v>
      </c>
      <c r="E21" s="108" t="e">
        <f aca="false">_xlfn.xlookup(D21,C3:C12,D3:D12,"Hello",0)</f>
        <v>#NAME?</v>
      </c>
      <c r="F21" s="0" t="s">
        <v>643</v>
      </c>
    </row>
    <row r="22" customFormat="false" ht="15" hidden="false" customHeight="false" outlineLevel="0" collapsed="false">
      <c r="C22" s="106" t="s">
        <v>644</v>
      </c>
      <c r="D22" s="107" t="s">
        <v>258</v>
      </c>
      <c r="E22" s="108" t="e">
        <f aca="false" t="array" ref="E22:E22">INDEX(C4:F12,_xlfn.xmatch(D22,C4:C12),_xlfn.xmatch("Prénom",C3:F3))</f>
        <v>#NAME?</v>
      </c>
      <c r="F22" s="0" t="s">
        <v>645</v>
      </c>
    </row>
    <row r="23" customFormat="false" ht="15.75" hidden="false" customHeight="false" outlineLevel="0" collapsed="false">
      <c r="C23" s="109" t="s">
        <v>646</v>
      </c>
      <c r="D23" s="110" t="s">
        <v>258</v>
      </c>
      <c r="E23" s="111" t="e">
        <f aca="false" t="array" ref="E23:E23">INDEX(D4:D12,_xlfn.xmatch(D22,C4:C12))</f>
        <v>#NAME?</v>
      </c>
      <c r="F23" s="0" t="s">
        <v>647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71484375" defaultRowHeight="15" zeroHeight="false" outlineLevelRow="0" outlineLevelCol="0"/>
  <cols>
    <col collapsed="false" customWidth="true" hidden="false" outlineLevel="0" max="1" min="1" style="0" width="3.99"/>
    <col collapsed="false" customWidth="true" hidden="false" outlineLevel="0" max="2" min="2" style="0" width="19.43"/>
    <col collapsed="false" customWidth="true" hidden="false" outlineLevel="0" max="3" min="3" style="0" width="34.14"/>
  </cols>
  <sheetData>
    <row r="2" customFormat="false" ht="15" hidden="false" customHeight="false" outlineLevel="0" collapsed="false">
      <c r="B2" s="4" t="s">
        <v>648</v>
      </c>
      <c r="C2" s="4" t="s">
        <v>4</v>
      </c>
    </row>
    <row r="3" customFormat="false" ht="15" hidden="false" customHeight="false" outlineLevel="0" collapsed="false">
      <c r="B3" s="112" t="s">
        <v>649</v>
      </c>
      <c r="C3" s="113" t="s">
        <v>650</v>
      </c>
    </row>
    <row r="4" customFormat="false" ht="15" hidden="false" customHeight="false" outlineLevel="0" collapsed="false">
      <c r="B4" s="112" t="s">
        <v>651</v>
      </c>
      <c r="C4" s="113" t="s">
        <v>652</v>
      </c>
    </row>
    <row r="5" customFormat="false" ht="15" hidden="false" customHeight="false" outlineLevel="0" collapsed="false">
      <c r="B5" s="112" t="s">
        <v>653</v>
      </c>
      <c r="C5" s="113" t="s">
        <v>654</v>
      </c>
    </row>
    <row r="6" customFormat="false" ht="15" hidden="false" customHeight="false" outlineLevel="0" collapsed="false">
      <c r="B6" s="112" t="s">
        <v>655</v>
      </c>
      <c r="C6" s="113" t="s">
        <v>656</v>
      </c>
    </row>
    <row r="7" customFormat="false" ht="15" hidden="false" customHeight="false" outlineLevel="0" collapsed="false">
      <c r="B7" s="112" t="s">
        <v>657</v>
      </c>
      <c r="C7" s="113" t="s">
        <v>658</v>
      </c>
    </row>
    <row r="8" customFormat="false" ht="15" hidden="false" customHeight="false" outlineLevel="0" collapsed="false">
      <c r="B8" s="112" t="s">
        <v>659</v>
      </c>
      <c r="C8" s="113" t="s">
        <v>660</v>
      </c>
    </row>
    <row r="9" customFormat="false" ht="15" hidden="false" customHeight="false" outlineLevel="0" collapsed="false">
      <c r="B9" s="112" t="s">
        <v>661</v>
      </c>
      <c r="C9" s="113" t="s">
        <v>662</v>
      </c>
    </row>
    <row r="10" customFormat="false" ht="15" hidden="false" customHeight="false" outlineLevel="0" collapsed="false">
      <c r="B10" s="112" t="s">
        <v>663</v>
      </c>
      <c r="C10" s="113" t="s">
        <v>664</v>
      </c>
    </row>
    <row r="11" customFormat="false" ht="15" hidden="false" customHeight="false" outlineLevel="0" collapsed="false">
      <c r="B11" s="112" t="s">
        <v>665</v>
      </c>
      <c r="C11" s="113" t="s">
        <v>666</v>
      </c>
    </row>
    <row r="12" customFormat="false" ht="15" hidden="false" customHeight="false" outlineLevel="0" collapsed="false">
      <c r="B12" s="112" t="s">
        <v>667</v>
      </c>
      <c r="C12" s="113" t="s">
        <v>668</v>
      </c>
    </row>
    <row r="13" customFormat="false" ht="15" hidden="false" customHeight="false" outlineLevel="0" collapsed="false">
      <c r="B13" s="112" t="s">
        <v>669</v>
      </c>
      <c r="C13" s="113" t="s">
        <v>670</v>
      </c>
    </row>
    <row r="14" customFormat="false" ht="15" hidden="false" customHeight="false" outlineLevel="0" collapsed="false">
      <c r="B14" s="112" t="s">
        <v>671</v>
      </c>
      <c r="C14" s="113" t="s">
        <v>672</v>
      </c>
    </row>
    <row r="15" customFormat="false" ht="15" hidden="false" customHeight="false" outlineLevel="0" collapsed="false">
      <c r="B15" s="112" t="s">
        <v>673</v>
      </c>
      <c r="C15" s="113" t="s">
        <v>674</v>
      </c>
    </row>
    <row r="16" customFormat="false" ht="15" hidden="false" customHeight="false" outlineLevel="0" collapsed="false">
      <c r="B16" s="112" t="s">
        <v>675</v>
      </c>
      <c r="C16" s="113" t="s">
        <v>676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2022-01-01T22:02:18Z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