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velez\Dropbox\EAFIT\EXTENSION\WA Solutions\Brinsa\ecus\"/>
    </mc:Choice>
  </mc:AlternateContent>
  <xr:revisionPtr revIDLastSave="0" documentId="13_ncr:1_{7DDC761D-C41F-4DC7-8157-BA5A290E3539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prioridades" sheetId="1" r:id="rId1"/>
    <sheet name="bloques" sheetId="2" r:id="rId2"/>
    <sheet name="plan" sheetId="3" r:id="rId3"/>
    <sheet name="inventarios" sheetId="4" r:id="rId4"/>
    <sheet name="capacidad" sheetId="5" r:id="rId5"/>
    <sheet name="constantes" sheetId="6" r:id="rId6"/>
  </sheets>
  <definedNames>
    <definedName name="_xlnm._FilterDatabase">prioridades!A1:B1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3" l="1"/>
  <c r="D33" i="3"/>
  <c r="C33" i="3"/>
  <c r="B33" i="3"/>
  <c r="L13" i="3"/>
  <c r="L32" i="3" s="1"/>
  <c r="L42" i="3" s="1"/>
  <c r="L52" i="3" s="1"/>
  <c r="L63" i="3" s="1"/>
  <c r="B13" i="3"/>
  <c r="B32" i="3" s="1"/>
  <c r="B42" i="3" s="1"/>
  <c r="B52" i="3" s="1"/>
  <c r="B63" i="3" s="1"/>
  <c r="C4" i="3"/>
  <c r="B4" i="3"/>
  <c r="J3" i="3"/>
  <c r="K3" i="3" s="1"/>
  <c r="C3" i="3"/>
  <c r="D3" i="3" s="1"/>
  <c r="C13" i="3" l="1"/>
  <c r="C32" i="3" s="1"/>
  <c r="C42" i="3" s="1"/>
  <c r="C52" i="3" s="1"/>
  <c r="C63" i="3" s="1"/>
  <c r="J13" i="3"/>
  <c r="J32" i="3" s="1"/>
  <c r="J42" i="3" s="1"/>
  <c r="J52" i="3" s="1"/>
  <c r="J63" i="3" s="1"/>
</calcChain>
</file>

<file path=xl/sharedStrings.xml><?xml version="1.0" encoding="utf-8"?>
<sst xmlns="http://schemas.openxmlformats.org/spreadsheetml/2006/main" count="149" uniqueCount="85">
  <si>
    <t>Objetivo</t>
  </si>
  <si>
    <t>Prioridad</t>
  </si>
  <si>
    <t>Ecus</t>
  </si>
  <si>
    <t>Venta Hipoclorito al 15%</t>
  </si>
  <si>
    <t>Consumo Interno Hipoclorito al 5.25%</t>
  </si>
  <si>
    <t>Venta Ácido</t>
  </si>
  <si>
    <t>Venta Cloruro</t>
  </si>
  <si>
    <t>Venta Soda</t>
  </si>
  <si>
    <t>Envasado Contenedores</t>
  </si>
  <si>
    <t>Consumo Interno Hipoclorito al 2.5%</t>
  </si>
  <si>
    <t>Consumo Interno Hipoclorito al 8.3%</t>
  </si>
  <si>
    <t>Consumo Interno Cloruro</t>
  </si>
  <si>
    <t>Inventario Mínimo Hipoclorito al 5.25%</t>
  </si>
  <si>
    <t>Inventario Mínimo Hipoclorito al 15%</t>
  </si>
  <si>
    <t>Inventario Mínimo Cloro</t>
  </si>
  <si>
    <t>Inventario Mínimo Soda</t>
  </si>
  <si>
    <t>Inventario Mínimo Ácido Clorhídrico</t>
  </si>
  <si>
    <t>Inventario Mínimo Cloruro</t>
  </si>
  <si>
    <t>Bloque</t>
  </si>
  <si>
    <t>Inicio</t>
  </si>
  <si>
    <t>fin</t>
  </si>
  <si>
    <t>Max ECUS</t>
  </si>
  <si>
    <t>ACIDO CLORHIDRICO</t>
  </si>
  <si>
    <t>Fecha</t>
  </si>
  <si>
    <t>Código XXXX</t>
  </si>
  <si>
    <t>2023/12/26</t>
  </si>
  <si>
    <t>2023/12/29</t>
  </si>
  <si>
    <t>2023/12/30</t>
  </si>
  <si>
    <t>2023/12/31</t>
  </si>
  <si>
    <t>2024/01/01</t>
  </si>
  <si>
    <t>2024/01/02</t>
  </si>
  <si>
    <t>2024/01/05</t>
  </si>
  <si>
    <t>Demanda</t>
  </si>
  <si>
    <t>Ventas</t>
  </si>
  <si>
    <t>Producción</t>
  </si>
  <si>
    <t>Consumo interno</t>
  </si>
  <si>
    <t>Inventario inicial</t>
  </si>
  <si>
    <t>Inventario final</t>
  </si>
  <si>
    <t>HIPOCLORITO</t>
  </si>
  <si>
    <t>Código</t>
  </si>
  <si>
    <t>2023/12/28</t>
  </si>
  <si>
    <t>2024/01/04</t>
  </si>
  <si>
    <t>Demanda 15%</t>
  </si>
  <si>
    <t>Venta 15%</t>
  </si>
  <si>
    <t>Producción industrial</t>
  </si>
  <si>
    <t>Producción Blancox Lote</t>
  </si>
  <si>
    <t>Producción continuo</t>
  </si>
  <si>
    <t>Consumo Interno sugerido 2.5%</t>
  </si>
  <si>
    <t>Consumo Interno sugerido 5.25%</t>
  </si>
  <si>
    <t>Consumo Interno sugerido 8.3%</t>
  </si>
  <si>
    <t>Consumo Interno posible 2.5%</t>
  </si>
  <si>
    <t>Consumo Interno posible 5.25%</t>
  </si>
  <si>
    <t>Consumo Interno posible 8.3%</t>
  </si>
  <si>
    <t>Inventario inicial 15%</t>
  </si>
  <si>
    <t>Inventario final 15%</t>
  </si>
  <si>
    <t>Inventario inicial 5.25%</t>
  </si>
  <si>
    <t>Inventario final 5.25%</t>
  </si>
  <si>
    <t>CLORO</t>
  </si>
  <si>
    <t>Recepción estimada de contenedores</t>
  </si>
  <si>
    <t>Contenedores disponibles al inicio del dia</t>
  </si>
  <si>
    <t>Contenedores a llenar</t>
  </si>
  <si>
    <t>SODA</t>
  </si>
  <si>
    <t>CLORURO</t>
  </si>
  <si>
    <t>Consumo interno sugerido</t>
  </si>
  <si>
    <t>Consumo interno posible</t>
  </si>
  <si>
    <t>Producción máxima</t>
  </si>
  <si>
    <t>ECUS</t>
  </si>
  <si>
    <t>Total ECUS</t>
  </si>
  <si>
    <t>Inventario</t>
  </si>
  <si>
    <t>HIPOCLORITO 5.25%</t>
  </si>
  <si>
    <t>HIPOCLORITO 15%</t>
  </si>
  <si>
    <t>CONTENEDORES</t>
  </si>
  <si>
    <t>Inicial</t>
  </si>
  <si>
    <t>Crítico</t>
  </si>
  <si>
    <t>Mínimo</t>
  </si>
  <si>
    <t>Máximo</t>
  </si>
  <si>
    <t>N/A</t>
  </si>
  <si>
    <t>Valor mínimo</t>
  </si>
  <si>
    <t>Valor máximo</t>
  </si>
  <si>
    <t>Bloques --&gt;</t>
  </si>
  <si>
    <t>Toneladas Cl por contenedor</t>
  </si>
  <si>
    <t>HCL / CaCI2</t>
  </si>
  <si>
    <t>NaOH / NaClO</t>
  </si>
  <si>
    <t>Consumo interno de HCL</t>
  </si>
  <si>
    <t>Consumo interno de NaOH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</si>
</sst>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/mm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16" fillId="0" borderId="10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14" fillId="0" borderId="10" xfId="0" applyFont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workbookViewId="0"/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2</v>
      </c>
    </row>
    <row r="4" spans="1:2" x14ac:dyDescent="0.25">
      <c r="A4" t="s">
        <v>4</v>
      </c>
      <c r="B4">
        <v>3</v>
      </c>
    </row>
    <row r="5" spans="1:2" x14ac:dyDescent="0.25">
      <c r="A5" t="s">
        <v>5</v>
      </c>
      <c r="B5">
        <v>4</v>
      </c>
    </row>
    <row r="6" spans="1:2" x14ac:dyDescent="0.25">
      <c r="A6" t="s">
        <v>6</v>
      </c>
      <c r="B6">
        <v>5</v>
      </c>
    </row>
    <row r="7" spans="1:2" x14ac:dyDescent="0.25">
      <c r="A7" t="s">
        <v>7</v>
      </c>
      <c r="B7">
        <v>6</v>
      </c>
    </row>
    <row r="8" spans="1:2" x14ac:dyDescent="0.25">
      <c r="A8" t="s">
        <v>8</v>
      </c>
      <c r="B8">
        <v>7</v>
      </c>
    </row>
    <row r="9" spans="1:2" x14ac:dyDescent="0.25">
      <c r="A9" t="s">
        <v>9</v>
      </c>
      <c r="B9">
        <v>8</v>
      </c>
    </row>
    <row r="10" spans="1:2" x14ac:dyDescent="0.25">
      <c r="A10" t="s">
        <v>10</v>
      </c>
      <c r="B10">
        <v>9</v>
      </c>
    </row>
    <row r="11" spans="1:2" x14ac:dyDescent="0.25">
      <c r="A11" t="s">
        <v>11</v>
      </c>
      <c r="B11">
        <v>10</v>
      </c>
    </row>
    <row r="12" spans="1:2" x14ac:dyDescent="0.25">
      <c r="A12" t="s">
        <v>12</v>
      </c>
      <c r="B12">
        <v>11</v>
      </c>
    </row>
    <row r="13" spans="1:2" x14ac:dyDescent="0.25">
      <c r="A13" t="s">
        <v>13</v>
      </c>
      <c r="B13">
        <v>12</v>
      </c>
    </row>
    <row r="14" spans="1:2" x14ac:dyDescent="0.25">
      <c r="A14" t="s">
        <v>14</v>
      </c>
      <c r="B14">
        <v>13</v>
      </c>
    </row>
    <row r="15" spans="1:2" x14ac:dyDescent="0.25">
      <c r="A15" t="s">
        <v>15</v>
      </c>
      <c r="B15">
        <v>14</v>
      </c>
    </row>
    <row r="16" spans="1:2" x14ac:dyDescent="0.25">
      <c r="A16" t="s">
        <v>16</v>
      </c>
      <c r="B16">
        <v>15</v>
      </c>
    </row>
    <row r="17" spans="1:2" x14ac:dyDescent="0.25">
      <c r="A17" t="s">
        <v>17</v>
      </c>
      <c r="B17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baseColWidth="10" defaultColWidth="9.140625" defaultRowHeight="15" x14ac:dyDescent="0.25"/>
  <sheetData>
    <row r="1" spans="1:3" x14ac:dyDescent="0.25">
      <c r="A1" t="s">
        <v>18</v>
      </c>
      <c r="B1">
        <v>1</v>
      </c>
      <c r="C1">
        <v>2</v>
      </c>
    </row>
    <row r="2" spans="1:3" x14ac:dyDescent="0.25">
      <c r="A2" t="s">
        <v>19</v>
      </c>
      <c r="B2">
        <v>1</v>
      </c>
      <c r="C2">
        <v>7</v>
      </c>
    </row>
    <row r="3" spans="1:3" x14ac:dyDescent="0.25">
      <c r="A3" t="s">
        <v>20</v>
      </c>
      <c r="B3">
        <v>6</v>
      </c>
      <c r="C3">
        <v>11</v>
      </c>
    </row>
    <row r="4" spans="1:3" x14ac:dyDescent="0.25">
      <c r="A4" t="s">
        <v>21</v>
      </c>
      <c r="B4">
        <v>105</v>
      </c>
      <c r="C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4"/>
  <sheetViews>
    <sheetView tabSelected="1" topLeftCell="A43" workbookViewId="0">
      <selection activeCell="D9" sqref="D9"/>
    </sheetView>
  </sheetViews>
  <sheetFormatPr baseColWidth="10" defaultRowHeight="15" x14ac:dyDescent="0.25"/>
  <cols>
    <col min="1" max="1" width="38.7109375" bestFit="1" customWidth="1"/>
    <col min="2" max="12" width="11.140625" style="1" bestFit="1" customWidth="1"/>
  </cols>
  <sheetData>
    <row r="1" spans="1:12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</row>
    <row r="2" spans="1:12" x14ac:dyDescent="0.25">
      <c r="A2" t="s">
        <v>22</v>
      </c>
      <c r="B2" s="1" t="s">
        <v>23</v>
      </c>
      <c r="C2" s="2"/>
      <c r="D2" s="2"/>
      <c r="E2" s="2"/>
      <c r="F2" s="2"/>
      <c r="G2" s="2"/>
      <c r="H2" s="2"/>
    </row>
    <row r="3" spans="1:12" x14ac:dyDescent="0.25">
      <c r="A3" t="s">
        <v>24</v>
      </c>
      <c r="B3" s="3" t="s">
        <v>25</v>
      </c>
      <c r="C3" s="3">
        <f>+B3+1</f>
        <v>45287</v>
      </c>
      <c r="D3" s="3">
        <f>+C3+1</f>
        <v>45288</v>
      </c>
      <c r="E3" s="3" t="s">
        <v>26</v>
      </c>
      <c r="F3" s="3" t="s">
        <v>27</v>
      </c>
      <c r="G3" s="3" t="s">
        <v>28</v>
      </c>
      <c r="H3" s="3" t="s">
        <v>29</v>
      </c>
      <c r="I3" s="3" t="s">
        <v>30</v>
      </c>
      <c r="J3" s="3">
        <f>+I3+1</f>
        <v>45294</v>
      </c>
      <c r="K3" s="3">
        <f>+J3+1</f>
        <v>45295</v>
      </c>
      <c r="L3" s="3" t="s">
        <v>31</v>
      </c>
    </row>
    <row r="4" spans="1:12" x14ac:dyDescent="0.25">
      <c r="A4" t="s">
        <v>32</v>
      </c>
      <c r="B4" s="4">
        <f>20+77</f>
        <v>97</v>
      </c>
      <c r="C4" s="4">
        <f>34+27</f>
        <v>61</v>
      </c>
      <c r="D4" s="4">
        <v>34</v>
      </c>
      <c r="E4" s="4">
        <v>33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70</v>
      </c>
      <c r="L4" s="4">
        <v>70</v>
      </c>
    </row>
    <row r="5" spans="1:12" x14ac:dyDescent="0.25">
      <c r="A5" t="s">
        <v>33</v>
      </c>
      <c r="B5" s="5">
        <v>97</v>
      </c>
      <c r="C5" s="5">
        <v>61</v>
      </c>
      <c r="D5" s="5">
        <v>34</v>
      </c>
      <c r="E5" s="5">
        <v>33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70</v>
      </c>
      <c r="L5" s="5">
        <v>70</v>
      </c>
    </row>
    <row r="6" spans="1:12" x14ac:dyDescent="0.25">
      <c r="A6" t="s">
        <v>34</v>
      </c>
      <c r="B6" s="5">
        <v>85</v>
      </c>
      <c r="C6" s="5">
        <v>85</v>
      </c>
      <c r="D6" s="5">
        <v>85</v>
      </c>
      <c r="E6" s="5">
        <v>85</v>
      </c>
      <c r="F6" s="5">
        <v>85</v>
      </c>
      <c r="G6" s="5">
        <v>85</v>
      </c>
      <c r="H6" s="5">
        <v>0</v>
      </c>
      <c r="I6" s="5">
        <v>0</v>
      </c>
      <c r="J6" s="5">
        <v>0</v>
      </c>
      <c r="K6" s="5">
        <v>0</v>
      </c>
      <c r="L6" s="5">
        <v>0</v>
      </c>
    </row>
    <row r="7" spans="1:12" x14ac:dyDescent="0.25">
      <c r="A7" t="s">
        <v>35</v>
      </c>
      <c r="B7" s="5">
        <v>44.94</v>
      </c>
      <c r="C7" s="5">
        <v>44.94</v>
      </c>
      <c r="D7" s="5">
        <v>44.94</v>
      </c>
      <c r="E7" s="5">
        <v>44.94</v>
      </c>
      <c r="F7" s="5">
        <v>44.94</v>
      </c>
      <c r="G7" s="5">
        <v>44.94</v>
      </c>
      <c r="H7" s="5">
        <v>10</v>
      </c>
      <c r="I7" s="5">
        <v>10</v>
      </c>
      <c r="J7" s="5">
        <v>10</v>
      </c>
      <c r="K7" s="5">
        <v>10</v>
      </c>
      <c r="L7" s="5">
        <v>10</v>
      </c>
    </row>
    <row r="8" spans="1:12" x14ac:dyDescent="0.25">
      <c r="A8" t="s">
        <v>36</v>
      </c>
      <c r="B8" s="5">
        <v>533</v>
      </c>
      <c r="C8" s="5">
        <v>476.06</v>
      </c>
      <c r="D8" s="5">
        <v>455.11</v>
      </c>
      <c r="E8" s="5">
        <v>461.17</v>
      </c>
      <c r="F8" s="5">
        <v>468.22</v>
      </c>
      <c r="G8" s="5">
        <v>508.28</v>
      </c>
      <c r="H8" s="5">
        <v>548.34</v>
      </c>
      <c r="I8" s="5">
        <v>538.34</v>
      </c>
      <c r="J8" s="5">
        <v>528.34</v>
      </c>
      <c r="K8" s="5">
        <v>518.34</v>
      </c>
      <c r="L8" s="5">
        <v>438.34</v>
      </c>
    </row>
    <row r="9" spans="1:12" x14ac:dyDescent="0.25">
      <c r="A9" t="s">
        <v>37</v>
      </c>
      <c r="B9" s="5">
        <v>476.06</v>
      </c>
      <c r="C9" s="5">
        <v>455.11</v>
      </c>
      <c r="D9" s="5">
        <v>461.17</v>
      </c>
      <c r="E9" s="5">
        <v>468.22</v>
      </c>
      <c r="F9" s="5">
        <v>508.28</v>
      </c>
      <c r="G9" s="5">
        <v>548.34</v>
      </c>
      <c r="H9" s="5">
        <v>538.34</v>
      </c>
      <c r="I9" s="5">
        <v>528.34</v>
      </c>
      <c r="J9" s="5">
        <v>518.34</v>
      </c>
      <c r="K9" s="5">
        <v>438.34</v>
      </c>
      <c r="L9" s="5">
        <v>358.34</v>
      </c>
    </row>
    <row r="12" spans="1:12" x14ac:dyDescent="0.25">
      <c r="A12" t="s">
        <v>38</v>
      </c>
      <c r="B12" s="1" t="s">
        <v>23</v>
      </c>
      <c r="C12" s="2"/>
      <c r="D12" s="2"/>
      <c r="E12" s="2"/>
      <c r="F12" s="2"/>
      <c r="G12" s="2"/>
      <c r="H12" s="2"/>
    </row>
    <row r="13" spans="1:12" x14ac:dyDescent="0.25">
      <c r="A13" t="s">
        <v>39</v>
      </c>
      <c r="B13" s="3" t="str">
        <f>B3</f>
        <v>2023/12/26</v>
      </c>
      <c r="C13" s="3">
        <f>C3</f>
        <v>45287</v>
      </c>
      <c r="D13" s="3" t="s">
        <v>40</v>
      </c>
      <c r="E13" s="3" t="s">
        <v>26</v>
      </c>
      <c r="F13" s="3" t="s">
        <v>27</v>
      </c>
      <c r="G13" s="3" t="s">
        <v>28</v>
      </c>
      <c r="H13" s="3" t="s">
        <v>29</v>
      </c>
      <c r="I13" s="3" t="s">
        <v>30</v>
      </c>
      <c r="J13" s="3">
        <f>J3</f>
        <v>45294</v>
      </c>
      <c r="K13" s="3" t="s">
        <v>41</v>
      </c>
      <c r="L13" s="3" t="str">
        <f>L3</f>
        <v>2024/01/05</v>
      </c>
    </row>
    <row r="14" spans="1:12" x14ac:dyDescent="0.25">
      <c r="A14" t="s">
        <v>42</v>
      </c>
      <c r="B14" s="4">
        <v>63</v>
      </c>
      <c r="C14" s="4">
        <v>15</v>
      </c>
      <c r="D14" s="4">
        <v>15</v>
      </c>
      <c r="E14" s="4">
        <v>15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60</v>
      </c>
      <c r="L14" s="4">
        <v>60</v>
      </c>
    </row>
    <row r="15" spans="1:12" x14ac:dyDescent="0.25">
      <c r="A15" t="s">
        <v>43</v>
      </c>
      <c r="B15" s="5">
        <v>63</v>
      </c>
      <c r="C15" s="5">
        <v>15</v>
      </c>
      <c r="D15" s="5">
        <v>15</v>
      </c>
      <c r="E15" s="5">
        <v>15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60</v>
      </c>
      <c r="L15" s="5">
        <v>60</v>
      </c>
    </row>
    <row r="16" spans="1:12" x14ac:dyDescent="0.25">
      <c r="A16" t="s">
        <v>44</v>
      </c>
      <c r="B16" s="5">
        <v>27</v>
      </c>
      <c r="C16" s="5">
        <v>27</v>
      </c>
      <c r="D16" s="5">
        <v>27</v>
      </c>
      <c r="E16" s="5">
        <v>27</v>
      </c>
      <c r="F16" s="5">
        <v>27</v>
      </c>
      <c r="G16" s="5">
        <v>27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</row>
    <row r="17" spans="1:12" x14ac:dyDescent="0.25">
      <c r="A17" t="s">
        <v>45</v>
      </c>
      <c r="B17" s="5">
        <v>63</v>
      </c>
      <c r="C17" s="5">
        <v>63</v>
      </c>
      <c r="D17" s="5">
        <v>63</v>
      </c>
      <c r="E17" s="5">
        <v>63</v>
      </c>
      <c r="F17" s="5">
        <v>63</v>
      </c>
      <c r="G17" s="5">
        <v>63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</row>
    <row r="18" spans="1:12" x14ac:dyDescent="0.25">
      <c r="A18" t="s">
        <v>46</v>
      </c>
      <c r="B18" s="6">
        <v>85</v>
      </c>
      <c r="C18" s="6">
        <v>85</v>
      </c>
      <c r="D18" s="6">
        <v>85</v>
      </c>
      <c r="E18" s="6">
        <v>85</v>
      </c>
      <c r="F18" s="6">
        <v>85</v>
      </c>
      <c r="G18" s="6">
        <v>85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</row>
    <row r="19" spans="1:12" x14ac:dyDescent="0.25">
      <c r="A19" t="s">
        <v>47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t="s">
        <v>48</v>
      </c>
      <c r="B20" s="7">
        <v>206</v>
      </c>
      <c r="C20" s="7">
        <v>207</v>
      </c>
      <c r="D20" s="7">
        <v>218</v>
      </c>
      <c r="E20" s="7">
        <v>220</v>
      </c>
      <c r="F20" s="7">
        <v>58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206</v>
      </c>
    </row>
    <row r="21" spans="1:12" x14ac:dyDescent="0.25">
      <c r="A21" t="s">
        <v>49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5">
      <c r="A22" t="s">
        <v>50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</row>
    <row r="23" spans="1:12" x14ac:dyDescent="0.25">
      <c r="A23" t="s">
        <v>51</v>
      </c>
      <c r="B23" s="5">
        <v>206</v>
      </c>
      <c r="C23" s="5">
        <v>205</v>
      </c>
      <c r="D23" s="5">
        <v>148</v>
      </c>
      <c r="E23" s="5">
        <v>148</v>
      </c>
      <c r="F23" s="5">
        <v>58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206</v>
      </c>
    </row>
    <row r="24" spans="1:12" x14ac:dyDescent="0.25">
      <c r="A24" t="s">
        <v>52</v>
      </c>
      <c r="B24" s="8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</row>
    <row r="25" spans="1:12" x14ac:dyDescent="0.25">
      <c r="A25" t="s">
        <v>53</v>
      </c>
      <c r="B25" s="5">
        <v>344</v>
      </c>
      <c r="C25" s="8">
        <v>308</v>
      </c>
      <c r="D25" s="8">
        <v>320</v>
      </c>
      <c r="E25" s="8">
        <v>332</v>
      </c>
      <c r="F25" s="8">
        <v>344</v>
      </c>
      <c r="G25" s="8">
        <v>371</v>
      </c>
      <c r="H25" s="8">
        <v>398</v>
      </c>
      <c r="I25" s="5">
        <v>398</v>
      </c>
      <c r="J25" s="5">
        <v>398</v>
      </c>
      <c r="K25" s="5">
        <v>398</v>
      </c>
      <c r="L25" s="5">
        <v>338</v>
      </c>
    </row>
    <row r="26" spans="1:12" x14ac:dyDescent="0.25">
      <c r="A26" t="s">
        <v>54</v>
      </c>
      <c r="B26" s="8">
        <v>308</v>
      </c>
      <c r="C26" s="5">
        <v>320</v>
      </c>
      <c r="D26" s="5">
        <v>332</v>
      </c>
      <c r="E26" s="5">
        <v>344</v>
      </c>
      <c r="F26" s="5">
        <v>371</v>
      </c>
      <c r="G26" s="5">
        <v>398</v>
      </c>
      <c r="H26" s="5">
        <v>398</v>
      </c>
      <c r="I26" s="5">
        <v>398</v>
      </c>
      <c r="J26" s="5">
        <v>398</v>
      </c>
      <c r="K26" s="5">
        <v>338</v>
      </c>
      <c r="L26" s="5">
        <v>278</v>
      </c>
    </row>
    <row r="27" spans="1:12" x14ac:dyDescent="0.25">
      <c r="A27" t="s">
        <v>55</v>
      </c>
      <c r="B27" s="8">
        <v>195</v>
      </c>
      <c r="C27" s="8">
        <v>137</v>
      </c>
      <c r="D27" s="8">
        <v>80</v>
      </c>
      <c r="E27" s="8">
        <v>80</v>
      </c>
      <c r="F27" s="8">
        <v>80</v>
      </c>
      <c r="G27" s="8">
        <v>170</v>
      </c>
      <c r="H27" s="8">
        <v>318</v>
      </c>
      <c r="I27" s="5">
        <v>318</v>
      </c>
      <c r="J27" s="5">
        <v>318</v>
      </c>
      <c r="K27" s="5">
        <v>318</v>
      </c>
      <c r="L27" s="5">
        <v>318</v>
      </c>
    </row>
    <row r="28" spans="1:12" x14ac:dyDescent="0.25">
      <c r="A28" t="s">
        <v>56</v>
      </c>
      <c r="B28" s="5">
        <v>137</v>
      </c>
      <c r="C28" s="5">
        <v>80</v>
      </c>
      <c r="D28" s="5">
        <v>80</v>
      </c>
      <c r="E28" s="5">
        <v>80</v>
      </c>
      <c r="F28" s="5">
        <v>170</v>
      </c>
      <c r="G28" s="5">
        <v>318</v>
      </c>
      <c r="H28" s="5">
        <v>318</v>
      </c>
      <c r="I28" s="5">
        <v>318</v>
      </c>
      <c r="J28" s="5">
        <v>318</v>
      </c>
      <c r="K28" s="5">
        <v>318</v>
      </c>
      <c r="L28" s="5">
        <v>112</v>
      </c>
    </row>
    <row r="31" spans="1:12" x14ac:dyDescent="0.25">
      <c r="A31" t="s">
        <v>57</v>
      </c>
      <c r="B31" s="1" t="s">
        <v>23</v>
      </c>
      <c r="C31" s="2"/>
      <c r="D31" s="2"/>
      <c r="E31" s="2"/>
      <c r="F31" s="2"/>
      <c r="G31" s="2"/>
      <c r="H31" s="2"/>
    </row>
    <row r="32" spans="1:12" x14ac:dyDescent="0.25">
      <c r="A32" t="s">
        <v>39</v>
      </c>
      <c r="B32" s="3" t="str">
        <f>B13</f>
        <v>2023/12/26</v>
      </c>
      <c r="C32" s="3">
        <f>C13</f>
        <v>45287</v>
      </c>
      <c r="D32" s="3" t="s">
        <v>40</v>
      </c>
      <c r="E32" s="3" t="s">
        <v>26</v>
      </c>
      <c r="F32" s="3" t="s">
        <v>27</v>
      </c>
      <c r="G32" s="3" t="s">
        <v>28</v>
      </c>
      <c r="H32" s="3" t="s">
        <v>29</v>
      </c>
      <c r="I32" s="3" t="s">
        <v>30</v>
      </c>
      <c r="J32" s="3">
        <f>J13</f>
        <v>45294</v>
      </c>
      <c r="K32" s="3" t="s">
        <v>41</v>
      </c>
      <c r="L32" s="3" t="str">
        <f>L13</f>
        <v>2024/01/05</v>
      </c>
    </row>
    <row r="33" spans="1:12" x14ac:dyDescent="0.25">
      <c r="A33" t="s">
        <v>58</v>
      </c>
      <c r="B33" s="4">
        <f>20+6+60</f>
        <v>86</v>
      </c>
      <c r="C33" s="4">
        <f>30+6</f>
        <v>36</v>
      </c>
      <c r="D33" s="4">
        <f>30+6</f>
        <v>36</v>
      </c>
      <c r="E33" s="4">
        <f>20+6</f>
        <v>26</v>
      </c>
      <c r="F33" s="4">
        <v>15</v>
      </c>
      <c r="G33" s="4">
        <v>0</v>
      </c>
      <c r="H33" s="4">
        <v>0</v>
      </c>
      <c r="I33" s="4">
        <v>25</v>
      </c>
      <c r="J33" s="4">
        <v>25</v>
      </c>
      <c r="K33" s="4">
        <v>25</v>
      </c>
      <c r="L33" s="4">
        <v>25</v>
      </c>
    </row>
    <row r="34" spans="1:12" x14ac:dyDescent="0.25">
      <c r="A34" t="s">
        <v>34</v>
      </c>
      <c r="B34" s="5">
        <v>29.27</v>
      </c>
      <c r="C34" s="5">
        <v>29.27</v>
      </c>
      <c r="D34" s="5">
        <v>29.27</v>
      </c>
      <c r="E34" s="5">
        <v>29.27</v>
      </c>
      <c r="F34" s="5">
        <v>29.27</v>
      </c>
      <c r="G34" s="5">
        <v>29.27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</row>
    <row r="35" spans="1:12" x14ac:dyDescent="0.25">
      <c r="A35" t="s">
        <v>59</v>
      </c>
      <c r="B35" s="5">
        <v>91</v>
      </c>
      <c r="C35" s="5">
        <v>83</v>
      </c>
      <c r="D35" s="5">
        <v>75</v>
      </c>
      <c r="E35" s="5">
        <v>57</v>
      </c>
      <c r="F35" s="5">
        <v>28</v>
      </c>
      <c r="G35" s="5">
        <v>0</v>
      </c>
      <c r="H35" s="5">
        <v>0</v>
      </c>
      <c r="I35" s="5">
        <v>25</v>
      </c>
      <c r="J35" s="5">
        <v>25</v>
      </c>
      <c r="K35" s="5">
        <v>25</v>
      </c>
      <c r="L35" s="5">
        <v>45</v>
      </c>
    </row>
    <row r="36" spans="1:12" x14ac:dyDescent="0.25">
      <c r="A36" t="s">
        <v>60</v>
      </c>
      <c r="B36" s="5">
        <v>44</v>
      </c>
      <c r="C36" s="5">
        <v>44</v>
      </c>
      <c r="D36" s="5">
        <v>44</v>
      </c>
      <c r="E36" s="5">
        <v>44</v>
      </c>
      <c r="F36" s="5">
        <v>28</v>
      </c>
      <c r="G36" s="5">
        <v>0</v>
      </c>
      <c r="H36" s="5">
        <v>0</v>
      </c>
      <c r="I36" s="5">
        <v>25</v>
      </c>
      <c r="J36" s="5">
        <v>25</v>
      </c>
      <c r="K36" s="5">
        <v>5</v>
      </c>
      <c r="L36" s="5">
        <v>0</v>
      </c>
    </row>
    <row r="37" spans="1:12" x14ac:dyDescent="0.25">
      <c r="A37" t="s">
        <v>36</v>
      </c>
      <c r="B37" s="8">
        <v>78</v>
      </c>
      <c r="C37" s="8">
        <v>67.67</v>
      </c>
      <c r="D37" s="8">
        <v>57.33</v>
      </c>
      <c r="E37" s="8">
        <v>47</v>
      </c>
      <c r="F37" s="8">
        <v>36.67</v>
      </c>
      <c r="G37" s="8">
        <v>40.729999999999997</v>
      </c>
      <c r="H37" s="8">
        <v>70</v>
      </c>
      <c r="I37" s="5">
        <v>70</v>
      </c>
      <c r="J37" s="5">
        <v>47.5</v>
      </c>
      <c r="K37" s="5">
        <v>25</v>
      </c>
      <c r="L37" s="5">
        <v>20.5</v>
      </c>
    </row>
    <row r="38" spans="1:12" x14ac:dyDescent="0.25">
      <c r="A38" t="s">
        <v>37</v>
      </c>
      <c r="B38" s="5">
        <v>67.67</v>
      </c>
      <c r="C38" s="5">
        <v>57.33</v>
      </c>
      <c r="D38" s="5">
        <v>47</v>
      </c>
      <c r="E38" s="5">
        <v>36.67</v>
      </c>
      <c r="F38" s="5">
        <v>40.729999999999997</v>
      </c>
      <c r="G38" s="5">
        <v>70</v>
      </c>
      <c r="H38" s="5">
        <v>70</v>
      </c>
      <c r="I38" s="5">
        <v>47.5</v>
      </c>
      <c r="J38" s="5">
        <v>25</v>
      </c>
      <c r="K38" s="5">
        <v>20.5</v>
      </c>
      <c r="L38" s="5">
        <v>20.5</v>
      </c>
    </row>
    <row r="41" spans="1:12" x14ac:dyDescent="0.25">
      <c r="A41" t="s">
        <v>61</v>
      </c>
      <c r="B41" s="1" t="s">
        <v>23</v>
      </c>
    </row>
    <row r="42" spans="1:12" x14ac:dyDescent="0.25">
      <c r="A42" t="s">
        <v>39</v>
      </c>
      <c r="B42" s="3" t="str">
        <f>B32</f>
        <v>2023/12/26</v>
      </c>
      <c r="C42" s="3">
        <f>C32</f>
        <v>45287</v>
      </c>
      <c r="D42" s="3" t="s">
        <v>40</v>
      </c>
      <c r="E42" s="3" t="s">
        <v>26</v>
      </c>
      <c r="F42" s="3" t="s">
        <v>27</v>
      </c>
      <c r="G42" s="3" t="s">
        <v>28</v>
      </c>
      <c r="H42" s="3" t="s">
        <v>29</v>
      </c>
      <c r="I42" s="3" t="s">
        <v>30</v>
      </c>
      <c r="J42" s="3">
        <f>J32</f>
        <v>45294</v>
      </c>
      <c r="K42" s="3" t="s">
        <v>41</v>
      </c>
      <c r="L42" s="3" t="str">
        <f>L32</f>
        <v>2024/01/05</v>
      </c>
    </row>
    <row r="43" spans="1:12" x14ac:dyDescent="0.25">
      <c r="A43" t="s">
        <v>32</v>
      </c>
      <c r="B43" s="4">
        <v>100</v>
      </c>
      <c r="C43" s="4">
        <v>74</v>
      </c>
      <c r="D43" s="4">
        <v>34</v>
      </c>
      <c r="E43" s="4">
        <v>120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160</v>
      </c>
      <c r="L43" s="4">
        <v>160</v>
      </c>
    </row>
    <row r="44" spans="1:12" x14ac:dyDescent="0.25">
      <c r="A44" t="s">
        <v>33</v>
      </c>
      <c r="B44" s="8">
        <v>100</v>
      </c>
      <c r="C44" s="8">
        <v>74</v>
      </c>
      <c r="D44" s="8">
        <v>34</v>
      </c>
      <c r="E44" s="8">
        <v>120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160</v>
      </c>
      <c r="L44" s="8">
        <v>160</v>
      </c>
    </row>
    <row r="45" spans="1:12" x14ac:dyDescent="0.25">
      <c r="A45" t="s">
        <v>34</v>
      </c>
      <c r="B45" s="5">
        <v>185.2</v>
      </c>
      <c r="C45" s="5">
        <v>185.2</v>
      </c>
      <c r="D45" s="5">
        <v>185.2</v>
      </c>
      <c r="E45" s="5">
        <v>185.2</v>
      </c>
      <c r="F45" s="5">
        <v>185.2</v>
      </c>
      <c r="G45" s="5">
        <v>185.2</v>
      </c>
      <c r="H45" s="5">
        <v>0</v>
      </c>
      <c r="I45" s="8">
        <v>0</v>
      </c>
      <c r="J45" s="8">
        <v>0</v>
      </c>
      <c r="K45" s="8">
        <v>0</v>
      </c>
      <c r="L45" s="8">
        <v>0</v>
      </c>
    </row>
    <row r="46" spans="1:12" x14ac:dyDescent="0.25">
      <c r="A46" t="s">
        <v>35</v>
      </c>
      <c r="B46" s="8">
        <v>71.25</v>
      </c>
      <c r="C46" s="8">
        <v>71.25</v>
      </c>
      <c r="D46" s="8">
        <v>71.25</v>
      </c>
      <c r="E46" s="8">
        <v>71.25</v>
      </c>
      <c r="F46" s="8">
        <v>71.25</v>
      </c>
      <c r="G46" s="8">
        <v>71.25</v>
      </c>
      <c r="H46" s="8">
        <v>10</v>
      </c>
      <c r="I46" s="8">
        <v>10</v>
      </c>
      <c r="J46" s="8">
        <v>10</v>
      </c>
      <c r="K46" s="8">
        <v>10</v>
      </c>
      <c r="L46" s="8">
        <v>10</v>
      </c>
    </row>
    <row r="47" spans="1:12" x14ac:dyDescent="0.25">
      <c r="A47" t="s">
        <v>36</v>
      </c>
      <c r="B47" s="8">
        <v>759</v>
      </c>
      <c r="C47" s="5">
        <v>772.95</v>
      </c>
      <c r="D47" s="5">
        <v>812.9</v>
      </c>
      <c r="E47" s="5">
        <v>892.85</v>
      </c>
      <c r="F47" s="5">
        <v>886.8</v>
      </c>
      <c r="G47" s="5">
        <v>1000.74</v>
      </c>
      <c r="H47" s="5">
        <v>1114.69</v>
      </c>
      <c r="I47" s="8">
        <v>1104.69</v>
      </c>
      <c r="J47" s="8">
        <v>1094.69</v>
      </c>
      <c r="K47" s="8">
        <v>1084.69</v>
      </c>
      <c r="L47" s="8">
        <v>914.69</v>
      </c>
    </row>
    <row r="48" spans="1:12" x14ac:dyDescent="0.25">
      <c r="A48" t="s">
        <v>37</v>
      </c>
      <c r="B48" s="5">
        <v>772.95</v>
      </c>
      <c r="C48" s="5">
        <v>812.9</v>
      </c>
      <c r="D48" s="5">
        <v>892.85</v>
      </c>
      <c r="E48" s="5">
        <v>886.8</v>
      </c>
      <c r="F48" s="5">
        <v>1000.74</v>
      </c>
      <c r="G48" s="5">
        <v>1114.69</v>
      </c>
      <c r="H48" s="5">
        <v>1104.69</v>
      </c>
      <c r="I48" s="5">
        <v>1094.69</v>
      </c>
      <c r="J48" s="5">
        <v>1084.69</v>
      </c>
      <c r="K48" s="5">
        <v>914.69</v>
      </c>
      <c r="L48" s="5">
        <v>744.69</v>
      </c>
    </row>
    <row r="51" spans="1:12" x14ac:dyDescent="0.25">
      <c r="A51" t="s">
        <v>62</v>
      </c>
      <c r="B51" s="1" t="s">
        <v>23</v>
      </c>
      <c r="C51" s="2"/>
      <c r="D51" s="2"/>
      <c r="E51" s="2"/>
      <c r="F51" s="2"/>
      <c r="G51" s="2"/>
      <c r="H51" s="2"/>
    </row>
    <row r="52" spans="1:12" x14ac:dyDescent="0.25">
      <c r="A52" t="s">
        <v>39</v>
      </c>
      <c r="B52" s="3" t="str">
        <f>B42</f>
        <v>2023/12/26</v>
      </c>
      <c r="C52" s="3">
        <f>C42</f>
        <v>45287</v>
      </c>
      <c r="D52" s="3" t="s">
        <v>40</v>
      </c>
      <c r="E52" s="3" t="s">
        <v>26</v>
      </c>
      <c r="F52" s="3" t="s">
        <v>27</v>
      </c>
      <c r="G52" s="3" t="s">
        <v>28</v>
      </c>
      <c r="H52" s="3" t="s">
        <v>29</v>
      </c>
      <c r="I52" s="3" t="s">
        <v>30</v>
      </c>
      <c r="J52" s="3">
        <f>J42</f>
        <v>45294</v>
      </c>
      <c r="K52" s="3" t="s">
        <v>41</v>
      </c>
      <c r="L52" s="3" t="str">
        <f>L42</f>
        <v>2024/01/05</v>
      </c>
    </row>
    <row r="53" spans="1:12" x14ac:dyDescent="0.25">
      <c r="A53" t="s">
        <v>32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</row>
    <row r="54" spans="1:12" x14ac:dyDescent="0.25">
      <c r="A54" t="s">
        <v>33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</row>
    <row r="55" spans="1:12" x14ac:dyDescent="0.25">
      <c r="A55" t="s">
        <v>34</v>
      </c>
      <c r="B55" s="5">
        <v>42</v>
      </c>
      <c r="C55" s="5">
        <v>42</v>
      </c>
      <c r="D55" s="5">
        <v>42</v>
      </c>
      <c r="E55" s="5">
        <v>42</v>
      </c>
      <c r="F55" s="5">
        <v>42</v>
      </c>
      <c r="G55" s="5">
        <v>42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</row>
    <row r="56" spans="1:12" x14ac:dyDescent="0.25">
      <c r="A56" t="s">
        <v>63</v>
      </c>
      <c r="B56" s="4">
        <v>14</v>
      </c>
      <c r="C56" s="4">
        <v>14</v>
      </c>
      <c r="D56" s="4">
        <v>14</v>
      </c>
      <c r="E56" s="4">
        <v>14</v>
      </c>
      <c r="F56" s="4">
        <v>14</v>
      </c>
      <c r="G56" s="4">
        <v>14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</row>
    <row r="57" spans="1:12" x14ac:dyDescent="0.25">
      <c r="A57" t="s">
        <v>64</v>
      </c>
      <c r="B57" s="5">
        <v>0</v>
      </c>
      <c r="C57" s="5">
        <v>14</v>
      </c>
      <c r="D57" s="5">
        <v>14</v>
      </c>
      <c r="E57" s="5">
        <v>14</v>
      </c>
      <c r="F57" s="5">
        <v>14</v>
      </c>
      <c r="G57" s="5">
        <v>14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</row>
    <row r="58" spans="1:12" x14ac:dyDescent="0.25">
      <c r="A58" t="s">
        <v>36</v>
      </c>
      <c r="B58" s="5">
        <v>258</v>
      </c>
      <c r="C58" s="5">
        <v>300</v>
      </c>
      <c r="D58" s="5">
        <v>328</v>
      </c>
      <c r="E58" s="5">
        <v>356</v>
      </c>
      <c r="F58" s="5">
        <v>384</v>
      </c>
      <c r="G58" s="5">
        <v>412</v>
      </c>
      <c r="H58" s="5">
        <v>440</v>
      </c>
      <c r="I58" s="5">
        <v>440</v>
      </c>
      <c r="J58" s="5">
        <v>440</v>
      </c>
      <c r="K58" s="5">
        <v>440</v>
      </c>
      <c r="L58" s="5">
        <v>440</v>
      </c>
    </row>
    <row r="59" spans="1:12" x14ac:dyDescent="0.25">
      <c r="A59" t="s">
        <v>37</v>
      </c>
      <c r="B59" s="5">
        <v>300</v>
      </c>
      <c r="C59" s="5">
        <v>328</v>
      </c>
      <c r="D59" s="5">
        <v>356</v>
      </c>
      <c r="E59" s="5">
        <v>384</v>
      </c>
      <c r="F59" s="5">
        <v>412</v>
      </c>
      <c r="G59" s="5">
        <v>440</v>
      </c>
      <c r="H59" s="5">
        <v>440</v>
      </c>
      <c r="I59" s="5">
        <v>440</v>
      </c>
      <c r="J59" s="5">
        <v>440</v>
      </c>
      <c r="K59" s="5">
        <v>440</v>
      </c>
      <c r="L59" s="5">
        <v>440</v>
      </c>
    </row>
    <row r="60" spans="1:12" x14ac:dyDescent="0.25">
      <c r="A60" t="s">
        <v>65</v>
      </c>
      <c r="B60" s="9">
        <v>42</v>
      </c>
      <c r="C60" s="9">
        <v>42</v>
      </c>
      <c r="D60" s="9">
        <v>42</v>
      </c>
      <c r="E60" s="9">
        <v>42</v>
      </c>
      <c r="F60" s="9">
        <v>42</v>
      </c>
      <c r="G60" s="9">
        <v>42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</row>
    <row r="62" spans="1:12" x14ac:dyDescent="0.25">
      <c r="A62" t="s">
        <v>66</v>
      </c>
      <c r="B62" s="1" t="s">
        <v>23</v>
      </c>
      <c r="C62" s="2"/>
      <c r="D62" s="2"/>
      <c r="E62" s="2"/>
      <c r="F62" s="2"/>
      <c r="G62" s="2"/>
      <c r="H62" s="2"/>
    </row>
    <row r="63" spans="1:12" x14ac:dyDescent="0.25">
      <c r="A63" t="s">
        <v>39</v>
      </c>
      <c r="B63" s="3" t="str">
        <f>B52</f>
        <v>2023/12/26</v>
      </c>
      <c r="C63" s="3">
        <f>C52</f>
        <v>45287</v>
      </c>
      <c r="D63" s="3" t="s">
        <v>40</v>
      </c>
      <c r="E63" s="3" t="s">
        <v>26</v>
      </c>
      <c r="F63" s="3" t="s">
        <v>27</v>
      </c>
      <c r="G63" s="3" t="s">
        <v>28</v>
      </c>
      <c r="H63" s="3" t="s">
        <v>29</v>
      </c>
      <c r="I63" s="3" t="s">
        <v>30</v>
      </c>
      <c r="J63" s="3">
        <f>J52</f>
        <v>45294</v>
      </c>
      <c r="K63" s="3" t="s">
        <v>41</v>
      </c>
      <c r="L63" s="3" t="str">
        <f>L52</f>
        <v>2024/01/05</v>
      </c>
    </row>
    <row r="64" spans="1:12" x14ac:dyDescent="0.25">
      <c r="A64" t="s">
        <v>67</v>
      </c>
      <c r="B64" s="5">
        <v>82.09</v>
      </c>
      <c r="C64" s="5">
        <v>82.09</v>
      </c>
      <c r="D64" s="5">
        <v>82.09</v>
      </c>
      <c r="E64" s="5">
        <v>82.09</v>
      </c>
      <c r="F64" s="5">
        <v>82.09</v>
      </c>
      <c r="G64" s="5">
        <v>82.09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workbookViewId="0">
      <selection activeCell="G3" sqref="G3"/>
    </sheetView>
  </sheetViews>
  <sheetFormatPr baseColWidth="10" defaultColWidth="9.140625" defaultRowHeight="15" x14ac:dyDescent="0.25"/>
  <sheetData>
    <row r="1" spans="1:8" x14ac:dyDescent="0.25">
      <c r="A1" t="s">
        <v>68</v>
      </c>
      <c r="B1" t="s">
        <v>22</v>
      </c>
      <c r="C1" t="s">
        <v>69</v>
      </c>
      <c r="D1" t="s">
        <v>70</v>
      </c>
      <c r="E1" t="s">
        <v>57</v>
      </c>
      <c r="F1" t="s">
        <v>61</v>
      </c>
      <c r="G1" t="s">
        <v>62</v>
      </c>
      <c r="H1" t="s">
        <v>71</v>
      </c>
    </row>
    <row r="2" spans="1:8" x14ac:dyDescent="0.25">
      <c r="A2" t="s">
        <v>72</v>
      </c>
      <c r="B2">
        <v>533</v>
      </c>
      <c r="C2">
        <v>195</v>
      </c>
      <c r="D2">
        <v>344</v>
      </c>
      <c r="E2">
        <v>78</v>
      </c>
      <c r="F2">
        <v>759</v>
      </c>
      <c r="G2">
        <v>258</v>
      </c>
      <c r="H2">
        <v>5</v>
      </c>
    </row>
    <row r="3" spans="1:8" x14ac:dyDescent="0.25">
      <c r="A3" t="s">
        <v>73</v>
      </c>
      <c r="B3">
        <v>200</v>
      </c>
      <c r="C3">
        <v>80</v>
      </c>
      <c r="D3">
        <v>30</v>
      </c>
      <c r="E3">
        <v>20</v>
      </c>
      <c r="F3">
        <v>180</v>
      </c>
      <c r="G3">
        <v>300</v>
      </c>
      <c r="H3">
        <v>0</v>
      </c>
    </row>
    <row r="4" spans="1:8" x14ac:dyDescent="0.25">
      <c r="A4" t="s">
        <v>74</v>
      </c>
      <c r="B4">
        <v>460</v>
      </c>
      <c r="C4">
        <v>100</v>
      </c>
      <c r="D4">
        <v>190</v>
      </c>
      <c r="E4">
        <v>20</v>
      </c>
      <c r="F4">
        <v>180</v>
      </c>
      <c r="G4">
        <v>530</v>
      </c>
      <c r="H4">
        <v>0</v>
      </c>
    </row>
    <row r="5" spans="1:8" x14ac:dyDescent="0.25">
      <c r="A5" t="s">
        <v>75</v>
      </c>
      <c r="B5">
        <v>1085</v>
      </c>
      <c r="C5">
        <v>318</v>
      </c>
      <c r="D5">
        <v>459</v>
      </c>
      <c r="E5">
        <v>70</v>
      </c>
      <c r="F5">
        <v>1350</v>
      </c>
      <c r="G5">
        <v>562</v>
      </c>
      <c r="H5" t="s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"/>
  <sheetViews>
    <sheetView workbookViewId="0"/>
  </sheetViews>
  <sheetFormatPr baseColWidth="10" defaultColWidth="9.140625" defaultRowHeight="15" x14ac:dyDescent="0.25"/>
  <cols>
    <col min="1" max="1" width="19.28515625" bestFit="1" customWidth="1"/>
  </cols>
  <sheetData>
    <row r="1" spans="1:11" x14ac:dyDescent="0.25">
      <c r="B1" t="s">
        <v>77</v>
      </c>
      <c r="G1" t="s">
        <v>78</v>
      </c>
    </row>
    <row r="2" spans="1:11" x14ac:dyDescent="0.25">
      <c r="A2" t="s">
        <v>79</v>
      </c>
      <c r="B2">
        <v>1</v>
      </c>
      <c r="C2">
        <v>2</v>
      </c>
      <c r="D2">
        <v>3</v>
      </c>
      <c r="E2">
        <v>4</v>
      </c>
      <c r="F2">
        <v>5</v>
      </c>
      <c r="G2">
        <v>1</v>
      </c>
      <c r="H2">
        <v>2</v>
      </c>
      <c r="I2">
        <v>3</v>
      </c>
      <c r="J2">
        <v>4</v>
      </c>
      <c r="K2">
        <v>5</v>
      </c>
    </row>
    <row r="3" spans="1:11" x14ac:dyDescent="0.25">
      <c r="A3" t="s">
        <v>22</v>
      </c>
      <c r="B3">
        <v>50</v>
      </c>
      <c r="C3">
        <v>0</v>
      </c>
      <c r="D3">
        <v>50</v>
      </c>
      <c r="E3">
        <v>50</v>
      </c>
      <c r="F3">
        <v>50</v>
      </c>
      <c r="G3">
        <v>85</v>
      </c>
      <c r="H3">
        <v>85</v>
      </c>
      <c r="I3">
        <v>85</v>
      </c>
      <c r="J3">
        <v>85</v>
      </c>
      <c r="K3">
        <v>85</v>
      </c>
    </row>
    <row r="4" spans="1:11" x14ac:dyDescent="0.25">
      <c r="A4" t="s">
        <v>38</v>
      </c>
      <c r="B4">
        <v>90</v>
      </c>
      <c r="C4">
        <v>0</v>
      </c>
      <c r="D4">
        <v>90</v>
      </c>
      <c r="E4">
        <v>90</v>
      </c>
      <c r="F4">
        <v>90</v>
      </c>
      <c r="G4">
        <v>180</v>
      </c>
      <c r="H4">
        <v>180</v>
      </c>
      <c r="I4">
        <v>180</v>
      </c>
      <c r="J4">
        <v>180</v>
      </c>
      <c r="K4">
        <v>180</v>
      </c>
    </row>
    <row r="5" spans="1:11" x14ac:dyDescent="0.25">
      <c r="A5" t="s">
        <v>57</v>
      </c>
      <c r="B5">
        <v>20</v>
      </c>
      <c r="C5">
        <v>0</v>
      </c>
      <c r="D5">
        <v>20</v>
      </c>
      <c r="E5">
        <v>20</v>
      </c>
      <c r="F5">
        <v>20</v>
      </c>
      <c r="G5">
        <v>40</v>
      </c>
      <c r="H5">
        <v>40</v>
      </c>
      <c r="I5">
        <v>40</v>
      </c>
      <c r="J5">
        <v>40</v>
      </c>
      <c r="K5">
        <v>40</v>
      </c>
    </row>
    <row r="6" spans="1:11" x14ac:dyDescent="0.25">
      <c r="A6" t="s">
        <v>71</v>
      </c>
      <c r="B6">
        <v>0</v>
      </c>
      <c r="C6">
        <v>0</v>
      </c>
      <c r="D6">
        <v>0</v>
      </c>
      <c r="E6">
        <v>0</v>
      </c>
      <c r="F6">
        <v>0</v>
      </c>
      <c r="G6">
        <v>44</v>
      </c>
      <c r="H6">
        <v>44</v>
      </c>
      <c r="I6">
        <v>44</v>
      </c>
      <c r="J6">
        <v>44</v>
      </c>
      <c r="K6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/>
  </sheetViews>
  <sheetFormatPr baseColWidth="10" defaultColWidth="9.140625" defaultRowHeight="15" x14ac:dyDescent="0.25"/>
  <sheetData>
    <row r="1" spans="1:2" x14ac:dyDescent="0.25">
      <c r="A1" t="s">
        <v>80</v>
      </c>
      <c r="B1">
        <v>0.9</v>
      </c>
    </row>
    <row r="2" spans="1:2" x14ac:dyDescent="0.25">
      <c r="A2" t="s">
        <v>81</v>
      </c>
      <c r="B2">
        <v>0.83199999999999996</v>
      </c>
    </row>
    <row r="3" spans="1:2" x14ac:dyDescent="0.25">
      <c r="A3" t="s">
        <v>82</v>
      </c>
      <c r="B3">
        <v>0.35</v>
      </c>
    </row>
    <row r="4" spans="1:2" x14ac:dyDescent="0.25">
      <c r="A4" t="s">
        <v>83</v>
      </c>
      <c r="B4">
        <v>10</v>
      </c>
    </row>
    <row r="5" spans="1:2" x14ac:dyDescent="0.25">
      <c r="A5" t="s">
        <v>84</v>
      </c>
      <c r="B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prioridades</vt:lpstr>
      <vt:lpstr>bloques</vt:lpstr>
      <vt:lpstr>plan</vt:lpstr>
      <vt:lpstr>inventarios</vt:lpstr>
      <vt:lpstr>capacidad</vt:lpstr>
      <vt:lpstr>constantes</vt:lpstr>
      <vt:lpstr>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pylightxl</dc:creator>
  <cp:lastModifiedBy>Mario Cesar Velez Gallego</cp:lastModifiedBy>
  <dcterms:created xsi:type="dcterms:W3CDTF">2019-12-27T01:35:28Z</dcterms:created>
  <dcterms:modified xsi:type="dcterms:W3CDTF">2023-12-27T01:02:08Z</dcterms:modified>
</cp:coreProperties>
</file>