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c-my.sharepoint.com/personal/mario_demmelbauer_coc-ag_de/Documents/JWR/Analysen/2526/"/>
    </mc:Choice>
  </mc:AlternateContent>
  <xr:revisionPtr revIDLastSave="4910" documentId="8_{B13851A0-BF92-44E0-9E4C-BF4EA78055B0}" xr6:coauthVersionLast="47" xr6:coauthVersionMax="47" xr10:uidLastSave="{4CFE2CAB-5CC9-45A8-AED1-4D3A0E3DFDEA}"/>
  <bookViews>
    <workbookView xWindow="57480" yWindow="-120" windowWidth="29040" windowHeight="15720" tabRatio="747" xr2:uid="{71B9BB1E-DBD4-4A3F-B11E-2D74833D57ED}"/>
  </bookViews>
  <sheets>
    <sheet name="Gesamtübersicht" sheetId="6" r:id="rId1"/>
    <sheet name="Alter pro Spieltag" sheetId="11" r:id="rId2"/>
    <sheet name="JWR" sheetId="1" r:id="rId3"/>
    <sheet name="LASK" sheetId="2" r:id="rId4"/>
    <sheet name="Altach Juniors" sheetId="5" r:id="rId5"/>
    <sheet name="Young Violets" sheetId="4" r:id="rId6"/>
    <sheet name="WAC" sheetId="3" r:id="rId7"/>
    <sheet name="Rapid" sheetId="9" r:id="rId8"/>
    <sheet name="Liefering" sheetId="7" r:id="rId9"/>
    <sheet name="Sturm" sheetId="8" r:id="rId10"/>
  </sheets>
  <definedNames>
    <definedName name="_xlnm._FilterDatabase" localSheetId="0" hidden="1">Gesamtübersicht!$A$1:$B$1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7" l="1"/>
  <c r="K15" i="7"/>
  <c r="J15" i="7"/>
  <c r="I15" i="7"/>
  <c r="H15" i="7"/>
  <c r="G15" i="7"/>
  <c r="F15" i="7"/>
  <c r="E15" i="7"/>
  <c r="D15" i="7"/>
  <c r="C15" i="7"/>
  <c r="B15" i="7"/>
  <c r="L15" i="1"/>
  <c r="K15" i="1"/>
  <c r="J15" i="1"/>
  <c r="I15" i="1"/>
  <c r="H15" i="1"/>
  <c r="G15" i="1"/>
  <c r="F15" i="1"/>
  <c r="E15" i="1"/>
  <c r="D15" i="1"/>
  <c r="C15" i="1"/>
  <c r="B15" i="1"/>
  <c r="L15" i="5"/>
  <c r="K15" i="5"/>
  <c r="J15" i="5"/>
  <c r="I15" i="5"/>
  <c r="H15" i="5"/>
  <c r="G15" i="5"/>
  <c r="F15" i="5"/>
  <c r="E15" i="5"/>
  <c r="D15" i="5"/>
  <c r="C15" i="5"/>
  <c r="B15" i="5"/>
  <c r="L15" i="8"/>
  <c r="K15" i="8"/>
  <c r="J15" i="8"/>
  <c r="I15" i="8"/>
  <c r="H15" i="8"/>
  <c r="G15" i="8"/>
  <c r="F15" i="8"/>
  <c r="E15" i="8"/>
  <c r="D15" i="8"/>
  <c r="C15" i="8"/>
  <c r="B15" i="8"/>
  <c r="L15" i="9"/>
  <c r="K15" i="9"/>
  <c r="J15" i="9"/>
  <c r="I15" i="9"/>
  <c r="H15" i="9"/>
  <c r="G15" i="9"/>
  <c r="F15" i="9"/>
  <c r="E15" i="9"/>
  <c r="D15" i="9"/>
  <c r="C15" i="9"/>
  <c r="B15" i="9"/>
  <c r="L15" i="4"/>
  <c r="K15" i="4"/>
  <c r="J15" i="4"/>
  <c r="I15" i="4"/>
  <c r="H15" i="4"/>
  <c r="G15" i="4"/>
  <c r="F15" i="4"/>
  <c r="E15" i="4"/>
  <c r="D15" i="4"/>
  <c r="C15" i="4"/>
  <c r="B15" i="4"/>
  <c r="L15" i="3"/>
  <c r="K15" i="3"/>
  <c r="J15" i="3"/>
  <c r="I15" i="3"/>
  <c r="H15" i="3"/>
  <c r="G15" i="3"/>
  <c r="F15" i="3"/>
  <c r="E15" i="3"/>
  <c r="D15" i="3"/>
  <c r="C15" i="3"/>
  <c r="B15" i="3"/>
  <c r="L15" i="2"/>
  <c r="K15" i="2"/>
  <c r="J15" i="2"/>
  <c r="I15" i="2"/>
  <c r="H15" i="2"/>
  <c r="G15" i="2"/>
  <c r="F15" i="2"/>
  <c r="E15" i="2"/>
  <c r="D15" i="2"/>
  <c r="C15" i="2"/>
  <c r="B15" i="2"/>
  <c r="F2" i="11"/>
  <c r="G2" i="11"/>
  <c r="H2" i="11"/>
  <c r="I2" i="11"/>
  <c r="J2" i="11"/>
  <c r="K2" i="11"/>
  <c r="F3" i="11"/>
  <c r="G3" i="11"/>
  <c r="H3" i="11"/>
  <c r="I3" i="11"/>
  <c r="J3" i="11"/>
  <c r="K3" i="11"/>
  <c r="F4" i="11"/>
  <c r="G4" i="11"/>
  <c r="H4" i="11"/>
  <c r="I4" i="11"/>
  <c r="J4" i="11"/>
  <c r="K4" i="11"/>
  <c r="F5" i="11"/>
  <c r="G5" i="11"/>
  <c r="H5" i="11"/>
  <c r="I5" i="11"/>
  <c r="J5" i="11"/>
  <c r="K5" i="11"/>
  <c r="F6" i="11"/>
  <c r="G6" i="11"/>
  <c r="H6" i="11"/>
  <c r="I6" i="11"/>
  <c r="J6" i="11"/>
  <c r="K6" i="11"/>
  <c r="F7" i="11"/>
  <c r="G7" i="11"/>
  <c r="H7" i="11"/>
  <c r="I7" i="11"/>
  <c r="J7" i="11"/>
  <c r="K7" i="11"/>
  <c r="F8" i="11"/>
  <c r="G8" i="11"/>
  <c r="H8" i="11"/>
  <c r="I8" i="11"/>
  <c r="J8" i="11"/>
  <c r="K8" i="11"/>
  <c r="F9" i="11"/>
  <c r="G9" i="11"/>
  <c r="H9" i="11"/>
  <c r="I9" i="11"/>
  <c r="J9" i="11"/>
  <c r="K9" i="11"/>
  <c r="L12" i="8"/>
  <c r="K12" i="8"/>
  <c r="J12" i="8"/>
  <c r="I12" i="8"/>
  <c r="H12" i="8"/>
  <c r="G12" i="8"/>
  <c r="F12" i="8"/>
  <c r="E12" i="8"/>
  <c r="D12" i="8"/>
  <c r="C12" i="8"/>
  <c r="B12" i="8"/>
  <c r="L12" i="9"/>
  <c r="K12" i="9"/>
  <c r="J12" i="9"/>
  <c r="I12" i="9"/>
  <c r="H12" i="9"/>
  <c r="G12" i="9"/>
  <c r="F12" i="9"/>
  <c r="E12" i="9"/>
  <c r="D12" i="9"/>
  <c r="C12" i="9"/>
  <c r="B12" i="9"/>
  <c r="L12" i="4"/>
  <c r="K12" i="4"/>
  <c r="J12" i="4"/>
  <c r="I12" i="4"/>
  <c r="H12" i="4"/>
  <c r="G12" i="4"/>
  <c r="F12" i="4"/>
  <c r="E12" i="4"/>
  <c r="D12" i="4"/>
  <c r="C12" i="4"/>
  <c r="B12" i="4"/>
  <c r="L12" i="5"/>
  <c r="K12" i="5"/>
  <c r="J12" i="5"/>
  <c r="I12" i="5"/>
  <c r="H12" i="5"/>
  <c r="G12" i="5"/>
  <c r="F12" i="5"/>
  <c r="E12" i="5"/>
  <c r="D12" i="5"/>
  <c r="C12" i="5"/>
  <c r="B12" i="5"/>
  <c r="L12" i="3"/>
  <c r="K12" i="3"/>
  <c r="J12" i="3"/>
  <c r="I12" i="3"/>
  <c r="H12" i="3"/>
  <c r="G12" i="3"/>
  <c r="F12" i="3"/>
  <c r="E12" i="3"/>
  <c r="D12" i="3"/>
  <c r="C12" i="3"/>
  <c r="B12" i="3"/>
  <c r="L12" i="7"/>
  <c r="K12" i="7"/>
  <c r="J12" i="7"/>
  <c r="I12" i="7"/>
  <c r="H12" i="7"/>
  <c r="G12" i="7"/>
  <c r="F12" i="7"/>
  <c r="E12" i="7"/>
  <c r="D12" i="7"/>
  <c r="C12" i="7"/>
  <c r="B12" i="7"/>
  <c r="L12" i="2"/>
  <c r="K12" i="2"/>
  <c r="J12" i="2"/>
  <c r="I12" i="2"/>
  <c r="H12" i="2"/>
  <c r="G12" i="2"/>
  <c r="F12" i="2"/>
  <c r="E12" i="2"/>
  <c r="D12" i="2"/>
  <c r="C12" i="2"/>
  <c r="B12" i="2"/>
  <c r="L12" i="1"/>
  <c r="K12" i="1"/>
  <c r="J12" i="1"/>
  <c r="I12" i="1"/>
  <c r="H12" i="1"/>
  <c r="G12" i="1"/>
  <c r="F12" i="1"/>
  <c r="E12" i="1"/>
  <c r="D12" i="1"/>
  <c r="C12" i="1"/>
  <c r="B12" i="1"/>
  <c r="L9" i="3"/>
  <c r="K9" i="3"/>
  <c r="J9" i="3"/>
  <c r="I9" i="3"/>
  <c r="H9" i="3"/>
  <c r="G9" i="3"/>
  <c r="F9" i="3"/>
  <c r="E9" i="3"/>
  <c r="D9" i="3"/>
  <c r="C9" i="3"/>
  <c r="B9" i="3"/>
  <c r="L9" i="9"/>
  <c r="K9" i="9"/>
  <c r="J9" i="9"/>
  <c r="I9" i="9"/>
  <c r="H9" i="9"/>
  <c r="G9" i="9"/>
  <c r="F9" i="9"/>
  <c r="E9" i="9"/>
  <c r="D9" i="9"/>
  <c r="C9" i="9"/>
  <c r="B9" i="9"/>
  <c r="L9" i="1"/>
  <c r="K9" i="1"/>
  <c r="J9" i="1"/>
  <c r="I9" i="1"/>
  <c r="H9" i="1"/>
  <c r="G9" i="1"/>
  <c r="F9" i="1"/>
  <c r="E9" i="1"/>
  <c r="D9" i="1"/>
  <c r="C9" i="1"/>
  <c r="B9" i="1"/>
  <c r="L9" i="5"/>
  <c r="K9" i="5"/>
  <c r="J9" i="5"/>
  <c r="I9" i="5"/>
  <c r="H9" i="5"/>
  <c r="G9" i="5"/>
  <c r="F9" i="5"/>
  <c r="E9" i="5"/>
  <c r="D9" i="5"/>
  <c r="C9" i="5"/>
  <c r="B9" i="5"/>
  <c r="L9" i="4"/>
  <c r="K9" i="4"/>
  <c r="J9" i="4"/>
  <c r="I9" i="4"/>
  <c r="H9" i="4"/>
  <c r="G9" i="4"/>
  <c r="F9" i="4"/>
  <c r="E9" i="4"/>
  <c r="D9" i="4"/>
  <c r="C9" i="4"/>
  <c r="B9" i="4"/>
  <c r="L9" i="2"/>
  <c r="K9" i="2"/>
  <c r="J9" i="2"/>
  <c r="I9" i="2"/>
  <c r="H9" i="2"/>
  <c r="G9" i="2"/>
  <c r="F9" i="2"/>
  <c r="E9" i="2"/>
  <c r="D9" i="2"/>
  <c r="C9" i="2"/>
  <c r="B9" i="2"/>
  <c r="L9" i="8"/>
  <c r="K9" i="8"/>
  <c r="J9" i="8"/>
  <c r="I9" i="8"/>
  <c r="H9" i="8"/>
  <c r="G9" i="8"/>
  <c r="F9" i="8"/>
  <c r="E9" i="8"/>
  <c r="D9" i="8"/>
  <c r="C9" i="8"/>
  <c r="B9" i="8"/>
  <c r="L9" i="7"/>
  <c r="K9" i="7"/>
  <c r="J9" i="7"/>
  <c r="I9" i="7"/>
  <c r="H9" i="7"/>
  <c r="G9" i="7"/>
  <c r="F9" i="7"/>
  <c r="E9" i="7"/>
  <c r="D9" i="7"/>
  <c r="C9" i="7"/>
  <c r="B9" i="7"/>
  <c r="L6" i="5"/>
  <c r="K6" i="5"/>
  <c r="J6" i="5"/>
  <c r="I6" i="5"/>
  <c r="H6" i="5"/>
  <c r="G6" i="5"/>
  <c r="F6" i="5"/>
  <c r="E6" i="5"/>
  <c r="D6" i="5"/>
  <c r="C6" i="5"/>
  <c r="B6" i="5"/>
  <c r="L6" i="8"/>
  <c r="K6" i="8"/>
  <c r="J6" i="8"/>
  <c r="I6" i="8"/>
  <c r="H6" i="8"/>
  <c r="G6" i="8"/>
  <c r="F6" i="8"/>
  <c r="E6" i="8"/>
  <c r="D6" i="8"/>
  <c r="C6" i="8"/>
  <c r="B6" i="8"/>
  <c r="L6" i="7"/>
  <c r="K6" i="7"/>
  <c r="J6" i="7"/>
  <c r="I6" i="7"/>
  <c r="H6" i="7"/>
  <c r="G6" i="7"/>
  <c r="F6" i="7"/>
  <c r="E6" i="7"/>
  <c r="D6" i="7"/>
  <c r="C6" i="7"/>
  <c r="B6" i="7"/>
  <c r="L6" i="9"/>
  <c r="K6" i="9"/>
  <c r="J6" i="9"/>
  <c r="I6" i="9"/>
  <c r="H6" i="9"/>
  <c r="G6" i="9"/>
  <c r="F6" i="9"/>
  <c r="E6" i="9"/>
  <c r="D6" i="9"/>
  <c r="C6" i="9"/>
  <c r="B6" i="9"/>
  <c r="L6" i="3"/>
  <c r="K6" i="3"/>
  <c r="J6" i="3"/>
  <c r="I6" i="3"/>
  <c r="H6" i="3"/>
  <c r="G6" i="3"/>
  <c r="F6" i="3"/>
  <c r="E6" i="3"/>
  <c r="D6" i="3"/>
  <c r="C6" i="3"/>
  <c r="B6" i="3"/>
  <c r="L6" i="4"/>
  <c r="K6" i="4"/>
  <c r="J6" i="4"/>
  <c r="I6" i="4"/>
  <c r="H6" i="4"/>
  <c r="G6" i="4"/>
  <c r="F6" i="4"/>
  <c r="E6" i="4"/>
  <c r="D6" i="4"/>
  <c r="C6" i="4"/>
  <c r="B6" i="4"/>
  <c r="L6" i="1"/>
  <c r="K6" i="1"/>
  <c r="J6" i="1"/>
  <c r="I6" i="1"/>
  <c r="H6" i="1"/>
  <c r="G6" i="1"/>
  <c r="F6" i="1"/>
  <c r="E6" i="1"/>
  <c r="D6" i="1"/>
  <c r="C6" i="1"/>
  <c r="B6" i="1"/>
  <c r="L6" i="2"/>
  <c r="K6" i="2"/>
  <c r="J6" i="2"/>
  <c r="I6" i="2"/>
  <c r="H6" i="2"/>
  <c r="G6" i="2"/>
  <c r="F6" i="2"/>
  <c r="E6" i="2"/>
  <c r="D6" i="2"/>
  <c r="C6" i="2"/>
  <c r="B6" i="2"/>
  <c r="C3" i="8"/>
  <c r="D3" i="8"/>
  <c r="E3" i="8"/>
  <c r="F3" i="8"/>
  <c r="G3" i="8"/>
  <c r="H3" i="8"/>
  <c r="I3" i="8"/>
  <c r="J3" i="8"/>
  <c r="K3" i="8"/>
  <c r="L3" i="8"/>
  <c r="B3" i="8"/>
  <c r="C3" i="7"/>
  <c r="D3" i="7"/>
  <c r="E3" i="7"/>
  <c r="F3" i="7"/>
  <c r="G3" i="7"/>
  <c r="H3" i="7"/>
  <c r="I3" i="7"/>
  <c r="J3" i="7"/>
  <c r="K3" i="7"/>
  <c r="L3" i="7"/>
  <c r="B3" i="7"/>
  <c r="C3" i="9"/>
  <c r="D3" i="9"/>
  <c r="E3" i="9"/>
  <c r="F3" i="9"/>
  <c r="G3" i="9"/>
  <c r="H3" i="9"/>
  <c r="I3" i="9"/>
  <c r="J3" i="9"/>
  <c r="K3" i="9"/>
  <c r="L3" i="9"/>
  <c r="B3" i="9"/>
  <c r="C3" i="3"/>
  <c r="D3" i="3"/>
  <c r="E3" i="3"/>
  <c r="F3" i="3"/>
  <c r="G3" i="3"/>
  <c r="H3" i="3"/>
  <c r="I3" i="3"/>
  <c r="J3" i="3"/>
  <c r="K3" i="3"/>
  <c r="L3" i="3"/>
  <c r="B3" i="3"/>
  <c r="C3" i="4"/>
  <c r="D3" i="4"/>
  <c r="E3" i="4"/>
  <c r="F3" i="4"/>
  <c r="G3" i="4"/>
  <c r="H3" i="4"/>
  <c r="I3" i="4"/>
  <c r="J3" i="4"/>
  <c r="K3" i="4"/>
  <c r="L3" i="4"/>
  <c r="B3" i="4"/>
  <c r="C3" i="5"/>
  <c r="D3" i="5"/>
  <c r="E3" i="5"/>
  <c r="F3" i="5"/>
  <c r="G3" i="5"/>
  <c r="H3" i="5"/>
  <c r="I3" i="5"/>
  <c r="J3" i="5"/>
  <c r="K3" i="5"/>
  <c r="L3" i="5"/>
  <c r="B3" i="5"/>
  <c r="C3" i="2"/>
  <c r="D3" i="2"/>
  <c r="E3" i="2"/>
  <c r="F3" i="2"/>
  <c r="G3" i="2"/>
  <c r="H3" i="2"/>
  <c r="I3" i="2"/>
  <c r="J3" i="2"/>
  <c r="K3" i="2"/>
  <c r="L3" i="2"/>
  <c r="B3" i="2"/>
  <c r="C3" i="1"/>
  <c r="D3" i="1"/>
  <c r="E3" i="1"/>
  <c r="F3" i="1"/>
  <c r="G3" i="1"/>
  <c r="H3" i="1"/>
  <c r="I3" i="1"/>
  <c r="J3" i="1"/>
  <c r="K3" i="1"/>
  <c r="L3" i="1"/>
  <c r="B3" i="1"/>
  <c r="M6" i="1" l="1"/>
  <c r="N6" i="1" s="1"/>
  <c r="C2" i="11" s="1"/>
  <c r="M12" i="1"/>
  <c r="N12" i="1" s="1"/>
  <c r="E2" i="11" s="1"/>
  <c r="M9" i="1"/>
  <c r="N9" i="1" s="1"/>
  <c r="D2" i="11" s="1"/>
  <c r="M3" i="1"/>
  <c r="N3" i="1" s="1"/>
  <c r="B2" i="11" s="1"/>
  <c r="M15" i="1"/>
  <c r="N15" i="1" s="1"/>
  <c r="N15" i="7"/>
  <c r="N15" i="5"/>
  <c r="N15" i="8"/>
  <c r="N15" i="9"/>
  <c r="N15" i="4"/>
  <c r="N15" i="3"/>
  <c r="N15" i="2"/>
  <c r="N12" i="8"/>
  <c r="E9" i="11" s="1"/>
  <c r="N12" i="9"/>
  <c r="E7" i="11" s="1"/>
  <c r="N12" i="4"/>
  <c r="E5" i="11" s="1"/>
  <c r="N12" i="5"/>
  <c r="E4" i="11" s="1"/>
  <c r="N12" i="3"/>
  <c r="E6" i="11" s="1"/>
  <c r="N12" i="7"/>
  <c r="E8" i="11" s="1"/>
  <c r="N12" i="2"/>
  <c r="E3" i="11" s="1"/>
  <c r="N9" i="3"/>
  <c r="D6" i="11" s="1"/>
  <c r="N9" i="9"/>
  <c r="D7" i="11" s="1"/>
  <c r="N9" i="5"/>
  <c r="D4" i="11" s="1"/>
  <c r="N9" i="4"/>
  <c r="D5" i="11" s="1"/>
  <c r="N9" i="2"/>
  <c r="D3" i="11" s="1"/>
  <c r="N9" i="8"/>
  <c r="D9" i="11" s="1"/>
  <c r="N9" i="7"/>
  <c r="D8" i="11" s="1"/>
  <c r="N6" i="5"/>
  <c r="N6" i="8"/>
  <c r="C9" i="11" s="1"/>
  <c r="N6" i="7"/>
  <c r="C8" i="11" s="1"/>
  <c r="N6" i="9"/>
  <c r="C7" i="11" s="1"/>
  <c r="N6" i="3"/>
  <c r="C6" i="11" s="1"/>
  <c r="N6" i="4"/>
  <c r="C5" i="11" s="1"/>
  <c r="N6" i="2"/>
  <c r="C3" i="11" s="1"/>
  <c r="N3" i="8"/>
  <c r="N3" i="7"/>
  <c r="N3" i="9"/>
  <c r="B7" i="11" s="1"/>
  <c r="N3" i="3"/>
  <c r="B6" i="11" s="1"/>
  <c r="N3" i="4"/>
  <c r="N3" i="5"/>
  <c r="B4" i="11" s="1"/>
  <c r="N3" i="2"/>
  <c r="B3" i="11" s="1"/>
  <c r="M1" i="1" l="1"/>
  <c r="B9" i="11"/>
  <c r="B8" i="11"/>
  <c r="B5" i="11"/>
  <c r="C4" i="11"/>
  <c r="N1" i="5"/>
  <c r="B3" i="6" s="1"/>
  <c r="N1" i="8"/>
  <c r="B7" i="6" s="1"/>
  <c r="N1" i="7"/>
  <c r="B2" i="6" s="1"/>
  <c r="N1" i="9"/>
  <c r="B4" i="6" s="1"/>
  <c r="N1" i="3"/>
  <c r="B9" i="6" s="1"/>
  <c r="N1" i="4"/>
  <c r="B8" i="6" s="1"/>
  <c r="N1" i="2"/>
  <c r="B6" i="6" s="1"/>
  <c r="N1" i="1"/>
  <c r="B5" i="6" s="1"/>
</calcChain>
</file>

<file path=xl/sharedStrings.xml><?xml version="1.0" encoding="utf-8"?>
<sst xmlns="http://schemas.openxmlformats.org/spreadsheetml/2006/main" count="659" uniqueCount="191">
  <si>
    <t>Scholl</t>
  </si>
  <si>
    <t>Weissenbacher</t>
  </si>
  <si>
    <t>Olinga</t>
  </si>
  <si>
    <t>Wimmer F.</t>
  </si>
  <si>
    <t>LASK</t>
  </si>
  <si>
    <t>Ried</t>
  </si>
  <si>
    <t>Midzic</t>
  </si>
  <si>
    <t>Brkic</t>
  </si>
  <si>
    <t>Tchicamboud</t>
  </si>
  <si>
    <t>Skubl</t>
  </si>
  <si>
    <t>Schweiger</t>
  </si>
  <si>
    <t>Romanyuk B.</t>
  </si>
  <si>
    <t>Romanyuk K.</t>
  </si>
  <si>
    <t>Müller</t>
  </si>
  <si>
    <t>Hajdini</t>
  </si>
  <si>
    <t>St. Anna</t>
  </si>
  <si>
    <t>WAC</t>
  </si>
  <si>
    <t>Six</t>
  </si>
  <si>
    <t>Haider</t>
  </si>
  <si>
    <t>Piffer</t>
  </si>
  <si>
    <t>Gruber</t>
  </si>
  <si>
    <t>Madritsch</t>
  </si>
  <si>
    <t>Österreicher</t>
  </si>
  <si>
    <t>Nisandzic</t>
  </si>
  <si>
    <t>Mörth</t>
  </si>
  <si>
    <t>Hosiner</t>
  </si>
  <si>
    <t>Wojnar</t>
  </si>
  <si>
    <t>Berger</t>
  </si>
  <si>
    <t>Ademi</t>
  </si>
  <si>
    <t>Skyriotis</t>
  </si>
  <si>
    <t>Sismanlar</t>
  </si>
  <si>
    <t>Aleksa</t>
  </si>
  <si>
    <t>Maybach</t>
  </si>
  <si>
    <t>JWR</t>
  </si>
  <si>
    <t>Kebe</t>
  </si>
  <si>
    <t>Augustus</t>
  </si>
  <si>
    <t>Balde</t>
  </si>
  <si>
    <t>Kane</t>
  </si>
  <si>
    <t>Ndukwe</t>
  </si>
  <si>
    <t>Muslioski</t>
  </si>
  <si>
    <t>Altach</t>
  </si>
  <si>
    <t>Young Violets</t>
  </si>
  <si>
    <t>Roka</t>
  </si>
  <si>
    <t>Mankan</t>
  </si>
  <si>
    <t>Szladits</t>
  </si>
  <si>
    <t>Stehrer</t>
  </si>
  <si>
    <t>Amstetten</t>
  </si>
  <si>
    <t>Göschl</t>
  </si>
  <si>
    <t>Muharemovic</t>
  </si>
  <si>
    <t>Rapid</t>
  </si>
  <si>
    <t>Sturm</t>
  </si>
  <si>
    <t>Liefering</t>
  </si>
  <si>
    <t>Brunnhofer</t>
  </si>
  <si>
    <t>Bregenz</t>
  </si>
  <si>
    <t>Music</t>
  </si>
  <si>
    <t>Lustenau</t>
  </si>
  <si>
    <t>Thiero</t>
  </si>
  <si>
    <t>Bendra</t>
  </si>
  <si>
    <t>Striednig</t>
  </si>
  <si>
    <t>Lukic</t>
  </si>
  <si>
    <t>St. Pölten</t>
  </si>
  <si>
    <t>Verhounig</t>
  </si>
  <si>
    <t>Brandtner</t>
  </si>
  <si>
    <t>Moswitzer</t>
  </si>
  <si>
    <t>Camara</t>
  </si>
  <si>
    <t>Scharmer</t>
  </si>
  <si>
    <t>Mustafic</t>
  </si>
  <si>
    <t>Wiener-Pucher</t>
  </si>
  <si>
    <t>Afrifa</t>
  </si>
  <si>
    <t>Soglo</t>
  </si>
  <si>
    <t>Osayantin</t>
  </si>
  <si>
    <t>Team</t>
  </si>
  <si>
    <t>Moser</t>
  </si>
  <si>
    <t>Pokorny</t>
  </si>
  <si>
    <t>Gurmann</t>
  </si>
  <si>
    <t>Ablinger</t>
  </si>
  <si>
    <t>Weinhandl</t>
  </si>
  <si>
    <t>Forobosko</t>
  </si>
  <si>
    <t>Agbevor</t>
  </si>
  <si>
    <t>Nnodim</t>
  </si>
  <si>
    <t>Nezic</t>
  </si>
  <si>
    <t>Balabas</t>
  </si>
  <si>
    <t>Boguo</t>
  </si>
  <si>
    <t>Zotz</t>
  </si>
  <si>
    <t>Arencibia</t>
  </si>
  <si>
    <t>Dietach</t>
  </si>
  <si>
    <t>Jurak</t>
  </si>
  <si>
    <t>Zirngast</t>
  </si>
  <si>
    <t>Perovic</t>
  </si>
  <si>
    <t>De Man</t>
  </si>
  <si>
    <t>Abdiji</t>
  </si>
  <si>
    <t>Vonbrül</t>
  </si>
  <si>
    <t>Krstovic</t>
  </si>
  <si>
    <t>Mahic</t>
  </si>
  <si>
    <t>Jusic</t>
  </si>
  <si>
    <t>Radonjic</t>
  </si>
  <si>
    <t>Krause</t>
  </si>
  <si>
    <t>Durakovic</t>
  </si>
  <si>
    <t>Velimirovic</t>
  </si>
  <si>
    <t>Sarcevic</t>
  </si>
  <si>
    <t>Rackl</t>
  </si>
  <si>
    <t>Riquelme</t>
  </si>
  <si>
    <t>Pernot</t>
  </si>
  <si>
    <t>Velden</t>
  </si>
  <si>
    <t>Sanogo</t>
  </si>
  <si>
    <t>Frimpong</t>
  </si>
  <si>
    <t>Frey</t>
  </si>
  <si>
    <t>Krain</t>
  </si>
  <si>
    <t>Abubakar</t>
  </si>
  <si>
    <t>Koplarovics</t>
  </si>
  <si>
    <t>Klagenfurt</t>
  </si>
  <si>
    <t>Fischer</t>
  </si>
  <si>
    <t>Fritzer</t>
  </si>
  <si>
    <t>Treibach</t>
  </si>
  <si>
    <t>Strunz</t>
  </si>
  <si>
    <t>Zikovic</t>
  </si>
  <si>
    <t>Rohrmoser</t>
  </si>
  <si>
    <t>Lorenz</t>
  </si>
  <si>
    <t>Lazarre</t>
  </si>
  <si>
    <t>Geyrhofer</t>
  </si>
  <si>
    <t>Lauterach</t>
  </si>
  <si>
    <t>Milojevic</t>
  </si>
  <si>
    <t>Fetahu</t>
  </si>
  <si>
    <t>Yalcin</t>
  </si>
  <si>
    <t>Startelf-Altersdurchschnitt Saison</t>
  </si>
  <si>
    <t>Altach Juniors</t>
  </si>
  <si>
    <t>1. Spieltag</t>
  </si>
  <si>
    <t>2. Spieltag</t>
  </si>
  <si>
    <t>3. Spieltag</t>
  </si>
  <si>
    <t>4. Spieltag</t>
  </si>
  <si>
    <t>5. Spieltag</t>
  </si>
  <si>
    <t>6. Spieltag</t>
  </si>
  <si>
    <t>7. Spieltag</t>
  </si>
  <si>
    <t>8. Spieltag</t>
  </si>
  <si>
    <t>9. Spieltag</t>
  </si>
  <si>
    <t>10. Spieltag</t>
  </si>
  <si>
    <t>11. Spieltag</t>
  </si>
  <si>
    <t>12. Spieltag</t>
  </si>
  <si>
    <t>13. Spieltag</t>
  </si>
  <si>
    <t>14. Spieltag</t>
  </si>
  <si>
    <t>15. Spieltag</t>
  </si>
  <si>
    <t>16. Spieltag</t>
  </si>
  <si>
    <t>17. Spieltag</t>
  </si>
  <si>
    <t>18. Spieltag</t>
  </si>
  <si>
    <t>19. Spieltag</t>
  </si>
  <si>
    <t>20. Spieltag</t>
  </si>
  <si>
    <t>21. Spieltag</t>
  </si>
  <si>
    <t>Aguilar</t>
  </si>
  <si>
    <t>Bakhty</t>
  </si>
  <si>
    <t>Beck</t>
  </si>
  <si>
    <t>Oedt</t>
  </si>
  <si>
    <t>Lebersorger</t>
  </si>
  <si>
    <t>Dianko</t>
  </si>
  <si>
    <t>Fall</t>
  </si>
  <si>
    <t>Admira</t>
  </si>
  <si>
    <t>Schablas</t>
  </si>
  <si>
    <t>Bischofshofen</t>
  </si>
  <si>
    <t>Oberwaditzer</t>
  </si>
  <si>
    <t>Yabantas</t>
  </si>
  <si>
    <t>Hanak</t>
  </si>
  <si>
    <t>Rossdorfer</t>
  </si>
  <si>
    <t>Sane</t>
  </si>
  <si>
    <t>Orgler</t>
  </si>
  <si>
    <t>Haidara</t>
  </si>
  <si>
    <t>Austria S.</t>
  </si>
  <si>
    <t>Voitsberg</t>
  </si>
  <si>
    <t>Richards</t>
  </si>
  <si>
    <t>Gurten</t>
  </si>
  <si>
    <t>Bauer</t>
  </si>
  <si>
    <t>Asgersson</t>
  </si>
  <si>
    <t>Vienna</t>
  </si>
  <si>
    <t>Zawietschky</t>
  </si>
  <si>
    <t>Ramsbacher</t>
  </si>
  <si>
    <t>Imst</t>
  </si>
  <si>
    <t>Hadzimuratovic</t>
  </si>
  <si>
    <t>Löcker</t>
  </si>
  <si>
    <t>Wallern</t>
  </si>
  <si>
    <t>Pejic</t>
  </si>
  <si>
    <t>Puff</t>
  </si>
  <si>
    <t>Wels</t>
  </si>
  <si>
    <t>Ilic</t>
  </si>
  <si>
    <t>Sawicki</t>
  </si>
  <si>
    <t>Badarneh</t>
  </si>
  <si>
    <t>FAC</t>
  </si>
  <si>
    <t>Wolf</t>
  </si>
  <si>
    <t>Koita</t>
  </si>
  <si>
    <t>Morgenstern</t>
  </si>
  <si>
    <t>Borkovic</t>
  </si>
  <si>
    <t>Schwaz</t>
  </si>
  <si>
    <t>Ender</t>
  </si>
  <si>
    <t>Kuster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</si>
</sst>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JWR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(JWR!$N$3,JWR!$N$6,JWR!$N$9,JWR!$N$12,JWR!$N$15,JWR!$N$18,JWR!$N$21,JWR!$N$24,JWR!$N$27,JWR!$N$30,JWR!$N$33,JWR!$N$36,JWR!$N$39,JWR!$N$42,JWR!$N$45,JWR!$N$48,JWR!$N$51,JWR!$N$54,JWR!$N$57,JWR!$N$60,JWR!$N$63,JWR!$N$66,JWR!$N$69,JWR!$N$72)</c:f>
              <c:numCache>
                <c:formatCode>0.00</c:formatCode>
                <c:ptCount val="24"/>
                <c:pt idx="0">
                  <c:v>19.3</c:v>
                </c:pt>
                <c:pt idx="1">
                  <c:v>18.363636363636363</c:v>
                </c:pt>
                <c:pt idx="2">
                  <c:v>20.648148148148149</c:v>
                </c:pt>
                <c:pt idx="3">
                  <c:v>19.616666666666667</c:v>
                </c:pt>
                <c:pt idx="4">
                  <c:v>20.462962962962962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D-45D9-97DD-80098912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397856"/>
        <c:axId val="2051367488"/>
      </c:lineChart>
      <c:catAx>
        <c:axId val="2109397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1367488"/>
        <c:crosses val="autoZero"/>
        <c:auto val="1"/>
        <c:lblAlgn val="ctr"/>
        <c:lblOffset val="100"/>
        <c:noMultiLvlLbl val="0"/>
      </c:catAx>
      <c:valAx>
        <c:axId val="2051367488"/>
        <c:scaling>
          <c:orientation val="minMax"/>
          <c:max val="22.5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93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LASK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(LASK!$N$3,LASK!$N$6,LASK!$N$9,LASK!$N$12,LASK!$N$15,LASK!$N$18,LASK!$N$21,LASK!$N$24,LASK!$N$27,LASK!$N$30,LASK!$N$33,LASK!$N$36,LASK!$N$39,LASK!$N$42,LASK!$N$45,LASK!$N$48,LASK!$N$51,LASK!$N$54,LASK!$N$57,LASK!$N$60,LASK!$N$63,LASK!$N$66,LASK!$N$69,LASK!$N$72)</c:f>
              <c:numCache>
                <c:formatCode>0.00</c:formatCode>
                <c:ptCount val="24"/>
                <c:pt idx="0">
                  <c:v>19.727272727272727</c:v>
                </c:pt>
                <c:pt idx="1">
                  <c:v>20</c:v>
                </c:pt>
                <c:pt idx="2">
                  <c:v>19.90909090909091</c:v>
                </c:pt>
                <c:pt idx="3">
                  <c:v>19.272727272727273</c:v>
                </c:pt>
                <c:pt idx="4">
                  <c:v>19.727272727272727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C-430E-B929-86D6C6A3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39968"/>
        <c:axId val="2063741408"/>
      </c:lineChart>
      <c:catAx>
        <c:axId val="2063739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3741408"/>
        <c:crosses val="autoZero"/>
        <c:auto val="1"/>
        <c:lblAlgn val="ctr"/>
        <c:lblOffset val="100"/>
        <c:noMultiLvlLbl val="0"/>
      </c:catAx>
      <c:valAx>
        <c:axId val="2063741408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739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Altach Juniors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('Altach Juniors'!$N$3,'Altach Juniors'!$N$6,'Altach Juniors'!$N$9,'Altach Juniors'!$N$12,'Altach Juniors'!$N$15,'Altach Juniors'!$N$18,'Altach Juniors'!$N$21,'Altach Juniors'!$N$24,'Altach Juniors'!$N$27,'Altach Juniors'!$N$30,'Altach Juniors'!$N$33,'Altach Juniors'!$N$36,'Altach Juniors'!$N$39,'Altach Juniors'!$N$42,'Altach Juniors'!$N$45,'Altach Juniors'!$N$48,'Altach Juniors'!$N$51,'Altach Juniors'!$N$54,'Altach Juniors'!$N$57)</c:f>
              <c:numCache>
                <c:formatCode>0.00</c:formatCode>
                <c:ptCount val="19"/>
                <c:pt idx="0">
                  <c:v>18.454545454545453</c:v>
                </c:pt>
                <c:pt idx="1">
                  <c:v>19.09090909090909</c:v>
                </c:pt>
                <c:pt idx="2">
                  <c:v>18.454545454545453</c:v>
                </c:pt>
                <c:pt idx="3">
                  <c:v>18.90909090909091</c:v>
                </c:pt>
                <c:pt idx="4">
                  <c:v>18.818181818181817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28B-BE2C-C9E0A891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04784"/>
        <c:axId val="2109398816"/>
      </c:lineChart>
      <c:catAx>
        <c:axId val="477404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9398816"/>
        <c:crosses val="autoZero"/>
        <c:auto val="1"/>
        <c:lblAlgn val="ctr"/>
        <c:lblOffset val="100"/>
        <c:noMultiLvlLbl val="0"/>
      </c:catAx>
      <c:valAx>
        <c:axId val="2109398816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404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Young Violets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('Young Violets'!$N$3,'Young Violets'!$N$6,'Young Violets'!$N$9,'Young Violets'!$N$12,'Young Violets'!$N$15,'Young Violets'!$N$18,'Young Violets'!$N$21,'Young Violets'!$N$24,'Young Violets'!$N$27,'Young Violets'!$N$30,'Young Violets'!$N$33,'Young Violets'!$N$36,'Young Violets'!$N$39,'Young Violets'!$N$42,'Young Violets'!$N$45,'Young Violets'!$N$48,'Young Violets'!$N$51,'Young Violets'!$N$54,'Young Violets'!$N$57,'Young Violets'!$N$60)</c:f>
              <c:numCache>
                <c:formatCode>0.00</c:formatCode>
                <c:ptCount val="20"/>
                <c:pt idx="0">
                  <c:v>19.90909090909091</c:v>
                </c:pt>
                <c:pt idx="1">
                  <c:v>20</c:v>
                </c:pt>
                <c:pt idx="2">
                  <c:v>20.181818181818183</c:v>
                </c:pt>
                <c:pt idx="3">
                  <c:v>20.272727272727273</c:v>
                </c:pt>
                <c:pt idx="4">
                  <c:v>20.454545454545453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5-4856-8B62-4BFBB304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74352"/>
        <c:axId val="1994872432"/>
      </c:lineChart>
      <c:catAx>
        <c:axId val="1994874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94872432"/>
        <c:crosses val="autoZero"/>
        <c:auto val="1"/>
        <c:lblAlgn val="ctr"/>
        <c:lblOffset val="100"/>
        <c:noMultiLvlLbl val="0"/>
      </c:catAx>
      <c:valAx>
        <c:axId val="1994872432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874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WAC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(WAC!$N$3,WAC!$N$6,WAC!$N$9,WAC!$N$12,WAC!$N$15,WAC!$N$18,WAC!$N$21,WAC!$N$24,WAC!$N$27,WAC!$N$30,WAC!$N$33,WAC!$N$36,WAC!$N$39,WAC!$N$42,WAC!$N$45,WAC!$N$48,WAC!$N$51,WAC!$N$54,WAC!$N$57,WAC!$N$60,WAC!$N$63,WAC!$N$66,WAC!$N$69)</c:f>
              <c:numCache>
                <c:formatCode>0.00</c:formatCode>
                <c:ptCount val="23"/>
                <c:pt idx="0">
                  <c:v>20.545454545454547</c:v>
                </c:pt>
                <c:pt idx="1">
                  <c:v>20.818181818181817</c:v>
                </c:pt>
                <c:pt idx="2">
                  <c:v>20.545454545454547</c:v>
                </c:pt>
                <c:pt idx="3">
                  <c:v>20.454545454545453</c:v>
                </c:pt>
                <c:pt idx="4">
                  <c:v>20.545454545454547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C-4784-A7FA-0A1F2B4B7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10400"/>
        <c:axId val="476907520"/>
      </c:lineChart>
      <c:catAx>
        <c:axId val="476910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76907520"/>
        <c:crosses val="autoZero"/>
        <c:auto val="1"/>
        <c:lblAlgn val="ctr"/>
        <c:lblOffset val="100"/>
        <c:noMultiLvlLbl val="0"/>
      </c:catAx>
      <c:valAx>
        <c:axId val="476907520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6910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Rapid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8232341474413273E-2"/>
          <c:y val="0.13949930458970794"/>
          <c:w val="0.87129396325459318"/>
          <c:h val="0.777206393328700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(Rapid!$N$3:$N$57,Rapid!$N$60,Rapid!$N$63,Rapid!$N$66,Rapid!$N$69,Rapid!$N$72,Rapid!$N$75)</c:f>
              <c:numCache>
                <c:formatCode>0.00</c:formatCode>
                <c:ptCount val="61"/>
                <c:pt idx="0">
                  <c:v>19</c:v>
                </c:pt>
                <c:pt idx="3">
                  <c:v>19.545454545454547</c:v>
                </c:pt>
                <c:pt idx="6">
                  <c:v>19.636363636363637</c:v>
                </c:pt>
                <c:pt idx="9">
                  <c:v>19.454545454545453</c:v>
                </c:pt>
                <c:pt idx="12">
                  <c:v>19.454545454545453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6-42CD-9A87-195CB1E2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976384"/>
        <c:axId val="2116977344"/>
      </c:lineChart>
      <c:catAx>
        <c:axId val="2116976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6977344"/>
        <c:crosses val="autoZero"/>
        <c:auto val="1"/>
        <c:lblAlgn val="ctr"/>
        <c:lblOffset val="100"/>
        <c:noMultiLvlLbl val="0"/>
      </c:catAx>
      <c:valAx>
        <c:axId val="2116977344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976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Liefering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(Liefering!$N$3:$N$57,Liefering!$N$60,Liefering!$N$63,Liefering!$N$66,Liefering!$N$69,Liefering!$N$72)</c:f>
              <c:numCache>
                <c:formatCode>General</c:formatCode>
                <c:ptCount val="60"/>
                <c:pt idx="0" formatCode="0.00">
                  <c:v>18.454545454545453</c:v>
                </c:pt>
                <c:pt idx="3" formatCode="0.00">
                  <c:v>18.636363636363637</c:v>
                </c:pt>
                <c:pt idx="6" formatCode="0.00">
                  <c:v>18.727272727272727</c:v>
                </c:pt>
                <c:pt idx="9" formatCode="0.00">
                  <c:v>18.636363636363637</c:v>
                </c:pt>
                <c:pt idx="12" formatCode="0.00">
                  <c:v>18.636363636363637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1-44FB-9866-8D9D02C95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812928"/>
        <c:axId val="477611184"/>
      </c:lineChart>
      <c:catAx>
        <c:axId val="2117812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477611184"/>
        <c:crosses val="autoZero"/>
        <c:auto val="1"/>
        <c:lblAlgn val="ctr"/>
        <c:lblOffset val="100"/>
        <c:noMultiLvlLbl val="0"/>
      </c:catAx>
      <c:valAx>
        <c:axId val="477611184"/>
        <c:scaling>
          <c:orientation val="minMax"/>
          <c:max val="22"/>
          <c:min val="1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812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Verlauf Altersdurchschnitt</a:t>
            </a:r>
            <a:r>
              <a:rPr lang="de-DE" baseline="0"/>
              <a:t> Sturm II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(Sturm!$N$3:$N$57,Sturm!$N$60,Sturm!$N$63,Sturm!$N$66,Sturm!$N$69,Sturm!$N$72,Sturm!$N$75,Sturm!$N$78)</c:f>
              <c:numCache>
                <c:formatCode>General</c:formatCode>
                <c:ptCount val="62"/>
                <c:pt idx="0" formatCode="0.00">
                  <c:v>19.818181818181817</c:v>
                </c:pt>
                <c:pt idx="3" formatCode="0.00">
                  <c:v>20</c:v>
                </c:pt>
                <c:pt idx="6" formatCode="0.00">
                  <c:v>19.818181818181817</c:v>
                </c:pt>
                <c:pt idx="9" formatCode="0.00">
                  <c:v>20.09090909090909</c:v>
                </c:pt>
                <c:pt idx="12" formatCode="0.00">
                  <c:v>19.727272727272727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5-43D2-BA9D-16455E6F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75312"/>
        <c:axId val="381445744"/>
      </c:lineChart>
      <c:catAx>
        <c:axId val="1994875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1445744"/>
        <c:crosses val="autoZero"/>
        <c:auto val="1"/>
        <c:lblAlgn val="ctr"/>
        <c:lblOffset val="100"/>
        <c:noMultiLvlLbl val="0"/>
      </c:catAx>
      <c:valAx>
        <c:axId val="381445744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8753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100"/>
              <a:t>Verlauf Altersdurchschnitt Altach Juniors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('Altach Juniors'!$N$3,'Altach Juniors'!$N$6,'Altach Juniors'!$N$9,'Altach Juniors'!$N$12,'Altach Juniors'!$N$15,'Altach Juniors'!$N$18,'Altach Juniors'!$N$21,'Altach Juniors'!$N$24,'Altach Juniors'!$N$27,'Altach Juniors'!$N$30,'Altach Juniors'!$N$33,'Altach Juniors'!$N$36,'Altach Juniors'!$N$39,'Altach Juniors'!$N$42,'Altach Juniors'!$N$45,'Altach Juniors'!$N$48,'Altach Juniors'!$N$51,'Altach Juniors'!$N$54,'Altach Juniors'!$N$57)</c:f>
              <c:numCache>
                <c:formatCode>0.00</c:formatCode>
                <c:ptCount val="19"/>
                <c:pt idx="0">
                  <c:v>18.454545454545453</c:v>
                </c:pt>
                <c:pt idx="1">
                  <c:v>19.09090909090909</c:v>
                </c:pt>
                <c:pt idx="2">
                  <c:v>18.454545454545453</c:v>
                </c:pt>
                <c:pt idx="3">
                  <c:v>18.90909090909091</c:v>
                </c:pt>
                <c:pt idx="4">
                  <c:v>18.818181818181817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F-43FF-B35C-F11B81ED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04784"/>
        <c:axId val="2109398816"/>
      </c:lineChart>
      <c:catAx>
        <c:axId val="477404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9398816"/>
        <c:crosses val="autoZero"/>
        <c:auto val="1"/>
        <c:lblAlgn val="ctr"/>
        <c:lblOffset val="100"/>
        <c:noMultiLvlLbl val="0"/>
      </c:catAx>
      <c:valAx>
        <c:axId val="2109398816"/>
        <c:scaling>
          <c:orientation val="minMax"/>
          <c:max val="22.5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40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Liefering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(Liefering!$N$3:$N$57,Liefering!$N$60,Liefering!$N$63,Liefering!$N$66,Liefering!$N$69,Liefering!$N$72)</c:f>
              <c:numCache>
                <c:formatCode>General</c:formatCode>
                <c:ptCount val="60"/>
                <c:pt idx="0" formatCode="0.00">
                  <c:v>18.454545454545453</c:v>
                </c:pt>
                <c:pt idx="3" formatCode="0.00">
                  <c:v>18.636363636363637</c:v>
                </c:pt>
                <c:pt idx="6" formatCode="0.00">
                  <c:v>18.727272727272727</c:v>
                </c:pt>
                <c:pt idx="9" formatCode="0.00">
                  <c:v>18.636363636363637</c:v>
                </c:pt>
                <c:pt idx="12" formatCode="0.00">
                  <c:v>18.636363636363637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2A7-BE9A-D3E8A3CA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812928"/>
        <c:axId val="477611184"/>
      </c:lineChart>
      <c:catAx>
        <c:axId val="2117812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477611184"/>
        <c:crosses val="autoZero"/>
        <c:auto val="1"/>
        <c:lblAlgn val="ctr"/>
        <c:lblOffset val="100"/>
        <c:noMultiLvlLbl val="0"/>
      </c:catAx>
      <c:valAx>
        <c:axId val="477611184"/>
        <c:scaling>
          <c:orientation val="minMax"/>
          <c:max val="22.5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8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Sturm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(Sturm!$N$3:$N$57,Sturm!$N$60,Sturm!$N$63,Sturm!$N$66,Sturm!$N$69,Sturm!$N$72,Sturm!$N$75,Sturm!$N$78,Sturm!$N$78,Sturm!$N$79,Sturm!$N$79)</c:f>
              <c:numCache>
                <c:formatCode>General</c:formatCode>
                <c:ptCount val="65"/>
                <c:pt idx="0" formatCode="0.00">
                  <c:v>19.818181818181817</c:v>
                </c:pt>
                <c:pt idx="3" formatCode="0.00">
                  <c:v>20</c:v>
                </c:pt>
                <c:pt idx="6" formatCode="0.00">
                  <c:v>19.818181818181817</c:v>
                </c:pt>
                <c:pt idx="9" formatCode="0.00">
                  <c:v>20.09090909090909</c:v>
                </c:pt>
                <c:pt idx="12" formatCode="0.00">
                  <c:v>19.727272727272727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D75-A882-C5C76B0A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75312"/>
        <c:axId val="381445744"/>
      </c:lineChart>
      <c:catAx>
        <c:axId val="1994875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1445744"/>
        <c:crosses val="autoZero"/>
        <c:auto val="1"/>
        <c:lblAlgn val="ctr"/>
        <c:lblOffset val="100"/>
        <c:noMultiLvlLbl val="0"/>
      </c:catAx>
      <c:valAx>
        <c:axId val="381445744"/>
        <c:scaling>
          <c:orientation val="minMax"/>
          <c:max val="22.5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8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LASK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(LASK!$N$3,LASK!$N$6,LASK!$N$9,LASK!$N$12,LASK!$N$15,LASK!$N$18,LASK!$N$21,LASK!$N$24,LASK!$N$27,LASK!$N$30,LASK!$N$33,LASK!$N$36,LASK!$N$39,LASK!$N$42,LASK!$N$45,LASK!$N$48,LASK!$N$51,LASK!$N$54,LASK!$N$57,LASK!$N$60,LASK!$N$63,LASK!$N$66,LASK!$N$69,LASK!$N$72)</c:f>
              <c:numCache>
                <c:formatCode>0.00</c:formatCode>
                <c:ptCount val="24"/>
                <c:pt idx="0">
                  <c:v>19.727272727272727</c:v>
                </c:pt>
                <c:pt idx="1">
                  <c:v>20</c:v>
                </c:pt>
                <c:pt idx="2">
                  <c:v>19.90909090909091</c:v>
                </c:pt>
                <c:pt idx="3">
                  <c:v>19.272727272727273</c:v>
                </c:pt>
                <c:pt idx="4">
                  <c:v>19.727272727272727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5-4FC2-8AD0-D4589CA41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39968"/>
        <c:axId val="2063741408"/>
      </c:lineChart>
      <c:catAx>
        <c:axId val="2063739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3741408"/>
        <c:crosses val="autoZero"/>
        <c:auto val="1"/>
        <c:lblAlgn val="ctr"/>
        <c:lblOffset val="100"/>
        <c:noMultiLvlLbl val="0"/>
      </c:catAx>
      <c:valAx>
        <c:axId val="2063741408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739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200"/>
              <a:t>Verlauf</a:t>
            </a:r>
            <a:r>
              <a:rPr lang="de-DE" sz="1100"/>
              <a:t> Altersdurchschnitt Young Violets</a:t>
            </a:r>
          </a:p>
        </c:rich>
      </c:tx>
      <c:layout>
        <c:manualLayout>
          <c:xMode val="edge"/>
          <c:yMode val="edge"/>
          <c:x val="0.1235814647348332"/>
          <c:y val="4.2105263157894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390774402791799"/>
          <c:y val="0.31880701754385965"/>
          <c:w val="0.85063125406297535"/>
          <c:h val="0.58857355988396187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('Young Violets'!$N$3,'Young Violets'!$N$6,'Young Violets'!$N$9,'Young Violets'!$N$12,'Young Violets'!$N$15,'Young Violets'!$N$18,'Young Violets'!$N$21,'Young Violets'!$N$24,'Young Violets'!$N$27,'Young Violets'!$N$30,'Young Violets'!$N$33,'Young Violets'!$N$36,'Young Violets'!$N$39,'Young Violets'!$N$42,'Young Violets'!$N$45,'Young Violets'!$N$48,'Young Violets'!$N$51,'Young Violets'!$N$54,'Young Violets'!$N$57,'Young Violets'!$N$60)</c:f>
              <c:numCache>
                <c:formatCode>0.00</c:formatCode>
                <c:ptCount val="20"/>
                <c:pt idx="0">
                  <c:v>19.90909090909091</c:v>
                </c:pt>
                <c:pt idx="1">
                  <c:v>20</c:v>
                </c:pt>
                <c:pt idx="2">
                  <c:v>20.181818181818183</c:v>
                </c:pt>
                <c:pt idx="3">
                  <c:v>20.272727272727273</c:v>
                </c:pt>
                <c:pt idx="4">
                  <c:v>20.454545454545453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1-47D7-9E48-A8703B41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74352"/>
        <c:axId val="1994872432"/>
      </c:lineChart>
      <c:catAx>
        <c:axId val="1994874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94872432"/>
        <c:crosses val="autoZero"/>
        <c:auto val="1"/>
        <c:lblAlgn val="ctr"/>
        <c:lblOffset val="100"/>
        <c:noMultiLvlLbl val="0"/>
      </c:catAx>
      <c:valAx>
        <c:axId val="1994872432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8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WAC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(WAC!$N$3,WAC!$N$6,WAC!$N$9,WAC!$N$12,WAC!$N$15,WAC!$N$18,WAC!$N$21,WAC!$N$24,WAC!$N$27,WAC!$N$30,WAC!$N$33,WAC!$N$36,WAC!$N$39,WAC!$N$42,WAC!$N$45,WAC!$N$48,WAC!$N$51,WAC!$N$54,WAC!$N$57,WAC!$N$60,WAC!$N$63,WAC!$N$66,WAC!$N$69)</c:f>
              <c:numCache>
                <c:formatCode>0.00</c:formatCode>
                <c:ptCount val="23"/>
                <c:pt idx="0">
                  <c:v>20.545454545454547</c:v>
                </c:pt>
                <c:pt idx="1">
                  <c:v>20.818181818181817</c:v>
                </c:pt>
                <c:pt idx="2">
                  <c:v>20.545454545454547</c:v>
                </c:pt>
                <c:pt idx="3">
                  <c:v>20.454545454545453</c:v>
                </c:pt>
                <c:pt idx="4">
                  <c:v>20.545454545454547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A-42AE-BF37-048BF118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10400"/>
        <c:axId val="476907520"/>
      </c:lineChart>
      <c:catAx>
        <c:axId val="476910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76907520"/>
        <c:crosses val="autoZero"/>
        <c:auto val="1"/>
        <c:lblAlgn val="ctr"/>
        <c:lblOffset val="100"/>
        <c:noMultiLvlLbl val="0"/>
      </c:catAx>
      <c:valAx>
        <c:axId val="476907520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6910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/>
              <a:t>Verlauf Altersdurchschnitt Rapid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36330026558192"/>
          <c:y val="0.32618542108987969"/>
          <c:w val="0.85099152609327178"/>
          <c:h val="0.5959660297239913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(Rapid!$N$3:$N$57,Rapid!$N$60,Rapid!$N$63,Rapid!$N$66,Rapid!$N$69,Rapid!$N$72,Rapid!$N$75)</c:f>
              <c:numCache>
                <c:formatCode>0.00</c:formatCode>
                <c:ptCount val="61"/>
                <c:pt idx="0">
                  <c:v>19</c:v>
                </c:pt>
                <c:pt idx="3">
                  <c:v>19.545454545454547</c:v>
                </c:pt>
                <c:pt idx="6">
                  <c:v>19.636363636363637</c:v>
                </c:pt>
                <c:pt idx="9">
                  <c:v>19.454545454545453</c:v>
                </c:pt>
                <c:pt idx="12">
                  <c:v>19.454545454545453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A-4D8A-865C-EF628B6AF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976384"/>
        <c:axId val="2116977344"/>
      </c:lineChart>
      <c:catAx>
        <c:axId val="2116976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6977344"/>
        <c:crosses val="autoZero"/>
        <c:auto val="1"/>
        <c:lblAlgn val="ctr"/>
        <c:lblOffset val="100"/>
        <c:noMultiLvlLbl val="0"/>
      </c:catAx>
      <c:valAx>
        <c:axId val="2116977344"/>
        <c:scaling>
          <c:orientation val="minMax"/>
          <c:max val="22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976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Verlauf Altersdurchschnitt JWR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JWR!$N$3</c:f>
              <c:strCache>
                <c:ptCount val="1"/>
                <c:pt idx="0">
                  <c:v>19,30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5E-40A8-B8B2-CDC4EB1B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397856"/>
        <c:axId val="2051367488"/>
      </c:lineChart>
      <c:catAx>
        <c:axId val="2109397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1367488"/>
        <c:crosses val="autoZero"/>
        <c:auto val="1"/>
        <c:lblAlgn val="ctr"/>
        <c:lblOffset val="100"/>
        <c:noMultiLvlLbl val="0"/>
      </c:catAx>
      <c:valAx>
        <c:axId val="2051367488"/>
        <c:scaling>
          <c:orientation val="minMax"/>
          <c:max val="21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93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24766</xdr:colOff>
      <xdr:row>3</xdr:row>
      <xdr:rowOff>179070</xdr:rowOff>
    </xdr:from>
    <xdr:to>
      <xdr:col>6</xdr:col>
      <xdr:colOff>769620</xdr:colOff>
      <xdr:row>14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E601E8-DAA8-4D21-B70E-DF7D80364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2222077</xdr:colOff>
      <xdr:row>26</xdr:row>
      <xdr:rowOff>9313</xdr:rowOff>
    </xdr:from>
    <xdr:to>
      <xdr:col>7</xdr:col>
      <xdr:colOff>0</xdr:colOff>
      <xdr:row>35</xdr:row>
      <xdr:rowOff>169545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EDAD5A-D6A8-4321-B042-503E73DD9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</xdr:row>
      <xdr:rowOff>24765</xdr:rowOff>
    </xdr:from>
    <xdr:to>
      <xdr:col>12</xdr:col>
      <xdr:colOff>777240</xdr:colOff>
      <xdr:row>14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84D5ABB-AB48-4363-A89F-D23DB6388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1904</xdr:colOff>
      <xdr:row>14</xdr:row>
      <xdr:rowOff>171451</xdr:rowOff>
    </xdr:from>
    <xdr:to>
      <xdr:col>13</xdr:col>
      <xdr:colOff>3809</xdr:colOff>
      <xdr:row>24</xdr:row>
      <xdr:rowOff>171450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D968230-4E24-4B6C-B60A-303ACC5A8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7619</xdr:colOff>
      <xdr:row>14</xdr:row>
      <xdr:rowOff>173356</xdr:rowOff>
    </xdr:from>
    <xdr:to>
      <xdr:col>6</xdr:col>
      <xdr:colOff>771524</xdr:colOff>
      <xdr:row>25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4D7B3D98-CCB7-43FA-A378-6AB9295E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9526</xdr:colOff>
      <xdr:row>15</xdr:row>
      <xdr:rowOff>1</xdr:rowOff>
    </xdr:from>
    <xdr:to>
      <xdr:col>19</xdr:col>
      <xdr:colOff>1905</xdr:colOff>
      <xdr:row>25</xdr:row>
      <xdr:rowOff>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3BE02CE-27FD-4C13-BA44-D753D18CC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7620</xdr:colOff>
      <xdr:row>26</xdr:row>
      <xdr:rowOff>9524</xdr:rowOff>
    </xdr:from>
    <xdr:to>
      <xdr:col>12</xdr:col>
      <xdr:colOff>779145</xdr:colOff>
      <xdr:row>36</xdr:row>
      <xdr:rowOff>9524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D22BEC3-091C-4A2C-8C26-19A66CCEF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9526</xdr:colOff>
      <xdr:row>4</xdr:row>
      <xdr:rowOff>15240</xdr:rowOff>
    </xdr:from>
    <xdr:to>
      <xdr:col>19</xdr:col>
      <xdr:colOff>5715</xdr:colOff>
      <xdr:row>14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3A8F69F-7495-48EC-9CBD-841BD88A5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752475</xdr:colOff>
      <xdr:row>1</xdr:row>
      <xdr:rowOff>24765</xdr:rowOff>
    </xdr:from>
    <xdr:to>
      <xdr:col>13</xdr:col>
      <xdr:colOff>19051</xdr:colOff>
      <xdr:row>3</xdr:row>
      <xdr:rowOff>9525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54EEA7C4-D595-6E3A-2798-B1C34DC689EC}"/>
            </a:ext>
          </a:extLst>
        </xdr:cNvPr>
        <xdr:cNvSpPr txBox="1"/>
      </xdr:nvSpPr>
      <xdr:spPr>
        <a:xfrm>
          <a:off x="4229100" y="205740"/>
          <a:ext cx="6724651" cy="346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2400" b="1" u="sng"/>
            <a:t>Durchschnittsalter Amateur-Teams bis Regionalliga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1</xdr:row>
      <xdr:rowOff>18097</xdr:rowOff>
    </xdr:from>
    <xdr:to>
      <xdr:col>20</xdr:col>
      <xdr:colOff>643890</xdr:colOff>
      <xdr:row>16</xdr:row>
      <xdr:rowOff>46672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B0A13F-E167-EEE5-0FA1-6D2DF8E1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0.0457</cdr:x>
      <cdr:y>0.11354</cdr:y>
    </cdr:from>
    <cdr:to>
      <cdr:x>0.19154</cdr:x>
      <cdr:y>0.28542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3B54AC51-E967-BAA8-66DC-36323023090B}"/>
            </a:ext>
          </a:extLst>
        </cdr:cNvPr>
        <cdr:cNvSpPr txBox="1"/>
      </cdr:nvSpPr>
      <cdr:spPr>
        <a:xfrm xmlns:a="http://schemas.openxmlformats.org/drawingml/2006/main">
          <a:off x="179070" y="207645"/>
          <a:ext cx="5715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0.04238</cdr:x>
      <cdr:y>0.09812</cdr:y>
    </cdr:from>
    <cdr:to>
      <cdr:x>0.17389</cdr:x>
      <cdr:y>0.24426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537F287-BF35-144D-9754-B427F9DFD82C}"/>
            </a:ext>
          </a:extLst>
        </cdr:cNvPr>
        <cdr:cNvSpPr txBox="1"/>
      </cdr:nvSpPr>
      <cdr:spPr>
        <a:xfrm xmlns:a="http://schemas.openxmlformats.org/drawingml/2006/main">
          <a:off x="165734" y="179070"/>
          <a:ext cx="5143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321945</xdr:colOff>
      <xdr:row>0</xdr:row>
      <xdr:rowOff>160972</xdr:rowOff>
    </xdr:from>
    <xdr:to>
      <xdr:col>20</xdr:col>
      <xdr:colOff>154305</xdr:colOff>
      <xdr:row>16</xdr:row>
      <xdr:rowOff>8572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26E5CE-7D40-7C06-3BBE-AC90113D2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706755</xdr:colOff>
      <xdr:row>1</xdr:row>
      <xdr:rowOff>37147</xdr:rowOff>
    </xdr:from>
    <xdr:to>
      <xdr:col>20</xdr:col>
      <xdr:colOff>531495</xdr:colOff>
      <xdr:row>16</xdr:row>
      <xdr:rowOff>65722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E57925-A3E0-CD4D-36D3-237EEC0A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0</xdr:row>
      <xdr:rowOff>180022</xdr:rowOff>
    </xdr:from>
    <xdr:to>
      <xdr:col>20</xdr:col>
      <xdr:colOff>701040</xdr:colOff>
      <xdr:row>16</xdr:row>
      <xdr:rowOff>27622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A6BA92-E670-A54D-0914-E0EB01B2A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0</xdr:row>
      <xdr:rowOff>180022</xdr:rowOff>
    </xdr:from>
    <xdr:to>
      <xdr:col>20</xdr:col>
      <xdr:colOff>701040</xdr:colOff>
      <xdr:row>16</xdr:row>
      <xdr:rowOff>27622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068572-C3BF-6299-7B38-F327E2AE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27622</xdr:rowOff>
    </xdr:from>
    <xdr:to>
      <xdr:col>20</xdr:col>
      <xdr:colOff>621030</xdr:colOff>
      <xdr:row>16</xdr:row>
      <xdr:rowOff>56197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8FD28C-7AFA-7455-1A9D-C894C2F07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779145</xdr:colOff>
      <xdr:row>1</xdr:row>
      <xdr:rowOff>2857</xdr:rowOff>
    </xdr:from>
    <xdr:to>
      <xdr:col>20</xdr:col>
      <xdr:colOff>607695</xdr:colOff>
      <xdr:row>16</xdr:row>
      <xdr:rowOff>29527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8D4C87-23EF-C3D9-C603-92105453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563880</xdr:colOff>
      <xdr:row>1</xdr:row>
      <xdr:rowOff>25717</xdr:rowOff>
    </xdr:from>
    <xdr:to>
      <xdr:col>20</xdr:col>
      <xdr:colOff>382905</xdr:colOff>
      <xdr:row>16</xdr:row>
      <xdr:rowOff>54292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BFB294-6BE0-4218-E781-D7E55F33F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4095-E1F2-47D7-96E1-2BBE5F9339F6}">
  <sheetPr>
    <pageSetUpPr fitToPage="1"/>
  </sheetPr>
  <dimension ref="A1:B13"/>
  <sheetViews>
    <sheetView tabSelected="1" zoomScaleNormal="100" workbookViewId="0">
      <selection activeCell="B24" sqref="B24"/>
    </sheetView>
  </sheetViews>
  <sheetFormatPr baseColWidth="10" defaultRowHeight="14.4" x14ac:dyDescent="0.3"/>
  <cols>
    <col min="1" max="1" width="12.77734375" bestFit="1" customWidth="1"/>
    <col min="2" max="2" width="32.44140625" bestFit="1" customWidth="1"/>
    <col min="8" max="8" width="5" customWidth="1"/>
    <col min="14" max="14" width="4.5546875" customWidth="1"/>
  </cols>
  <sheetData>
    <row r="1" spans="1:2" x14ac:dyDescent="0.3">
      <c r="A1" s="2" t="s">
        <v>71</v>
      </c>
      <c r="B1" s="2" t="s">
        <v>124</v>
      </c>
    </row>
    <row r="2" spans="1:2" x14ac:dyDescent="0.3">
      <c r="A2" s="4" t="s">
        <v>51</v>
      </c>
      <c r="B2" s="5">
        <f ca="1">Liefering!N1</f>
        <v>18.618181818181817</v>
      </c>
    </row>
    <row r="3" spans="1:2" x14ac:dyDescent="0.3">
      <c r="A3" s="4" t="s">
        <v>40</v>
      </c>
      <c r="B3" s="5">
        <f ca="1">'Altach Juniors'!N1</f>
        <v>18.745454545454542</v>
      </c>
    </row>
    <row r="4" spans="1:2" x14ac:dyDescent="0.3">
      <c r="A4" s="4" t="s">
        <v>49</v>
      </c>
      <c r="B4" s="5">
        <f ca="1">Rapid!N1</f>
        <v>19.418181818181818</v>
      </c>
    </row>
    <row r="5" spans="1:2" x14ac:dyDescent="0.3">
      <c r="A5" s="2" t="s">
        <v>33</v>
      </c>
      <c r="B5" s="3">
        <f ca="1">JWR!N1</f>
        <v>19.678282828282828</v>
      </c>
    </row>
    <row r="6" spans="1:2" x14ac:dyDescent="0.3">
      <c r="A6" s="4" t="s">
        <v>4</v>
      </c>
      <c r="B6" s="5">
        <f ca="1">LASK!N1</f>
        <v>19.727272727272727</v>
      </c>
    </row>
    <row r="7" spans="1:2" x14ac:dyDescent="0.3">
      <c r="A7" s="4" t="s">
        <v>50</v>
      </c>
      <c r="B7" s="5">
        <f ca="1">Sturm!N1</f>
        <v>19.890909090909087</v>
      </c>
    </row>
    <row r="8" spans="1:2" x14ac:dyDescent="0.3">
      <c r="A8" s="4" t="s">
        <v>41</v>
      </c>
      <c r="B8" s="5">
        <f ca="1">'Young Violets'!N1</f>
        <v>20.163636363636364</v>
      </c>
    </row>
    <row r="9" spans="1:2" x14ac:dyDescent="0.3">
      <c r="A9" s="4" t="s">
        <v>16</v>
      </c>
      <c r="B9" s="5">
        <f ca="1">WAC!N1</f>
        <v>20.581818181818182</v>
      </c>
    </row>
    <row r="11" spans="1:2" x14ac:dyDescent="0.3">
      <c r="B11" s="9"/>
    </row>
    <row r="13" spans="1:2" x14ac:dyDescent="0.3">
      <c r="A13" s="4"/>
      <c r="B13" s="4"/>
    </row>
  </sheetData>
  <autoFilter ref="A1:B1" xr:uid="{A43A4095-E1F2-47D7-96E1-2BBE5F9339F6}">
    <sortState xmlns:xlrd2="http://schemas.microsoft.com/office/spreadsheetml/2017/richdata2" ref="A2:B9">
      <sortCondition ref="B1"/>
    </sortState>
  </autoFilter>
  <sortState xmlns:xlrd2="http://schemas.microsoft.com/office/spreadsheetml/2017/richdata2" ref="A2:B9">
    <sortCondition ref="B2:B9"/>
  </sortState>
  <pageMargins left="0.7" right="0.7" top="0.78740157499999996" bottom="0.78740157499999996" header="0.3" footer="0.3"/>
  <pageSetup paperSize="9" scale="56" orientation="landscape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FA24-3406-41A0-A4BC-C12C2626EFAE}">
  <dimension ref="A1:Q78"/>
  <sheetViews>
    <sheetView workbookViewId="0">
      <selection activeCell="Q39" sqref="Q39"/>
    </sheetView>
  </sheetViews>
  <sheetFormatPr baseColWidth="10" defaultRowHeight="14.4" x14ac:dyDescent="0.3"/>
  <cols>
    <col min="16" max="16" width="15.5546875" customWidth="1"/>
  </cols>
  <sheetData>
    <row r="1" spans="1:14" x14ac:dyDescent="0.3">
      <c r="N1" s="1">
        <f ca="1">AVERAGE(N3:N99)</f>
        <v>19.890909090909087</v>
      </c>
    </row>
    <row r="2" spans="1:14" x14ac:dyDescent="0.3">
      <c r="A2" t="s">
        <v>46</v>
      </c>
      <c r="B2" t="s">
        <v>67</v>
      </c>
      <c r="C2" t="s">
        <v>66</v>
      </c>
      <c r="D2" t="s">
        <v>102</v>
      </c>
      <c r="E2" t="s">
        <v>18</v>
      </c>
      <c r="F2" t="s">
        <v>69</v>
      </c>
      <c r="G2" t="s">
        <v>57</v>
      </c>
      <c r="H2" t="s">
        <v>76</v>
      </c>
      <c r="I2" t="s">
        <v>65</v>
      </c>
      <c r="J2" t="s">
        <v>68</v>
      </c>
      <c r="K2" t="s">
        <v>74</v>
      </c>
      <c r="L2" t="s">
        <v>70</v>
      </c>
      <c r="N2" s="1"/>
    </row>
    <row r="3" spans="1:14" x14ac:dyDescent="0.3">
      <c r="B3">
        <f ca="1">DATEDIF(VLOOKUP(B2,$P$18:$Q$100,2,FALSE),TODAY(),"Y")</f>
        <v>18</v>
      </c>
      <c r="C3">
        <f t="shared" ref="C3:L3" ca="1" si="0">DATEDIF(VLOOKUP(C2,$P$18:$Q$100,2,FALSE),TODAY(),"Y")</f>
        <v>19</v>
      </c>
      <c r="D3">
        <f t="shared" ca="1" si="0"/>
        <v>26</v>
      </c>
      <c r="E3">
        <f t="shared" ca="1" si="0"/>
        <v>23</v>
      </c>
      <c r="F3">
        <f t="shared" ca="1" si="0"/>
        <v>20</v>
      </c>
      <c r="G3">
        <f t="shared" ca="1" si="0"/>
        <v>19</v>
      </c>
      <c r="H3">
        <f t="shared" ca="1" si="0"/>
        <v>16</v>
      </c>
      <c r="I3">
        <f t="shared" ca="1" si="0"/>
        <v>21</v>
      </c>
      <c r="J3">
        <f t="shared" ca="1" si="0"/>
        <v>19</v>
      </c>
      <c r="K3">
        <f t="shared" ca="1" si="0"/>
        <v>19</v>
      </c>
      <c r="L3">
        <f t="shared" ca="1" si="0"/>
        <v>18</v>
      </c>
      <c r="N3" s="1">
        <f ca="1">AVERAGE(B3:M3)</f>
        <v>19.818181818181817</v>
      </c>
    </row>
    <row r="5" spans="1:14" x14ac:dyDescent="0.3">
      <c r="A5" t="s">
        <v>46</v>
      </c>
      <c r="B5" t="s">
        <v>117</v>
      </c>
      <c r="C5" t="s">
        <v>66</v>
      </c>
      <c r="D5" t="s">
        <v>102</v>
      </c>
      <c r="E5" t="s">
        <v>118</v>
      </c>
      <c r="F5" t="s">
        <v>69</v>
      </c>
      <c r="G5" t="s">
        <v>57</v>
      </c>
      <c r="H5" t="s">
        <v>76</v>
      </c>
      <c r="I5" t="s">
        <v>65</v>
      </c>
      <c r="J5" t="s">
        <v>119</v>
      </c>
      <c r="K5" t="s">
        <v>74</v>
      </c>
      <c r="L5" t="s">
        <v>70</v>
      </c>
      <c r="N5" s="1"/>
    </row>
    <row r="6" spans="1:14" x14ac:dyDescent="0.3">
      <c r="B6">
        <f ca="1">DATEDIF(VLOOKUP(B5,$P$18:$Q$100,2,FALSE),TODAY(),"Y")</f>
        <v>19</v>
      </c>
      <c r="C6">
        <f t="shared" ref="C6:L6" ca="1" si="1">DATEDIF(VLOOKUP(C5,$P$18:$Q$100,2,FALSE),TODAY(),"Y")</f>
        <v>19</v>
      </c>
      <c r="D6">
        <f t="shared" ca="1" si="1"/>
        <v>26</v>
      </c>
      <c r="E6">
        <f t="shared" ca="1" si="1"/>
        <v>18</v>
      </c>
      <c r="F6">
        <f t="shared" ca="1" si="1"/>
        <v>20</v>
      </c>
      <c r="G6">
        <f t="shared" ca="1" si="1"/>
        <v>19</v>
      </c>
      <c r="H6">
        <f t="shared" ca="1" si="1"/>
        <v>16</v>
      </c>
      <c r="I6">
        <f t="shared" ca="1" si="1"/>
        <v>21</v>
      </c>
      <c r="J6">
        <f t="shared" ca="1" si="1"/>
        <v>25</v>
      </c>
      <c r="K6">
        <f t="shared" ca="1" si="1"/>
        <v>19</v>
      </c>
      <c r="L6">
        <f t="shared" ca="1" si="1"/>
        <v>18</v>
      </c>
      <c r="N6" s="1">
        <f ca="1">AVERAGE(B6:M6)</f>
        <v>20</v>
      </c>
    </row>
    <row r="8" spans="1:14" x14ac:dyDescent="0.3">
      <c r="A8" t="s">
        <v>51</v>
      </c>
      <c r="B8" t="s">
        <v>117</v>
      </c>
      <c r="C8" t="s">
        <v>66</v>
      </c>
      <c r="D8" t="s">
        <v>102</v>
      </c>
      <c r="E8" t="s">
        <v>18</v>
      </c>
      <c r="F8" t="s">
        <v>148</v>
      </c>
      <c r="G8" t="s">
        <v>57</v>
      </c>
      <c r="H8" t="s">
        <v>76</v>
      </c>
      <c r="I8" t="s">
        <v>65</v>
      </c>
      <c r="J8" t="s">
        <v>149</v>
      </c>
      <c r="K8" t="s">
        <v>74</v>
      </c>
      <c r="L8" t="s">
        <v>70</v>
      </c>
      <c r="N8" s="1"/>
    </row>
    <row r="9" spans="1:14" x14ac:dyDescent="0.3">
      <c r="B9">
        <f ca="1">DATEDIF(VLOOKUP(B8,$P$18:$Q$100,2,FALSE),TODAY(),"Y")</f>
        <v>19</v>
      </c>
      <c r="C9">
        <f t="shared" ref="C9:L9" ca="1" si="2">DATEDIF(VLOOKUP(C8,$P$18:$Q$100,2,FALSE),TODAY(),"Y")</f>
        <v>19</v>
      </c>
      <c r="D9">
        <f t="shared" ca="1" si="2"/>
        <v>26</v>
      </c>
      <c r="E9">
        <f t="shared" ca="1" si="2"/>
        <v>23</v>
      </c>
      <c r="F9">
        <f t="shared" ca="1" si="2"/>
        <v>18</v>
      </c>
      <c r="G9">
        <f t="shared" ca="1" si="2"/>
        <v>19</v>
      </c>
      <c r="H9">
        <f t="shared" ca="1" si="2"/>
        <v>16</v>
      </c>
      <c r="I9">
        <f t="shared" ca="1" si="2"/>
        <v>21</v>
      </c>
      <c r="J9">
        <f t="shared" ca="1" si="2"/>
        <v>20</v>
      </c>
      <c r="K9">
        <f t="shared" ca="1" si="2"/>
        <v>19</v>
      </c>
      <c r="L9">
        <f t="shared" ca="1" si="2"/>
        <v>18</v>
      </c>
      <c r="N9" s="1">
        <f ca="1">AVERAGE(B9:M9)</f>
        <v>19.818181818181817</v>
      </c>
    </row>
    <row r="11" spans="1:14" x14ac:dyDescent="0.3">
      <c r="A11" t="s">
        <v>50</v>
      </c>
      <c r="B11" t="s">
        <v>117</v>
      </c>
      <c r="C11" t="s">
        <v>66</v>
      </c>
      <c r="D11" t="s">
        <v>102</v>
      </c>
      <c r="E11" t="s">
        <v>18</v>
      </c>
      <c r="F11" t="s">
        <v>68</v>
      </c>
      <c r="G11" t="s">
        <v>57</v>
      </c>
      <c r="H11" t="s">
        <v>175</v>
      </c>
      <c r="I11" t="s">
        <v>65</v>
      </c>
      <c r="J11" t="s">
        <v>118</v>
      </c>
      <c r="K11" t="s">
        <v>74</v>
      </c>
      <c r="L11" t="s">
        <v>70</v>
      </c>
      <c r="N11" s="1"/>
    </row>
    <row r="12" spans="1:14" x14ac:dyDescent="0.3">
      <c r="B12">
        <f ca="1">DATEDIF(VLOOKUP(B11,$P$18:$Q$100,2,FALSE),TODAY(),"Y")</f>
        <v>19</v>
      </c>
      <c r="C12">
        <f t="shared" ref="C12:L12" ca="1" si="3">DATEDIF(VLOOKUP(C11,$P$18:$Q$100,2,FALSE),TODAY(),"Y")</f>
        <v>19</v>
      </c>
      <c r="D12">
        <f t="shared" ca="1" si="3"/>
        <v>26</v>
      </c>
      <c r="E12">
        <f t="shared" ca="1" si="3"/>
        <v>23</v>
      </c>
      <c r="F12">
        <f t="shared" ca="1" si="3"/>
        <v>19</v>
      </c>
      <c r="G12">
        <f t="shared" ca="1" si="3"/>
        <v>19</v>
      </c>
      <c r="H12">
        <f t="shared" ca="1" si="3"/>
        <v>20</v>
      </c>
      <c r="I12">
        <f t="shared" ca="1" si="3"/>
        <v>21</v>
      </c>
      <c r="J12">
        <f t="shared" ca="1" si="3"/>
        <v>18</v>
      </c>
      <c r="K12">
        <f t="shared" ca="1" si="3"/>
        <v>19</v>
      </c>
      <c r="L12">
        <f t="shared" ca="1" si="3"/>
        <v>18</v>
      </c>
      <c r="N12" s="1">
        <f ca="1">AVERAGE(B12:M12)</f>
        <v>20.09090909090909</v>
      </c>
    </row>
    <row r="14" spans="1:14" x14ac:dyDescent="0.3">
      <c r="A14" t="s">
        <v>183</v>
      </c>
      <c r="B14" t="s">
        <v>117</v>
      </c>
      <c r="C14" t="s">
        <v>66</v>
      </c>
      <c r="D14" t="s">
        <v>102</v>
      </c>
      <c r="E14" t="s">
        <v>184</v>
      </c>
      <c r="F14" t="s">
        <v>68</v>
      </c>
      <c r="G14" t="s">
        <v>57</v>
      </c>
      <c r="H14" t="s">
        <v>185</v>
      </c>
      <c r="I14" t="s">
        <v>76</v>
      </c>
      <c r="J14" t="s">
        <v>186</v>
      </c>
      <c r="K14" t="s">
        <v>187</v>
      </c>
      <c r="L14" t="s">
        <v>70</v>
      </c>
      <c r="N14" s="1"/>
    </row>
    <row r="15" spans="1:14" x14ac:dyDescent="0.3">
      <c r="B15">
        <f ca="1">DATEDIF(VLOOKUP(B14,$P$18:$Q$100,2,FALSE),TODAY(),"Y")</f>
        <v>19</v>
      </c>
      <c r="C15">
        <f t="shared" ref="C15:L15" ca="1" si="4">DATEDIF(VLOOKUP(C14,$P$18:$Q$100,2,FALSE),TODAY(),"Y")</f>
        <v>19</v>
      </c>
      <c r="D15">
        <f t="shared" ca="1" si="4"/>
        <v>26</v>
      </c>
      <c r="E15">
        <f t="shared" ca="1" si="4"/>
        <v>19</v>
      </c>
      <c r="F15">
        <f t="shared" ca="1" si="4"/>
        <v>19</v>
      </c>
      <c r="G15">
        <f t="shared" ca="1" si="4"/>
        <v>19</v>
      </c>
      <c r="H15">
        <f t="shared" ca="1" si="4"/>
        <v>19</v>
      </c>
      <c r="I15">
        <f t="shared" ca="1" si="4"/>
        <v>16</v>
      </c>
      <c r="J15">
        <f t="shared" ca="1" si="4"/>
        <v>17</v>
      </c>
      <c r="K15">
        <f t="shared" ca="1" si="4"/>
        <v>26</v>
      </c>
      <c r="L15">
        <f t="shared" ca="1" si="4"/>
        <v>18</v>
      </c>
      <c r="N15" s="1">
        <f ca="1">AVERAGE(B15:M15)</f>
        <v>19.727272727272727</v>
      </c>
    </row>
    <row r="17" spans="14:17" x14ac:dyDescent="0.3">
      <c r="N17" s="1"/>
    </row>
    <row r="18" spans="14:17" x14ac:dyDescent="0.3">
      <c r="N18" s="1"/>
      <c r="P18" t="s">
        <v>67</v>
      </c>
      <c r="Q18" s="6">
        <v>38998</v>
      </c>
    </row>
    <row r="19" spans="14:17" x14ac:dyDescent="0.3">
      <c r="P19" t="s">
        <v>18</v>
      </c>
      <c r="Q19" s="6">
        <v>37425</v>
      </c>
    </row>
    <row r="20" spans="14:17" x14ac:dyDescent="0.3">
      <c r="N20" s="1"/>
      <c r="P20" t="s">
        <v>102</v>
      </c>
      <c r="Q20" s="6">
        <v>36322</v>
      </c>
    </row>
    <row r="21" spans="14:17" x14ac:dyDescent="0.3">
      <c r="N21" s="1"/>
      <c r="P21" t="s">
        <v>57</v>
      </c>
      <c r="Q21" s="6">
        <v>38747</v>
      </c>
    </row>
    <row r="22" spans="14:17" x14ac:dyDescent="0.3">
      <c r="P22" t="s">
        <v>66</v>
      </c>
      <c r="Q22" s="6">
        <v>38602</v>
      </c>
    </row>
    <row r="23" spans="14:17" x14ac:dyDescent="0.3">
      <c r="N23" s="1"/>
      <c r="P23" t="s">
        <v>68</v>
      </c>
      <c r="Q23" s="6">
        <v>38873</v>
      </c>
    </row>
    <row r="24" spans="14:17" x14ac:dyDescent="0.3">
      <c r="N24" s="1"/>
      <c r="P24" t="s">
        <v>76</v>
      </c>
      <c r="Q24" s="6">
        <v>39824</v>
      </c>
    </row>
    <row r="25" spans="14:17" x14ac:dyDescent="0.3">
      <c r="P25" t="s">
        <v>65</v>
      </c>
      <c r="Q25" s="6">
        <v>38030</v>
      </c>
    </row>
    <row r="26" spans="14:17" x14ac:dyDescent="0.3">
      <c r="N26" s="1"/>
      <c r="P26" t="s">
        <v>74</v>
      </c>
      <c r="Q26" s="6">
        <v>38948</v>
      </c>
    </row>
    <row r="27" spans="14:17" x14ac:dyDescent="0.3">
      <c r="N27" s="1"/>
      <c r="P27" t="s">
        <v>70</v>
      </c>
      <c r="Q27" s="6">
        <v>39252</v>
      </c>
    </row>
    <row r="28" spans="14:17" x14ac:dyDescent="0.3">
      <c r="P28" t="s">
        <v>69</v>
      </c>
      <c r="Q28" s="6">
        <v>38544</v>
      </c>
    </row>
    <row r="29" spans="14:17" x14ac:dyDescent="0.3">
      <c r="N29" s="1"/>
      <c r="P29" t="s">
        <v>118</v>
      </c>
      <c r="Q29" s="6">
        <v>39243</v>
      </c>
    </row>
    <row r="30" spans="14:17" x14ac:dyDescent="0.3">
      <c r="N30" s="1"/>
      <c r="P30" t="s">
        <v>119</v>
      </c>
      <c r="Q30" s="6">
        <v>36567</v>
      </c>
    </row>
    <row r="31" spans="14:17" x14ac:dyDescent="0.3">
      <c r="P31" t="s">
        <v>117</v>
      </c>
      <c r="Q31" s="6">
        <v>38803</v>
      </c>
    </row>
    <row r="32" spans="14:17" x14ac:dyDescent="0.3">
      <c r="N32" s="1"/>
      <c r="P32" t="s">
        <v>148</v>
      </c>
      <c r="Q32" s="6">
        <v>39050</v>
      </c>
    </row>
    <row r="33" spans="14:17" x14ac:dyDescent="0.3">
      <c r="N33" s="1"/>
      <c r="P33" t="s">
        <v>149</v>
      </c>
      <c r="Q33" s="6">
        <v>38469</v>
      </c>
    </row>
    <row r="34" spans="14:17" x14ac:dyDescent="0.3">
      <c r="P34" t="s">
        <v>175</v>
      </c>
      <c r="Q34" s="6">
        <v>38419</v>
      </c>
    </row>
    <row r="35" spans="14:17" x14ac:dyDescent="0.3">
      <c r="N35" s="1"/>
      <c r="P35" t="s">
        <v>184</v>
      </c>
      <c r="Q35" s="6">
        <v>38919</v>
      </c>
    </row>
    <row r="36" spans="14:17" x14ac:dyDescent="0.3">
      <c r="N36" s="1"/>
      <c r="P36" t="s">
        <v>185</v>
      </c>
      <c r="Q36" s="6">
        <v>38799</v>
      </c>
    </row>
    <row r="37" spans="14:17" x14ac:dyDescent="0.3">
      <c r="P37" t="s">
        <v>186</v>
      </c>
      <c r="Q37" s="6">
        <v>39609</v>
      </c>
    </row>
    <row r="38" spans="14:17" x14ac:dyDescent="0.3">
      <c r="N38" s="1"/>
      <c r="P38" t="s">
        <v>187</v>
      </c>
      <c r="Q38" s="6">
        <v>36322</v>
      </c>
    </row>
    <row r="39" spans="14:17" x14ac:dyDescent="0.3">
      <c r="N39" s="1"/>
    </row>
    <row r="41" spans="14:17" x14ac:dyDescent="0.3">
      <c r="N41" s="1"/>
    </row>
    <row r="42" spans="14:17" x14ac:dyDescent="0.3">
      <c r="N42" s="1"/>
    </row>
    <row r="44" spans="14:17" x14ac:dyDescent="0.3">
      <c r="N44" s="1"/>
    </row>
    <row r="45" spans="14:17" x14ac:dyDescent="0.3">
      <c r="N45" s="1"/>
    </row>
    <row r="47" spans="14:17" x14ac:dyDescent="0.3">
      <c r="N47" s="1"/>
    </row>
    <row r="48" spans="14:17" x14ac:dyDescent="0.3">
      <c r="N48" s="1"/>
    </row>
    <row r="50" spans="14:14" x14ac:dyDescent="0.3">
      <c r="N50" s="1"/>
    </row>
    <row r="51" spans="14:14" x14ac:dyDescent="0.3">
      <c r="N51" s="1"/>
    </row>
    <row r="53" spans="14:14" x14ac:dyDescent="0.3">
      <c r="N53" s="1"/>
    </row>
    <row r="54" spans="14:14" x14ac:dyDescent="0.3">
      <c r="N54" s="1"/>
    </row>
    <row r="56" spans="14:14" x14ac:dyDescent="0.3">
      <c r="N56" s="1"/>
    </row>
    <row r="57" spans="14:14" x14ac:dyDescent="0.3">
      <c r="N57" s="1"/>
    </row>
    <row r="59" spans="14:14" x14ac:dyDescent="0.3">
      <c r="N59" s="1"/>
    </row>
    <row r="60" spans="14:14" x14ac:dyDescent="0.3">
      <c r="N60" s="1"/>
    </row>
    <row r="62" spans="14:14" x14ac:dyDescent="0.3">
      <c r="N62" s="1"/>
    </row>
    <row r="63" spans="14:14" x14ac:dyDescent="0.3">
      <c r="N63" s="1"/>
    </row>
    <row r="65" spans="14:14" x14ac:dyDescent="0.3">
      <c r="N65" s="1"/>
    </row>
    <row r="66" spans="14:14" x14ac:dyDescent="0.3">
      <c r="N66" s="1"/>
    </row>
    <row r="68" spans="14:14" x14ac:dyDescent="0.3">
      <c r="N68" s="1"/>
    </row>
    <row r="69" spans="14:14" x14ac:dyDescent="0.3">
      <c r="N69" s="1"/>
    </row>
    <row r="71" spans="14:14" x14ac:dyDescent="0.3">
      <c r="N71" s="1"/>
    </row>
    <row r="72" spans="14:14" x14ac:dyDescent="0.3">
      <c r="N72" s="1"/>
    </row>
    <row r="74" spans="14:14" x14ac:dyDescent="0.3">
      <c r="N74" s="1"/>
    </row>
    <row r="75" spans="14:14" x14ac:dyDescent="0.3">
      <c r="N75" s="1"/>
    </row>
    <row r="77" spans="14:14" x14ac:dyDescent="0.3">
      <c r="N77" s="1"/>
    </row>
    <row r="78" spans="14:14" x14ac:dyDescent="0.3">
      <c r="N78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021B-B36B-4907-BAF3-C28A440CD06D}">
  <dimension ref="A1:V35"/>
  <sheetViews>
    <sheetView workbookViewId="0">
      <selection activeCell="G13" sqref="G13"/>
    </sheetView>
  </sheetViews>
  <sheetFormatPr baseColWidth="10" defaultRowHeight="14.4" x14ac:dyDescent="0.3"/>
  <cols>
    <col min="1" max="1" width="12.88671875" style="4" bestFit="1" customWidth="1"/>
    <col min="2" max="2" width="11.5546875" style="7" customWidth="1"/>
    <col min="3" max="22" width="11.5546875" style="7"/>
    <col min="23" max="16384" width="11.5546875" style="4"/>
  </cols>
  <sheetData>
    <row r="1" spans="1:22" x14ac:dyDescent="0.3">
      <c r="B1" s="7" t="s">
        <v>126</v>
      </c>
      <c r="C1" s="7" t="s">
        <v>127</v>
      </c>
      <c r="D1" s="7" t="s">
        <v>128</v>
      </c>
      <c r="E1" s="7" t="s">
        <v>129</v>
      </c>
      <c r="F1" s="7" t="s">
        <v>130</v>
      </c>
      <c r="G1" s="7" t="s">
        <v>131</v>
      </c>
      <c r="H1" s="7" t="s">
        <v>132</v>
      </c>
      <c r="I1" s="7" t="s">
        <v>133</v>
      </c>
      <c r="J1" s="7" t="s">
        <v>134</v>
      </c>
      <c r="K1" s="7" t="s">
        <v>135</v>
      </c>
      <c r="L1" s="7" t="s">
        <v>136</v>
      </c>
      <c r="M1" s="7" t="s">
        <v>137</v>
      </c>
      <c r="N1" s="7" t="s">
        <v>138</v>
      </c>
      <c r="O1" s="7" t="s">
        <v>139</v>
      </c>
      <c r="P1" s="7" t="s">
        <v>140</v>
      </c>
      <c r="Q1" s="7" t="s">
        <v>141</v>
      </c>
      <c r="R1" s="7" t="s">
        <v>142</v>
      </c>
      <c r="S1" s="7" t="s">
        <v>143</v>
      </c>
      <c r="T1" s="7" t="s">
        <v>144</v>
      </c>
      <c r="U1" s="7" t="s">
        <v>145</v>
      </c>
      <c r="V1" s="7" t="s">
        <v>146</v>
      </c>
    </row>
    <row r="2" spans="1:22" x14ac:dyDescent="0.3">
      <c r="A2" s="4" t="s">
        <v>33</v>
      </c>
      <c r="B2" s="8">
        <f ca="1">JWR!N3</f>
        <v>19.3</v>
      </c>
      <c r="C2" s="5">
        <f ca="1">JWR!N6</f>
        <v>18.363636363636363</v>
      </c>
      <c r="D2" s="8">
        <f ca="1">JWR!N9</f>
        <v>20.648148148148149</v>
      </c>
      <c r="E2" s="8">
        <f ca="1">JWR!N12</f>
        <v>19.616666666666667</v>
      </c>
      <c r="F2" s="8">
        <f>JWR!O12</f>
        <v>0</v>
      </c>
      <c r="G2" s="8">
        <f>JWR!P12</f>
        <v>0</v>
      </c>
      <c r="H2" s="8">
        <f>JWR!Q12</f>
        <v>0</v>
      </c>
      <c r="I2" s="8">
        <f>JWR!R12</f>
        <v>0</v>
      </c>
      <c r="J2" s="8">
        <f>JWR!S12</f>
        <v>0</v>
      </c>
      <c r="K2" s="8">
        <f>JWR!T12</f>
        <v>0</v>
      </c>
      <c r="L2" s="8"/>
      <c r="M2" s="5"/>
      <c r="N2" s="8"/>
      <c r="O2" s="5"/>
      <c r="P2" s="8"/>
      <c r="Q2" s="5"/>
      <c r="R2" s="8"/>
      <c r="S2" s="5"/>
      <c r="T2" s="8"/>
      <c r="U2" s="5"/>
      <c r="V2" s="8"/>
    </row>
    <row r="3" spans="1:22" x14ac:dyDescent="0.3">
      <c r="A3" s="4" t="s">
        <v>4</v>
      </c>
      <c r="B3" s="5">
        <f ca="1">LASK!N3</f>
        <v>19.727272727272727</v>
      </c>
      <c r="C3" s="5">
        <f ca="1">LASK!N6</f>
        <v>20</v>
      </c>
      <c r="D3" s="5">
        <f ca="1">LASK!N9</f>
        <v>19.90909090909091</v>
      </c>
      <c r="E3" s="5">
        <f ca="1">LASK!N12</f>
        <v>19.272727272727273</v>
      </c>
      <c r="F3" s="5">
        <f>LASK!O12</f>
        <v>0</v>
      </c>
      <c r="G3" s="5">
        <f>LASK!P12</f>
        <v>0</v>
      </c>
      <c r="H3" s="5">
        <f>LASK!Q12</f>
        <v>0</v>
      </c>
      <c r="I3" s="5">
        <f>LASK!R12</f>
        <v>0</v>
      </c>
      <c r="J3" s="5">
        <f>LASK!S12</f>
        <v>0</v>
      </c>
      <c r="K3" s="5">
        <f>LASK!T12</f>
        <v>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3">
      <c r="A4" s="4" t="s">
        <v>125</v>
      </c>
      <c r="B4" s="5">
        <f ca="1">'Altach Juniors'!N3</f>
        <v>18.454545454545453</v>
      </c>
      <c r="C4" s="5">
        <f ca="1">'Altach Juniors'!N6</f>
        <v>19.09090909090909</v>
      </c>
      <c r="D4" s="5">
        <f ca="1">'Altach Juniors'!N9</f>
        <v>18.454545454545453</v>
      </c>
      <c r="E4" s="5">
        <f ca="1">'Altach Juniors'!N12</f>
        <v>18.90909090909091</v>
      </c>
      <c r="F4" s="5">
        <f>'Altach Juniors'!O12</f>
        <v>0</v>
      </c>
      <c r="G4" s="5">
        <f>'Altach Juniors'!P12</f>
        <v>0</v>
      </c>
      <c r="H4" s="5">
        <f>'Altach Juniors'!Q12</f>
        <v>0</v>
      </c>
      <c r="I4" s="5">
        <f>'Altach Juniors'!R12</f>
        <v>0</v>
      </c>
      <c r="J4" s="5">
        <f>'Altach Juniors'!S12</f>
        <v>0</v>
      </c>
      <c r="K4" s="5">
        <f>'Altach Juniors'!T12</f>
        <v>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3">
      <c r="A5" s="4" t="s">
        <v>41</v>
      </c>
      <c r="B5" s="5">
        <f ca="1">'Young Violets'!N3</f>
        <v>19.90909090909091</v>
      </c>
      <c r="C5" s="5">
        <f ca="1">'Young Violets'!N6</f>
        <v>20</v>
      </c>
      <c r="D5" s="5">
        <f ca="1">'Young Violets'!N9</f>
        <v>20.181818181818183</v>
      </c>
      <c r="E5" s="5">
        <f ca="1">'Young Violets'!N12</f>
        <v>20.272727272727273</v>
      </c>
      <c r="F5" s="5">
        <f>'Young Violets'!O12</f>
        <v>0</v>
      </c>
      <c r="G5" s="5">
        <f>'Young Violets'!P12</f>
        <v>0</v>
      </c>
      <c r="H5" s="5">
        <f>'Young Violets'!Q12</f>
        <v>0</v>
      </c>
      <c r="I5" s="5">
        <f>'Young Violets'!R12</f>
        <v>0</v>
      </c>
      <c r="J5" s="5">
        <f>'Young Violets'!S12</f>
        <v>0</v>
      </c>
      <c r="K5" s="5">
        <f>'Young Violets'!T12</f>
        <v>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3">
      <c r="A6" s="4" t="s">
        <v>16</v>
      </c>
      <c r="B6" s="5">
        <f ca="1">WAC!N3</f>
        <v>20.545454545454547</v>
      </c>
      <c r="C6" s="8">
        <f ca="1">WAC!N6</f>
        <v>20.818181818181817</v>
      </c>
      <c r="D6" s="8">
        <f ca="1">WAC!N9</f>
        <v>20.545454545454547</v>
      </c>
      <c r="E6" s="8">
        <f ca="1">WAC!N12</f>
        <v>20.454545454545453</v>
      </c>
      <c r="F6" s="8">
        <f>WAC!O12</f>
        <v>0</v>
      </c>
      <c r="G6" s="8">
        <f>WAC!P12</f>
        <v>0</v>
      </c>
      <c r="H6" s="8">
        <f>WAC!Q12</f>
        <v>0</v>
      </c>
      <c r="I6" s="8">
        <f>WAC!R12</f>
        <v>0</v>
      </c>
      <c r="J6" s="8">
        <f>WAC!S12</f>
        <v>0</v>
      </c>
      <c r="K6" s="8">
        <f>WAC!T12</f>
        <v>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x14ac:dyDescent="0.3">
      <c r="A7" s="4" t="s">
        <v>49</v>
      </c>
      <c r="B7" s="5">
        <f ca="1">Rapid!N3</f>
        <v>19</v>
      </c>
      <c r="C7" s="5">
        <f ca="1">Rapid!N6</f>
        <v>19.545454545454547</v>
      </c>
      <c r="D7" s="5">
        <f ca="1">Rapid!N9</f>
        <v>19.636363636363637</v>
      </c>
      <c r="E7" s="5">
        <f ca="1">Rapid!N12</f>
        <v>19.454545454545453</v>
      </c>
      <c r="F7" s="5">
        <f>Rapid!O12</f>
        <v>0</v>
      </c>
      <c r="G7" s="5">
        <f>Rapid!P12</f>
        <v>0</v>
      </c>
      <c r="H7" s="5">
        <f>Rapid!Q12</f>
        <v>0</v>
      </c>
      <c r="I7" s="5">
        <f>Rapid!R12</f>
        <v>0</v>
      </c>
      <c r="J7" s="5">
        <f>Rapid!S12</f>
        <v>0</v>
      </c>
      <c r="K7" s="5">
        <f>Rapid!T12</f>
        <v>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3">
      <c r="A8" s="4" t="s">
        <v>51</v>
      </c>
      <c r="B8" s="5">
        <f ca="1">Liefering!N3</f>
        <v>18.454545454545453</v>
      </c>
      <c r="C8" s="5">
        <f ca="1">Liefering!N6</f>
        <v>18.636363636363637</v>
      </c>
      <c r="D8" s="5">
        <f ca="1">Liefering!N9</f>
        <v>18.727272727272727</v>
      </c>
      <c r="E8" s="5">
        <f ca="1">Liefering!N12</f>
        <v>18.636363636363637</v>
      </c>
      <c r="F8" s="5">
        <f>Liefering!O12</f>
        <v>0</v>
      </c>
      <c r="G8" s="5">
        <f>Liefering!P12</f>
        <v>0</v>
      </c>
      <c r="H8" s="5">
        <f>Liefering!Q12</f>
        <v>0</v>
      </c>
      <c r="I8" s="5">
        <f>Liefering!R12</f>
        <v>0</v>
      </c>
      <c r="J8" s="5">
        <f>Liefering!S12</f>
        <v>0</v>
      </c>
      <c r="K8" s="5">
        <f>Liefering!T12</f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3">
      <c r="A9" s="4" t="s">
        <v>50</v>
      </c>
      <c r="B9" s="5">
        <f ca="1">Sturm!N3</f>
        <v>19.818181818181817</v>
      </c>
      <c r="C9" s="5">
        <f ca="1">Sturm!N6</f>
        <v>20</v>
      </c>
      <c r="D9" s="5">
        <f ca="1">Sturm!N9</f>
        <v>19.818181818181817</v>
      </c>
      <c r="E9" s="5">
        <f ca="1">Sturm!N12</f>
        <v>20.09090909090909</v>
      </c>
      <c r="F9" s="5">
        <f>Sturm!O12</f>
        <v>0</v>
      </c>
      <c r="G9" s="5">
        <f>Sturm!P12</f>
        <v>0</v>
      </c>
      <c r="H9" s="5">
        <f>Sturm!Q12</f>
        <v>0</v>
      </c>
      <c r="I9" s="5">
        <f>Sturm!R12</f>
        <v>0</v>
      </c>
      <c r="J9" s="5">
        <f>Sturm!S12</f>
        <v>0</v>
      </c>
      <c r="K9" s="5">
        <f>Sturm!T12</f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3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2:22" x14ac:dyDescent="0.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2:22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2:22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2:22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2:22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2:22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2:22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2:22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2:22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2:22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2:22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2:22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2:22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2:22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2:22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2:22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2:22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2:22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2:22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D747-1599-4E91-8390-8EFBB40A7E91}">
  <dimension ref="A1:Q72"/>
  <sheetViews>
    <sheetView zoomScale="90" zoomScaleNormal="90" workbookViewId="0">
      <selection activeCell="M2" sqref="M2"/>
    </sheetView>
  </sheetViews>
  <sheetFormatPr baseColWidth="10" defaultRowHeight="14.4" x14ac:dyDescent="0.3"/>
  <cols>
    <col min="1" max="1" width="14.44140625" bestFit="1" customWidth="1"/>
    <col min="4" max="4" width="14.109375" bestFit="1" customWidth="1"/>
    <col min="9" max="9" width="14.109375" bestFit="1" customWidth="1"/>
    <col min="13" max="13" width="11.5546875" style="1"/>
  </cols>
  <sheetData>
    <row r="1" spans="1:14" x14ac:dyDescent="0.3">
      <c r="M1" s="1">
        <f ca="1">AVERAGE(M3:M68)</f>
        <v>18.539393939393939</v>
      </c>
      <c r="N1" s="1">
        <f ca="1">AVERAGE(N3:N99)</f>
        <v>19.678282828282828</v>
      </c>
    </row>
    <row r="2" spans="1:14" x14ac:dyDescent="0.3">
      <c r="A2" t="s">
        <v>4</v>
      </c>
      <c r="B2" t="s">
        <v>3</v>
      </c>
      <c r="C2" t="s">
        <v>75</v>
      </c>
      <c r="D2" t="s">
        <v>1</v>
      </c>
      <c r="E2" t="s">
        <v>80</v>
      </c>
      <c r="F2" t="s">
        <v>0</v>
      </c>
      <c r="G2" t="s">
        <v>81</v>
      </c>
      <c r="H2" t="s">
        <v>82</v>
      </c>
      <c r="I2" t="s">
        <v>83</v>
      </c>
      <c r="J2" t="s">
        <v>77</v>
      </c>
      <c r="K2" t="s">
        <v>84</v>
      </c>
      <c r="L2" t="s">
        <v>2</v>
      </c>
    </row>
    <row r="3" spans="1:14" x14ac:dyDescent="0.3">
      <c r="B3">
        <f ca="1">DATEDIF(VLOOKUP(B2,$P$18:$Q$100,2,FALSE),TODAY(),"Y")</f>
        <v>27</v>
      </c>
      <c r="C3">
        <f t="shared" ref="C3:L3" ca="1" si="0">DATEDIF(VLOOKUP(C2,$P$18:$Q$100,2,FALSE),TODAY(),"Y")</f>
        <v>18</v>
      </c>
      <c r="D3">
        <f t="shared" ca="1" si="0"/>
        <v>20</v>
      </c>
      <c r="E3">
        <f t="shared" ca="1" si="0"/>
        <v>18</v>
      </c>
      <c r="F3">
        <f t="shared" ca="1" si="0"/>
        <v>18</v>
      </c>
      <c r="G3">
        <f t="shared" ca="1" si="0"/>
        <v>19</v>
      </c>
      <c r="H3">
        <f t="shared" ca="1" si="0"/>
        <v>17</v>
      </c>
      <c r="I3">
        <f t="shared" ca="1" si="0"/>
        <v>18</v>
      </c>
      <c r="J3">
        <f t="shared" ca="1" si="0"/>
        <v>19</v>
      </c>
      <c r="K3">
        <f t="shared" ca="1" si="0"/>
        <v>19</v>
      </c>
      <c r="L3">
        <f t="shared" ca="1" si="0"/>
        <v>20</v>
      </c>
      <c r="M3" s="1">
        <f ca="1">AVERAGE(C3:L3)</f>
        <v>18.600000000000001</v>
      </c>
      <c r="N3" s="1">
        <f ca="1">AVERAGE(B3:M3)</f>
        <v>19.3</v>
      </c>
    </row>
    <row r="5" spans="1:14" x14ac:dyDescent="0.3">
      <c r="A5" t="s">
        <v>85</v>
      </c>
      <c r="B5" t="s">
        <v>106</v>
      </c>
      <c r="C5" t="s">
        <v>75</v>
      </c>
      <c r="D5" t="s">
        <v>1</v>
      </c>
      <c r="E5" t="s">
        <v>80</v>
      </c>
      <c r="F5" t="s">
        <v>0</v>
      </c>
      <c r="G5" t="s">
        <v>107</v>
      </c>
      <c r="H5" t="s">
        <v>108</v>
      </c>
      <c r="I5" t="s">
        <v>83</v>
      </c>
      <c r="J5" t="s">
        <v>77</v>
      </c>
      <c r="K5" t="s">
        <v>109</v>
      </c>
      <c r="L5" t="s">
        <v>2</v>
      </c>
    </row>
    <row r="6" spans="1:14" x14ac:dyDescent="0.3">
      <c r="B6">
        <f ca="1">DATEDIF(VLOOKUP(B5,$P$18:$Q$100,2,FALSE),TODAY(),"Y")</f>
        <v>17</v>
      </c>
      <c r="C6">
        <f t="shared" ref="C6:L6" ca="1" si="1">DATEDIF(VLOOKUP(C5,$P$18:$Q$100,2,FALSE),TODAY(),"Y")</f>
        <v>18</v>
      </c>
      <c r="D6">
        <f t="shared" ca="1" si="1"/>
        <v>20</v>
      </c>
      <c r="E6">
        <f t="shared" ca="1" si="1"/>
        <v>18</v>
      </c>
      <c r="F6">
        <f t="shared" ca="1" si="1"/>
        <v>18</v>
      </c>
      <c r="G6">
        <f t="shared" ca="1" si="1"/>
        <v>17</v>
      </c>
      <c r="H6">
        <f t="shared" ca="1" si="1"/>
        <v>20</v>
      </c>
      <c r="I6">
        <f t="shared" ca="1" si="1"/>
        <v>18</v>
      </c>
      <c r="J6">
        <f t="shared" ca="1" si="1"/>
        <v>19</v>
      </c>
      <c r="K6">
        <f t="shared" ca="1" si="1"/>
        <v>17</v>
      </c>
      <c r="L6">
        <f t="shared" ca="1" si="1"/>
        <v>20</v>
      </c>
      <c r="M6" s="1">
        <f ca="1">AVERAGE(B6:L6)</f>
        <v>18.363636363636363</v>
      </c>
      <c r="N6" s="1">
        <f ca="1">AVERAGE(B6:M6)</f>
        <v>18.363636363636363</v>
      </c>
    </row>
    <row r="8" spans="1:14" x14ac:dyDescent="0.3">
      <c r="A8" t="s">
        <v>16</v>
      </c>
      <c r="B8" t="s">
        <v>3</v>
      </c>
      <c r="C8" t="s">
        <v>75</v>
      </c>
      <c r="D8" t="s">
        <v>1</v>
      </c>
      <c r="E8" t="s">
        <v>80</v>
      </c>
      <c r="F8" t="s">
        <v>0</v>
      </c>
      <c r="G8" t="s">
        <v>160</v>
      </c>
      <c r="H8" t="s">
        <v>82</v>
      </c>
      <c r="I8" t="s">
        <v>108</v>
      </c>
      <c r="J8" t="s">
        <v>77</v>
      </c>
      <c r="K8" t="s">
        <v>161</v>
      </c>
      <c r="L8" t="s">
        <v>2</v>
      </c>
    </row>
    <row r="9" spans="1:14" x14ac:dyDescent="0.3">
      <c r="B9">
        <f ca="1">DATEDIF(VLOOKUP(B8,$P$18:$Q$100,2,FALSE),TODAY(),"Y")</f>
        <v>27</v>
      </c>
      <c r="C9">
        <f t="shared" ref="C9:L9" ca="1" si="2">DATEDIF(VLOOKUP(C8,$P$18:$Q$100,2,FALSE),TODAY(),"Y")</f>
        <v>18</v>
      </c>
      <c r="D9">
        <f t="shared" ca="1" si="2"/>
        <v>20</v>
      </c>
      <c r="E9">
        <f t="shared" ca="1" si="2"/>
        <v>18</v>
      </c>
      <c r="F9">
        <f t="shared" ca="1" si="2"/>
        <v>18</v>
      </c>
      <c r="G9">
        <f t="shared" ca="1" si="2"/>
        <v>19</v>
      </c>
      <c r="H9">
        <f t="shared" ca="1" si="2"/>
        <v>17</v>
      </c>
      <c r="I9">
        <f t="shared" ca="1" si="2"/>
        <v>20</v>
      </c>
      <c r="J9">
        <f t="shared" ca="1" si="2"/>
        <v>19</v>
      </c>
      <c r="K9">
        <f t="shared" ca="1" si="2"/>
        <v>33</v>
      </c>
      <c r="L9">
        <f t="shared" ca="1" si="2"/>
        <v>20</v>
      </c>
      <c r="M9" s="1">
        <f ca="1">AVERAGE(C9,D9,E9,F9,G9,H9,I9,J9,L9)</f>
        <v>18.777777777777779</v>
      </c>
      <c r="N9" s="1">
        <f ca="1">AVERAGE(B9:M9)</f>
        <v>20.648148148148149</v>
      </c>
    </row>
    <row r="10" spans="1:14" x14ac:dyDescent="0.3">
      <c r="N10" s="1"/>
    </row>
    <row r="11" spans="1:14" x14ac:dyDescent="0.3">
      <c r="A11" t="s">
        <v>165</v>
      </c>
      <c r="B11" t="s">
        <v>106</v>
      </c>
      <c r="C11" t="s">
        <v>75</v>
      </c>
      <c r="D11" t="s">
        <v>1</v>
      </c>
      <c r="E11" t="s">
        <v>80</v>
      </c>
      <c r="F11" t="s">
        <v>0</v>
      </c>
      <c r="G11" t="s">
        <v>166</v>
      </c>
      <c r="H11" t="s">
        <v>83</v>
      </c>
      <c r="I11" t="s">
        <v>81</v>
      </c>
      <c r="J11" t="s">
        <v>77</v>
      </c>
      <c r="K11" t="s">
        <v>161</v>
      </c>
      <c r="L11" t="s">
        <v>2</v>
      </c>
    </row>
    <row r="12" spans="1:14" x14ac:dyDescent="0.3">
      <c r="B12">
        <f ca="1">DATEDIF(VLOOKUP(B11,$P$18:$Q$100,2,FALSE),TODAY(),"Y")</f>
        <v>17</v>
      </c>
      <c r="C12">
        <f t="shared" ref="C12:L12" ca="1" si="3">DATEDIF(VLOOKUP(C11,$P$18:$Q$100,2,FALSE),TODAY(),"Y")</f>
        <v>18</v>
      </c>
      <c r="D12">
        <f t="shared" ca="1" si="3"/>
        <v>20</v>
      </c>
      <c r="E12">
        <f t="shared" ca="1" si="3"/>
        <v>18</v>
      </c>
      <c r="F12">
        <f t="shared" ca="1" si="3"/>
        <v>18</v>
      </c>
      <c r="G12">
        <f t="shared" ca="1" si="3"/>
        <v>17</v>
      </c>
      <c r="H12">
        <f t="shared" ca="1" si="3"/>
        <v>18</v>
      </c>
      <c r="I12">
        <f t="shared" ca="1" si="3"/>
        <v>19</v>
      </c>
      <c r="J12">
        <f t="shared" ca="1" si="3"/>
        <v>19</v>
      </c>
      <c r="K12">
        <f t="shared" ca="1" si="3"/>
        <v>33</v>
      </c>
      <c r="L12">
        <f t="shared" ca="1" si="3"/>
        <v>20</v>
      </c>
      <c r="M12" s="1">
        <f ca="1">AVERAGE(B12,C12,D12,E12,F12,G12,H12,I12,J12,L12)</f>
        <v>18.399999999999999</v>
      </c>
      <c r="N12" s="1">
        <f ca="1">AVERAGE(B12:M12)</f>
        <v>19.616666666666667</v>
      </c>
    </row>
    <row r="13" spans="1:14" x14ac:dyDescent="0.3">
      <c r="N13" s="1"/>
    </row>
    <row r="14" spans="1:14" x14ac:dyDescent="0.3">
      <c r="A14" t="s">
        <v>15</v>
      </c>
      <c r="B14" t="s">
        <v>3</v>
      </c>
      <c r="C14" t="s">
        <v>75</v>
      </c>
      <c r="D14" t="s">
        <v>1</v>
      </c>
      <c r="E14" t="s">
        <v>80</v>
      </c>
      <c r="F14" t="s">
        <v>0</v>
      </c>
      <c r="G14" t="s">
        <v>81</v>
      </c>
      <c r="H14" t="s">
        <v>82</v>
      </c>
      <c r="I14" t="s">
        <v>83</v>
      </c>
      <c r="J14" t="s">
        <v>77</v>
      </c>
      <c r="K14" t="s">
        <v>161</v>
      </c>
      <c r="L14" t="s">
        <v>2</v>
      </c>
    </row>
    <row r="15" spans="1:14" x14ac:dyDescent="0.3">
      <c r="B15">
        <f ca="1">DATEDIF(VLOOKUP(B14,$P$18:$Q$100,2,FALSE),TODAY(),"Y")</f>
        <v>27</v>
      </c>
      <c r="C15">
        <f t="shared" ref="C15:L15" ca="1" si="4">DATEDIF(VLOOKUP(C14,$P$18:$Q$100,2,FALSE),TODAY(),"Y")</f>
        <v>18</v>
      </c>
      <c r="D15">
        <f t="shared" ca="1" si="4"/>
        <v>20</v>
      </c>
      <c r="E15">
        <f t="shared" ca="1" si="4"/>
        <v>18</v>
      </c>
      <c r="F15">
        <f t="shared" ca="1" si="4"/>
        <v>18</v>
      </c>
      <c r="G15">
        <f t="shared" ca="1" si="4"/>
        <v>19</v>
      </c>
      <c r="H15">
        <f t="shared" ca="1" si="4"/>
        <v>17</v>
      </c>
      <c r="I15">
        <f t="shared" ca="1" si="4"/>
        <v>18</v>
      </c>
      <c r="J15">
        <f t="shared" ca="1" si="4"/>
        <v>19</v>
      </c>
      <c r="K15">
        <f t="shared" ca="1" si="4"/>
        <v>33</v>
      </c>
      <c r="L15">
        <f t="shared" ca="1" si="4"/>
        <v>20</v>
      </c>
      <c r="M15" s="1">
        <f ca="1">AVERAGE(C15,D15,E15,F15,G15,H15,I15,J15,L15)</f>
        <v>18.555555555555557</v>
      </c>
      <c r="N15" s="1">
        <f ca="1">AVERAGE(B15:M15)</f>
        <v>20.462962962962962</v>
      </c>
    </row>
    <row r="18" spans="14:17" x14ac:dyDescent="0.3">
      <c r="N18" s="1"/>
      <c r="P18" t="s">
        <v>3</v>
      </c>
      <c r="Q18" s="6">
        <v>36024</v>
      </c>
    </row>
    <row r="19" spans="14:17" x14ac:dyDescent="0.3">
      <c r="P19" t="s">
        <v>75</v>
      </c>
      <c r="Q19" s="6">
        <v>39233</v>
      </c>
    </row>
    <row r="20" spans="14:17" x14ac:dyDescent="0.3">
      <c r="P20" t="s">
        <v>80</v>
      </c>
      <c r="Q20" s="6">
        <v>39158</v>
      </c>
    </row>
    <row r="21" spans="14:17" x14ac:dyDescent="0.3">
      <c r="N21" s="1"/>
      <c r="P21" t="s">
        <v>1</v>
      </c>
      <c r="Q21" s="6">
        <v>38504</v>
      </c>
    </row>
    <row r="22" spans="14:17" x14ac:dyDescent="0.3">
      <c r="P22" t="s">
        <v>77</v>
      </c>
      <c r="Q22" s="6">
        <v>38946</v>
      </c>
    </row>
    <row r="23" spans="14:17" x14ac:dyDescent="0.3">
      <c r="P23" t="s">
        <v>81</v>
      </c>
      <c r="Q23" s="6">
        <v>38883</v>
      </c>
    </row>
    <row r="24" spans="14:17" x14ac:dyDescent="0.3">
      <c r="N24" s="1"/>
      <c r="P24" t="s">
        <v>0</v>
      </c>
      <c r="Q24" s="6">
        <v>39290</v>
      </c>
    </row>
    <row r="25" spans="14:17" x14ac:dyDescent="0.3">
      <c r="P25" t="s">
        <v>83</v>
      </c>
      <c r="Q25" s="6">
        <v>39266</v>
      </c>
    </row>
    <row r="26" spans="14:17" x14ac:dyDescent="0.3">
      <c r="P26" t="s">
        <v>82</v>
      </c>
      <c r="Q26" s="6">
        <v>39372</v>
      </c>
    </row>
    <row r="27" spans="14:17" x14ac:dyDescent="0.3">
      <c r="P27" t="s">
        <v>84</v>
      </c>
      <c r="Q27" s="6">
        <v>38668</v>
      </c>
    </row>
    <row r="28" spans="14:17" x14ac:dyDescent="0.3">
      <c r="P28" t="s">
        <v>2</v>
      </c>
      <c r="Q28" s="6">
        <v>38453</v>
      </c>
    </row>
    <row r="29" spans="14:17" x14ac:dyDescent="0.3">
      <c r="P29" t="s">
        <v>106</v>
      </c>
      <c r="Q29" s="6">
        <v>39664</v>
      </c>
    </row>
    <row r="30" spans="14:17" x14ac:dyDescent="0.3">
      <c r="N30" s="1"/>
      <c r="P30" t="s">
        <v>107</v>
      </c>
      <c r="Q30" s="6">
        <v>39653</v>
      </c>
    </row>
    <row r="31" spans="14:17" x14ac:dyDescent="0.3">
      <c r="P31" t="s">
        <v>109</v>
      </c>
      <c r="Q31" s="6">
        <v>39418</v>
      </c>
    </row>
    <row r="32" spans="14:17" x14ac:dyDescent="0.3">
      <c r="P32" t="s">
        <v>108</v>
      </c>
      <c r="Q32" s="6">
        <v>38272</v>
      </c>
    </row>
    <row r="33" spans="14:17" x14ac:dyDescent="0.3">
      <c r="P33" t="s">
        <v>160</v>
      </c>
      <c r="Q33" s="6">
        <v>38665</v>
      </c>
    </row>
    <row r="34" spans="14:17" x14ac:dyDescent="0.3">
      <c r="P34" t="s">
        <v>161</v>
      </c>
      <c r="Q34" s="6">
        <v>33804</v>
      </c>
    </row>
    <row r="35" spans="14:17" x14ac:dyDescent="0.3">
      <c r="P35" t="s">
        <v>166</v>
      </c>
      <c r="Q35" s="6">
        <v>39356</v>
      </c>
    </row>
    <row r="36" spans="14:17" x14ac:dyDescent="0.3">
      <c r="N36" s="1"/>
    </row>
    <row r="39" spans="14:17" x14ac:dyDescent="0.3">
      <c r="N39" s="1"/>
    </row>
    <row r="42" spans="14:17" x14ac:dyDescent="0.3">
      <c r="N42" s="1"/>
    </row>
    <row r="45" spans="14:17" x14ac:dyDescent="0.3">
      <c r="N45" s="1"/>
    </row>
    <row r="48" spans="14:17" x14ac:dyDescent="0.3">
      <c r="N48" s="1"/>
    </row>
    <row r="51" spans="14:14" x14ac:dyDescent="0.3">
      <c r="N51" s="1"/>
    </row>
    <row r="54" spans="14:14" x14ac:dyDescent="0.3">
      <c r="N54" s="1"/>
    </row>
    <row r="57" spans="14:14" x14ac:dyDescent="0.3">
      <c r="N57" s="1"/>
    </row>
    <row r="60" spans="14:14" x14ac:dyDescent="0.3">
      <c r="N60" s="1"/>
    </row>
    <row r="63" spans="14:14" x14ac:dyDescent="0.3">
      <c r="N63" s="1"/>
    </row>
    <row r="66" spans="14:14" x14ac:dyDescent="0.3">
      <c r="N66" s="1"/>
    </row>
    <row r="69" spans="14:14" x14ac:dyDescent="0.3">
      <c r="N69" s="1"/>
    </row>
    <row r="71" spans="14:14" x14ac:dyDescent="0.3">
      <c r="N71" s="1"/>
    </row>
    <row r="72" spans="14:14" x14ac:dyDescent="0.3">
      <c r="N72" s="1"/>
    </row>
  </sheetData>
  <pageMargins left="0.7" right="0.7" top="0.78740157499999996" bottom="0.78740157499999996" header="0.3" footer="0.3"/>
  <pageSetup paperSize="9" orientation="portrait" r:id="rId1"/>
  <headerFooter>
    <oddHeader>&amp;R&amp;"Calibri"&amp;12&amp;K000000 Confidential&amp;1#_x000D_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32A2-00C7-4FEB-881B-6BCBCF658A7A}">
  <dimension ref="A1:Q36"/>
  <sheetViews>
    <sheetView zoomScale="90" zoomScaleNormal="90" workbookViewId="0">
      <selection activeCell="G15" sqref="G15"/>
    </sheetView>
  </sheetViews>
  <sheetFormatPr baseColWidth="10" defaultRowHeight="14.4" x14ac:dyDescent="0.3"/>
  <cols>
    <col min="1" max="1" width="16.5546875" bestFit="1" customWidth="1"/>
    <col min="6" max="6" width="12.33203125" bestFit="1" customWidth="1"/>
    <col min="8" max="8" width="12.33203125" bestFit="1" customWidth="1"/>
    <col min="14" max="14" width="11.5546875" style="1"/>
    <col min="16" max="16" width="13.77734375" customWidth="1"/>
  </cols>
  <sheetData>
    <row r="1" spans="1:14" x14ac:dyDescent="0.3">
      <c r="N1" s="1">
        <f ca="1">AVERAGE(N3:N99)</f>
        <v>19.727272727272727</v>
      </c>
    </row>
    <row r="2" spans="1:14" x14ac:dyDescent="0.3">
      <c r="A2" t="s">
        <v>5</v>
      </c>
      <c r="B2" t="s">
        <v>86</v>
      </c>
      <c r="C2" t="s">
        <v>6</v>
      </c>
      <c r="D2" t="s">
        <v>34</v>
      </c>
      <c r="E2" t="s">
        <v>36</v>
      </c>
      <c r="F2" t="s">
        <v>7</v>
      </c>
      <c r="G2" t="s">
        <v>87</v>
      </c>
      <c r="H2" t="s">
        <v>8</v>
      </c>
      <c r="I2" t="s">
        <v>37</v>
      </c>
      <c r="J2" t="s">
        <v>35</v>
      </c>
      <c r="K2" t="s">
        <v>88</v>
      </c>
      <c r="L2" t="s">
        <v>18</v>
      </c>
    </row>
    <row r="3" spans="1:14" x14ac:dyDescent="0.3">
      <c r="B3">
        <f ca="1">DATEDIF(VLOOKUP(B2,$P$18:$Q$100,2,FALSE),TODAY(),"Y")</f>
        <v>20</v>
      </c>
      <c r="C3">
        <f t="shared" ref="C3:L3" ca="1" si="0">DATEDIF(VLOOKUP(C2,$P$18:$Q$100,2,FALSE),TODAY(),"Y")</f>
        <v>20</v>
      </c>
      <c r="D3">
        <f t="shared" ca="1" si="0"/>
        <v>19</v>
      </c>
      <c r="E3">
        <f t="shared" ca="1" si="0"/>
        <v>20</v>
      </c>
      <c r="F3">
        <f t="shared" ca="1" si="0"/>
        <v>19</v>
      </c>
      <c r="G3">
        <f t="shared" ca="1" si="0"/>
        <v>23</v>
      </c>
      <c r="H3">
        <f t="shared" ca="1" si="0"/>
        <v>19</v>
      </c>
      <c r="I3">
        <f t="shared" ca="1" si="0"/>
        <v>19</v>
      </c>
      <c r="J3">
        <f t="shared" ca="1" si="0"/>
        <v>20</v>
      </c>
      <c r="K3">
        <f t="shared" ca="1" si="0"/>
        <v>19</v>
      </c>
      <c r="L3">
        <f t="shared" ca="1" si="0"/>
        <v>19</v>
      </c>
      <c r="N3" s="1">
        <f ca="1">AVERAGE(B3:M3)</f>
        <v>19.727272727272727</v>
      </c>
    </row>
    <row r="5" spans="1:14" x14ac:dyDescent="0.3">
      <c r="A5" t="s">
        <v>103</v>
      </c>
      <c r="B5" t="s">
        <v>86</v>
      </c>
      <c r="C5" t="s">
        <v>6</v>
      </c>
      <c r="D5" t="s">
        <v>34</v>
      </c>
      <c r="E5" t="s">
        <v>36</v>
      </c>
      <c r="F5" t="s">
        <v>104</v>
      </c>
      <c r="G5" t="s">
        <v>87</v>
      </c>
      <c r="H5" t="s">
        <v>8</v>
      </c>
      <c r="I5" t="s">
        <v>37</v>
      </c>
      <c r="J5" t="s">
        <v>35</v>
      </c>
      <c r="K5" t="s">
        <v>88</v>
      </c>
      <c r="L5" t="s">
        <v>105</v>
      </c>
    </row>
    <row r="6" spans="1:14" x14ac:dyDescent="0.3">
      <c r="B6">
        <f ca="1">DATEDIF(VLOOKUP(B5,$P$18:$Q$100,2,FALSE),TODAY(),"Y")</f>
        <v>20</v>
      </c>
      <c r="C6">
        <f t="shared" ref="C6:L6" ca="1" si="1">DATEDIF(VLOOKUP(C5,$P$18:$Q$100,2,FALSE),TODAY(),"Y")</f>
        <v>20</v>
      </c>
      <c r="D6">
        <f t="shared" ca="1" si="1"/>
        <v>19</v>
      </c>
      <c r="E6">
        <f t="shared" ca="1" si="1"/>
        <v>20</v>
      </c>
      <c r="F6">
        <f t="shared" ca="1" si="1"/>
        <v>21</v>
      </c>
      <c r="G6">
        <f t="shared" ca="1" si="1"/>
        <v>23</v>
      </c>
      <c r="H6">
        <f t="shared" ca="1" si="1"/>
        <v>19</v>
      </c>
      <c r="I6">
        <f t="shared" ca="1" si="1"/>
        <v>19</v>
      </c>
      <c r="J6">
        <f t="shared" ca="1" si="1"/>
        <v>20</v>
      </c>
      <c r="K6">
        <f t="shared" ca="1" si="1"/>
        <v>19</v>
      </c>
      <c r="L6">
        <f t="shared" ca="1" si="1"/>
        <v>20</v>
      </c>
      <c r="N6" s="1">
        <f ca="1">AVERAGE(B6:M6)</f>
        <v>20</v>
      </c>
    </row>
    <row r="8" spans="1:14" x14ac:dyDescent="0.3">
      <c r="A8" t="s">
        <v>150</v>
      </c>
      <c r="B8" t="s">
        <v>86</v>
      </c>
      <c r="C8" t="s">
        <v>6</v>
      </c>
      <c r="D8" t="s">
        <v>34</v>
      </c>
      <c r="E8" t="s">
        <v>36</v>
      </c>
      <c r="F8" t="s">
        <v>151</v>
      </c>
      <c r="G8" t="s">
        <v>87</v>
      </c>
      <c r="H8" t="s">
        <v>8</v>
      </c>
      <c r="I8" t="s">
        <v>152</v>
      </c>
      <c r="J8" t="s">
        <v>153</v>
      </c>
      <c r="K8" t="s">
        <v>88</v>
      </c>
      <c r="L8" t="s">
        <v>18</v>
      </c>
    </row>
    <row r="9" spans="1:14" x14ac:dyDescent="0.3">
      <c r="B9">
        <f ca="1">DATEDIF(VLOOKUP(B8,$P$18:$Q$100,2,FALSE),TODAY(),"Y")</f>
        <v>20</v>
      </c>
      <c r="C9">
        <f t="shared" ref="C9:L9" ca="1" si="2">DATEDIF(VLOOKUP(C8,$P$18:$Q$100,2,FALSE),TODAY(),"Y")</f>
        <v>20</v>
      </c>
      <c r="D9">
        <f t="shared" ca="1" si="2"/>
        <v>19</v>
      </c>
      <c r="E9">
        <f t="shared" ca="1" si="2"/>
        <v>20</v>
      </c>
      <c r="F9">
        <f t="shared" ca="1" si="2"/>
        <v>20</v>
      </c>
      <c r="G9">
        <f t="shared" ca="1" si="2"/>
        <v>23</v>
      </c>
      <c r="H9">
        <f t="shared" ca="1" si="2"/>
        <v>19</v>
      </c>
      <c r="I9">
        <f t="shared" ca="1" si="2"/>
        <v>20</v>
      </c>
      <c r="J9">
        <f t="shared" ca="1" si="2"/>
        <v>20</v>
      </c>
      <c r="K9">
        <f t="shared" ca="1" si="2"/>
        <v>19</v>
      </c>
      <c r="L9">
        <f t="shared" ca="1" si="2"/>
        <v>19</v>
      </c>
      <c r="N9" s="1">
        <f ca="1">AVERAGE(B9:M9)</f>
        <v>19.90909090909091</v>
      </c>
    </row>
    <row r="11" spans="1:14" x14ac:dyDescent="0.3">
      <c r="A11" t="s">
        <v>167</v>
      </c>
      <c r="B11" t="s">
        <v>86</v>
      </c>
      <c r="C11" t="s">
        <v>6</v>
      </c>
      <c r="D11" t="s">
        <v>34</v>
      </c>
      <c r="E11" t="s">
        <v>168</v>
      </c>
      <c r="F11" t="s">
        <v>35</v>
      </c>
      <c r="G11" t="s">
        <v>169</v>
      </c>
      <c r="H11" t="s">
        <v>8</v>
      </c>
      <c r="I11" t="s">
        <v>104</v>
      </c>
      <c r="J11" t="s">
        <v>153</v>
      </c>
      <c r="K11" t="s">
        <v>88</v>
      </c>
      <c r="L11" t="s">
        <v>18</v>
      </c>
    </row>
    <row r="12" spans="1:14" x14ac:dyDescent="0.3">
      <c r="B12">
        <f ca="1">DATEDIF(VLOOKUP(B11,$P$18:$Q$100,2,FALSE),TODAY(),"Y")</f>
        <v>20</v>
      </c>
      <c r="C12">
        <f t="shared" ref="C12:L12" ca="1" si="3">DATEDIF(VLOOKUP(C11,$P$18:$Q$100,2,FALSE),TODAY(),"Y")</f>
        <v>20</v>
      </c>
      <c r="D12">
        <f t="shared" ca="1" si="3"/>
        <v>19</v>
      </c>
      <c r="E12">
        <f t="shared" ca="1" si="3"/>
        <v>18</v>
      </c>
      <c r="F12">
        <f t="shared" ca="1" si="3"/>
        <v>20</v>
      </c>
      <c r="G12">
        <f t="shared" ca="1" si="3"/>
        <v>17</v>
      </c>
      <c r="H12">
        <f t="shared" ca="1" si="3"/>
        <v>19</v>
      </c>
      <c r="I12">
        <f t="shared" ca="1" si="3"/>
        <v>21</v>
      </c>
      <c r="J12">
        <f t="shared" ca="1" si="3"/>
        <v>20</v>
      </c>
      <c r="K12">
        <f t="shared" ca="1" si="3"/>
        <v>19</v>
      </c>
      <c r="L12">
        <f t="shared" ca="1" si="3"/>
        <v>19</v>
      </c>
      <c r="N12" s="1">
        <f ca="1">AVERAGE(B12:M12)</f>
        <v>19.272727272727273</v>
      </c>
    </row>
    <row r="14" spans="1:14" x14ac:dyDescent="0.3">
      <c r="A14" t="s">
        <v>176</v>
      </c>
      <c r="B14" t="s">
        <v>86</v>
      </c>
      <c r="C14" t="s">
        <v>6</v>
      </c>
      <c r="D14" t="s">
        <v>34</v>
      </c>
      <c r="E14" t="s">
        <v>36</v>
      </c>
      <c r="F14" t="s">
        <v>35</v>
      </c>
      <c r="G14" t="s">
        <v>151</v>
      </c>
      <c r="H14" t="s">
        <v>8</v>
      </c>
      <c r="I14" t="s">
        <v>104</v>
      </c>
      <c r="J14" t="s">
        <v>152</v>
      </c>
      <c r="K14" t="s">
        <v>88</v>
      </c>
      <c r="L14" t="s">
        <v>18</v>
      </c>
    </row>
    <row r="15" spans="1:14" x14ac:dyDescent="0.3">
      <c r="B15">
        <f ca="1">DATEDIF(VLOOKUP(B14,$P$18:$Q$100,2,FALSE),TODAY(),"Y")</f>
        <v>20</v>
      </c>
      <c r="C15">
        <f t="shared" ref="C15:L15" ca="1" si="4">DATEDIF(VLOOKUP(C14,$P$18:$Q$100,2,FALSE),TODAY(),"Y")</f>
        <v>20</v>
      </c>
      <c r="D15">
        <f t="shared" ca="1" si="4"/>
        <v>19</v>
      </c>
      <c r="E15">
        <f t="shared" ca="1" si="4"/>
        <v>20</v>
      </c>
      <c r="F15">
        <f t="shared" ca="1" si="4"/>
        <v>20</v>
      </c>
      <c r="G15">
        <f t="shared" ca="1" si="4"/>
        <v>20</v>
      </c>
      <c r="H15">
        <f t="shared" ca="1" si="4"/>
        <v>19</v>
      </c>
      <c r="I15">
        <f t="shared" ca="1" si="4"/>
        <v>21</v>
      </c>
      <c r="J15">
        <f t="shared" ca="1" si="4"/>
        <v>20</v>
      </c>
      <c r="K15">
        <f t="shared" ca="1" si="4"/>
        <v>19</v>
      </c>
      <c r="L15">
        <f t="shared" ca="1" si="4"/>
        <v>19</v>
      </c>
      <c r="N15" s="1">
        <f ca="1">AVERAGE(B15:M15)</f>
        <v>19.727272727272727</v>
      </c>
    </row>
    <row r="19" spans="16:17" x14ac:dyDescent="0.3">
      <c r="P19" t="s">
        <v>86</v>
      </c>
      <c r="Q19" s="6">
        <v>38475</v>
      </c>
    </row>
    <row r="20" spans="16:17" x14ac:dyDescent="0.3">
      <c r="P20" t="s">
        <v>6</v>
      </c>
      <c r="Q20" s="6">
        <v>38417</v>
      </c>
    </row>
    <row r="21" spans="16:17" x14ac:dyDescent="0.3">
      <c r="P21" t="s">
        <v>34</v>
      </c>
      <c r="Q21" s="6">
        <v>38682</v>
      </c>
    </row>
    <row r="22" spans="16:17" x14ac:dyDescent="0.3">
      <c r="P22" t="s">
        <v>36</v>
      </c>
      <c r="Q22" s="6">
        <v>38548</v>
      </c>
    </row>
    <row r="23" spans="16:17" x14ac:dyDescent="0.3">
      <c r="P23" t="s">
        <v>7</v>
      </c>
      <c r="Q23" s="6">
        <v>38727</v>
      </c>
    </row>
    <row r="24" spans="16:17" x14ac:dyDescent="0.3">
      <c r="P24" t="s">
        <v>87</v>
      </c>
      <c r="Q24" s="6">
        <v>37276</v>
      </c>
    </row>
    <row r="25" spans="16:17" x14ac:dyDescent="0.3">
      <c r="P25" t="s">
        <v>8</v>
      </c>
      <c r="Q25" s="6">
        <v>38694</v>
      </c>
    </row>
    <row r="26" spans="16:17" x14ac:dyDescent="0.3">
      <c r="P26" t="s">
        <v>37</v>
      </c>
      <c r="Q26" s="6">
        <v>38819</v>
      </c>
    </row>
    <row r="27" spans="16:17" x14ac:dyDescent="0.3">
      <c r="P27" t="s">
        <v>35</v>
      </c>
      <c r="Q27" s="6">
        <v>38475</v>
      </c>
    </row>
    <row r="28" spans="16:17" x14ac:dyDescent="0.3">
      <c r="P28" t="s">
        <v>88</v>
      </c>
      <c r="Q28" s="6">
        <v>38916</v>
      </c>
    </row>
    <row r="29" spans="16:17" x14ac:dyDescent="0.3">
      <c r="P29" t="s">
        <v>18</v>
      </c>
      <c r="Q29" s="6">
        <v>38600</v>
      </c>
    </row>
    <row r="30" spans="16:17" x14ac:dyDescent="0.3">
      <c r="P30" t="s">
        <v>105</v>
      </c>
      <c r="Q30" s="6">
        <v>38335</v>
      </c>
    </row>
    <row r="31" spans="16:17" x14ac:dyDescent="0.3">
      <c r="P31" t="s">
        <v>104</v>
      </c>
      <c r="Q31" s="6">
        <v>37927</v>
      </c>
    </row>
    <row r="32" spans="16:17" x14ac:dyDescent="0.3">
      <c r="P32" t="s">
        <v>151</v>
      </c>
      <c r="Q32" s="6">
        <v>38512</v>
      </c>
    </row>
    <row r="33" spans="16:17" x14ac:dyDescent="0.3">
      <c r="P33" t="s">
        <v>152</v>
      </c>
      <c r="Q33" s="6">
        <v>38513</v>
      </c>
    </row>
    <row r="34" spans="16:17" x14ac:dyDescent="0.3">
      <c r="P34" t="s">
        <v>153</v>
      </c>
      <c r="Q34" s="6">
        <v>38448</v>
      </c>
    </row>
    <row r="35" spans="16:17" x14ac:dyDescent="0.3">
      <c r="P35" t="s">
        <v>168</v>
      </c>
      <c r="Q35" s="6">
        <v>39162</v>
      </c>
    </row>
    <row r="36" spans="16:17" x14ac:dyDescent="0.3">
      <c r="P36" t="s">
        <v>169</v>
      </c>
      <c r="Q36" s="6">
        <v>39597</v>
      </c>
    </row>
  </sheetData>
  <pageMargins left="0.7" right="0.7" top="0.78740157499999996" bottom="0.78740157499999996" header="0.3" footer="0.3"/>
  <headerFooter>
    <oddHeader>&amp;R&amp;"Calibri"&amp;12&amp;K000000 Confidential&amp;1#_x000D_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484A-7472-48CF-8DEF-9C09E1FFDA18}">
  <dimension ref="A1:Q36"/>
  <sheetViews>
    <sheetView workbookViewId="0">
      <selection activeCell="Q37" sqref="Q37"/>
    </sheetView>
  </sheetViews>
  <sheetFormatPr baseColWidth="10" defaultRowHeight="14.4" x14ac:dyDescent="0.3"/>
  <cols>
    <col min="1" max="1" width="13.21875" bestFit="1" customWidth="1"/>
    <col min="8" max="8" width="12.77734375" bestFit="1" customWidth="1"/>
    <col min="14" max="14" width="11.5546875" style="1"/>
  </cols>
  <sheetData>
    <row r="1" spans="1:14" x14ac:dyDescent="0.3">
      <c r="N1" s="1">
        <f ca="1">AVERAGE(N2:N99)</f>
        <v>18.745454545454542</v>
      </c>
    </row>
    <row r="2" spans="1:14" x14ac:dyDescent="0.3">
      <c r="A2" t="s">
        <v>55</v>
      </c>
      <c r="B2" t="s">
        <v>19</v>
      </c>
      <c r="C2" t="s">
        <v>13</v>
      </c>
      <c r="D2" t="s">
        <v>89</v>
      </c>
      <c r="E2" t="s">
        <v>90</v>
      </c>
      <c r="F2" t="s">
        <v>20</v>
      </c>
      <c r="G2" t="s">
        <v>91</v>
      </c>
      <c r="H2" t="s">
        <v>39</v>
      </c>
      <c r="I2" t="s">
        <v>92</v>
      </c>
      <c r="J2" t="s">
        <v>21</v>
      </c>
      <c r="K2" t="s">
        <v>93</v>
      </c>
      <c r="L2" t="s">
        <v>30</v>
      </c>
    </row>
    <row r="3" spans="1:14" x14ac:dyDescent="0.3">
      <c r="B3">
        <f ca="1">DATEDIF(VLOOKUP(B2,$P$18:$Q$100,2,FALSE),TODAY(),"Y")</f>
        <v>19</v>
      </c>
      <c r="C3">
        <f t="shared" ref="C3:L3" ca="1" si="0">DATEDIF(VLOOKUP(C2,$P$18:$Q$100,2,FALSE),TODAY(),"Y")</f>
        <v>16</v>
      </c>
      <c r="D3">
        <f t="shared" ca="1" si="0"/>
        <v>18</v>
      </c>
      <c r="E3">
        <f t="shared" ca="1" si="0"/>
        <v>18</v>
      </c>
      <c r="F3">
        <f t="shared" ca="1" si="0"/>
        <v>18</v>
      </c>
      <c r="G3">
        <f t="shared" ca="1" si="0"/>
        <v>17</v>
      </c>
      <c r="H3">
        <f t="shared" ca="1" si="0"/>
        <v>22</v>
      </c>
      <c r="I3">
        <f t="shared" ca="1" si="0"/>
        <v>17</v>
      </c>
      <c r="J3">
        <f t="shared" ca="1" si="0"/>
        <v>20</v>
      </c>
      <c r="K3">
        <f t="shared" ca="1" si="0"/>
        <v>17</v>
      </c>
      <c r="L3">
        <f t="shared" ca="1" si="0"/>
        <v>21</v>
      </c>
      <c r="N3" s="1">
        <f ca="1">AVERAGE(B3:M3)</f>
        <v>18.454545454545453</v>
      </c>
    </row>
    <row r="5" spans="1:14" x14ac:dyDescent="0.3">
      <c r="A5" t="s">
        <v>120</v>
      </c>
      <c r="B5" t="s">
        <v>19</v>
      </c>
      <c r="C5" t="s">
        <v>13</v>
      </c>
      <c r="D5" t="s">
        <v>121</v>
      </c>
      <c r="E5" t="s">
        <v>90</v>
      </c>
      <c r="F5" t="s">
        <v>20</v>
      </c>
      <c r="G5" t="s">
        <v>91</v>
      </c>
      <c r="H5" t="s">
        <v>122</v>
      </c>
      <c r="I5" t="s">
        <v>92</v>
      </c>
      <c r="J5" t="s">
        <v>21</v>
      </c>
      <c r="K5" t="s">
        <v>123</v>
      </c>
      <c r="L5" t="s">
        <v>30</v>
      </c>
    </row>
    <row r="6" spans="1:14" x14ac:dyDescent="0.3">
      <c r="B6">
        <f ca="1">DATEDIF(VLOOKUP(B5,$P$18:$Q$100,2,FALSE),TODAY(),"Y")</f>
        <v>19</v>
      </c>
      <c r="C6">
        <f t="shared" ref="C6:L6" ca="1" si="1">DATEDIF(VLOOKUP(C5,$P$18:$Q$100,2,FALSE),TODAY(),"Y")</f>
        <v>16</v>
      </c>
      <c r="D6">
        <f t="shared" ca="1" si="1"/>
        <v>20</v>
      </c>
      <c r="E6">
        <f t="shared" ca="1" si="1"/>
        <v>18</v>
      </c>
      <c r="F6">
        <f t="shared" ca="1" si="1"/>
        <v>18</v>
      </c>
      <c r="G6">
        <f t="shared" ca="1" si="1"/>
        <v>17</v>
      </c>
      <c r="H6">
        <f t="shared" ca="1" si="1"/>
        <v>23</v>
      </c>
      <c r="I6">
        <f t="shared" ca="1" si="1"/>
        <v>17</v>
      </c>
      <c r="J6">
        <f t="shared" ca="1" si="1"/>
        <v>20</v>
      </c>
      <c r="K6">
        <f t="shared" ca="1" si="1"/>
        <v>21</v>
      </c>
      <c r="L6">
        <f t="shared" ca="1" si="1"/>
        <v>21</v>
      </c>
      <c r="N6" s="1">
        <f ca="1">AVERAGE(B6:M6)</f>
        <v>19.09090909090909</v>
      </c>
    </row>
    <row r="8" spans="1:14" x14ac:dyDescent="0.3">
      <c r="A8" t="s">
        <v>156</v>
      </c>
      <c r="B8" t="s">
        <v>19</v>
      </c>
      <c r="C8" t="s">
        <v>13</v>
      </c>
      <c r="D8" t="s">
        <v>89</v>
      </c>
      <c r="E8" t="s">
        <v>90</v>
      </c>
      <c r="F8" t="s">
        <v>20</v>
      </c>
      <c r="G8" t="s">
        <v>91</v>
      </c>
      <c r="H8" t="s">
        <v>157</v>
      </c>
      <c r="I8" t="s">
        <v>92</v>
      </c>
      <c r="J8" t="s">
        <v>158</v>
      </c>
      <c r="K8" t="s">
        <v>39</v>
      </c>
      <c r="L8" t="s">
        <v>159</v>
      </c>
    </row>
    <row r="9" spans="1:14" x14ac:dyDescent="0.3">
      <c r="B9">
        <f ca="1">DATEDIF(VLOOKUP(B8,$P$18:$Q$100,2,FALSE),TODAY(),"Y")</f>
        <v>19</v>
      </c>
      <c r="C9">
        <f t="shared" ref="C9:L9" ca="1" si="2">DATEDIF(VLOOKUP(C8,$P$18:$Q$100,2,FALSE),TODAY(),"Y")</f>
        <v>16</v>
      </c>
      <c r="D9">
        <f t="shared" ca="1" si="2"/>
        <v>18</v>
      </c>
      <c r="E9">
        <f t="shared" ca="1" si="2"/>
        <v>18</v>
      </c>
      <c r="F9">
        <f t="shared" ca="1" si="2"/>
        <v>18</v>
      </c>
      <c r="G9">
        <f t="shared" ca="1" si="2"/>
        <v>17</v>
      </c>
      <c r="H9">
        <f t="shared" ca="1" si="2"/>
        <v>19</v>
      </c>
      <c r="I9">
        <f t="shared" ca="1" si="2"/>
        <v>17</v>
      </c>
      <c r="J9">
        <f t="shared" ca="1" si="2"/>
        <v>21</v>
      </c>
      <c r="K9">
        <f t="shared" ca="1" si="2"/>
        <v>22</v>
      </c>
      <c r="L9">
        <f t="shared" ca="1" si="2"/>
        <v>18</v>
      </c>
      <c r="N9" s="1">
        <f ca="1">AVERAGE(B9:M9)</f>
        <v>18.454545454545453</v>
      </c>
    </row>
    <row r="11" spans="1:14" x14ac:dyDescent="0.3">
      <c r="A11" t="s">
        <v>173</v>
      </c>
      <c r="B11" t="s">
        <v>19</v>
      </c>
      <c r="C11" t="s">
        <v>13</v>
      </c>
      <c r="D11" t="s">
        <v>30</v>
      </c>
      <c r="E11" t="s">
        <v>90</v>
      </c>
      <c r="F11" t="s">
        <v>20</v>
      </c>
      <c r="G11" t="s">
        <v>91</v>
      </c>
      <c r="H11" t="s">
        <v>157</v>
      </c>
      <c r="I11" t="s">
        <v>92</v>
      </c>
      <c r="J11" t="s">
        <v>158</v>
      </c>
      <c r="K11" t="s">
        <v>39</v>
      </c>
      <c r="L11" t="s">
        <v>21</v>
      </c>
    </row>
    <row r="12" spans="1:14" x14ac:dyDescent="0.3">
      <c r="B12">
        <f ca="1">DATEDIF(VLOOKUP(B11,$P$18:$Q$100,2,FALSE),TODAY(),"Y")</f>
        <v>19</v>
      </c>
      <c r="C12">
        <f t="shared" ref="C12:L12" ca="1" si="3">DATEDIF(VLOOKUP(C11,$P$18:$Q$100,2,FALSE),TODAY(),"Y")</f>
        <v>16</v>
      </c>
      <c r="D12">
        <f t="shared" ca="1" si="3"/>
        <v>21</v>
      </c>
      <c r="E12">
        <f t="shared" ca="1" si="3"/>
        <v>18</v>
      </c>
      <c r="F12">
        <f t="shared" ca="1" si="3"/>
        <v>18</v>
      </c>
      <c r="G12">
        <f t="shared" ca="1" si="3"/>
        <v>17</v>
      </c>
      <c r="H12">
        <f t="shared" ca="1" si="3"/>
        <v>19</v>
      </c>
      <c r="I12">
        <f t="shared" ca="1" si="3"/>
        <v>17</v>
      </c>
      <c r="J12">
        <f t="shared" ca="1" si="3"/>
        <v>21</v>
      </c>
      <c r="K12">
        <f t="shared" ca="1" si="3"/>
        <v>22</v>
      </c>
      <c r="L12">
        <f t="shared" ca="1" si="3"/>
        <v>20</v>
      </c>
      <c r="N12" s="1">
        <f ca="1">AVERAGE(B12:M12)</f>
        <v>18.90909090909091</v>
      </c>
    </row>
    <row r="14" spans="1:14" x14ac:dyDescent="0.3">
      <c r="A14" t="s">
        <v>188</v>
      </c>
      <c r="B14" t="s">
        <v>189</v>
      </c>
      <c r="C14" t="s">
        <v>13</v>
      </c>
      <c r="D14" t="s">
        <v>30</v>
      </c>
      <c r="E14" t="s">
        <v>90</v>
      </c>
      <c r="F14" t="s">
        <v>20</v>
      </c>
      <c r="G14" t="s">
        <v>89</v>
      </c>
      <c r="H14" t="s">
        <v>157</v>
      </c>
      <c r="I14" t="s">
        <v>190</v>
      </c>
      <c r="J14" t="s">
        <v>158</v>
      </c>
      <c r="K14" t="s">
        <v>39</v>
      </c>
      <c r="L14" t="s">
        <v>159</v>
      </c>
    </row>
    <row r="15" spans="1:14" x14ac:dyDescent="0.3">
      <c r="B15">
        <f ca="1">DATEDIF(VLOOKUP(B14,$P$18:$Q$100,2,FALSE),TODAY(),"Y")</f>
        <v>19</v>
      </c>
      <c r="C15">
        <f t="shared" ref="C15:L15" ca="1" si="4">DATEDIF(VLOOKUP(C14,$P$18:$Q$100,2,FALSE),TODAY(),"Y")</f>
        <v>16</v>
      </c>
      <c r="D15">
        <f t="shared" ca="1" si="4"/>
        <v>21</v>
      </c>
      <c r="E15">
        <f t="shared" ca="1" si="4"/>
        <v>18</v>
      </c>
      <c r="F15">
        <f t="shared" ca="1" si="4"/>
        <v>18</v>
      </c>
      <c r="G15">
        <f t="shared" ca="1" si="4"/>
        <v>18</v>
      </c>
      <c r="H15">
        <f t="shared" ca="1" si="4"/>
        <v>19</v>
      </c>
      <c r="I15">
        <f t="shared" ca="1" si="4"/>
        <v>17</v>
      </c>
      <c r="J15">
        <f t="shared" ca="1" si="4"/>
        <v>21</v>
      </c>
      <c r="K15">
        <f t="shared" ca="1" si="4"/>
        <v>22</v>
      </c>
      <c r="L15">
        <f t="shared" ca="1" si="4"/>
        <v>18</v>
      </c>
      <c r="N15" s="1">
        <f ca="1">AVERAGE(B15:M15)</f>
        <v>18.818181818181817</v>
      </c>
    </row>
    <row r="18" spans="16:17" x14ac:dyDescent="0.3">
      <c r="P18" t="s">
        <v>19</v>
      </c>
      <c r="Q18" s="6">
        <v>38815</v>
      </c>
    </row>
    <row r="19" spans="16:17" x14ac:dyDescent="0.3">
      <c r="P19" t="s">
        <v>89</v>
      </c>
      <c r="Q19" s="6">
        <v>39135</v>
      </c>
    </row>
    <row r="20" spans="16:17" x14ac:dyDescent="0.3">
      <c r="P20" t="s">
        <v>13</v>
      </c>
      <c r="Q20" s="6">
        <v>39895</v>
      </c>
    </row>
    <row r="21" spans="16:17" x14ac:dyDescent="0.3">
      <c r="P21" t="s">
        <v>90</v>
      </c>
      <c r="Q21" s="6">
        <v>38965</v>
      </c>
    </row>
    <row r="22" spans="16:17" x14ac:dyDescent="0.3">
      <c r="P22" t="s">
        <v>20</v>
      </c>
      <c r="Q22" s="6">
        <v>39123</v>
      </c>
    </row>
    <row r="23" spans="16:17" x14ac:dyDescent="0.3">
      <c r="P23" t="s">
        <v>92</v>
      </c>
      <c r="Q23" s="6">
        <v>39689</v>
      </c>
    </row>
    <row r="24" spans="16:17" x14ac:dyDescent="0.3">
      <c r="P24" t="s">
        <v>91</v>
      </c>
      <c r="Q24" s="6">
        <v>39460</v>
      </c>
    </row>
    <row r="25" spans="16:17" x14ac:dyDescent="0.3">
      <c r="P25" t="s">
        <v>39</v>
      </c>
      <c r="Q25" s="6">
        <v>37739</v>
      </c>
    </row>
    <row r="26" spans="16:17" x14ac:dyDescent="0.3">
      <c r="P26" t="s">
        <v>93</v>
      </c>
      <c r="Q26" s="6">
        <v>39654</v>
      </c>
    </row>
    <row r="27" spans="16:17" x14ac:dyDescent="0.3">
      <c r="P27" t="s">
        <v>30</v>
      </c>
      <c r="Q27" s="6">
        <v>38020</v>
      </c>
    </row>
    <row r="28" spans="16:17" x14ac:dyDescent="0.3">
      <c r="P28" t="s">
        <v>21</v>
      </c>
      <c r="Q28" s="6">
        <v>38566</v>
      </c>
    </row>
    <row r="29" spans="16:17" x14ac:dyDescent="0.3">
      <c r="P29" t="s">
        <v>123</v>
      </c>
      <c r="Q29" s="6">
        <v>38152</v>
      </c>
    </row>
    <row r="30" spans="16:17" x14ac:dyDescent="0.3">
      <c r="P30" t="s">
        <v>121</v>
      </c>
      <c r="Q30" s="6">
        <v>38392</v>
      </c>
    </row>
    <row r="31" spans="16:17" x14ac:dyDescent="0.3">
      <c r="P31" t="s">
        <v>122</v>
      </c>
      <c r="Q31" s="6">
        <v>37447</v>
      </c>
    </row>
    <row r="32" spans="16:17" x14ac:dyDescent="0.3">
      <c r="P32" t="s">
        <v>157</v>
      </c>
      <c r="Q32" s="6">
        <v>38790</v>
      </c>
    </row>
    <row r="33" spans="16:17" x14ac:dyDescent="0.3">
      <c r="P33" t="s">
        <v>158</v>
      </c>
      <c r="Q33" s="6">
        <v>38012</v>
      </c>
    </row>
    <row r="34" spans="16:17" x14ac:dyDescent="0.3">
      <c r="P34" t="s">
        <v>159</v>
      </c>
      <c r="Q34" s="6">
        <v>39085</v>
      </c>
    </row>
    <row r="35" spans="16:17" x14ac:dyDescent="0.3">
      <c r="P35" t="s">
        <v>189</v>
      </c>
      <c r="Q35" s="6">
        <v>38728</v>
      </c>
    </row>
    <row r="36" spans="16:17" x14ac:dyDescent="0.3">
      <c r="P36" t="s">
        <v>190</v>
      </c>
      <c r="Q36" s="6">
        <v>39538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C590-5B70-45B7-BCD6-8ED432E7A1AF}">
  <dimension ref="A1:Q60"/>
  <sheetViews>
    <sheetView workbookViewId="0">
      <selection activeCell="Q35" sqref="Q35"/>
    </sheetView>
  </sheetViews>
  <sheetFormatPr baseColWidth="10" defaultRowHeight="14.4" x14ac:dyDescent="0.3"/>
  <sheetData>
    <row r="1" spans="1:14" x14ac:dyDescent="0.3">
      <c r="N1" s="1">
        <f ca="1">AVERAGE(N2:N99)</f>
        <v>20.163636363636364</v>
      </c>
    </row>
    <row r="2" spans="1:14" x14ac:dyDescent="0.3">
      <c r="A2" t="s">
        <v>60</v>
      </c>
      <c r="B2" t="s">
        <v>94</v>
      </c>
      <c r="C2" t="s">
        <v>26</v>
      </c>
      <c r="D2" t="s">
        <v>38</v>
      </c>
      <c r="E2" t="s">
        <v>95</v>
      </c>
      <c r="F2" t="s">
        <v>23</v>
      </c>
      <c r="G2" t="s">
        <v>32</v>
      </c>
      <c r="H2" t="s">
        <v>79</v>
      </c>
      <c r="I2" t="s">
        <v>22</v>
      </c>
      <c r="J2" t="s">
        <v>24</v>
      </c>
      <c r="K2" t="s">
        <v>31</v>
      </c>
      <c r="L2" t="s">
        <v>25</v>
      </c>
      <c r="N2" s="1"/>
    </row>
    <row r="3" spans="1:14" x14ac:dyDescent="0.3">
      <c r="B3">
        <f ca="1">DATEDIF(VLOOKUP(B2,$P$18:$Q$100,2,FALSE),TODAY(),"Y")</f>
        <v>20</v>
      </c>
      <c r="C3">
        <f t="shared" ref="C3:L3" ca="1" si="0">DATEDIF(VLOOKUP(C2,$P$18:$Q$100,2,FALSE),TODAY(),"Y")</f>
        <v>19</v>
      </c>
      <c r="D3">
        <f t="shared" ca="1" si="0"/>
        <v>17</v>
      </c>
      <c r="E3">
        <f t="shared" ca="1" si="0"/>
        <v>19</v>
      </c>
      <c r="F3">
        <f t="shared" ca="1" si="0"/>
        <v>19</v>
      </c>
      <c r="G3">
        <f t="shared" ca="1" si="0"/>
        <v>17</v>
      </c>
      <c r="H3">
        <f t="shared" ca="1" si="0"/>
        <v>17</v>
      </c>
      <c r="I3">
        <f t="shared" ca="1" si="0"/>
        <v>19</v>
      </c>
      <c r="J3">
        <f t="shared" ca="1" si="0"/>
        <v>18</v>
      </c>
      <c r="K3">
        <f t="shared" ca="1" si="0"/>
        <v>18</v>
      </c>
      <c r="L3">
        <f t="shared" ca="1" si="0"/>
        <v>36</v>
      </c>
      <c r="N3" s="1">
        <f ca="1">AVERAGE(B3:M3)</f>
        <v>19.90909090909091</v>
      </c>
    </row>
    <row r="4" spans="1:14" x14ac:dyDescent="0.3">
      <c r="N4" s="1"/>
    </row>
    <row r="5" spans="1:14" x14ac:dyDescent="0.3">
      <c r="A5" t="s">
        <v>110</v>
      </c>
      <c r="B5" t="s">
        <v>94</v>
      </c>
      <c r="C5" t="s">
        <v>26</v>
      </c>
      <c r="D5" t="s">
        <v>111</v>
      </c>
      <c r="E5" t="s">
        <v>95</v>
      </c>
      <c r="F5" t="s">
        <v>23</v>
      </c>
      <c r="G5" t="s">
        <v>32</v>
      </c>
      <c r="H5" t="s">
        <v>79</v>
      </c>
      <c r="I5" t="s">
        <v>22</v>
      </c>
      <c r="J5" t="s">
        <v>24</v>
      </c>
      <c r="K5" t="s">
        <v>31</v>
      </c>
      <c r="L5" t="s">
        <v>25</v>
      </c>
      <c r="N5" s="1"/>
    </row>
    <row r="6" spans="1:14" x14ac:dyDescent="0.3">
      <c r="B6">
        <f ca="1">DATEDIF(VLOOKUP(B5,$P$18:$Q$100,2,FALSE),TODAY(),"Y")</f>
        <v>20</v>
      </c>
      <c r="C6">
        <f t="shared" ref="C6:L6" ca="1" si="1">DATEDIF(VLOOKUP(C5,$P$18:$Q$100,2,FALSE),TODAY(),"Y")</f>
        <v>19</v>
      </c>
      <c r="D6">
        <f t="shared" ca="1" si="1"/>
        <v>18</v>
      </c>
      <c r="E6">
        <f t="shared" ca="1" si="1"/>
        <v>19</v>
      </c>
      <c r="F6">
        <f t="shared" ca="1" si="1"/>
        <v>19</v>
      </c>
      <c r="G6">
        <f t="shared" ca="1" si="1"/>
        <v>17</v>
      </c>
      <c r="H6">
        <f t="shared" ca="1" si="1"/>
        <v>17</v>
      </c>
      <c r="I6">
        <f t="shared" ca="1" si="1"/>
        <v>19</v>
      </c>
      <c r="J6">
        <f t="shared" ca="1" si="1"/>
        <v>18</v>
      </c>
      <c r="K6">
        <f t="shared" ca="1" si="1"/>
        <v>18</v>
      </c>
      <c r="L6">
        <f t="shared" ca="1" si="1"/>
        <v>36</v>
      </c>
      <c r="N6" s="1">
        <f ca="1">AVERAGE(B6:M6)</f>
        <v>20</v>
      </c>
    </row>
    <row r="7" spans="1:14" x14ac:dyDescent="0.3">
      <c r="N7" s="1"/>
    </row>
    <row r="8" spans="1:14" x14ac:dyDescent="0.3">
      <c r="A8" t="s">
        <v>154</v>
      </c>
      <c r="B8" t="s">
        <v>94</v>
      </c>
      <c r="C8" t="s">
        <v>26</v>
      </c>
      <c r="D8" t="s">
        <v>111</v>
      </c>
      <c r="E8" t="s">
        <v>59</v>
      </c>
      <c r="F8" t="s">
        <v>23</v>
      </c>
      <c r="G8" t="s">
        <v>38</v>
      </c>
      <c r="H8" t="s">
        <v>79</v>
      </c>
      <c r="I8" t="s">
        <v>22</v>
      </c>
      <c r="J8" t="s">
        <v>24</v>
      </c>
      <c r="K8" t="s">
        <v>155</v>
      </c>
      <c r="L8" t="s">
        <v>25</v>
      </c>
      <c r="N8" s="1"/>
    </row>
    <row r="9" spans="1:14" x14ac:dyDescent="0.3">
      <c r="B9">
        <f ca="1">DATEDIF(VLOOKUP(B8,$P$18:$Q$100,2,FALSE),TODAY(),"Y")</f>
        <v>20</v>
      </c>
      <c r="C9">
        <f t="shared" ref="C9:L9" ca="1" si="2">DATEDIF(VLOOKUP(C8,$P$18:$Q$100,2,FALSE),TODAY(),"Y")</f>
        <v>19</v>
      </c>
      <c r="D9">
        <f t="shared" ca="1" si="2"/>
        <v>18</v>
      </c>
      <c r="E9">
        <f t="shared" ca="1" si="2"/>
        <v>19</v>
      </c>
      <c r="F9">
        <f t="shared" ca="1" si="2"/>
        <v>19</v>
      </c>
      <c r="G9">
        <f t="shared" ca="1" si="2"/>
        <v>17</v>
      </c>
      <c r="H9">
        <f t="shared" ca="1" si="2"/>
        <v>17</v>
      </c>
      <c r="I9">
        <f t="shared" ca="1" si="2"/>
        <v>19</v>
      </c>
      <c r="J9">
        <f t="shared" ca="1" si="2"/>
        <v>18</v>
      </c>
      <c r="K9">
        <f t="shared" ca="1" si="2"/>
        <v>20</v>
      </c>
      <c r="L9">
        <f t="shared" ca="1" si="2"/>
        <v>36</v>
      </c>
      <c r="N9" s="1">
        <f ca="1">AVERAGE(B9:M9)</f>
        <v>20.181818181818183</v>
      </c>
    </row>
    <row r="10" spans="1:14" x14ac:dyDescent="0.3">
      <c r="N10" s="1"/>
    </row>
    <row r="11" spans="1:14" x14ac:dyDescent="0.3">
      <c r="A11" t="s">
        <v>49</v>
      </c>
      <c r="B11" t="s">
        <v>94</v>
      </c>
      <c r="C11" t="s">
        <v>26</v>
      </c>
      <c r="D11" t="s">
        <v>111</v>
      </c>
      <c r="E11" t="s">
        <v>59</v>
      </c>
      <c r="F11" t="s">
        <v>23</v>
      </c>
      <c r="G11" t="s">
        <v>38</v>
      </c>
      <c r="H11" t="s">
        <v>31</v>
      </c>
      <c r="I11" t="s">
        <v>22</v>
      </c>
      <c r="J11" t="s">
        <v>24</v>
      </c>
      <c r="K11" t="s">
        <v>155</v>
      </c>
      <c r="L11" t="s">
        <v>25</v>
      </c>
      <c r="N11" s="1"/>
    </row>
    <row r="12" spans="1:14" x14ac:dyDescent="0.3">
      <c r="B12">
        <f ca="1">DATEDIF(VLOOKUP(B11,$P$18:$Q$100,2,FALSE),TODAY(),"Y")</f>
        <v>20</v>
      </c>
      <c r="C12">
        <f t="shared" ref="C12:L12" ca="1" si="3">DATEDIF(VLOOKUP(C11,$P$18:$Q$100,2,FALSE),TODAY(),"Y")</f>
        <v>19</v>
      </c>
      <c r="D12">
        <f t="shared" ca="1" si="3"/>
        <v>18</v>
      </c>
      <c r="E12">
        <f t="shared" ca="1" si="3"/>
        <v>19</v>
      </c>
      <c r="F12">
        <f t="shared" ca="1" si="3"/>
        <v>19</v>
      </c>
      <c r="G12">
        <f t="shared" ca="1" si="3"/>
        <v>17</v>
      </c>
      <c r="H12">
        <f t="shared" ca="1" si="3"/>
        <v>18</v>
      </c>
      <c r="I12">
        <f t="shared" ca="1" si="3"/>
        <v>19</v>
      </c>
      <c r="J12">
        <f t="shared" ca="1" si="3"/>
        <v>18</v>
      </c>
      <c r="K12">
        <f t="shared" ca="1" si="3"/>
        <v>20</v>
      </c>
      <c r="L12">
        <f t="shared" ca="1" si="3"/>
        <v>36</v>
      </c>
      <c r="N12" s="1">
        <f ca="1">AVERAGE(B12:M12)</f>
        <v>20.272727272727273</v>
      </c>
    </row>
    <row r="14" spans="1:14" x14ac:dyDescent="0.3">
      <c r="A14" t="s">
        <v>179</v>
      </c>
      <c r="B14" t="s">
        <v>94</v>
      </c>
      <c r="C14" t="s">
        <v>26</v>
      </c>
      <c r="D14" t="s">
        <v>111</v>
      </c>
      <c r="E14" t="s">
        <v>59</v>
      </c>
      <c r="F14" t="s">
        <v>23</v>
      </c>
      <c r="G14" t="s">
        <v>180</v>
      </c>
      <c r="H14" t="s">
        <v>31</v>
      </c>
      <c r="I14" t="s">
        <v>22</v>
      </c>
      <c r="J14" t="s">
        <v>24</v>
      </c>
      <c r="K14" t="s">
        <v>181</v>
      </c>
      <c r="L14" t="s">
        <v>25</v>
      </c>
      <c r="N14" s="1"/>
    </row>
    <row r="15" spans="1:14" x14ac:dyDescent="0.3">
      <c r="B15">
        <f ca="1">DATEDIF(VLOOKUP(B14,$P$18:$Q$100,2,FALSE),TODAY(),"Y")</f>
        <v>20</v>
      </c>
      <c r="C15">
        <f t="shared" ref="C15:L15" ca="1" si="4">DATEDIF(VLOOKUP(C14,$P$18:$Q$100,2,FALSE),TODAY(),"Y")</f>
        <v>19</v>
      </c>
      <c r="D15">
        <f t="shared" ca="1" si="4"/>
        <v>18</v>
      </c>
      <c r="E15">
        <f t="shared" ca="1" si="4"/>
        <v>19</v>
      </c>
      <c r="F15">
        <f t="shared" ca="1" si="4"/>
        <v>19</v>
      </c>
      <c r="G15">
        <f t="shared" ca="1" si="4"/>
        <v>20</v>
      </c>
      <c r="H15">
        <f t="shared" ca="1" si="4"/>
        <v>18</v>
      </c>
      <c r="I15">
        <f t="shared" ca="1" si="4"/>
        <v>19</v>
      </c>
      <c r="J15">
        <f t="shared" ca="1" si="4"/>
        <v>18</v>
      </c>
      <c r="K15">
        <f t="shared" ca="1" si="4"/>
        <v>19</v>
      </c>
      <c r="L15">
        <f t="shared" ca="1" si="4"/>
        <v>36</v>
      </c>
      <c r="N15" s="1">
        <f ca="1">AVERAGE(B15:M15)</f>
        <v>20.454545454545453</v>
      </c>
    </row>
    <row r="18" spans="14:17" x14ac:dyDescent="0.3">
      <c r="N18" s="1"/>
      <c r="P18" t="s">
        <v>94</v>
      </c>
      <c r="Q18" s="6">
        <v>38482</v>
      </c>
    </row>
    <row r="19" spans="14:17" x14ac:dyDescent="0.3">
      <c r="P19" t="s">
        <v>26</v>
      </c>
      <c r="Q19" s="6">
        <v>38627</v>
      </c>
    </row>
    <row r="20" spans="14:17" x14ac:dyDescent="0.3">
      <c r="P20" t="s">
        <v>95</v>
      </c>
      <c r="Q20" s="6">
        <v>38620</v>
      </c>
    </row>
    <row r="21" spans="14:17" x14ac:dyDescent="0.3">
      <c r="N21" s="1"/>
      <c r="P21" t="s">
        <v>38</v>
      </c>
      <c r="Q21" s="6">
        <v>39510</v>
      </c>
    </row>
    <row r="22" spans="14:17" x14ac:dyDescent="0.3">
      <c r="P22" t="s">
        <v>26</v>
      </c>
      <c r="Q22" s="6">
        <v>38627</v>
      </c>
    </row>
    <row r="23" spans="14:17" x14ac:dyDescent="0.3">
      <c r="P23" t="s">
        <v>79</v>
      </c>
      <c r="Q23" s="6">
        <v>39422</v>
      </c>
    </row>
    <row r="24" spans="14:17" x14ac:dyDescent="0.3">
      <c r="P24" t="s">
        <v>32</v>
      </c>
      <c r="Q24" s="6">
        <v>39430</v>
      </c>
    </row>
    <row r="25" spans="14:17" x14ac:dyDescent="0.3">
      <c r="P25" t="s">
        <v>23</v>
      </c>
      <c r="Q25" s="6">
        <v>38906</v>
      </c>
    </row>
    <row r="26" spans="14:17" x14ac:dyDescent="0.3">
      <c r="P26" t="s">
        <v>24</v>
      </c>
      <c r="Q26" s="6">
        <v>39143</v>
      </c>
    </row>
    <row r="27" spans="14:17" x14ac:dyDescent="0.3">
      <c r="N27" s="1"/>
      <c r="P27" t="s">
        <v>22</v>
      </c>
      <c r="Q27" s="6">
        <v>38728</v>
      </c>
    </row>
    <row r="28" spans="14:17" x14ac:dyDescent="0.3">
      <c r="P28" t="s">
        <v>25</v>
      </c>
      <c r="Q28" s="6">
        <v>32643</v>
      </c>
    </row>
    <row r="29" spans="14:17" x14ac:dyDescent="0.3">
      <c r="P29" t="s">
        <v>31</v>
      </c>
      <c r="Q29" s="6">
        <v>39197</v>
      </c>
    </row>
    <row r="30" spans="14:17" x14ac:dyDescent="0.3">
      <c r="N30" s="1"/>
      <c r="P30" t="s">
        <v>111</v>
      </c>
      <c r="Q30" s="6">
        <v>39031</v>
      </c>
    </row>
    <row r="31" spans="14:17" x14ac:dyDescent="0.3">
      <c r="P31" t="s">
        <v>59</v>
      </c>
      <c r="Q31" s="6">
        <v>38851</v>
      </c>
    </row>
    <row r="32" spans="14:17" x14ac:dyDescent="0.3">
      <c r="P32" t="s">
        <v>155</v>
      </c>
      <c r="Q32" s="6">
        <v>38425</v>
      </c>
    </row>
    <row r="33" spans="14:17" x14ac:dyDescent="0.3">
      <c r="N33" s="1"/>
      <c r="P33" t="s">
        <v>180</v>
      </c>
      <c r="Q33" s="6">
        <v>38324</v>
      </c>
    </row>
    <row r="34" spans="14:17" x14ac:dyDescent="0.3">
      <c r="P34" t="s">
        <v>181</v>
      </c>
      <c r="Q34" s="6">
        <v>38653</v>
      </c>
    </row>
    <row r="36" spans="14:17" x14ac:dyDescent="0.3">
      <c r="N36" s="1"/>
    </row>
    <row r="39" spans="14:17" x14ac:dyDescent="0.3">
      <c r="N39" s="1"/>
    </row>
    <row r="42" spans="14:17" x14ac:dyDescent="0.3">
      <c r="N42" s="1"/>
    </row>
    <row r="45" spans="14:17" x14ac:dyDescent="0.3">
      <c r="N45" s="1"/>
    </row>
    <row r="48" spans="14:17" x14ac:dyDescent="0.3">
      <c r="N48" s="1"/>
    </row>
    <row r="51" spans="14:14" x14ac:dyDescent="0.3">
      <c r="N51" s="1"/>
    </row>
    <row r="54" spans="14:14" x14ac:dyDescent="0.3">
      <c r="N54" s="1"/>
    </row>
    <row r="57" spans="14:14" x14ac:dyDescent="0.3">
      <c r="N57" s="1"/>
    </row>
    <row r="60" spans="14:14" x14ac:dyDescent="0.3">
      <c r="N60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E1E7-4E05-419E-8824-98C6A5690768}">
  <dimension ref="A1:Q33"/>
  <sheetViews>
    <sheetView workbookViewId="0">
      <selection activeCell="H12" sqref="H12"/>
    </sheetView>
  </sheetViews>
  <sheetFormatPr baseColWidth="10" defaultRowHeight="14.4" x14ac:dyDescent="0.3"/>
  <cols>
    <col min="1" max="1" width="15.44140625" customWidth="1"/>
    <col min="14" max="14" width="11.5546875" style="1"/>
  </cols>
  <sheetData>
    <row r="1" spans="1:14" x14ac:dyDescent="0.3">
      <c r="N1" s="1">
        <f ca="1">AVERAGE(N3:N99)</f>
        <v>20.581818181818182</v>
      </c>
    </row>
    <row r="2" spans="1:14" x14ac:dyDescent="0.3">
      <c r="A2" t="s">
        <v>15</v>
      </c>
      <c r="B2" t="s">
        <v>9</v>
      </c>
      <c r="C2" t="s">
        <v>17</v>
      </c>
      <c r="D2" t="s">
        <v>10</v>
      </c>
      <c r="E2" t="s">
        <v>11</v>
      </c>
      <c r="F2" t="s">
        <v>12</v>
      </c>
      <c r="G2" t="s">
        <v>29</v>
      </c>
      <c r="H2" t="s">
        <v>14</v>
      </c>
      <c r="I2" t="s">
        <v>28</v>
      </c>
      <c r="J2" t="s">
        <v>78</v>
      </c>
      <c r="K2" t="s">
        <v>96</v>
      </c>
      <c r="L2" t="s">
        <v>97</v>
      </c>
    </row>
    <row r="3" spans="1:14" x14ac:dyDescent="0.3">
      <c r="B3">
        <f ca="1">DATEDIF(VLOOKUP(B2,$P$18:$Q$100,2,FALSE),TODAY(),"Y")</f>
        <v>23</v>
      </c>
      <c r="C3">
        <f t="shared" ref="C3:L3" ca="1" si="0">DATEDIF(VLOOKUP(C2,$P$18:$Q$100,2,FALSE),TODAY(),"Y")</f>
        <v>19</v>
      </c>
      <c r="D3">
        <f t="shared" ca="1" si="0"/>
        <v>20</v>
      </c>
      <c r="E3">
        <f t="shared" ca="1" si="0"/>
        <v>24</v>
      </c>
      <c r="F3">
        <f t="shared" ca="1" si="0"/>
        <v>24</v>
      </c>
      <c r="G3">
        <f t="shared" ca="1" si="0"/>
        <v>19</v>
      </c>
      <c r="H3">
        <f t="shared" ca="1" si="0"/>
        <v>18</v>
      </c>
      <c r="I3">
        <f t="shared" ca="1" si="0"/>
        <v>19</v>
      </c>
      <c r="J3">
        <f t="shared" ca="1" si="0"/>
        <v>21</v>
      </c>
      <c r="K3">
        <f t="shared" ca="1" si="0"/>
        <v>21</v>
      </c>
      <c r="L3">
        <f t="shared" ca="1" si="0"/>
        <v>18</v>
      </c>
      <c r="N3" s="1">
        <f ca="1">AVERAGE(B3:M3)</f>
        <v>20.545454545454547</v>
      </c>
    </row>
    <row r="5" spans="1:14" x14ac:dyDescent="0.3">
      <c r="A5" t="s">
        <v>113</v>
      </c>
      <c r="B5" t="s">
        <v>9</v>
      </c>
      <c r="C5" t="s">
        <v>17</v>
      </c>
      <c r="D5" t="s">
        <v>10</v>
      </c>
      <c r="E5" t="s">
        <v>11</v>
      </c>
      <c r="F5" t="s">
        <v>12</v>
      </c>
      <c r="G5" t="s">
        <v>29</v>
      </c>
      <c r="H5" t="s">
        <v>112</v>
      </c>
      <c r="I5" t="s">
        <v>28</v>
      </c>
      <c r="J5" t="s">
        <v>78</v>
      </c>
      <c r="K5" t="s">
        <v>96</v>
      </c>
      <c r="L5" t="s">
        <v>97</v>
      </c>
    </row>
    <row r="6" spans="1:14" x14ac:dyDescent="0.3">
      <c r="B6">
        <f ca="1">DATEDIF(VLOOKUP(B5,$P$18:$Q$100,2,FALSE),TODAY(),"Y")</f>
        <v>23</v>
      </c>
      <c r="C6">
        <f t="shared" ref="C6:L6" ca="1" si="1">DATEDIF(VLOOKUP(C5,$P$18:$Q$100,2,FALSE),TODAY(),"Y")</f>
        <v>19</v>
      </c>
      <c r="D6">
        <f t="shared" ca="1" si="1"/>
        <v>20</v>
      </c>
      <c r="E6">
        <f t="shared" ca="1" si="1"/>
        <v>24</v>
      </c>
      <c r="F6">
        <f t="shared" ca="1" si="1"/>
        <v>24</v>
      </c>
      <c r="G6">
        <f t="shared" ca="1" si="1"/>
        <v>19</v>
      </c>
      <c r="H6">
        <f t="shared" ca="1" si="1"/>
        <v>21</v>
      </c>
      <c r="I6">
        <f t="shared" ca="1" si="1"/>
        <v>19</v>
      </c>
      <c r="J6">
        <f t="shared" ca="1" si="1"/>
        <v>21</v>
      </c>
      <c r="K6">
        <f t="shared" ca="1" si="1"/>
        <v>21</v>
      </c>
      <c r="L6">
        <f t="shared" ca="1" si="1"/>
        <v>18</v>
      </c>
      <c r="N6" s="1">
        <f ca="1">AVERAGE(B6:M6)</f>
        <v>20.818181818181817</v>
      </c>
    </row>
    <row r="8" spans="1:14" x14ac:dyDescent="0.3">
      <c r="A8" t="s">
        <v>33</v>
      </c>
      <c r="B8" t="s">
        <v>9</v>
      </c>
      <c r="C8" t="s">
        <v>17</v>
      </c>
      <c r="D8" t="s">
        <v>10</v>
      </c>
      <c r="E8" t="s">
        <v>11</v>
      </c>
      <c r="F8" t="s">
        <v>12</v>
      </c>
      <c r="G8" t="s">
        <v>29</v>
      </c>
      <c r="H8" t="s">
        <v>14</v>
      </c>
      <c r="I8" t="s">
        <v>28</v>
      </c>
      <c r="J8" t="s">
        <v>78</v>
      </c>
      <c r="K8" t="s">
        <v>96</v>
      </c>
      <c r="L8" t="s">
        <v>97</v>
      </c>
    </row>
    <row r="9" spans="1:14" x14ac:dyDescent="0.3">
      <c r="B9">
        <f ca="1">DATEDIF(VLOOKUP(B8,$P$18:$Q$100,2,FALSE),TODAY(),"Y")</f>
        <v>23</v>
      </c>
      <c r="C9">
        <f t="shared" ref="C9:L9" ca="1" si="2">DATEDIF(VLOOKUP(C8,$P$18:$Q$100,2,FALSE),TODAY(),"Y")</f>
        <v>19</v>
      </c>
      <c r="D9">
        <f t="shared" ca="1" si="2"/>
        <v>20</v>
      </c>
      <c r="E9">
        <f t="shared" ca="1" si="2"/>
        <v>24</v>
      </c>
      <c r="F9">
        <f t="shared" ca="1" si="2"/>
        <v>24</v>
      </c>
      <c r="G9">
        <f t="shared" ca="1" si="2"/>
        <v>19</v>
      </c>
      <c r="H9">
        <f t="shared" ca="1" si="2"/>
        <v>18</v>
      </c>
      <c r="I9">
        <f t="shared" ca="1" si="2"/>
        <v>19</v>
      </c>
      <c r="J9">
        <f t="shared" ca="1" si="2"/>
        <v>21</v>
      </c>
      <c r="K9">
        <f t="shared" ca="1" si="2"/>
        <v>21</v>
      </c>
      <c r="L9">
        <f t="shared" ca="1" si="2"/>
        <v>18</v>
      </c>
      <c r="N9" s="1">
        <f ca="1">AVERAGE(B9:M9)</f>
        <v>20.545454545454547</v>
      </c>
    </row>
    <row r="11" spans="1:14" x14ac:dyDescent="0.3">
      <c r="A11" t="s">
        <v>103</v>
      </c>
      <c r="B11" t="s">
        <v>9</v>
      </c>
      <c r="C11" t="s">
        <v>17</v>
      </c>
      <c r="D11" t="s">
        <v>10</v>
      </c>
      <c r="E11" t="s">
        <v>11</v>
      </c>
      <c r="F11" t="s">
        <v>12</v>
      </c>
      <c r="G11" t="s">
        <v>112</v>
      </c>
      <c r="H11" t="s">
        <v>14</v>
      </c>
      <c r="I11" t="s">
        <v>28</v>
      </c>
      <c r="J11" t="s">
        <v>78</v>
      </c>
      <c r="K11" t="s">
        <v>172</v>
      </c>
      <c r="L11" t="s">
        <v>97</v>
      </c>
    </row>
    <row r="12" spans="1:14" x14ac:dyDescent="0.3">
      <c r="B12">
        <f ca="1">DATEDIF(VLOOKUP(B11,$P$18:$Q$100,2,FALSE),TODAY(),"Y")</f>
        <v>23</v>
      </c>
      <c r="C12">
        <f t="shared" ref="C12:L12" ca="1" si="3">DATEDIF(VLOOKUP(C11,$P$18:$Q$100,2,FALSE),TODAY(),"Y")</f>
        <v>19</v>
      </c>
      <c r="D12">
        <f t="shared" ca="1" si="3"/>
        <v>20</v>
      </c>
      <c r="E12">
        <f t="shared" ca="1" si="3"/>
        <v>24</v>
      </c>
      <c r="F12">
        <f t="shared" ca="1" si="3"/>
        <v>24</v>
      </c>
      <c r="G12">
        <f t="shared" ca="1" si="3"/>
        <v>21</v>
      </c>
      <c r="H12">
        <f t="shared" ca="1" si="3"/>
        <v>18</v>
      </c>
      <c r="I12">
        <f t="shared" ca="1" si="3"/>
        <v>19</v>
      </c>
      <c r="J12">
        <f t="shared" ca="1" si="3"/>
        <v>21</v>
      </c>
      <c r="K12">
        <f t="shared" ca="1" si="3"/>
        <v>18</v>
      </c>
      <c r="L12">
        <f t="shared" ca="1" si="3"/>
        <v>18</v>
      </c>
      <c r="N12" s="1">
        <f t="shared" ref="N12" ca="1" si="4">AVERAGE(B12:M12)</f>
        <v>20.454545454545453</v>
      </c>
    </row>
    <row r="14" spans="1:14" x14ac:dyDescent="0.3">
      <c r="A14" t="s">
        <v>150</v>
      </c>
      <c r="B14" t="s">
        <v>13</v>
      </c>
      <c r="C14" t="s">
        <v>17</v>
      </c>
      <c r="D14" t="s">
        <v>10</v>
      </c>
      <c r="E14" t="s">
        <v>11</v>
      </c>
      <c r="F14" t="s">
        <v>12</v>
      </c>
      <c r="G14" t="s">
        <v>112</v>
      </c>
      <c r="H14" t="s">
        <v>177</v>
      </c>
      <c r="I14" t="s">
        <v>178</v>
      </c>
      <c r="J14" t="s">
        <v>78</v>
      </c>
      <c r="K14" t="s">
        <v>172</v>
      </c>
      <c r="L14" t="s">
        <v>97</v>
      </c>
    </row>
    <row r="15" spans="1:14" x14ac:dyDescent="0.3">
      <c r="B15">
        <f ca="1">DATEDIF(VLOOKUP(B14,$P$18:$Q$100,2,FALSE),TODAY(),"Y")</f>
        <v>20</v>
      </c>
      <c r="C15">
        <f t="shared" ref="C15:L15" ca="1" si="5">DATEDIF(VLOOKUP(C14,$P$18:$Q$100,2,FALSE),TODAY(),"Y")</f>
        <v>19</v>
      </c>
      <c r="D15">
        <f t="shared" ca="1" si="5"/>
        <v>20</v>
      </c>
      <c r="E15">
        <f t="shared" ca="1" si="5"/>
        <v>24</v>
      </c>
      <c r="F15">
        <f t="shared" ca="1" si="5"/>
        <v>24</v>
      </c>
      <c r="G15">
        <f t="shared" ca="1" si="5"/>
        <v>21</v>
      </c>
      <c r="H15">
        <f t="shared" ca="1" si="5"/>
        <v>21</v>
      </c>
      <c r="I15">
        <f t="shared" ca="1" si="5"/>
        <v>20</v>
      </c>
      <c r="J15">
        <f t="shared" ca="1" si="5"/>
        <v>21</v>
      </c>
      <c r="K15">
        <f t="shared" ca="1" si="5"/>
        <v>18</v>
      </c>
      <c r="L15">
        <f t="shared" ca="1" si="5"/>
        <v>18</v>
      </c>
      <c r="N15" s="1">
        <f ca="1">AVERAGE(B15:L15)</f>
        <v>20.545454545454547</v>
      </c>
    </row>
    <row r="18" spans="16:17" x14ac:dyDescent="0.3">
      <c r="P18" t="s">
        <v>9</v>
      </c>
      <c r="Q18" s="6">
        <v>37152</v>
      </c>
    </row>
    <row r="19" spans="16:17" x14ac:dyDescent="0.3">
      <c r="P19" t="s">
        <v>17</v>
      </c>
      <c r="Q19" s="6">
        <v>38876</v>
      </c>
    </row>
    <row r="20" spans="16:17" x14ac:dyDescent="0.3">
      <c r="P20" t="s">
        <v>10</v>
      </c>
      <c r="Q20" s="6">
        <v>38589</v>
      </c>
    </row>
    <row r="21" spans="16:17" x14ac:dyDescent="0.3">
      <c r="P21" t="s">
        <v>11</v>
      </c>
      <c r="Q21" s="6">
        <v>36971</v>
      </c>
    </row>
    <row r="22" spans="16:17" x14ac:dyDescent="0.3">
      <c r="P22" t="s">
        <v>12</v>
      </c>
      <c r="Q22" s="6">
        <v>36971</v>
      </c>
    </row>
    <row r="23" spans="16:17" x14ac:dyDescent="0.3">
      <c r="P23" t="s">
        <v>14</v>
      </c>
      <c r="Q23" s="6">
        <v>38962</v>
      </c>
    </row>
    <row r="24" spans="16:17" x14ac:dyDescent="0.3">
      <c r="P24" t="s">
        <v>29</v>
      </c>
      <c r="Q24" s="6">
        <v>38807</v>
      </c>
    </row>
    <row r="25" spans="16:17" x14ac:dyDescent="0.3">
      <c r="P25" t="s">
        <v>28</v>
      </c>
      <c r="Q25" s="6">
        <v>38742</v>
      </c>
    </row>
    <row r="26" spans="16:17" x14ac:dyDescent="0.3">
      <c r="P26" t="s">
        <v>78</v>
      </c>
      <c r="Q26" s="6">
        <v>37974</v>
      </c>
    </row>
    <row r="27" spans="16:17" x14ac:dyDescent="0.3">
      <c r="P27" t="s">
        <v>96</v>
      </c>
      <c r="Q27" s="6">
        <v>38149</v>
      </c>
    </row>
    <row r="28" spans="16:17" x14ac:dyDescent="0.3">
      <c r="P28" t="s">
        <v>97</v>
      </c>
      <c r="Q28" s="6">
        <v>39101</v>
      </c>
    </row>
    <row r="29" spans="16:17" x14ac:dyDescent="0.3">
      <c r="P29" t="s">
        <v>112</v>
      </c>
      <c r="Q29" s="6">
        <v>38051</v>
      </c>
    </row>
    <row r="30" spans="16:17" x14ac:dyDescent="0.3">
      <c r="P30" t="s">
        <v>172</v>
      </c>
      <c r="Q30" s="6">
        <v>39287</v>
      </c>
    </row>
    <row r="31" spans="16:17" x14ac:dyDescent="0.3">
      <c r="P31" t="s">
        <v>13</v>
      </c>
      <c r="Q31" s="6">
        <v>38595</v>
      </c>
    </row>
    <row r="32" spans="16:17" x14ac:dyDescent="0.3">
      <c r="P32" t="s">
        <v>177</v>
      </c>
      <c r="Q32" s="6">
        <v>38141</v>
      </c>
    </row>
    <row r="33" spans="16:17" x14ac:dyDescent="0.3">
      <c r="P33" t="s">
        <v>178</v>
      </c>
      <c r="Q33" s="6">
        <v>38563</v>
      </c>
    </row>
  </sheetData>
  <pageMargins left="0.7" right="0.7" top="0.78740157499999996" bottom="0.78740157499999996" header="0.3" footer="0.3"/>
  <headerFooter>
    <oddHeader>&amp;R&amp;"Calibri"&amp;12&amp;K000000 Confidential&amp;1#_x000D_</oddHead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D7D6-4932-46BC-9430-8F20DDAB89DF}">
  <dimension ref="A1:Q74"/>
  <sheetViews>
    <sheetView workbookViewId="0">
      <selection activeCell="A12" sqref="A12"/>
    </sheetView>
  </sheetViews>
  <sheetFormatPr baseColWidth="10" defaultRowHeight="14.4" x14ac:dyDescent="0.3"/>
  <cols>
    <col min="4" max="4" width="14.44140625" customWidth="1"/>
    <col min="14" max="14" width="11.5546875" style="1"/>
    <col min="16" max="16" width="14.6640625" customWidth="1"/>
  </cols>
  <sheetData>
    <row r="1" spans="1:14" x14ac:dyDescent="0.3">
      <c r="N1" s="1">
        <f ca="1">AVERAGE(N3:N99)</f>
        <v>19.418181818181818</v>
      </c>
    </row>
    <row r="2" spans="1:14" x14ac:dyDescent="0.3">
      <c r="A2" t="s">
        <v>53</v>
      </c>
      <c r="B2" t="s">
        <v>47</v>
      </c>
      <c r="C2" t="s">
        <v>42</v>
      </c>
      <c r="D2" t="s">
        <v>48</v>
      </c>
      <c r="E2" t="s">
        <v>52</v>
      </c>
      <c r="F2" t="s">
        <v>98</v>
      </c>
      <c r="G2" t="s">
        <v>45</v>
      </c>
      <c r="H2" t="s">
        <v>44</v>
      </c>
      <c r="I2" t="s">
        <v>56</v>
      </c>
      <c r="J2" t="s">
        <v>54</v>
      </c>
      <c r="K2" t="s">
        <v>43</v>
      </c>
      <c r="L2" t="s">
        <v>27</v>
      </c>
    </row>
    <row r="3" spans="1:14" x14ac:dyDescent="0.3">
      <c r="B3">
        <f ca="1">DATEDIF(VLOOKUP(B2,$P$18:$Q$100,2,FALSE),TODAY(),"Y")</f>
        <v>19</v>
      </c>
      <c r="C3">
        <f t="shared" ref="C3:L3" ca="1" si="0">DATEDIF(VLOOKUP(C2,$P$18:$Q$100,2,FALSE),TODAY(),"Y")</f>
        <v>17</v>
      </c>
      <c r="D3">
        <f t="shared" ca="1" si="0"/>
        <v>19</v>
      </c>
      <c r="E3">
        <f t="shared" ca="1" si="0"/>
        <v>19</v>
      </c>
      <c r="F3">
        <f t="shared" ca="1" si="0"/>
        <v>24</v>
      </c>
      <c r="G3">
        <f t="shared" ca="1" si="0"/>
        <v>18</v>
      </c>
      <c r="H3">
        <f t="shared" ca="1" si="0"/>
        <v>18</v>
      </c>
      <c r="I3">
        <f t="shared" ca="1" si="0"/>
        <v>19</v>
      </c>
      <c r="J3">
        <f t="shared" ca="1" si="0"/>
        <v>17</v>
      </c>
      <c r="K3">
        <f t="shared" ca="1" si="0"/>
        <v>19</v>
      </c>
      <c r="L3">
        <f t="shared" ca="1" si="0"/>
        <v>20</v>
      </c>
      <c r="N3" s="1">
        <f ca="1">AVERAGE(B3:M3)</f>
        <v>19</v>
      </c>
    </row>
    <row r="5" spans="1:14" x14ac:dyDescent="0.3">
      <c r="A5" t="s">
        <v>51</v>
      </c>
      <c r="B5" t="s">
        <v>47</v>
      </c>
      <c r="C5" t="s">
        <v>42</v>
      </c>
      <c r="D5" t="s">
        <v>48</v>
      </c>
      <c r="E5" t="s">
        <v>52</v>
      </c>
      <c r="F5" t="s">
        <v>98</v>
      </c>
      <c r="G5" t="s">
        <v>45</v>
      </c>
      <c r="H5" t="s">
        <v>44</v>
      </c>
      <c r="I5" t="s">
        <v>56</v>
      </c>
      <c r="J5" t="s">
        <v>54</v>
      </c>
      <c r="K5" t="s">
        <v>114</v>
      </c>
      <c r="L5" t="s">
        <v>27</v>
      </c>
    </row>
    <row r="6" spans="1:14" x14ac:dyDescent="0.3">
      <c r="B6">
        <f ca="1">DATEDIF(VLOOKUP(B5,$P$18:$Q$100,2,FALSE),TODAY(),"Y")</f>
        <v>19</v>
      </c>
      <c r="C6">
        <f t="shared" ref="C6:L6" ca="1" si="1">DATEDIF(VLOOKUP(C5,$P$18:$Q$100,2,FALSE),TODAY(),"Y")</f>
        <v>17</v>
      </c>
      <c r="D6">
        <f t="shared" ca="1" si="1"/>
        <v>19</v>
      </c>
      <c r="E6">
        <f t="shared" ca="1" si="1"/>
        <v>19</v>
      </c>
      <c r="F6">
        <f t="shared" ca="1" si="1"/>
        <v>24</v>
      </c>
      <c r="G6">
        <f t="shared" ca="1" si="1"/>
        <v>18</v>
      </c>
      <c r="H6">
        <f t="shared" ca="1" si="1"/>
        <v>18</v>
      </c>
      <c r="I6">
        <f t="shared" ca="1" si="1"/>
        <v>19</v>
      </c>
      <c r="J6">
        <f t="shared" ca="1" si="1"/>
        <v>17</v>
      </c>
      <c r="K6">
        <f t="shared" ca="1" si="1"/>
        <v>25</v>
      </c>
      <c r="L6">
        <f t="shared" ca="1" si="1"/>
        <v>20</v>
      </c>
      <c r="N6" s="1">
        <f ca="1">AVERAGE(B6:M6)</f>
        <v>19.545454545454547</v>
      </c>
    </row>
    <row r="8" spans="1:14" x14ac:dyDescent="0.3">
      <c r="A8" t="s">
        <v>164</v>
      </c>
      <c r="B8" t="s">
        <v>162</v>
      </c>
      <c r="C8" t="s">
        <v>42</v>
      </c>
      <c r="D8" t="s">
        <v>48</v>
      </c>
      <c r="E8" t="s">
        <v>52</v>
      </c>
      <c r="F8" t="s">
        <v>98</v>
      </c>
      <c r="G8" t="s">
        <v>45</v>
      </c>
      <c r="H8" t="s">
        <v>44</v>
      </c>
      <c r="I8" t="s">
        <v>163</v>
      </c>
      <c r="J8" t="s">
        <v>54</v>
      </c>
      <c r="K8" t="s">
        <v>114</v>
      </c>
      <c r="L8" t="s">
        <v>27</v>
      </c>
    </row>
    <row r="9" spans="1:14" x14ac:dyDescent="0.3">
      <c r="B9">
        <f ca="1">DATEDIF(VLOOKUP(B8,$P$18:$Q$100,2,FALSE),TODAY(),"Y")</f>
        <v>20</v>
      </c>
      <c r="C9">
        <f t="shared" ref="C9:L9" ca="1" si="2">DATEDIF(VLOOKUP(C8,$P$18:$Q$100,2,FALSE),TODAY(),"Y")</f>
        <v>17</v>
      </c>
      <c r="D9">
        <f t="shared" ca="1" si="2"/>
        <v>19</v>
      </c>
      <c r="E9">
        <f t="shared" ca="1" si="2"/>
        <v>19</v>
      </c>
      <c r="F9">
        <f t="shared" ca="1" si="2"/>
        <v>24</v>
      </c>
      <c r="G9">
        <f t="shared" ca="1" si="2"/>
        <v>18</v>
      </c>
      <c r="H9">
        <f t="shared" ca="1" si="2"/>
        <v>18</v>
      </c>
      <c r="I9">
        <f t="shared" ca="1" si="2"/>
        <v>19</v>
      </c>
      <c r="J9">
        <f t="shared" ca="1" si="2"/>
        <v>17</v>
      </c>
      <c r="K9">
        <f t="shared" ca="1" si="2"/>
        <v>25</v>
      </c>
      <c r="L9">
        <f t="shared" ca="1" si="2"/>
        <v>20</v>
      </c>
      <c r="N9" s="1">
        <f ca="1">AVERAGE(B9:M9)</f>
        <v>19.636363636363637</v>
      </c>
    </row>
    <row r="11" spans="1:14" x14ac:dyDescent="0.3">
      <c r="A11" t="s">
        <v>41</v>
      </c>
      <c r="B11" t="s">
        <v>162</v>
      </c>
      <c r="C11" t="s">
        <v>42</v>
      </c>
      <c r="D11" t="s">
        <v>174</v>
      </c>
      <c r="E11" t="s">
        <v>52</v>
      </c>
      <c r="F11" t="s">
        <v>98</v>
      </c>
      <c r="G11" t="s">
        <v>45</v>
      </c>
      <c r="H11" t="s">
        <v>44</v>
      </c>
      <c r="I11" t="s">
        <v>163</v>
      </c>
      <c r="J11" t="s">
        <v>54</v>
      </c>
      <c r="K11" t="s">
        <v>114</v>
      </c>
      <c r="L11" t="s">
        <v>27</v>
      </c>
    </row>
    <row r="12" spans="1:14" x14ac:dyDescent="0.3">
      <c r="B12">
        <f ca="1">DATEDIF(VLOOKUP(B11,$P$18:$Q$100,2,FALSE),TODAY(),"Y")</f>
        <v>20</v>
      </c>
      <c r="C12">
        <f t="shared" ref="C12:L12" ca="1" si="3">DATEDIF(VLOOKUP(C11,$P$18:$Q$100,2,FALSE),TODAY(),"Y")</f>
        <v>17</v>
      </c>
      <c r="D12">
        <f t="shared" ca="1" si="3"/>
        <v>17</v>
      </c>
      <c r="E12">
        <f t="shared" ca="1" si="3"/>
        <v>19</v>
      </c>
      <c r="F12">
        <f t="shared" ca="1" si="3"/>
        <v>24</v>
      </c>
      <c r="G12">
        <f t="shared" ca="1" si="3"/>
        <v>18</v>
      </c>
      <c r="H12">
        <f t="shared" ca="1" si="3"/>
        <v>18</v>
      </c>
      <c r="I12">
        <f t="shared" ca="1" si="3"/>
        <v>19</v>
      </c>
      <c r="J12">
        <f t="shared" ca="1" si="3"/>
        <v>17</v>
      </c>
      <c r="K12">
        <f t="shared" ca="1" si="3"/>
        <v>25</v>
      </c>
      <c r="L12">
        <f t="shared" ca="1" si="3"/>
        <v>20</v>
      </c>
      <c r="N12" s="1">
        <f ca="1">AVERAGE(B12:M12)</f>
        <v>19.454545454545453</v>
      </c>
    </row>
    <row r="14" spans="1:14" x14ac:dyDescent="0.3">
      <c r="A14" t="s">
        <v>60</v>
      </c>
      <c r="B14" t="s">
        <v>47</v>
      </c>
      <c r="C14" t="s">
        <v>42</v>
      </c>
      <c r="D14" t="s">
        <v>182</v>
      </c>
      <c r="E14" t="s">
        <v>52</v>
      </c>
      <c r="F14" t="s">
        <v>98</v>
      </c>
      <c r="G14" t="s">
        <v>45</v>
      </c>
      <c r="H14" t="s">
        <v>44</v>
      </c>
      <c r="I14" t="s">
        <v>163</v>
      </c>
      <c r="J14" t="s">
        <v>54</v>
      </c>
      <c r="K14" t="s">
        <v>114</v>
      </c>
      <c r="L14" t="s">
        <v>27</v>
      </c>
    </row>
    <row r="15" spans="1:14" x14ac:dyDescent="0.3">
      <c r="B15">
        <f ca="1">DATEDIF(VLOOKUP(B14,$P$18:$Q$100,2,FALSE),TODAY(),"Y")</f>
        <v>19</v>
      </c>
      <c r="C15">
        <f t="shared" ref="C15:L15" ca="1" si="4">DATEDIF(VLOOKUP(C14,$P$18:$Q$100,2,FALSE),TODAY(),"Y")</f>
        <v>17</v>
      </c>
      <c r="D15">
        <f t="shared" ca="1" si="4"/>
        <v>18</v>
      </c>
      <c r="E15">
        <f t="shared" ca="1" si="4"/>
        <v>19</v>
      </c>
      <c r="F15">
        <f t="shared" ca="1" si="4"/>
        <v>24</v>
      </c>
      <c r="G15">
        <f t="shared" ca="1" si="4"/>
        <v>18</v>
      </c>
      <c r="H15">
        <f t="shared" ca="1" si="4"/>
        <v>18</v>
      </c>
      <c r="I15">
        <f t="shared" ca="1" si="4"/>
        <v>19</v>
      </c>
      <c r="J15">
        <f t="shared" ca="1" si="4"/>
        <v>17</v>
      </c>
      <c r="K15">
        <f t="shared" ca="1" si="4"/>
        <v>25</v>
      </c>
      <c r="L15">
        <f t="shared" ca="1" si="4"/>
        <v>20</v>
      </c>
      <c r="N15" s="1">
        <f ca="1">AVERAGE(B15:M15)</f>
        <v>19.454545454545453</v>
      </c>
    </row>
    <row r="18" spans="16:17" x14ac:dyDescent="0.3">
      <c r="P18" t="s">
        <v>47</v>
      </c>
      <c r="Q18" s="6">
        <v>38672</v>
      </c>
    </row>
    <row r="19" spans="16:17" x14ac:dyDescent="0.3">
      <c r="P19" t="s">
        <v>52</v>
      </c>
      <c r="Q19" s="6">
        <v>38832</v>
      </c>
    </row>
    <row r="20" spans="16:17" x14ac:dyDescent="0.3">
      <c r="P20" t="s">
        <v>48</v>
      </c>
      <c r="Q20" s="6">
        <v>38747</v>
      </c>
    </row>
    <row r="21" spans="16:17" x14ac:dyDescent="0.3">
      <c r="P21" t="s">
        <v>45</v>
      </c>
      <c r="Q21" s="6">
        <v>39211</v>
      </c>
    </row>
    <row r="22" spans="16:17" x14ac:dyDescent="0.3">
      <c r="P22" t="s">
        <v>42</v>
      </c>
      <c r="Q22" s="6">
        <v>39328</v>
      </c>
    </row>
    <row r="23" spans="16:17" x14ac:dyDescent="0.3">
      <c r="P23" t="s">
        <v>98</v>
      </c>
      <c r="Q23" s="6">
        <v>36935</v>
      </c>
    </row>
    <row r="24" spans="16:17" x14ac:dyDescent="0.3">
      <c r="P24" t="s">
        <v>44</v>
      </c>
      <c r="Q24" s="6">
        <v>39031</v>
      </c>
    </row>
    <row r="25" spans="16:17" x14ac:dyDescent="0.3">
      <c r="P25" t="s">
        <v>56</v>
      </c>
      <c r="Q25" s="6">
        <v>38815</v>
      </c>
    </row>
    <row r="26" spans="16:17" x14ac:dyDescent="0.3">
      <c r="P26" t="s">
        <v>43</v>
      </c>
      <c r="Q26" s="6">
        <v>38783</v>
      </c>
    </row>
    <row r="27" spans="16:17" x14ac:dyDescent="0.3">
      <c r="P27" t="s">
        <v>54</v>
      </c>
      <c r="Q27" s="6">
        <v>39334</v>
      </c>
    </row>
    <row r="28" spans="16:17" x14ac:dyDescent="0.3">
      <c r="P28" t="s">
        <v>27</v>
      </c>
      <c r="Q28" s="6">
        <v>38316</v>
      </c>
    </row>
    <row r="29" spans="16:17" x14ac:dyDescent="0.3">
      <c r="P29" t="s">
        <v>114</v>
      </c>
      <c r="Q29" s="6">
        <v>36691</v>
      </c>
    </row>
    <row r="30" spans="16:17" x14ac:dyDescent="0.3">
      <c r="P30" t="s">
        <v>162</v>
      </c>
      <c r="Q30" s="6">
        <v>38273</v>
      </c>
    </row>
    <row r="31" spans="16:17" x14ac:dyDescent="0.3">
      <c r="P31" t="s">
        <v>163</v>
      </c>
      <c r="Q31" s="6">
        <v>38930</v>
      </c>
    </row>
    <row r="32" spans="16:17" x14ac:dyDescent="0.3">
      <c r="P32" t="s">
        <v>174</v>
      </c>
      <c r="Q32" s="6">
        <v>39521</v>
      </c>
    </row>
    <row r="33" spans="16:17" x14ac:dyDescent="0.3">
      <c r="P33" t="s">
        <v>182</v>
      </c>
      <c r="Q33" s="6">
        <v>39202</v>
      </c>
    </row>
    <row r="62" spans="14:15" x14ac:dyDescent="0.3">
      <c r="N62"/>
      <c r="O62" s="1"/>
    </row>
    <row r="63" spans="14:15" x14ac:dyDescent="0.3">
      <c r="O63" s="1"/>
    </row>
    <row r="65" spans="14:14" x14ac:dyDescent="0.3">
      <c r="N65"/>
    </row>
    <row r="68" spans="14:14" x14ac:dyDescent="0.3">
      <c r="N68"/>
    </row>
    <row r="71" spans="14:14" x14ac:dyDescent="0.3">
      <c r="N71"/>
    </row>
    <row r="74" spans="14:14" x14ac:dyDescent="0.3">
      <c r="N74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6E26-4348-4BD7-A4C3-5653B1514462}">
  <dimension ref="A1:Q72"/>
  <sheetViews>
    <sheetView workbookViewId="0">
      <selection activeCell="K15" sqref="K15"/>
    </sheetView>
  </sheetViews>
  <sheetFormatPr baseColWidth="10" defaultRowHeight="14.4" x14ac:dyDescent="0.3"/>
  <cols>
    <col min="2" max="2" width="14.6640625" customWidth="1"/>
  </cols>
  <sheetData>
    <row r="1" spans="1:14" x14ac:dyDescent="0.3">
      <c r="N1" s="1">
        <f ca="1">AVERAGE(N3:N99)</f>
        <v>18.618181818181817</v>
      </c>
    </row>
    <row r="2" spans="1:14" x14ac:dyDescent="0.3">
      <c r="A2" t="s">
        <v>55</v>
      </c>
      <c r="B2" t="s">
        <v>99</v>
      </c>
      <c r="C2" t="s">
        <v>62</v>
      </c>
      <c r="D2" t="s">
        <v>73</v>
      </c>
      <c r="E2" t="s">
        <v>63</v>
      </c>
      <c r="F2" t="s">
        <v>100</v>
      </c>
      <c r="G2" t="s">
        <v>101</v>
      </c>
      <c r="H2" t="s">
        <v>58</v>
      </c>
      <c r="I2" t="s">
        <v>72</v>
      </c>
      <c r="J2" t="s">
        <v>59</v>
      </c>
      <c r="K2" t="s">
        <v>64</v>
      </c>
      <c r="L2" t="s">
        <v>61</v>
      </c>
      <c r="N2" s="1"/>
    </row>
    <row r="3" spans="1:14" x14ac:dyDescent="0.3">
      <c r="B3">
        <f ca="1">DATEDIF(VLOOKUP(B2,$P$18:$Q$100,2,FALSE),TODAY(),"Y")</f>
        <v>18</v>
      </c>
      <c r="C3">
        <f t="shared" ref="C3:L3" ca="1" si="0">DATEDIF(VLOOKUP(C2,$P$18:$Q$100,2,FALSE),TODAY(),"Y")</f>
        <v>19</v>
      </c>
      <c r="D3">
        <f t="shared" ca="1" si="0"/>
        <v>17</v>
      </c>
      <c r="E3">
        <f t="shared" ca="1" si="0"/>
        <v>20</v>
      </c>
      <c r="F3">
        <f t="shared" ca="1" si="0"/>
        <v>19</v>
      </c>
      <c r="G3">
        <f t="shared" ca="1" si="0"/>
        <v>19</v>
      </c>
      <c r="H3">
        <f t="shared" ca="1" si="0"/>
        <v>19</v>
      </c>
      <c r="I3">
        <f t="shared" ca="1" si="0"/>
        <v>17</v>
      </c>
      <c r="J3">
        <f t="shared" ca="1" si="0"/>
        <v>18</v>
      </c>
      <c r="K3">
        <f t="shared" ca="1" si="0"/>
        <v>18</v>
      </c>
      <c r="L3">
        <f t="shared" ca="1" si="0"/>
        <v>19</v>
      </c>
      <c r="N3" s="1">
        <f ca="1">AVERAGE(B3:M3)</f>
        <v>18.454545454545453</v>
      </c>
    </row>
    <row r="5" spans="1:14" x14ac:dyDescent="0.3">
      <c r="A5" t="s">
        <v>49</v>
      </c>
      <c r="B5" t="s">
        <v>99</v>
      </c>
      <c r="C5" t="s">
        <v>62</v>
      </c>
      <c r="D5" t="s">
        <v>115</v>
      </c>
      <c r="E5" t="s">
        <v>63</v>
      </c>
      <c r="F5" t="s">
        <v>116</v>
      </c>
      <c r="G5" t="s">
        <v>101</v>
      </c>
      <c r="H5" t="s">
        <v>58</v>
      </c>
      <c r="I5" t="s">
        <v>72</v>
      </c>
      <c r="J5" t="s">
        <v>59</v>
      </c>
      <c r="K5" t="s">
        <v>64</v>
      </c>
      <c r="L5" t="s">
        <v>61</v>
      </c>
      <c r="N5" s="1"/>
    </row>
    <row r="6" spans="1:14" x14ac:dyDescent="0.3">
      <c r="B6">
        <f ca="1">DATEDIF(VLOOKUP(B5,$P$18:$Q$100,2,FALSE),TODAY(),"Y")</f>
        <v>18</v>
      </c>
      <c r="C6">
        <f t="shared" ref="C6:L6" ca="1" si="1">DATEDIF(VLOOKUP(C5,$P$18:$Q$100,2,FALSE),TODAY(),"Y")</f>
        <v>19</v>
      </c>
      <c r="D6">
        <f t="shared" ca="1" si="1"/>
        <v>20</v>
      </c>
      <c r="E6">
        <f t="shared" ca="1" si="1"/>
        <v>20</v>
      </c>
      <c r="F6">
        <f t="shared" ca="1" si="1"/>
        <v>18</v>
      </c>
      <c r="G6">
        <f t="shared" ca="1" si="1"/>
        <v>19</v>
      </c>
      <c r="H6">
        <f t="shared" ca="1" si="1"/>
        <v>19</v>
      </c>
      <c r="I6">
        <f t="shared" ca="1" si="1"/>
        <v>17</v>
      </c>
      <c r="J6">
        <f t="shared" ca="1" si="1"/>
        <v>18</v>
      </c>
      <c r="K6">
        <f t="shared" ca="1" si="1"/>
        <v>18</v>
      </c>
      <c r="L6">
        <f t="shared" ca="1" si="1"/>
        <v>19</v>
      </c>
      <c r="N6" s="1">
        <f ca="1">AVERAGE(B6:M6)</f>
        <v>18.636363636363637</v>
      </c>
    </row>
    <row r="8" spans="1:14" x14ac:dyDescent="0.3">
      <c r="A8" t="s">
        <v>50</v>
      </c>
      <c r="B8" t="s">
        <v>99</v>
      </c>
      <c r="C8" t="s">
        <v>62</v>
      </c>
      <c r="D8" t="s">
        <v>115</v>
      </c>
      <c r="E8" t="s">
        <v>63</v>
      </c>
      <c r="F8" t="s">
        <v>116</v>
      </c>
      <c r="G8" t="s">
        <v>101</v>
      </c>
      <c r="H8" t="s">
        <v>58</v>
      </c>
      <c r="I8" t="s">
        <v>147</v>
      </c>
      <c r="J8" t="s">
        <v>59</v>
      </c>
      <c r="K8" t="s">
        <v>64</v>
      </c>
      <c r="L8" t="s">
        <v>61</v>
      </c>
      <c r="N8" s="1"/>
    </row>
    <row r="9" spans="1:14" x14ac:dyDescent="0.3">
      <c r="B9">
        <f ca="1">DATEDIF(VLOOKUP(B8,$P$18:$Q$100,2,FALSE),TODAY(),"Y")</f>
        <v>18</v>
      </c>
      <c r="C9">
        <f t="shared" ref="C9:L9" ca="1" si="2">DATEDIF(VLOOKUP(C8,$P$18:$Q$100,2,FALSE),TODAY(),"Y")</f>
        <v>19</v>
      </c>
      <c r="D9">
        <f t="shared" ca="1" si="2"/>
        <v>20</v>
      </c>
      <c r="E9">
        <f t="shared" ca="1" si="2"/>
        <v>20</v>
      </c>
      <c r="F9">
        <f t="shared" ca="1" si="2"/>
        <v>18</v>
      </c>
      <c r="G9">
        <f t="shared" ca="1" si="2"/>
        <v>19</v>
      </c>
      <c r="H9">
        <f t="shared" ca="1" si="2"/>
        <v>19</v>
      </c>
      <c r="I9">
        <f t="shared" ca="1" si="2"/>
        <v>18</v>
      </c>
      <c r="J9">
        <f t="shared" ca="1" si="2"/>
        <v>18</v>
      </c>
      <c r="K9">
        <f t="shared" ca="1" si="2"/>
        <v>18</v>
      </c>
      <c r="L9">
        <f t="shared" ca="1" si="2"/>
        <v>19</v>
      </c>
      <c r="N9" s="1">
        <f ca="1">AVERAGE(B9:M9)</f>
        <v>18.727272727272727</v>
      </c>
    </row>
    <row r="11" spans="1:14" x14ac:dyDescent="0.3">
      <c r="A11" t="s">
        <v>170</v>
      </c>
      <c r="B11" t="s">
        <v>171</v>
      </c>
      <c r="C11" t="s">
        <v>62</v>
      </c>
      <c r="D11" t="s">
        <v>115</v>
      </c>
      <c r="E11" t="s">
        <v>63</v>
      </c>
      <c r="F11" t="s">
        <v>116</v>
      </c>
      <c r="G11" t="s">
        <v>101</v>
      </c>
      <c r="H11" t="s">
        <v>58</v>
      </c>
      <c r="I11" t="s">
        <v>72</v>
      </c>
      <c r="J11" t="s">
        <v>59</v>
      </c>
      <c r="K11" t="s">
        <v>64</v>
      </c>
      <c r="L11" t="s">
        <v>61</v>
      </c>
      <c r="N11" s="1"/>
    </row>
    <row r="12" spans="1:14" x14ac:dyDescent="0.3">
      <c r="B12">
        <f ca="1">DATEDIF(VLOOKUP(B11,$P$18:$Q$100,2,FALSE),TODAY(),"Y")</f>
        <v>18</v>
      </c>
      <c r="C12">
        <f t="shared" ref="C12:L12" ca="1" si="3">DATEDIF(VLOOKUP(C11,$P$18:$Q$100,2,FALSE),TODAY(),"Y")</f>
        <v>19</v>
      </c>
      <c r="D12">
        <f t="shared" ca="1" si="3"/>
        <v>20</v>
      </c>
      <c r="E12">
        <f t="shared" ca="1" si="3"/>
        <v>20</v>
      </c>
      <c r="F12">
        <f t="shared" ca="1" si="3"/>
        <v>18</v>
      </c>
      <c r="G12">
        <f t="shared" ca="1" si="3"/>
        <v>19</v>
      </c>
      <c r="H12">
        <f t="shared" ca="1" si="3"/>
        <v>19</v>
      </c>
      <c r="I12">
        <f t="shared" ca="1" si="3"/>
        <v>17</v>
      </c>
      <c r="J12">
        <f t="shared" ca="1" si="3"/>
        <v>18</v>
      </c>
      <c r="K12">
        <f t="shared" ca="1" si="3"/>
        <v>18</v>
      </c>
      <c r="L12">
        <f t="shared" ca="1" si="3"/>
        <v>19</v>
      </c>
      <c r="N12" s="1">
        <f ca="1">AVERAGE(B12:M12)</f>
        <v>18.636363636363637</v>
      </c>
    </row>
    <row r="14" spans="1:14" x14ac:dyDescent="0.3">
      <c r="A14" t="s">
        <v>53</v>
      </c>
      <c r="B14" t="s">
        <v>171</v>
      </c>
      <c r="C14" t="s">
        <v>62</v>
      </c>
      <c r="D14" t="s">
        <v>115</v>
      </c>
      <c r="E14" t="s">
        <v>63</v>
      </c>
      <c r="F14" t="s">
        <v>116</v>
      </c>
      <c r="G14" t="s">
        <v>101</v>
      </c>
      <c r="H14" t="s">
        <v>58</v>
      </c>
      <c r="I14" t="s">
        <v>72</v>
      </c>
      <c r="J14" t="s">
        <v>59</v>
      </c>
      <c r="K14" t="s">
        <v>147</v>
      </c>
      <c r="L14" t="s">
        <v>61</v>
      </c>
      <c r="N14" s="1"/>
    </row>
    <row r="15" spans="1:14" x14ac:dyDescent="0.3">
      <c r="B15">
        <f ca="1">DATEDIF(VLOOKUP(B14,$P$18:$Q$100,2,FALSE),TODAY(),"Y")</f>
        <v>18</v>
      </c>
      <c r="C15">
        <f t="shared" ref="C15:L15" ca="1" si="4">DATEDIF(VLOOKUP(C14,$P$18:$Q$100,2,FALSE),TODAY(),"Y")</f>
        <v>19</v>
      </c>
      <c r="D15">
        <f t="shared" ca="1" si="4"/>
        <v>20</v>
      </c>
      <c r="E15">
        <f t="shared" ca="1" si="4"/>
        <v>20</v>
      </c>
      <c r="F15">
        <f t="shared" ca="1" si="4"/>
        <v>18</v>
      </c>
      <c r="G15">
        <f t="shared" ca="1" si="4"/>
        <v>19</v>
      </c>
      <c r="H15">
        <f t="shared" ca="1" si="4"/>
        <v>19</v>
      </c>
      <c r="I15">
        <f t="shared" ca="1" si="4"/>
        <v>17</v>
      </c>
      <c r="J15">
        <f t="shared" ca="1" si="4"/>
        <v>18</v>
      </c>
      <c r="K15">
        <f t="shared" ca="1" si="4"/>
        <v>18</v>
      </c>
      <c r="L15">
        <f t="shared" ca="1" si="4"/>
        <v>19</v>
      </c>
      <c r="N15" s="1">
        <f ca="1">AVERAGE(B15:M15)</f>
        <v>18.636363636363637</v>
      </c>
    </row>
    <row r="17" spans="14:17" x14ac:dyDescent="0.3">
      <c r="N17" s="1"/>
    </row>
    <row r="18" spans="14:17" x14ac:dyDescent="0.3">
      <c r="N18" s="1"/>
      <c r="P18" t="s">
        <v>99</v>
      </c>
      <c r="Q18" s="6">
        <v>39078</v>
      </c>
    </row>
    <row r="19" spans="14:17" x14ac:dyDescent="0.3">
      <c r="P19" t="s">
        <v>63</v>
      </c>
      <c r="Q19" s="6">
        <v>38409</v>
      </c>
    </row>
    <row r="20" spans="14:17" x14ac:dyDescent="0.3">
      <c r="N20" s="1"/>
      <c r="P20" t="s">
        <v>73</v>
      </c>
      <c r="Q20" s="6">
        <v>39501</v>
      </c>
    </row>
    <row r="21" spans="14:17" x14ac:dyDescent="0.3">
      <c r="N21" s="1"/>
      <c r="P21" t="s">
        <v>62</v>
      </c>
      <c r="Q21" s="6">
        <v>38778</v>
      </c>
    </row>
    <row r="22" spans="14:17" x14ac:dyDescent="0.3">
      <c r="P22" t="s">
        <v>58</v>
      </c>
      <c r="Q22" s="6">
        <v>38775</v>
      </c>
    </row>
    <row r="23" spans="14:17" x14ac:dyDescent="0.3">
      <c r="N23" s="1"/>
      <c r="P23" t="s">
        <v>101</v>
      </c>
      <c r="Q23" s="6">
        <v>38724</v>
      </c>
    </row>
    <row r="24" spans="14:17" x14ac:dyDescent="0.3">
      <c r="N24" s="1"/>
      <c r="P24" t="s">
        <v>100</v>
      </c>
      <c r="Q24" s="6">
        <v>38762</v>
      </c>
    </row>
    <row r="25" spans="14:17" x14ac:dyDescent="0.3">
      <c r="P25" t="s">
        <v>72</v>
      </c>
      <c r="Q25" s="6">
        <v>39463</v>
      </c>
    </row>
    <row r="26" spans="14:17" x14ac:dyDescent="0.3">
      <c r="N26" s="1"/>
      <c r="P26" t="s">
        <v>64</v>
      </c>
      <c r="Q26" s="6">
        <v>38990</v>
      </c>
    </row>
    <row r="27" spans="14:17" x14ac:dyDescent="0.3">
      <c r="N27" s="1"/>
      <c r="P27" t="s">
        <v>61</v>
      </c>
      <c r="Q27" s="6">
        <v>38722</v>
      </c>
    </row>
    <row r="28" spans="14:17" x14ac:dyDescent="0.3">
      <c r="P28" t="s">
        <v>59</v>
      </c>
      <c r="Q28" s="6">
        <v>38982</v>
      </c>
    </row>
    <row r="29" spans="14:17" x14ac:dyDescent="0.3">
      <c r="N29" s="1"/>
      <c r="P29" t="s">
        <v>115</v>
      </c>
      <c r="Q29" s="6">
        <v>38373</v>
      </c>
    </row>
    <row r="30" spans="14:17" x14ac:dyDescent="0.3">
      <c r="N30" s="1"/>
      <c r="P30" t="s">
        <v>116</v>
      </c>
      <c r="Q30" s="6">
        <v>39117</v>
      </c>
    </row>
    <row r="31" spans="14:17" x14ac:dyDescent="0.3">
      <c r="P31" t="s">
        <v>147</v>
      </c>
      <c r="Q31" s="6">
        <v>39109</v>
      </c>
    </row>
    <row r="32" spans="14:17" x14ac:dyDescent="0.3">
      <c r="N32" s="1"/>
      <c r="P32" t="s">
        <v>171</v>
      </c>
      <c r="Q32" s="6">
        <v>39204</v>
      </c>
    </row>
    <row r="33" spans="14:14" x14ac:dyDescent="0.3">
      <c r="N33" s="1"/>
    </row>
    <row r="35" spans="14:14" x14ac:dyDescent="0.3">
      <c r="N35" s="1"/>
    </row>
    <row r="36" spans="14:14" x14ac:dyDescent="0.3">
      <c r="N36" s="1"/>
    </row>
    <row r="38" spans="14:14" x14ac:dyDescent="0.3">
      <c r="N38" s="1"/>
    </row>
    <row r="39" spans="14:14" x14ac:dyDescent="0.3">
      <c r="N39" s="1"/>
    </row>
    <row r="41" spans="14:14" x14ac:dyDescent="0.3">
      <c r="N41" s="1"/>
    </row>
    <row r="42" spans="14:14" x14ac:dyDescent="0.3">
      <c r="N42" s="1"/>
    </row>
    <row r="44" spans="14:14" x14ac:dyDescent="0.3">
      <c r="N44" s="1"/>
    </row>
    <row r="45" spans="14:14" x14ac:dyDescent="0.3">
      <c r="N45" s="1"/>
    </row>
    <row r="47" spans="14:14" x14ac:dyDescent="0.3">
      <c r="N47" s="1"/>
    </row>
    <row r="48" spans="14:14" x14ac:dyDescent="0.3">
      <c r="N48" s="1"/>
    </row>
    <row r="50" spans="14:14" x14ac:dyDescent="0.3">
      <c r="N50" s="1"/>
    </row>
    <row r="51" spans="14:14" x14ac:dyDescent="0.3">
      <c r="N51" s="1"/>
    </row>
    <row r="53" spans="14:14" x14ac:dyDescent="0.3">
      <c r="N53" s="1"/>
    </row>
    <row r="54" spans="14:14" x14ac:dyDescent="0.3">
      <c r="N54" s="1"/>
    </row>
    <row r="56" spans="14:14" x14ac:dyDescent="0.3">
      <c r="N56" s="1"/>
    </row>
    <row r="57" spans="14:14" x14ac:dyDescent="0.3">
      <c r="N57" s="1"/>
    </row>
    <row r="59" spans="14:14" x14ac:dyDescent="0.3">
      <c r="N59" s="1"/>
    </row>
    <row r="60" spans="14:14" x14ac:dyDescent="0.3">
      <c r="N60" s="1"/>
    </row>
    <row r="62" spans="14:14" x14ac:dyDescent="0.3">
      <c r="N62" s="1"/>
    </row>
    <row r="63" spans="14:14" x14ac:dyDescent="0.3">
      <c r="N63" s="1"/>
    </row>
    <row r="65" spans="14:14" x14ac:dyDescent="0.3">
      <c r="N65" s="1"/>
    </row>
    <row r="66" spans="14:14" x14ac:dyDescent="0.3">
      <c r="N66" s="1"/>
    </row>
    <row r="68" spans="14:14" x14ac:dyDescent="0.3">
      <c r="N68" s="1"/>
    </row>
    <row r="69" spans="14:14" x14ac:dyDescent="0.3">
      <c r="N69" s="1"/>
    </row>
    <row r="71" spans="14:14" x14ac:dyDescent="0.3">
      <c r="N71" s="1"/>
    </row>
    <row r="72" spans="14:14" x14ac:dyDescent="0.3">
      <c r="N72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Gesamtübersicht</vt:lpstr>
      <vt:lpstr>Alter pro Spieltag</vt:lpstr>
      <vt:lpstr>JWR</vt:lpstr>
      <vt:lpstr>LASK</vt:lpstr>
      <vt:lpstr>Altach Juniors</vt:lpstr>
      <vt:lpstr>Young Violets</vt:lpstr>
      <vt:lpstr>WAC</vt:lpstr>
      <vt:lpstr>Rapid</vt:lpstr>
      <vt:lpstr>Liefering</vt:lpstr>
      <vt:lpstr>Sturm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Demmelbauer Mario</dc:creator>
  <cp:lastModifiedBy>Demmelbauer Mario</cp:lastModifiedBy>
  <cp:lastPrinted>2025-07-26T04:59:30Z</cp:lastPrinted>
  <dcterms:created xsi:type="dcterms:W3CDTF">2024-10-19T06:41:52Z</dcterms:created>
  <dcterms:modified xsi:type="dcterms:W3CDTF">2025-09-01T09:11:07Z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e4292-1f65-4bfd-a814-e338b3282a0f_Enabled">
    <vt:lpwstr>true</vt:lpwstr>
  </property>
  <property fmtid="{D5CDD505-2E9C-101B-9397-08002B2CF9AE}" pid="3" name="MSIP_Label_8e1e4292-1f65-4bfd-a814-e338b3282a0f_SetDate">
    <vt:lpwstr>2024-10-19T07:29:58Z</vt:lpwstr>
  </property>
  <property fmtid="{D5CDD505-2E9C-101B-9397-08002B2CF9AE}" pid="4" name="MSIP_Label_8e1e4292-1f65-4bfd-a814-e338b3282a0f_Method">
    <vt:lpwstr>Privileged</vt:lpwstr>
  </property>
  <property fmtid="{D5CDD505-2E9C-101B-9397-08002B2CF9AE}" pid="5" name="MSIP_Label_8e1e4292-1f65-4bfd-a814-e338b3282a0f_Name">
    <vt:lpwstr>Confidential</vt:lpwstr>
  </property>
  <property fmtid="{D5CDD505-2E9C-101B-9397-08002B2CF9AE}" pid="6" name="MSIP_Label_8e1e4292-1f65-4bfd-a814-e338b3282a0f_SiteId">
    <vt:lpwstr>c32fb207-9871-47a3-bb18-7fba6df963c1</vt:lpwstr>
  </property>
  <property fmtid="{D5CDD505-2E9C-101B-9397-08002B2CF9AE}" pid="7" name="MSIP_Label_8e1e4292-1f65-4bfd-a814-e338b3282a0f_ActionId">
    <vt:lpwstr>bc68a6a1-a9e5-4515-8cf0-586d5b02b906</vt:lpwstr>
  </property>
  <property fmtid="{D5CDD505-2E9C-101B-9397-08002B2CF9AE}" pid="8" name="MSIP_Label_8e1e4292-1f65-4bfd-a814-e338b3282a0f_ContentBits">
    <vt:lpwstr>1</vt:lpwstr>
  </property>
</Properties>
</file>