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lap\Desktop\REUNIONES DE BLOQUE\"/>
    </mc:Choice>
  </mc:AlternateContent>
  <bookViews>
    <workbookView xWindow="0" yWindow="0" windowWidth="20490" windowHeight="7755"/>
  </bookViews>
  <sheets>
    <sheet name="Datos A-V" sheetId="1" r:id="rId1"/>
    <sheet name="Formato A-V" sheetId="2" r:id="rId2"/>
  </sheets>
  <definedNames>
    <definedName name="_xlnm.Print_Area" localSheetId="0">'Datos A-V'!$A:$P</definedName>
  </definedNames>
  <calcPr calcId="152511"/>
</workbook>
</file>

<file path=xl/calcChain.xml><?xml version="1.0" encoding="utf-8"?>
<calcChain xmlns="http://schemas.openxmlformats.org/spreadsheetml/2006/main">
  <c r="G13" i="2" l="1"/>
  <c r="F13" i="2"/>
  <c r="F12" i="2"/>
  <c r="G12" i="2"/>
  <c r="B36" i="1"/>
  <c r="E92" i="1" l="1"/>
  <c r="D92" i="1"/>
  <c r="C92" i="1"/>
  <c r="F91" i="1"/>
  <c r="F90" i="1"/>
  <c r="F89" i="1"/>
  <c r="B88" i="1"/>
  <c r="F88" i="1" s="1"/>
  <c r="F87" i="1"/>
  <c r="F86" i="1"/>
  <c r="F85" i="1"/>
  <c r="B84" i="1"/>
  <c r="F84" i="1" s="1"/>
  <c r="F83" i="1"/>
  <c r="B82" i="1"/>
  <c r="F82" i="1" s="1"/>
  <c r="F81" i="1"/>
  <c r="C71" i="1"/>
  <c r="B71" i="1"/>
  <c r="D70" i="1"/>
  <c r="D69" i="1"/>
  <c r="D68" i="1"/>
  <c r="C58" i="1"/>
  <c r="B58" i="1"/>
  <c r="D57" i="1"/>
  <c r="D56" i="1"/>
  <c r="D55" i="1"/>
  <c r="C46" i="1"/>
  <c r="B46" i="1"/>
  <c r="D45" i="1"/>
  <c r="D44" i="1"/>
  <c r="D43" i="1"/>
  <c r="D34" i="1"/>
  <c r="C34" i="1"/>
  <c r="E33" i="1"/>
  <c r="E32" i="1"/>
  <c r="E31" i="1"/>
  <c r="E30" i="1"/>
  <c r="E29" i="1"/>
  <c r="E28" i="1"/>
  <c r="E27" i="1"/>
  <c r="E26" i="1"/>
  <c r="E25" i="1"/>
  <c r="E24" i="1"/>
  <c r="E23" i="1"/>
  <c r="E22" i="1"/>
  <c r="C15" i="1"/>
  <c r="B12" i="1"/>
  <c r="C11" i="1"/>
  <c r="C10" i="1"/>
  <c r="C9" i="1"/>
  <c r="C8" i="1"/>
  <c r="C7" i="1"/>
  <c r="C6" i="1"/>
  <c r="C5" i="1"/>
  <c r="C16" i="1" l="1"/>
  <c r="G9" i="2" s="1"/>
  <c r="F9" i="2"/>
  <c r="D35" i="1"/>
  <c r="C73" i="1"/>
  <c r="C74" i="1" s="1"/>
  <c r="C60" i="1"/>
  <c r="C61" i="1" s="1"/>
  <c r="C48" i="1"/>
  <c r="B92" i="1"/>
  <c r="F93" i="1" s="1"/>
  <c r="F94" i="1" l="1"/>
  <c r="G14" i="2" s="1"/>
  <c r="F14" i="2"/>
  <c r="C49" i="1"/>
  <c r="G11" i="2" s="1"/>
  <c r="F11" i="2"/>
  <c r="D36" i="1"/>
  <c r="G10" i="2" s="1"/>
  <c r="F10" i="2"/>
  <c r="G16" i="2" l="1"/>
</calcChain>
</file>

<file path=xl/sharedStrings.xml><?xml version="1.0" encoding="utf-8"?>
<sst xmlns="http://schemas.openxmlformats.org/spreadsheetml/2006/main" count="131" uniqueCount="90">
  <si>
    <t>TABLERO DE INDICADORES DEL MATRIMONIO RESPONSABLE DE ÁREA V DE SECTOR</t>
  </si>
  <si>
    <t>1.- EQUIPOS ZONALES CON ASISTENTES ECLESIALES</t>
  </si>
  <si>
    <t>PORCENTAJE DE EQ. ZONALES CON  ASISTENTES ECLESIALES</t>
  </si>
  <si>
    <t>EQUIPOS ZONALES CON ASISTENTES ECLESIALES
META: 100%</t>
  </si>
  <si>
    <t>ZONA</t>
  </si>
  <si>
    <t>AE</t>
  </si>
  <si>
    <t>%</t>
  </si>
  <si>
    <t>ZONA 1A</t>
  </si>
  <si>
    <t>ZONA 1B</t>
  </si>
  <si>
    <t>ZONA 1C</t>
  </si>
  <si>
    <t>ZONA 2A</t>
  </si>
  <si>
    <t>ZONA 2B</t>
  </si>
  <si>
    <t>ZONA 3A</t>
  </si>
  <si>
    <t>ZONA 3B</t>
  </si>
  <si>
    <t>SUMAS</t>
  </si>
  <si>
    <t>Num. Zonas</t>
  </si>
  <si>
    <t>Resultado</t>
  </si>
  <si>
    <t>Calificación</t>
  </si>
  <si>
    <t>2.- ASISTENCIA DE LOS AE DEL SECTOR A LAS REUNIONES DEL COLEGIO DE ASISTENTES ECLESIALES</t>
  </si>
  <si>
    <t xml:space="preserve">ASISTENCIA A LAS REUNIONES DEL COLEGIO DE ASISTENTES ECLESIALES </t>
  </si>
  <si>
    <t>ASISTENCIA A LAS REUNIONES
META: 100%</t>
  </si>
  <si>
    <t>MES</t>
  </si>
  <si>
    <t>AE DEL SECTOR</t>
  </si>
  <si>
    <t>REUNIONES CONVOCADAS</t>
  </si>
  <si>
    <t>AE QUE ASISTIERON</t>
  </si>
  <si>
    <t>% ASISTENCIA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</si>
  <si>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</si>
  <si>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</si>
  <si>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</si>
  <si>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</si>
  <si>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</si>
  <si>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</si>
  <si>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</si>
  <si>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</si>
  <si>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</si>
  <si>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</si>
  <si>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</si>
  <si>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</si>
  <si>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TOTAL DE AE</t>
  </si>
  <si>
    <t>3.- MATRIMONIOS  DE PRIMER NIVEL QUE VIVEN EL KERYGMA</t>
  </si>
  <si>
    <t>PORCENTAJE DE MATRIMONIOS QUE VIVEN EL KERYGMA</t>
  </si>
  <si>
    <t>MATRIMONIOS
 1er. Nivel</t>
  </si>
  <si>
    <t>MATRIMONIOS QUE ASISTEN</t>
  </si>
  <si>
    <t>4.- MATRIMONIOS DE SEGUNDO NIVEL QUE VIVEN EL ENCUENTRO CONYUGAL</t>
  </si>
  <si>
    <t>PORCENTAJE DE MATRIMONIOS QUE VIVEN EL ENCUENTRO CONYUGAL</t>
  </si>
  <si>
    <t>MATRIMONIOS
 2do. Nivel</t>
  </si>
  <si>
    <t>5.- MATRIMONIOS DE TERCER NIVEL QUE VIVEN EL ENCUENTRO FAMILIAR</t>
  </si>
  <si>
    <t>MATRIMONIOS
 3er. Nivel</t>
  </si>
  <si>
    <t>PORCENTAJE DE CUMPLIMIENTO</t>
  </si>
  <si>
    <t>ZONA 3C</t>
  </si>
  <si>
    <t>Meta:  50%</t>
  </si>
  <si>
    <t>6.- PORCENTAJE DE MATRIMONIOS QUE ASISTIERON  A REUNIONES GENERALES 
(TIEMPOS FUERTES DEL CICLO LITÚRGICO)</t>
  </si>
  <si>
    <t>MATRIMONIOS ASISTENTES A TIEMPOS FUERTES DEL CICLO LITÚRGICO</t>
  </si>
  <si>
    <t>MEMBRESÍA TOTAL</t>
  </si>
  <si>
    <t>ASIST. RG ADVIENTO</t>
  </si>
  <si>
    <t>ASIST. RG PASCUA</t>
  </si>
  <si>
    <t>ASIST. RG PENTECOSTÉS</t>
  </si>
  <si>
    <t>% CUMPLIM.</t>
  </si>
  <si>
    <t>ZONA 2C</t>
  </si>
  <si>
    <t>Otros servicios</t>
  </si>
  <si>
    <t>ECS Sede</t>
  </si>
  <si>
    <t>Movimiento Familiar Cristiano</t>
  </si>
  <si>
    <t>Matrimonio Responsable de Área V de Sector</t>
  </si>
  <si>
    <t>Hoja de evaluación</t>
  </si>
  <si>
    <t xml:space="preserve">Nota: Este formato será llenado por el matrimonio Responsable de Área V de Sector y entregado al matrimonio Secretario de Sector para su revisión y análisis, anexando copia de las fuentes de información utilizadas. </t>
  </si>
  <si>
    <t>Indicadores</t>
  </si>
  <si>
    <t>Fórmula</t>
  </si>
  <si>
    <t>Fuente de información</t>
  </si>
  <si>
    <t>Pond.</t>
  </si>
  <si>
    <t>Porcentaje de equipos zonales que cuentan con Asistente Eclesial.</t>
  </si>
  <si>
    <t>(Número de equipos zonales del sector que cuentan con asistente eclesial / Numero de equipos zonales del sector) x 100</t>
  </si>
  <si>
    <t>Porcentaje de asistencia de los asistentes eclesiales del sector a las reuniones del colegio de asistentes.</t>
  </si>
  <si>
    <t>(Número de asistencias de los asistentes eclesiales del sector al colegio de asistentes / Número de reuniones efectuadas x Número de asistentes eclesiales)x100</t>
  </si>
  <si>
    <t>Porcentaje matrimonios que cursan el Nivel 1 del CBF que ya vivieron el Kerygma en el Sector. Meta=100%</t>
  </si>
  <si>
    <t>(Suma de matrimonios de nivel 1 que asistieron al Kerigma / Número de matrimonios de nivel 1 en el Sector) x 100</t>
  </si>
  <si>
    <t>Porcentaje matrimonios que cursan el nivel 2 del CBF que ya vivieron el Encuentro Conyugal en el Sector. Meta=100%</t>
  </si>
  <si>
    <t>(Suma de matrimonios de nivel 2 que asistieron al E.C. / Número de matrimonios de nivel 2 en el Sector) x 100</t>
  </si>
  <si>
    <t>Porcentaje matrimonios que cursan el nivel 3 del CBF que ya vivieron el Encuentro Familiar en el Sector. Meta=50%</t>
  </si>
  <si>
    <t>(Suma de matrimonios de nivel 3 que asistieron al E.Fam. / Número de matrimonios de nivel 3 en el Sector) x 100</t>
  </si>
  <si>
    <t>Porcentaje de matrimonios del Sector, que participaron en los tres tiempos fuertes del Ciclo Litúrgico. Meta=100%</t>
  </si>
  <si>
    <t>(Suma de matrimonios que asistieron a las reuniones generales / membresía de el Sector por tres) x 100</t>
  </si>
  <si>
    <t>SUMA</t>
  </si>
  <si>
    <t>PORCENTAJE DE MATRIMONIOS QUE VIVEN EL ENCUENTRO FAMILIAR</t>
  </si>
  <si>
    <r>
      <t>Matrimonio Responsable de Área V de Sector: _________________________________________ Evaluado: ____________</t>
    </r>
    <r>
      <rPr>
        <b/>
        <sz val="10"/>
        <color rgb="FFFF0000"/>
        <rFont val="Century Gothic"/>
        <family val="2"/>
      </rPr>
      <t xml:space="preserve"> </t>
    </r>
    <r>
      <rPr>
        <sz val="10"/>
        <rFont val="Century Gothic"/>
        <family val="2"/>
      </rPr>
      <t>Sector: __________</t>
    </r>
  </si>
  <si>
    <r>
      <t xml:space="preserve">Información del responsable de </t>
    </r>
    <r>
      <rPr>
        <b/>
        <sz val="8"/>
        <color rgb="FFFF0000"/>
        <rFont val="Arial Narrow"/>
        <family val="2"/>
      </rPr>
      <t xml:space="preserve">Area V de Sector. </t>
    </r>
  </si>
  <si>
    <r>
      <t xml:space="preserve">Base de Datos Diocesana - </t>
    </r>
    <r>
      <rPr>
        <b/>
        <sz val="8"/>
        <color rgb="FFFF0000"/>
        <rFont val="Arial Narrow"/>
        <family val="2"/>
      </rPr>
      <t>Reportes de Matrimonios Generar Formato S-03</t>
    </r>
  </si>
  <si>
    <r>
      <t xml:space="preserve">Base de Datos en </t>
    </r>
    <r>
      <rPr>
        <b/>
        <sz val="8"/>
        <color rgb="FFFF0000"/>
        <rFont val="Arial Narrow"/>
        <family val="2"/>
      </rPr>
      <t>Reportes Matrimonios Fase 2 Consulta 03</t>
    </r>
  </si>
  <si>
    <r>
      <t xml:space="preserve">Base de Datos  </t>
    </r>
    <r>
      <rPr>
        <b/>
        <sz val="8"/>
        <color rgb="FFFF0000"/>
        <rFont val="Arial Narrow"/>
        <family val="2"/>
      </rPr>
      <t>Reportes de Matrimonios Generar Formato S-03</t>
    </r>
  </si>
  <si>
    <r>
      <t xml:space="preserve">Base de Datos </t>
    </r>
    <r>
      <rPr>
        <b/>
        <sz val="8"/>
        <color rgb="FFFF0000"/>
        <rFont val="Arial Narrow"/>
        <family val="2"/>
      </rPr>
      <t xml:space="preserve">Reportes de Matrimonios Generar Formato S-03 </t>
    </r>
  </si>
  <si>
    <r>
      <t xml:space="preserve">Base de Datos </t>
    </r>
    <r>
      <rPr>
        <b/>
        <sz val="8"/>
        <color rgb="FFFF0000"/>
        <rFont val="Arial Narrow"/>
        <family val="2"/>
      </rPr>
      <t>Reportes de Matrimonios Generar Formato S-03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</si>
</sst>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_-* #,##0.00\ _€_-;\-* #,##0.00\ _€_-;_-* &quot;-&quot;??\ _€_-;_-@_-"/>
    <numFmt numFmtId="166" formatCode="_(* #,##0.00_);_(* \(#,##0.00\);_(* &quot;-&quot;??_);_(@_)"/>
    <numFmt numFmtId="167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8"/>
      <name val="Calibri Light"/>
      <family val="2"/>
    </font>
    <font>
      <sz val="8"/>
      <color theme="1"/>
      <name val="Calibri Light"/>
      <family val="2"/>
    </font>
    <font>
      <sz val="9"/>
      <name val="Calibri Light"/>
      <family val="2"/>
    </font>
    <font>
      <b/>
      <sz val="9"/>
      <name val="Calibri Light"/>
      <family val="2"/>
    </font>
    <font>
      <sz val="11"/>
      <color theme="1"/>
      <name val="Calibri Light"/>
      <family val="2"/>
    </font>
    <font>
      <sz val="8"/>
      <name val="Arial Narrow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0"/>
      <color rgb="FFFF0000"/>
      <name val="Century Gothic"/>
      <family val="2"/>
    </font>
    <font>
      <b/>
      <sz val="8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0" fillId="0" borderId="0"/>
    <xf numFmtId="0" fontId="10" fillId="0" borderId="0"/>
    <xf numFmtId="9" fontId="1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9" fontId="7" fillId="3" borderId="0" xfId="1" applyFont="1" applyFill="1" applyAlignment="1">
      <alignment horizontal="center"/>
    </xf>
    <xf numFmtId="0" fontId="0" fillId="3" borderId="0" xfId="0" applyFill="1"/>
    <xf numFmtId="0" fontId="5" fillId="4" borderId="0" xfId="0" applyFont="1" applyFill="1" applyAlignment="1">
      <alignment horizontal="center" vertical="center"/>
    </xf>
    <xf numFmtId="1" fontId="2" fillId="3" borderId="0" xfId="1" applyNumberFormat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2" fontId="2" fillId="4" borderId="0" xfId="1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2" fontId="0" fillId="0" borderId="0" xfId="1" applyNumberFormat="1" applyFont="1" applyFill="1" applyAlignment="1">
      <alignment horizontal="center"/>
    </xf>
    <xf numFmtId="0" fontId="0" fillId="0" borderId="0" xfId="0" applyFill="1"/>
    <xf numFmtId="1" fontId="0" fillId="0" borderId="0" xfId="1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9" fontId="7" fillId="3" borderId="0" xfId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2" fillId="4" borderId="0" xfId="1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3" xfId="0" applyFill="1" applyBorder="1"/>
    <xf numFmtId="0" fontId="2" fillId="4" borderId="3" xfId="0" applyFont="1" applyFill="1" applyBorder="1" applyAlignment="1">
      <alignment horizontal="center" vertical="center"/>
    </xf>
    <xf numFmtId="164" fontId="6" fillId="3" borderId="0" xfId="1" applyNumberFormat="1" applyFont="1" applyFill="1" applyAlignment="1">
      <alignment horizontal="center"/>
    </xf>
    <xf numFmtId="2" fontId="6" fillId="4" borderId="0" xfId="1" applyNumberFormat="1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2" fillId="3" borderId="0" xfId="1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9" fontId="5" fillId="3" borderId="0" xfId="1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2" fontId="2" fillId="4" borderId="0" xfId="1" applyNumberFormat="1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9" fontId="5" fillId="3" borderId="0" xfId="1" applyNumberFormat="1" applyFont="1" applyFill="1" applyAlignment="1">
      <alignment horizontal="center" vertical="center"/>
    </xf>
    <xf numFmtId="0" fontId="2" fillId="2" borderId="0" xfId="0" applyFont="1" applyFill="1"/>
    <xf numFmtId="164" fontId="5" fillId="4" borderId="0" xfId="1" applyNumberFormat="1" applyFont="1" applyFill="1" applyAlignment="1">
      <alignment horizontal="center" vertical="center"/>
    </xf>
    <xf numFmtId="2" fontId="5" fillId="3" borderId="0" xfId="1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5" fillId="3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 wrapText="1"/>
    </xf>
    <xf numFmtId="0" fontId="21" fillId="6" borderId="3" xfId="0" applyFont="1" applyFill="1" applyBorder="1" applyAlignment="1">
      <alignment vertical="center" wrapText="1"/>
    </xf>
    <xf numFmtId="2" fontId="14" fillId="0" borderId="3" xfId="0" applyNumberFormat="1" applyFont="1" applyFill="1" applyBorder="1" applyAlignment="1">
      <alignment horizontal="center" vertical="center" wrapText="1"/>
    </xf>
    <xf numFmtId="164" fontId="22" fillId="0" borderId="3" xfId="1" applyNumberFormat="1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vertical="center" wrapText="1"/>
    </xf>
    <xf numFmtId="2" fontId="22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1" fontId="22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10" fillId="0" borderId="0" xfId="0" applyFont="1" applyFill="1" applyAlignment="1">
      <alignment wrapText="1"/>
    </xf>
    <xf numFmtId="0" fontId="14" fillId="6" borderId="0" xfId="0" applyFont="1" applyFill="1"/>
    <xf numFmtId="0" fontId="0" fillId="0" borderId="0" xfId="0" applyFont="1"/>
    <xf numFmtId="2" fontId="22" fillId="0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5" fillId="4" borderId="4" xfId="0" applyFont="1" applyFill="1" applyBorder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3" borderId="3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left" wrapText="1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5" xfId="0" applyFont="1" applyFill="1" applyBorder="1" applyAlignment="1">
      <alignment horizontal="left" wrapText="1"/>
    </xf>
    <xf numFmtId="0" fontId="18" fillId="3" borderId="3" xfId="0" applyFont="1" applyFill="1" applyBorder="1" applyAlignment="1">
      <alignment horizontal="center" vertical="center"/>
    </xf>
  </cellXfs>
  <cellStyles count="8">
    <cellStyle name="Millares 2" xfId="2"/>
    <cellStyle name="Millares 3" xfId="3"/>
    <cellStyle name="Moneda 2" xfId="4"/>
    <cellStyle name="Normal" xfId="0" builtinId="0"/>
    <cellStyle name="Normal 2" xfId="5"/>
    <cellStyle name="Normal 3" xfId="6"/>
    <cellStyle name="Porcentaje" xfId="1" builtinId="5"/>
    <cellStyle name="Porcentual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20"/>
      <c:rotY val="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728445726622321E-2"/>
          <c:y val="4.7834193431949584E-2"/>
          <c:w val="0.97063430485947511"/>
          <c:h val="0.8442330421708409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'Datos A-V'!$B$4</c:f>
              <c:strCache>
                <c:ptCount val="1"/>
                <c:pt idx="0">
                  <c:v>AE</c:v>
                </c:pt>
              </c:strCache>
            </c:strRef>
          </c:tx>
          <c:invertIfNegative val="0"/>
          <c:cat>
            <c:strRef>
              <c:f>'Datos A-V'!$A$5:$A$11</c:f>
              <c:strCache>
                <c:ptCount val="7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3A</c:v>
                </c:pt>
                <c:pt idx="6">
                  <c:v>ZONA 3B</c:v>
                </c:pt>
              </c:strCache>
            </c:strRef>
          </c:cat>
          <c:val>
            <c:numRef>
              <c:f>'Datos A-V'!$B$5:$B$11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84917808"/>
        <c:axId val="-984915632"/>
        <c:axId val="0"/>
      </c:bar3DChart>
      <c:catAx>
        <c:axId val="-984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MX"/>
          </a:p>
        </c:txPr>
        <c:crossAx val="-984915632"/>
        <c:crosses val="autoZero"/>
        <c:auto val="1"/>
        <c:lblAlgn val="ctr"/>
        <c:lblOffset val="100"/>
        <c:noMultiLvlLbl val="0"/>
      </c:catAx>
      <c:valAx>
        <c:axId val="-984915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MX"/>
          </a:p>
        </c:txPr>
        <c:crossAx val="-98491780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A-V'!$F$80</c:f>
              <c:strCache>
                <c:ptCount val="1"/>
                <c:pt idx="0">
                  <c:v>% CUMPLIM.</c:v>
                </c:pt>
              </c:strCache>
            </c:strRef>
          </c:tx>
          <c:spPr>
            <a:solidFill>
              <a:srgbClr val="7042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A-V'!$A$81:$A$91</c:f>
              <c:strCache>
                <c:ptCount val="11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2C</c:v>
                </c:pt>
                <c:pt idx="6">
                  <c:v>ZONA 3A</c:v>
                </c:pt>
                <c:pt idx="7">
                  <c:v>ZONA 3B</c:v>
                </c:pt>
                <c:pt idx="8">
                  <c:v>ZONA 3C</c:v>
                </c:pt>
                <c:pt idx="9">
                  <c:v>Otros servicios</c:v>
                </c:pt>
                <c:pt idx="10">
                  <c:v>ECS Sede</c:v>
                </c:pt>
              </c:strCache>
            </c:strRef>
          </c:cat>
          <c:val>
            <c:numRef>
              <c:f>'Datos A-V'!$F$81:$F$91</c:f>
              <c:numCache>
                <c:formatCode>0%</c:formatCode>
                <c:ptCount val="11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0.23809523809523808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984906928"/>
        <c:axId val="-984922160"/>
      </c:barChart>
      <c:catAx>
        <c:axId val="-9849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4922160"/>
        <c:crosses val="autoZero"/>
        <c:auto val="1"/>
        <c:lblAlgn val="ctr"/>
        <c:lblOffset val="100"/>
        <c:noMultiLvlLbl val="0"/>
      </c:catAx>
      <c:valAx>
        <c:axId val="-9849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49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A-V'!$C$21</c:f>
              <c:strCache>
                <c:ptCount val="1"/>
                <c:pt idx="0">
                  <c:v>REUNIONES CONVOCADAS</c:v>
                </c:pt>
              </c:strCache>
            </c:strRef>
          </c:tx>
          <c:invertIfNegative val="0"/>
          <c:cat>
            <c:strRef>
              <c:f>'Datos A-V'!$A$22:$A$33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DIC</c:v>
                </c:pt>
                <c:pt idx="4">
                  <c:v>ENE</c:v>
                </c:pt>
                <c:pt idx="5">
                  <c:v>FEB</c:v>
                </c:pt>
                <c:pt idx="6">
                  <c:v>MAR</c:v>
                </c:pt>
                <c:pt idx="7">
                  <c:v>ABR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</c:strCache>
            </c:strRef>
          </c:cat>
          <c:val>
            <c:numRef>
              <c:f>'Datos A-V'!$C$22:$C$33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84916176"/>
        <c:axId val="-984909104"/>
      </c:barChart>
      <c:lineChart>
        <c:grouping val="standard"/>
        <c:varyColors val="0"/>
        <c:ser>
          <c:idx val="1"/>
          <c:order val="1"/>
          <c:tx>
            <c:strRef>
              <c:f>'Datos A-V'!$E$21</c:f>
              <c:strCache>
                <c:ptCount val="1"/>
                <c:pt idx="0">
                  <c:v>% ASISTENCIA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cat>
            <c:strRef>
              <c:f>'Datos A-V'!$A$22:$A$33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DIC</c:v>
                </c:pt>
                <c:pt idx="4">
                  <c:v>ENE</c:v>
                </c:pt>
                <c:pt idx="5">
                  <c:v>FEB</c:v>
                </c:pt>
                <c:pt idx="6">
                  <c:v>MAR</c:v>
                </c:pt>
                <c:pt idx="7">
                  <c:v>ABR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</c:strCache>
            </c:strRef>
          </c:cat>
          <c:val>
            <c:numRef>
              <c:f>'Datos A-V'!$E$22:$E$33</c:f>
              <c:numCache>
                <c:formatCode>0%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4919440"/>
        <c:axId val="-984919984"/>
      </c:lineChart>
      <c:catAx>
        <c:axId val="-98491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84909104"/>
        <c:crosses val="autoZero"/>
        <c:auto val="1"/>
        <c:lblAlgn val="ctr"/>
        <c:lblOffset val="100"/>
        <c:noMultiLvlLbl val="0"/>
      </c:catAx>
      <c:valAx>
        <c:axId val="-98490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84916176"/>
        <c:crosses val="autoZero"/>
        <c:crossBetween val="between"/>
      </c:valAx>
      <c:valAx>
        <c:axId val="-98491998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-984919440"/>
        <c:crosses val="max"/>
        <c:crossBetween val="between"/>
      </c:valAx>
      <c:catAx>
        <c:axId val="-98491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98491998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A-V'!$B$42</c:f>
              <c:strCache>
                <c:ptCount val="1"/>
                <c:pt idx="0">
                  <c:v>MATRIMONIOS
 1er. Nivel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'Datos A-V'!$A$43:$A$45</c:f>
              <c:strCache>
                <c:ptCount val="3"/>
                <c:pt idx="0">
                  <c:v>ZONA 1A</c:v>
                </c:pt>
                <c:pt idx="1">
                  <c:v>ZONA 1B</c:v>
                </c:pt>
                <c:pt idx="2">
                  <c:v>ZONA 2A</c:v>
                </c:pt>
              </c:strCache>
            </c:strRef>
          </c:cat>
          <c:val>
            <c:numRef>
              <c:f>'Datos A-V'!$B$43:$B$45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84918352"/>
        <c:axId val="-1014587776"/>
      </c:barChart>
      <c:lineChart>
        <c:grouping val="standard"/>
        <c:varyColors val="0"/>
        <c:ser>
          <c:idx val="1"/>
          <c:order val="1"/>
          <c:tx>
            <c:strRef>
              <c:f>'Datos A-V'!$D$42</c:f>
              <c:strCache>
                <c:ptCount val="1"/>
                <c:pt idx="0">
                  <c:v>% ASISTENCIA</c:v>
                </c:pt>
              </c:strCache>
            </c:strRef>
          </c:tx>
          <c:spPr>
            <a:ln w="53975">
              <a:solidFill>
                <a:srgbClr val="660066"/>
              </a:solidFill>
            </a:ln>
          </c:spPr>
          <c:marker>
            <c:symbol val="square"/>
            <c:size val="8"/>
            <c:spPr>
              <a:solidFill>
                <a:schemeClr val="accent2">
                  <a:lumMod val="50000"/>
                </a:schemeClr>
              </a:solidFill>
            </c:spPr>
          </c:marker>
          <c:cat>
            <c:strRef>
              <c:f>'Datos A-V'!$A$43:$A$45</c:f>
              <c:strCache>
                <c:ptCount val="3"/>
                <c:pt idx="0">
                  <c:v>ZONA 1A</c:v>
                </c:pt>
                <c:pt idx="1">
                  <c:v>ZONA 1B</c:v>
                </c:pt>
                <c:pt idx="2">
                  <c:v>ZONA 2A</c:v>
                </c:pt>
              </c:strCache>
            </c:strRef>
          </c:cat>
          <c:val>
            <c:numRef>
              <c:f>'Datos A-V'!$D$43:$D$45</c:f>
              <c:numCache>
                <c:formatCode>0%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3730480"/>
        <c:axId val="-803719056"/>
      </c:lineChart>
      <c:catAx>
        <c:axId val="-98491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-1014587776"/>
        <c:crosses val="autoZero"/>
        <c:auto val="1"/>
        <c:lblAlgn val="ctr"/>
        <c:lblOffset val="100"/>
        <c:noMultiLvlLbl val="0"/>
      </c:catAx>
      <c:valAx>
        <c:axId val="-10145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84918352"/>
        <c:crosses val="autoZero"/>
        <c:crossBetween val="between"/>
        <c:majorUnit val="5"/>
      </c:valAx>
      <c:valAx>
        <c:axId val="-80371905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-803730480"/>
        <c:crosses val="max"/>
        <c:crossBetween val="between"/>
      </c:valAx>
      <c:catAx>
        <c:axId val="-80373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8037190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A-V'!$B$54</c:f>
              <c:strCache>
                <c:ptCount val="1"/>
                <c:pt idx="0">
                  <c:v>MATRIMONIOS
 2do. Nivel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'Datos A-V'!$A$55:$A$57</c:f>
              <c:strCache>
                <c:ptCount val="3"/>
                <c:pt idx="0">
                  <c:v>ZONA 2A</c:v>
                </c:pt>
                <c:pt idx="1">
                  <c:v>ZONA 2B</c:v>
                </c:pt>
                <c:pt idx="2">
                  <c:v>ZONA 3A</c:v>
                </c:pt>
              </c:strCache>
            </c:strRef>
          </c:cat>
          <c:val>
            <c:numRef>
              <c:f>'Datos A-V'!$B$55:$B$57</c:f>
              <c:numCache>
                <c:formatCode>General</c:formatCode>
                <c:ptCount val="3"/>
                <c:pt idx="0">
                  <c:v>14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03719600"/>
        <c:axId val="-803722864"/>
      </c:barChart>
      <c:lineChart>
        <c:grouping val="standard"/>
        <c:varyColors val="0"/>
        <c:ser>
          <c:idx val="1"/>
          <c:order val="1"/>
          <c:tx>
            <c:strRef>
              <c:f>'Datos A-V'!$D$54</c:f>
              <c:strCache>
                <c:ptCount val="1"/>
                <c:pt idx="0">
                  <c:v>% ASISTENCIA</c:v>
                </c:pt>
              </c:strCache>
            </c:strRef>
          </c:tx>
          <c:spPr>
            <a:ln w="53975">
              <a:solidFill>
                <a:srgbClr val="660066"/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'Datos A-V'!$A$55:$A$57</c:f>
              <c:strCache>
                <c:ptCount val="3"/>
                <c:pt idx="0">
                  <c:v>ZONA 2A</c:v>
                </c:pt>
                <c:pt idx="1">
                  <c:v>ZONA 2B</c:v>
                </c:pt>
                <c:pt idx="2">
                  <c:v>ZONA 3A</c:v>
                </c:pt>
              </c:strCache>
            </c:strRef>
          </c:cat>
          <c:val>
            <c:numRef>
              <c:f>'Datos A-V'!$D$55:$D$57</c:f>
              <c:numCache>
                <c:formatCode>0%</c:formatCode>
                <c:ptCount val="3"/>
                <c:pt idx="0">
                  <c:v>0.7142857142857143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3726128"/>
        <c:axId val="-803726672"/>
      </c:lineChart>
      <c:catAx>
        <c:axId val="-80371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-803722864"/>
        <c:crosses val="autoZero"/>
        <c:auto val="1"/>
        <c:lblAlgn val="ctr"/>
        <c:lblOffset val="100"/>
        <c:noMultiLvlLbl val="0"/>
      </c:catAx>
      <c:valAx>
        <c:axId val="-80372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03719600"/>
        <c:crosses val="autoZero"/>
        <c:crossBetween val="between"/>
      </c:valAx>
      <c:valAx>
        <c:axId val="-803726672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-803726128"/>
        <c:crosses val="max"/>
        <c:crossBetween val="between"/>
      </c:valAx>
      <c:catAx>
        <c:axId val="-80372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8037266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445702848787782E-2"/>
          <c:y val="4.3033008901602623E-2"/>
          <c:w val="0.74543810448351666"/>
          <c:h val="0.85986758839419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A-V'!$B$67</c:f>
              <c:strCache>
                <c:ptCount val="1"/>
                <c:pt idx="0">
                  <c:v>MATRIMONIOS
 3er. Nivel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'Datos A-V'!$A$68:$A$70</c:f>
              <c:strCache>
                <c:ptCount val="3"/>
                <c:pt idx="0">
                  <c:v>ZONA 3A</c:v>
                </c:pt>
                <c:pt idx="1">
                  <c:v>ZONA 3B</c:v>
                </c:pt>
                <c:pt idx="2">
                  <c:v>ZONA 3C</c:v>
                </c:pt>
              </c:strCache>
            </c:strRef>
          </c:cat>
          <c:val>
            <c:numRef>
              <c:f>'Datos A-V'!$B$68:$B$70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03717968"/>
        <c:axId val="-803720144"/>
      </c:barChart>
      <c:lineChart>
        <c:grouping val="standard"/>
        <c:varyColors val="0"/>
        <c:ser>
          <c:idx val="1"/>
          <c:order val="1"/>
          <c:tx>
            <c:strRef>
              <c:f>'Datos A-V'!$D$67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ln w="53975">
              <a:solidFill>
                <a:schemeClr val="accent5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'Datos A-V'!$A$68:$A$70</c:f>
              <c:strCache>
                <c:ptCount val="3"/>
                <c:pt idx="0">
                  <c:v>ZONA 3A</c:v>
                </c:pt>
                <c:pt idx="1">
                  <c:v>ZONA 3B</c:v>
                </c:pt>
                <c:pt idx="2">
                  <c:v>ZONA 3C</c:v>
                </c:pt>
              </c:strCache>
            </c:strRef>
          </c:cat>
          <c:val>
            <c:numRef>
              <c:f>'Datos A-V'!$D$68:$D$70</c:f>
              <c:numCache>
                <c:formatCode>0%</c:formatCode>
                <c:ptCount val="3"/>
                <c:pt idx="0">
                  <c:v>0.33333333333333331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3718512"/>
        <c:axId val="-803722320"/>
      </c:lineChart>
      <c:catAx>
        <c:axId val="-80371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-803720144"/>
        <c:crosses val="autoZero"/>
        <c:auto val="1"/>
        <c:lblAlgn val="ctr"/>
        <c:lblOffset val="100"/>
        <c:noMultiLvlLbl val="0"/>
      </c:catAx>
      <c:valAx>
        <c:axId val="-80372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03717968"/>
        <c:crosses val="autoZero"/>
        <c:crossBetween val="between"/>
      </c:valAx>
      <c:valAx>
        <c:axId val="-8037223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803718512"/>
        <c:crosses val="max"/>
        <c:crossBetween val="between"/>
      </c:valAx>
      <c:catAx>
        <c:axId val="-80371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8037223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4130059085080133"/>
          <c:y val="0.35207033141966487"/>
          <c:w val="0.14500077901221251"/>
          <c:h val="0.233843547017168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206376</xdr:colOff>
      <xdr:row>0</xdr:row>
      <xdr:rowOff>127001</xdr:rowOff>
    </xdr:from>
    <xdr:to>
      <xdr:col>0</xdr:col>
      <xdr:colOff>991804</xdr:colOff>
      <xdr:row>1</xdr:row>
      <xdr:rowOff>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27001"/>
          <a:ext cx="785428" cy="1301750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3</xdr:row>
      <xdr:rowOff>45243</xdr:rowOff>
    </xdr:from>
    <xdr:to>
      <xdr:col>15</xdr:col>
      <xdr:colOff>772584</xdr:colOff>
      <xdr:row>16</xdr:row>
      <xdr:rowOff>21167</xdr:rowOff>
    </xdr:to>
    <xdr:graphicFrame macro="">
      <xdr:nvGraphicFramePr>
        <xdr:cNvPr id="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103189</xdr:colOff>
      <xdr:row>79</xdr:row>
      <xdr:rowOff>15874</xdr:rowOff>
    </xdr:from>
    <xdr:to>
      <xdr:col>15</xdr:col>
      <xdr:colOff>704850</xdr:colOff>
      <xdr:row>93</xdr:row>
      <xdr:rowOff>180975</xdr:rowOff>
    </xdr:to>
    <xdr:graphicFrame macro="">
      <xdr:nvGraphicFramePr>
        <xdr:cNvPr id="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295274</xdr:colOff>
      <xdr:row>20</xdr:row>
      <xdr:rowOff>95250</xdr:rowOff>
    </xdr:from>
    <xdr:to>
      <xdr:col>15</xdr:col>
      <xdr:colOff>814917</xdr:colOff>
      <xdr:row>36</xdr:row>
      <xdr:rowOff>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19049</xdr:colOff>
      <xdr:row>40</xdr:row>
      <xdr:rowOff>66674</xdr:rowOff>
    </xdr:from>
    <xdr:to>
      <xdr:col>15</xdr:col>
      <xdr:colOff>800099</xdr:colOff>
      <xdr:row>49</xdr:row>
      <xdr:rowOff>47625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</xdr:colOff>
      <xdr:row>52</xdr:row>
      <xdr:rowOff>9524</xdr:rowOff>
    </xdr:from>
    <xdr:to>
      <xdr:col>15</xdr:col>
      <xdr:colOff>695325</xdr:colOff>
      <xdr:row>61</xdr:row>
      <xdr:rowOff>47625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85726</xdr:colOff>
      <xdr:row>65</xdr:row>
      <xdr:rowOff>38099</xdr:rowOff>
    </xdr:from>
    <xdr:to>
      <xdr:col>15</xdr:col>
      <xdr:colOff>657225</xdr:colOff>
      <xdr:row>73</xdr:row>
      <xdr:rowOff>371475</xdr:rowOff>
    </xdr:to>
    <xdr:graphicFrame macro="">
      <xdr:nvGraphicFramePr>
        <xdr:cNvPr id="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54429</xdr:rowOff>
    </xdr:from>
    <xdr:to>
      <xdr:col>1</xdr:col>
      <xdr:colOff>485774</xdr:colOff>
      <xdr:row>4</xdr:row>
      <xdr:rowOff>64131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4" y="54429"/>
          <a:ext cx="504825" cy="857427"/>
        </a:xfrm>
        <a:prstGeom prst="rect">
          <a:avLst/>
        </a:prstGeom>
      </xdr:spPr>
    </xdr:pic>
    <xdr:clientData/>
  </xdr:twoCellAnchor>
  <xdr:twoCellAnchor editAs="oneCell">
    <xdr:from>
      <xdr:col>5</xdr:col>
      <xdr:colOff>733425</xdr:colOff>
      <xdr:row>0</xdr:row>
      <xdr:rowOff>0</xdr:rowOff>
    </xdr:from>
    <xdr:to>
      <xdr:col>6</xdr:col>
      <xdr:colOff>812783</xdr:colOff>
      <xdr:row>4</xdr:row>
      <xdr:rowOff>187371</xdr:rowOff>
    </xdr:to>
    <xdr:pic>
      <xdr:nvPicPr>
        <xdr:cNvPr id="4" name="Picture 5" descr="LOGO EQUIPO ENTRANTE  2019.png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2"/>
        <a:stretch/>
      </xdr:blipFill>
      <xdr:spPr>
        <a:xfrm>
          <a:off x="8143875" y="0"/>
          <a:ext cx="1003283" cy="1035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Q96"/>
  <sheetViews>
    <sheetView tabSelected="1" workbookViewId="0">
      <selection activeCell="C23" sqref="C23"/>
    </sheetView>
  </sheetViews>
  <sheetFormatPr baseColWidth="10" defaultColWidth="11.42578125" defaultRowHeight="15" x14ac:dyDescent="0.25"/>
  <cols>
    <col min="1" max="1" width="15.7109375" customWidth="1"/>
    <col min="2" max="3" width="13.7109375" style="3" customWidth="1"/>
    <col min="4" max="4" width="12.7109375" style="3" customWidth="1"/>
    <col min="5" max="6" width="10.7109375" style="3" customWidth="1"/>
    <col min="7" max="16" width="10.7109375" customWidth="1"/>
  </cols>
  <sheetData>
    <row r="1" spans="1:16" s="1" customFormat="1" ht="112.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 ht="37.5" customHeight="1" x14ac:dyDescent="0.25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ht="41.25" customHeight="1" x14ac:dyDescent="0.25">
      <c r="A3" s="2" t="s">
        <v>2</v>
      </c>
      <c r="G3" s="93" t="s">
        <v>3</v>
      </c>
      <c r="H3" s="93"/>
      <c r="I3" s="93"/>
      <c r="J3" s="93"/>
      <c r="K3" s="93"/>
      <c r="L3" s="93"/>
      <c r="M3" s="93"/>
    </row>
    <row r="4" spans="1:16" ht="18" customHeight="1" x14ac:dyDescent="0.25">
      <c r="A4" s="4" t="s">
        <v>4</v>
      </c>
      <c r="B4" s="5" t="s">
        <v>5</v>
      </c>
      <c r="C4" s="6" t="s">
        <v>6</v>
      </c>
      <c r="D4"/>
      <c r="E4"/>
      <c r="F4"/>
    </row>
    <row r="5" spans="1:16" ht="18" customHeight="1" x14ac:dyDescent="0.25">
      <c r="A5" s="7" t="s">
        <v>7</v>
      </c>
      <c r="B5" s="8">
        <v>1</v>
      </c>
      <c r="C5" s="9">
        <f t="shared" ref="C5:C11" si="0">SUM(B5:B5)</f>
        <v>1</v>
      </c>
      <c r="D5"/>
      <c r="E5"/>
      <c r="F5"/>
    </row>
    <row r="6" spans="1:16" ht="18" customHeight="1" x14ac:dyDescent="0.25">
      <c r="A6" s="88" t="s">
        <v>8</v>
      </c>
      <c r="B6" s="8">
        <v>0</v>
      </c>
      <c r="C6" s="9">
        <f t="shared" si="0"/>
        <v>0</v>
      </c>
      <c r="D6"/>
      <c r="E6"/>
      <c r="F6"/>
    </row>
    <row r="7" spans="1:16" ht="18" customHeight="1" x14ac:dyDescent="0.25">
      <c r="A7" s="88" t="s">
        <v>9</v>
      </c>
      <c r="B7" s="8">
        <v>0</v>
      </c>
      <c r="C7" s="9">
        <f t="shared" si="0"/>
        <v>0</v>
      </c>
      <c r="D7"/>
      <c r="E7"/>
      <c r="F7"/>
    </row>
    <row r="8" spans="1:16" ht="18" customHeight="1" x14ac:dyDescent="0.25">
      <c r="A8" s="7" t="s">
        <v>10</v>
      </c>
      <c r="B8" s="8">
        <v>1</v>
      </c>
      <c r="C8" s="9">
        <f t="shared" si="0"/>
        <v>1</v>
      </c>
      <c r="D8"/>
      <c r="E8"/>
      <c r="F8"/>
    </row>
    <row r="9" spans="1:16" ht="18" customHeight="1" x14ac:dyDescent="0.25">
      <c r="A9" s="88" t="s">
        <v>11</v>
      </c>
      <c r="B9" s="8">
        <v>0</v>
      </c>
      <c r="C9" s="9">
        <f t="shared" si="0"/>
        <v>0</v>
      </c>
      <c r="D9"/>
      <c r="E9"/>
      <c r="F9"/>
    </row>
    <row r="10" spans="1:16" ht="18" customHeight="1" x14ac:dyDescent="0.25">
      <c r="A10" s="7" t="s">
        <v>12</v>
      </c>
      <c r="B10" s="8">
        <v>1</v>
      </c>
      <c r="C10" s="9">
        <f t="shared" si="0"/>
        <v>1</v>
      </c>
      <c r="D10"/>
      <c r="E10"/>
      <c r="F10"/>
    </row>
    <row r="11" spans="1:16" ht="18" customHeight="1" x14ac:dyDescent="0.25">
      <c r="A11" s="88" t="s">
        <v>13</v>
      </c>
      <c r="B11" s="8">
        <v>0</v>
      </c>
      <c r="C11" s="9">
        <f t="shared" si="0"/>
        <v>0</v>
      </c>
      <c r="D11"/>
      <c r="E11"/>
      <c r="F11"/>
    </row>
    <row r="12" spans="1:16" ht="18" customHeight="1" x14ac:dyDescent="0.25">
      <c r="A12" s="10" t="s">
        <v>14</v>
      </c>
      <c r="B12" s="11">
        <f>SUM(B5:B11)</f>
        <v>3</v>
      </c>
      <c r="C12" s="10"/>
      <c r="D12"/>
      <c r="E12"/>
      <c r="F12"/>
    </row>
    <row r="13" spans="1:16" ht="18" customHeight="1" x14ac:dyDescent="0.25"/>
    <row r="14" spans="1:16" ht="18" customHeight="1" x14ac:dyDescent="0.25">
      <c r="A14" s="94" t="s">
        <v>15</v>
      </c>
      <c r="B14" s="94"/>
      <c r="C14" s="12">
        <v>3</v>
      </c>
    </row>
    <row r="15" spans="1:16" ht="18" customHeight="1" x14ac:dyDescent="0.25">
      <c r="A15" s="94" t="s">
        <v>16</v>
      </c>
      <c r="B15" s="94"/>
      <c r="C15" s="13">
        <f>SUM(B5:B11)/C14</f>
        <v>1</v>
      </c>
    </row>
    <row r="16" spans="1:16" s="17" customFormat="1" ht="18" customHeight="1" x14ac:dyDescent="0.25">
      <c r="A16" s="90" t="s">
        <v>17</v>
      </c>
      <c r="B16" s="90"/>
      <c r="C16" s="14">
        <f>C15*0.25*100</f>
        <v>25</v>
      </c>
      <c r="D16" s="15"/>
      <c r="E16" s="15"/>
      <c r="F16" s="15"/>
      <c r="G16" s="16"/>
    </row>
    <row r="17" spans="1:16" s="17" customFormat="1" ht="18" customHeight="1" x14ac:dyDescent="0.25">
      <c r="A17" s="15"/>
      <c r="B17" s="15"/>
      <c r="C17" s="18"/>
      <c r="D17" s="15"/>
      <c r="E17" s="15"/>
      <c r="F17" s="15"/>
      <c r="G17" s="16"/>
    </row>
    <row r="18" spans="1:16" s="17" customFormat="1" ht="18" customHeight="1" x14ac:dyDescent="0.25">
      <c r="A18" s="15"/>
      <c r="B18" s="15"/>
      <c r="C18" s="18"/>
      <c r="D18" s="15"/>
      <c r="E18" s="15"/>
      <c r="F18" s="15"/>
      <c r="G18" s="16"/>
    </row>
    <row r="19" spans="1:16" ht="55.5" customHeight="1" x14ac:dyDescent="0.25">
      <c r="A19" s="95" t="s">
        <v>18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</row>
    <row r="20" spans="1:16" ht="29.25" customHeight="1" x14ac:dyDescent="0.25">
      <c r="A20" s="96" t="s">
        <v>19</v>
      </c>
      <c r="B20" s="96"/>
      <c r="C20" s="96"/>
      <c r="D20" s="96"/>
      <c r="E20" s="96"/>
      <c r="F20" s="96"/>
      <c r="G20" s="97" t="s">
        <v>20</v>
      </c>
      <c r="H20" s="97"/>
      <c r="I20" s="97"/>
      <c r="J20" s="97"/>
      <c r="K20" s="97"/>
      <c r="L20" s="97"/>
      <c r="M20" s="19"/>
      <c r="N20" s="19"/>
      <c r="O20" s="19"/>
    </row>
    <row r="21" spans="1:16" ht="33" customHeight="1" x14ac:dyDescent="0.25">
      <c r="A21" s="20" t="s">
        <v>21</v>
      </c>
      <c r="B21" s="21" t="s">
        <v>22</v>
      </c>
      <c r="C21" s="21" t="s">
        <v>23</v>
      </c>
      <c r="D21" s="21" t="s">
        <v>24</v>
      </c>
      <c r="E21" s="5" t="s">
        <v>25</v>
      </c>
      <c r="F21"/>
    </row>
    <row r="22" spans="1:16" ht="18" customHeight="1" x14ac:dyDescent="0.25">
      <c r="A22" s="22" t="s">
        <v>26</v>
      </c>
      <c r="B22" s="22">
        <v>2</v>
      </c>
      <c r="C22" s="3">
        <v>1</v>
      </c>
      <c r="D22" s="3">
        <v>1</v>
      </c>
      <c r="E22" s="23">
        <f t="shared" ref="E22:E33" si="1">IF(C22=0,1,D22/B22)</f>
        <v>0.5</v>
      </c>
      <c r="F22"/>
    </row>
    <row r="23" spans="1:16" ht="18" customHeight="1" x14ac:dyDescent="0.25">
      <c r="A23" s="22" t="s">
        <v>27</v>
      </c>
      <c r="B23" s="22">
        <v>0</v>
      </c>
      <c r="C23" s="3">
        <v>0</v>
      </c>
      <c r="D23" s="3">
        <v>0</v>
      </c>
      <c r="E23" s="23">
        <f t="shared" si="1"/>
        <v>1</v>
      </c>
      <c r="F23"/>
    </row>
    <row r="24" spans="1:16" ht="18" customHeight="1" x14ac:dyDescent="0.25">
      <c r="A24" s="22" t="s">
        <v>28</v>
      </c>
      <c r="B24" s="22">
        <v>0</v>
      </c>
      <c r="C24" s="3">
        <v>0</v>
      </c>
      <c r="D24" s="3">
        <v>0</v>
      </c>
      <c r="E24" s="23">
        <f t="shared" si="1"/>
        <v>1</v>
      </c>
      <c r="F24"/>
    </row>
    <row r="25" spans="1:16" ht="18" customHeight="1" x14ac:dyDescent="0.25">
      <c r="A25" s="22" t="s">
        <v>29</v>
      </c>
      <c r="B25" s="22">
        <v>0</v>
      </c>
      <c r="C25" s="3">
        <v>0</v>
      </c>
      <c r="D25" s="3">
        <v>0</v>
      </c>
      <c r="E25" s="23">
        <f t="shared" si="1"/>
        <v>1</v>
      </c>
      <c r="F25"/>
    </row>
    <row r="26" spans="1:16" ht="18" customHeight="1" x14ac:dyDescent="0.25">
      <c r="A26" s="22" t="s">
        <v>30</v>
      </c>
      <c r="B26" s="22">
        <v>0</v>
      </c>
      <c r="C26" s="3">
        <v>0</v>
      </c>
      <c r="D26" s="3">
        <v>0</v>
      </c>
      <c r="E26" s="23">
        <f t="shared" si="1"/>
        <v>1</v>
      </c>
      <c r="F26"/>
    </row>
    <row r="27" spans="1:16" ht="18" customHeight="1" x14ac:dyDescent="0.25">
      <c r="A27" s="22" t="s">
        <v>31</v>
      </c>
      <c r="B27" s="22">
        <v>0</v>
      </c>
      <c r="C27" s="3">
        <v>0</v>
      </c>
      <c r="D27" s="3">
        <v>0</v>
      </c>
      <c r="E27" s="23">
        <f t="shared" si="1"/>
        <v>1</v>
      </c>
      <c r="F27"/>
    </row>
    <row r="28" spans="1:16" ht="18" customHeight="1" x14ac:dyDescent="0.25">
      <c r="A28" s="22" t="s">
        <v>32</v>
      </c>
      <c r="B28" s="22">
        <v>0</v>
      </c>
      <c r="C28" s="3">
        <v>0</v>
      </c>
      <c r="D28" s="3">
        <v>0</v>
      </c>
      <c r="E28" s="23">
        <f t="shared" si="1"/>
        <v>1</v>
      </c>
      <c r="F28"/>
    </row>
    <row r="29" spans="1:16" ht="18" customHeight="1" x14ac:dyDescent="0.25">
      <c r="A29" s="22" t="s">
        <v>33</v>
      </c>
      <c r="B29" s="22">
        <v>0</v>
      </c>
      <c r="C29" s="3">
        <v>0</v>
      </c>
      <c r="D29" s="3">
        <v>0</v>
      </c>
      <c r="E29" s="23">
        <f t="shared" si="1"/>
        <v>1</v>
      </c>
      <c r="F29"/>
    </row>
    <row r="30" spans="1:16" ht="18" customHeight="1" x14ac:dyDescent="0.25">
      <c r="A30" s="22" t="s">
        <v>34</v>
      </c>
      <c r="B30" s="22">
        <v>0</v>
      </c>
      <c r="C30" s="3">
        <v>0</v>
      </c>
      <c r="D30" s="3">
        <v>0</v>
      </c>
      <c r="E30" s="23">
        <f t="shared" si="1"/>
        <v>1</v>
      </c>
      <c r="F30"/>
    </row>
    <row r="31" spans="1:16" ht="18" customHeight="1" x14ac:dyDescent="0.25">
      <c r="A31" s="22" t="s">
        <v>35</v>
      </c>
      <c r="B31" s="22">
        <v>0</v>
      </c>
      <c r="C31" s="3">
        <v>0</v>
      </c>
      <c r="D31" s="3">
        <v>0</v>
      </c>
      <c r="E31" s="23">
        <f t="shared" si="1"/>
        <v>1</v>
      </c>
      <c r="F31"/>
    </row>
    <row r="32" spans="1:16" ht="18" customHeight="1" x14ac:dyDescent="0.25">
      <c r="A32" s="22" t="s">
        <v>36</v>
      </c>
      <c r="B32" s="22">
        <v>0</v>
      </c>
      <c r="C32" s="3">
        <v>0</v>
      </c>
      <c r="D32" s="3">
        <v>0</v>
      </c>
      <c r="E32" s="23">
        <f t="shared" si="1"/>
        <v>1</v>
      </c>
      <c r="F32"/>
    </row>
    <row r="33" spans="1:16" ht="18" customHeight="1" x14ac:dyDescent="0.25">
      <c r="A33" s="22" t="s">
        <v>37</v>
      </c>
      <c r="B33" s="22">
        <v>0</v>
      </c>
      <c r="C33" s="3">
        <v>0</v>
      </c>
      <c r="D33" s="3">
        <v>0</v>
      </c>
      <c r="E33" s="23">
        <f t="shared" si="1"/>
        <v>1</v>
      </c>
      <c r="F33"/>
    </row>
    <row r="34" spans="1:16" x14ac:dyDescent="0.25">
      <c r="A34" s="24" t="s">
        <v>14</v>
      </c>
      <c r="B34" s="25"/>
      <c r="C34" s="25">
        <f>SUM(C22:C33)</f>
        <v>1</v>
      </c>
      <c r="D34" s="25">
        <f>SUM(D22:D33)</f>
        <v>1</v>
      </c>
      <c r="E34"/>
      <c r="F34"/>
    </row>
    <row r="35" spans="1:16" x14ac:dyDescent="0.25">
      <c r="A35" s="26"/>
      <c r="B35" s="26"/>
      <c r="C35" s="27" t="s">
        <v>16</v>
      </c>
      <c r="D35" s="28">
        <f>IF(C34=0,0,D34/(C34*B36))</f>
        <v>0.5</v>
      </c>
      <c r="E35"/>
      <c r="F35"/>
    </row>
    <row r="36" spans="1:16" ht="18" customHeight="1" x14ac:dyDescent="0.25">
      <c r="A36" s="29" t="s">
        <v>38</v>
      </c>
      <c r="B36" s="30">
        <f>SUM(B22:B35)</f>
        <v>2</v>
      </c>
      <c r="C36" s="31" t="s">
        <v>17</v>
      </c>
      <c r="D36" s="32">
        <f>D35*0.15*100</f>
        <v>7.5</v>
      </c>
    </row>
    <row r="37" spans="1:16" s="17" customFormat="1" ht="18" customHeight="1" x14ac:dyDescent="0.25">
      <c r="A37" s="98"/>
      <c r="B37" s="98"/>
      <c r="C37" s="33"/>
      <c r="D37" s="34"/>
      <c r="E37" s="15"/>
      <c r="F37" s="15"/>
    </row>
    <row r="38" spans="1:16" s="17" customFormat="1" ht="18" customHeight="1" x14ac:dyDescent="0.25">
      <c r="B38" s="15"/>
      <c r="C38" s="33"/>
      <c r="D38" s="34"/>
      <c r="E38" s="15"/>
      <c r="F38" s="15"/>
    </row>
    <row r="39" spans="1:16" s="17" customFormat="1" ht="18" customHeight="1" x14ac:dyDescent="0.25">
      <c r="B39" s="15"/>
      <c r="C39" s="33"/>
      <c r="D39" s="34"/>
      <c r="E39" s="15"/>
      <c r="F39" s="15"/>
    </row>
    <row r="40" spans="1:16" s="17" customFormat="1" ht="32.25" customHeight="1" x14ac:dyDescent="0.25">
      <c r="A40" s="95" t="s">
        <v>39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</row>
    <row r="41" spans="1:16" s="17" customFormat="1" ht="18" customHeight="1" x14ac:dyDescent="0.25">
      <c r="A41" s="2" t="s">
        <v>40</v>
      </c>
      <c r="B41" s="3"/>
      <c r="C41" s="3"/>
      <c r="D41" s="3"/>
      <c r="E41" s="15"/>
      <c r="F41" s="15"/>
    </row>
    <row r="42" spans="1:16" s="17" customFormat="1" ht="31.5" customHeight="1" x14ac:dyDescent="0.25">
      <c r="A42" s="4" t="s">
        <v>4</v>
      </c>
      <c r="B42" s="35" t="s">
        <v>41</v>
      </c>
      <c r="C42" s="36" t="s">
        <v>42</v>
      </c>
      <c r="D42" s="37" t="s">
        <v>25</v>
      </c>
      <c r="E42" s="15"/>
      <c r="F42" s="15"/>
    </row>
    <row r="43" spans="1:16" s="17" customFormat="1" ht="20.100000000000001" customHeight="1" x14ac:dyDescent="0.25">
      <c r="A43" s="7" t="s">
        <v>7</v>
      </c>
      <c r="B43" s="38">
        <v>20</v>
      </c>
      <c r="C43" s="39">
        <v>10</v>
      </c>
      <c r="D43" s="9">
        <f>C43/B43</f>
        <v>0.5</v>
      </c>
      <c r="E43" s="15"/>
      <c r="F43" s="15"/>
    </row>
    <row r="44" spans="1:16" s="17" customFormat="1" ht="20.100000000000001" customHeight="1" x14ac:dyDescent="0.25">
      <c r="A44" t="s">
        <v>8</v>
      </c>
      <c r="B44" s="38">
        <v>0</v>
      </c>
      <c r="C44" s="39">
        <v>0</v>
      </c>
      <c r="D44" s="9" t="e">
        <f>C44/B44</f>
        <v>#DIV/0!</v>
      </c>
      <c r="E44" s="15"/>
      <c r="F44" s="15"/>
    </row>
    <row r="45" spans="1:16" s="17" customFormat="1" ht="20.100000000000001" customHeight="1" x14ac:dyDescent="0.25">
      <c r="A45" t="s">
        <v>10</v>
      </c>
      <c r="B45" s="38">
        <v>0</v>
      </c>
      <c r="C45" s="39">
        <v>0</v>
      </c>
      <c r="D45" s="9" t="e">
        <f>C45/B45</f>
        <v>#DIV/0!</v>
      </c>
      <c r="E45" s="15"/>
      <c r="F45" s="15"/>
    </row>
    <row r="46" spans="1:16" s="17" customFormat="1" ht="20.100000000000001" customHeight="1" x14ac:dyDescent="0.25">
      <c r="A46" s="40" t="s">
        <v>14</v>
      </c>
      <c r="B46" s="41">
        <f>SUM(B43:B45)</f>
        <v>20</v>
      </c>
      <c r="C46" s="41">
        <f>SUM(C43:C45)</f>
        <v>10</v>
      </c>
      <c r="D46" s="10"/>
      <c r="E46" s="15"/>
      <c r="F46" s="15"/>
    </row>
    <row r="47" spans="1:16" s="17" customFormat="1" ht="11.25" customHeight="1" x14ac:dyDescent="0.25">
      <c r="A47"/>
      <c r="B47" s="3"/>
      <c r="C47" s="3"/>
      <c r="D47" s="3"/>
      <c r="E47" s="15"/>
      <c r="F47" s="15"/>
    </row>
    <row r="48" spans="1:16" s="17" customFormat="1" ht="20.100000000000001" customHeight="1" x14ac:dyDescent="0.25">
      <c r="A48" s="99" t="s">
        <v>16</v>
      </c>
      <c r="B48" s="99"/>
      <c r="C48" s="42">
        <f>C46/B46</f>
        <v>0.5</v>
      </c>
      <c r="D48" s="3"/>
      <c r="E48" s="15"/>
      <c r="F48" s="15"/>
    </row>
    <row r="49" spans="1:16" s="17" customFormat="1" ht="20.100000000000001" customHeight="1" x14ac:dyDescent="0.25">
      <c r="A49" s="100" t="s">
        <v>17</v>
      </c>
      <c r="B49" s="100"/>
      <c r="C49" s="43">
        <f>C48*0.15*100</f>
        <v>7.5</v>
      </c>
      <c r="D49" s="15"/>
      <c r="E49" s="15"/>
      <c r="F49" s="15"/>
    </row>
    <row r="50" spans="1:16" s="17" customFormat="1" ht="18" customHeight="1" x14ac:dyDescent="0.25">
      <c r="B50" s="15"/>
      <c r="C50" s="33"/>
      <c r="D50" s="34"/>
      <c r="E50" s="15"/>
      <c r="F50" s="15"/>
    </row>
    <row r="51" spans="1:16" s="17" customFormat="1" ht="18" customHeight="1" x14ac:dyDescent="0.25">
      <c r="B51" s="15"/>
      <c r="C51" s="33"/>
      <c r="D51" s="34"/>
      <c r="E51" s="15"/>
      <c r="F51" s="15"/>
    </row>
    <row r="52" spans="1:16" s="17" customFormat="1" ht="18" customHeight="1" x14ac:dyDescent="0.25">
      <c r="A52" s="95" t="s">
        <v>43</v>
      </c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</row>
    <row r="53" spans="1:16" s="17" customFormat="1" ht="39" customHeight="1" x14ac:dyDescent="0.25">
      <c r="A53" s="101" t="s">
        <v>44</v>
      </c>
      <c r="B53" s="101"/>
      <c r="C53" s="101"/>
      <c r="D53" s="101"/>
      <c r="E53" s="15"/>
      <c r="F53" s="15"/>
    </row>
    <row r="54" spans="1:16" s="17" customFormat="1" ht="30.75" customHeight="1" x14ac:dyDescent="0.25">
      <c r="A54" s="4" t="s">
        <v>4</v>
      </c>
      <c r="B54" s="35" t="s">
        <v>45</v>
      </c>
      <c r="C54" s="36" t="s">
        <v>42</v>
      </c>
      <c r="D54" s="21" t="s">
        <v>25</v>
      </c>
      <c r="E54" s="15"/>
      <c r="F54" s="15"/>
    </row>
    <row r="55" spans="1:16" s="17" customFormat="1" ht="24" customHeight="1" x14ac:dyDescent="0.25">
      <c r="A55" s="7" t="s">
        <v>10</v>
      </c>
      <c r="B55" s="44">
        <v>14</v>
      </c>
      <c r="C55" s="45">
        <v>10</v>
      </c>
      <c r="D55" s="9">
        <f>C55/B55</f>
        <v>0.7142857142857143</v>
      </c>
      <c r="E55" s="15"/>
      <c r="F55" s="15"/>
    </row>
    <row r="56" spans="1:16" s="17" customFormat="1" ht="24" customHeight="1" x14ac:dyDescent="0.25">
      <c r="A56" s="88" t="s">
        <v>11</v>
      </c>
      <c r="B56" s="44">
        <v>0</v>
      </c>
      <c r="C56" s="45">
        <v>0</v>
      </c>
      <c r="D56" s="9" t="e">
        <f>C56/B56</f>
        <v>#DIV/0!</v>
      </c>
      <c r="E56" s="15"/>
      <c r="F56" s="15"/>
    </row>
    <row r="57" spans="1:16" s="17" customFormat="1" ht="24" customHeight="1" x14ac:dyDescent="0.25">
      <c r="A57" s="88" t="s">
        <v>12</v>
      </c>
      <c r="B57" s="44">
        <v>0</v>
      </c>
      <c r="C57" s="45">
        <v>0</v>
      </c>
      <c r="D57" s="9" t="e">
        <f>C57/B57</f>
        <v>#DIV/0!</v>
      </c>
      <c r="E57" s="15"/>
      <c r="F57" s="15"/>
    </row>
    <row r="58" spans="1:16" s="17" customFormat="1" ht="24" customHeight="1" x14ac:dyDescent="0.25">
      <c r="A58" s="40" t="s">
        <v>14</v>
      </c>
      <c r="B58" s="46">
        <f>SUM(B55:B57)</f>
        <v>14</v>
      </c>
      <c r="C58" s="46">
        <f>SUM(C55:C57)</f>
        <v>10</v>
      </c>
      <c r="D58" s="10"/>
      <c r="E58" s="15"/>
      <c r="F58" s="15"/>
    </row>
    <row r="59" spans="1:16" s="17" customFormat="1" ht="18" customHeight="1" x14ac:dyDescent="0.25">
      <c r="A59"/>
      <c r="B59" s="3"/>
      <c r="C59" s="3"/>
      <c r="D59" s="3"/>
      <c r="E59" s="15"/>
      <c r="F59" s="15"/>
    </row>
    <row r="60" spans="1:16" s="17" customFormat="1" ht="24" customHeight="1" x14ac:dyDescent="0.25">
      <c r="A60" s="94" t="s">
        <v>16</v>
      </c>
      <c r="B60" s="94"/>
      <c r="C60" s="47">
        <f>C58/B58</f>
        <v>0.7142857142857143</v>
      </c>
      <c r="D60" s="3"/>
      <c r="E60" s="15"/>
      <c r="F60" s="15"/>
    </row>
    <row r="61" spans="1:16" s="17" customFormat="1" ht="24" customHeight="1" x14ac:dyDescent="0.25">
      <c r="A61" s="90" t="s">
        <v>17</v>
      </c>
      <c r="B61" s="90"/>
      <c r="C61" s="14">
        <f>C60*0.15*100</f>
        <v>10.714285714285714</v>
      </c>
      <c r="D61" s="15"/>
      <c r="E61" s="15"/>
      <c r="F61" s="15"/>
    </row>
    <row r="62" spans="1:16" s="17" customFormat="1" ht="18" customHeight="1" x14ac:dyDescent="0.25">
      <c r="B62" s="15"/>
      <c r="C62" s="33"/>
      <c r="D62" s="34"/>
      <c r="E62" s="15"/>
      <c r="F62" s="15"/>
    </row>
    <row r="63" spans="1:16" s="17" customFormat="1" ht="18" customHeight="1" x14ac:dyDescent="0.25">
      <c r="B63" s="15"/>
      <c r="C63" s="33"/>
      <c r="D63" s="34"/>
      <c r="E63" s="15"/>
      <c r="F63" s="15"/>
    </row>
    <row r="64" spans="1:16" s="17" customFormat="1" ht="18" customHeight="1" x14ac:dyDescent="0.25">
      <c r="B64" s="15"/>
      <c r="C64" s="33"/>
      <c r="D64" s="34"/>
      <c r="E64" s="15"/>
      <c r="F64" s="15"/>
    </row>
    <row r="65" spans="1:17" s="17" customFormat="1" ht="24.75" customHeight="1" x14ac:dyDescent="0.25">
      <c r="A65" s="95" t="s">
        <v>46</v>
      </c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</row>
    <row r="66" spans="1:17" s="17" customFormat="1" ht="36.75" customHeight="1" x14ac:dyDescent="0.25">
      <c r="A66" s="101" t="s">
        <v>82</v>
      </c>
      <c r="B66" s="101"/>
      <c r="C66" s="101"/>
      <c r="D66" s="101"/>
      <c r="E66" s="15"/>
      <c r="F66" s="15"/>
    </row>
    <row r="67" spans="1:17" s="17" customFormat="1" ht="37.5" customHeight="1" x14ac:dyDescent="0.25">
      <c r="A67" s="4" t="s">
        <v>4</v>
      </c>
      <c r="B67" s="35" t="s">
        <v>47</v>
      </c>
      <c r="C67" s="36" t="s">
        <v>42</v>
      </c>
      <c r="D67" s="48" t="s">
        <v>48</v>
      </c>
      <c r="F67" s="15"/>
    </row>
    <row r="68" spans="1:17" s="17" customFormat="1" ht="24" customHeight="1" x14ac:dyDescent="0.25">
      <c r="A68" s="7" t="s">
        <v>12</v>
      </c>
      <c r="B68" s="44">
        <v>12</v>
      </c>
      <c r="C68" s="45">
        <v>2</v>
      </c>
      <c r="D68" s="49">
        <f>IF(B68=0,1,IF(C68&gt;(B68/2), 1, C68*2/B68))</f>
        <v>0.33333333333333331</v>
      </c>
      <c r="F68" s="15"/>
    </row>
    <row r="69" spans="1:17" s="17" customFormat="1" ht="24" customHeight="1" x14ac:dyDescent="0.25">
      <c r="A69" t="s">
        <v>13</v>
      </c>
      <c r="B69" s="44">
        <v>0</v>
      </c>
      <c r="C69" s="45">
        <v>0</v>
      </c>
      <c r="D69" s="49">
        <f>IF(B69=0,1,IF(C69&gt;(B69/2), 1, C69*2/B69))</f>
        <v>1</v>
      </c>
      <c r="F69" s="15"/>
    </row>
    <row r="70" spans="1:17" s="17" customFormat="1" ht="24" customHeight="1" x14ac:dyDescent="0.25">
      <c r="A70" t="s">
        <v>49</v>
      </c>
      <c r="B70" s="44">
        <v>0</v>
      </c>
      <c r="C70" s="45">
        <v>0</v>
      </c>
      <c r="D70" s="49">
        <f>IF(B70=0,1,IF(C70&gt;(B70/2), 1, C70*2/B70))</f>
        <v>1</v>
      </c>
      <c r="F70" s="15"/>
    </row>
    <row r="71" spans="1:17" s="17" customFormat="1" ht="24" customHeight="1" x14ac:dyDescent="0.25">
      <c r="A71" s="40" t="s">
        <v>14</v>
      </c>
      <c r="B71" s="46">
        <f>SUM(B68:B70)</f>
        <v>12</v>
      </c>
      <c r="C71" s="46">
        <f>SUM(C68:C70)</f>
        <v>2</v>
      </c>
      <c r="D71" s="10"/>
      <c r="F71" s="15"/>
    </row>
    <row r="72" spans="1:17" s="17" customFormat="1" ht="24" customHeight="1" x14ac:dyDescent="0.25">
      <c r="A72" s="105" t="s">
        <v>50</v>
      </c>
      <c r="B72" s="105"/>
      <c r="C72" s="105"/>
      <c r="D72" s="3"/>
      <c r="E72" s="15"/>
      <c r="F72" s="15"/>
    </row>
    <row r="73" spans="1:17" s="17" customFormat="1" ht="24" customHeight="1" x14ac:dyDescent="0.25">
      <c r="A73" s="106" t="s">
        <v>16</v>
      </c>
      <c r="B73" s="106"/>
      <c r="C73" s="50">
        <f>C71/B71</f>
        <v>0.16666666666666666</v>
      </c>
      <c r="D73" s="3"/>
      <c r="E73" s="15"/>
      <c r="F73" s="15"/>
    </row>
    <row r="74" spans="1:17" s="17" customFormat="1" ht="24" customHeight="1" x14ac:dyDescent="0.25">
      <c r="A74" s="107" t="s">
        <v>17</v>
      </c>
      <c r="B74" s="107"/>
      <c r="C74" s="51">
        <f>C73*0.15*100</f>
        <v>2.5</v>
      </c>
      <c r="D74" s="15"/>
      <c r="E74" s="15"/>
      <c r="F74" s="15"/>
    </row>
    <row r="75" spans="1:17" s="17" customFormat="1" ht="18" customHeight="1" x14ac:dyDescent="0.25">
      <c r="B75" s="15"/>
      <c r="C75" s="33"/>
      <c r="D75" s="34"/>
      <c r="E75" s="15"/>
      <c r="F75" s="15"/>
    </row>
    <row r="76" spans="1:17" s="17" customFormat="1" ht="18" customHeight="1" x14ac:dyDescent="0.25">
      <c r="B76" s="15"/>
      <c r="C76" s="33"/>
      <c r="D76" s="34"/>
      <c r="E76" s="15"/>
      <c r="F76" s="15"/>
    </row>
    <row r="78" spans="1:17" ht="42.75" customHeight="1" x14ac:dyDescent="0.25">
      <c r="A78" s="95" t="s">
        <v>51</v>
      </c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52"/>
    </row>
    <row r="79" spans="1:17" ht="21" customHeight="1" x14ac:dyDescent="0.25">
      <c r="A79" s="108" t="s">
        <v>52</v>
      </c>
      <c r="B79" s="108"/>
      <c r="C79" s="108"/>
      <c r="D79" s="108"/>
      <c r="E79" s="108"/>
      <c r="F79" s="108"/>
    </row>
    <row r="80" spans="1:17" ht="30.75" customHeight="1" x14ac:dyDescent="0.25">
      <c r="A80" s="53" t="s">
        <v>4</v>
      </c>
      <c r="B80" s="48" t="s">
        <v>53</v>
      </c>
      <c r="C80" s="48" t="s">
        <v>54</v>
      </c>
      <c r="D80" s="48" t="s">
        <v>55</v>
      </c>
      <c r="E80" s="48" t="s">
        <v>56</v>
      </c>
      <c r="F80" s="48" t="s">
        <v>57</v>
      </c>
      <c r="G80" s="54"/>
    </row>
    <row r="81" spans="1:7" x14ac:dyDescent="0.25">
      <c r="A81" s="7" t="s">
        <v>7</v>
      </c>
      <c r="B81" s="3">
        <v>20</v>
      </c>
      <c r="C81" s="55">
        <v>18</v>
      </c>
      <c r="D81" s="55">
        <v>0</v>
      </c>
      <c r="E81" s="55">
        <v>0</v>
      </c>
      <c r="F81" s="56">
        <f t="shared" ref="F81:F91" si="2">SUM(C81:E81)/(B81*3)</f>
        <v>0.3</v>
      </c>
    </row>
    <row r="82" spans="1:7" x14ac:dyDescent="0.25">
      <c r="A82" t="s">
        <v>8</v>
      </c>
      <c r="B82" s="3">
        <f>B44</f>
        <v>0</v>
      </c>
      <c r="C82" s="55">
        <v>0</v>
      </c>
      <c r="D82" s="55">
        <v>0</v>
      </c>
      <c r="E82" s="55">
        <v>0</v>
      </c>
      <c r="F82" s="56" t="e">
        <f t="shared" si="2"/>
        <v>#DIV/0!</v>
      </c>
    </row>
    <row r="83" spans="1:7" x14ac:dyDescent="0.25">
      <c r="A83" t="s">
        <v>9</v>
      </c>
      <c r="B83" s="3">
        <v>0</v>
      </c>
      <c r="C83" s="55">
        <v>0</v>
      </c>
      <c r="D83" s="55">
        <v>0</v>
      </c>
      <c r="E83" s="55">
        <v>0</v>
      </c>
      <c r="F83" s="56" t="e">
        <f t="shared" si="2"/>
        <v>#DIV/0!</v>
      </c>
    </row>
    <row r="84" spans="1:7" x14ac:dyDescent="0.25">
      <c r="A84" s="7" t="s">
        <v>10</v>
      </c>
      <c r="B84" s="55">
        <f>B55</f>
        <v>14</v>
      </c>
      <c r="C84" s="55">
        <v>10</v>
      </c>
      <c r="D84" s="55">
        <v>0</v>
      </c>
      <c r="E84" s="55">
        <v>0</v>
      </c>
      <c r="F84" s="56">
        <f t="shared" si="2"/>
        <v>0.23809523809523808</v>
      </c>
    </row>
    <row r="85" spans="1:7" x14ac:dyDescent="0.25">
      <c r="A85" t="s">
        <v>11</v>
      </c>
      <c r="B85" s="55">
        <v>0</v>
      </c>
      <c r="C85" s="55">
        <v>0</v>
      </c>
      <c r="D85" s="55">
        <v>0</v>
      </c>
      <c r="E85" s="55">
        <v>0</v>
      </c>
      <c r="F85" s="56" t="e">
        <f t="shared" si="2"/>
        <v>#DIV/0!</v>
      </c>
    </row>
    <row r="86" spans="1:7" x14ac:dyDescent="0.25">
      <c r="A86" t="s">
        <v>58</v>
      </c>
      <c r="B86" s="55">
        <v>0</v>
      </c>
      <c r="C86" s="55">
        <v>0</v>
      </c>
      <c r="D86" s="55">
        <v>0</v>
      </c>
      <c r="E86" s="55">
        <v>0</v>
      </c>
      <c r="F86" s="56" t="e">
        <f t="shared" si="2"/>
        <v>#DIV/0!</v>
      </c>
    </row>
    <row r="87" spans="1:7" x14ac:dyDescent="0.25">
      <c r="A87" s="7" t="s">
        <v>12</v>
      </c>
      <c r="B87" s="55">
        <v>12</v>
      </c>
      <c r="C87" s="55">
        <v>9</v>
      </c>
      <c r="D87" s="55">
        <v>0</v>
      </c>
      <c r="E87" s="55">
        <v>0</v>
      </c>
      <c r="F87" s="56">
        <f t="shared" si="2"/>
        <v>0.25</v>
      </c>
    </row>
    <row r="88" spans="1:7" x14ac:dyDescent="0.25">
      <c r="A88" t="s">
        <v>13</v>
      </c>
      <c r="B88" s="3">
        <f>B69</f>
        <v>0</v>
      </c>
      <c r="C88" s="55">
        <v>0</v>
      </c>
      <c r="D88" s="55">
        <v>0</v>
      </c>
      <c r="E88" s="55">
        <v>0</v>
      </c>
      <c r="F88" s="56" t="e">
        <f t="shared" si="2"/>
        <v>#DIV/0!</v>
      </c>
    </row>
    <row r="89" spans="1:7" x14ac:dyDescent="0.25">
      <c r="A89" t="s">
        <v>49</v>
      </c>
      <c r="B89" s="3">
        <v>0</v>
      </c>
      <c r="C89" s="55">
        <v>0</v>
      </c>
      <c r="D89" s="55">
        <v>0</v>
      </c>
      <c r="E89" s="55">
        <v>0</v>
      </c>
      <c r="F89" s="56" t="e">
        <f t="shared" si="2"/>
        <v>#DIV/0!</v>
      </c>
    </row>
    <row r="90" spans="1:7" x14ac:dyDescent="0.25">
      <c r="A90" t="s">
        <v>59</v>
      </c>
      <c r="B90" s="3">
        <v>5</v>
      </c>
      <c r="C90" s="55">
        <v>5</v>
      </c>
      <c r="D90" s="55">
        <v>0</v>
      </c>
      <c r="E90" s="55">
        <v>0</v>
      </c>
      <c r="F90" s="56">
        <f t="shared" si="2"/>
        <v>0.33333333333333331</v>
      </c>
    </row>
    <row r="91" spans="1:7" x14ac:dyDescent="0.25">
      <c r="A91" s="17" t="s">
        <v>60</v>
      </c>
      <c r="B91" s="15">
        <v>7</v>
      </c>
      <c r="C91" s="55">
        <v>7</v>
      </c>
      <c r="D91" s="55">
        <v>0</v>
      </c>
      <c r="E91" s="55">
        <v>0</v>
      </c>
      <c r="F91" s="56">
        <f t="shared" si="2"/>
        <v>0.33333333333333331</v>
      </c>
    </row>
    <row r="92" spans="1:7" x14ac:dyDescent="0.25">
      <c r="A92" s="57" t="s">
        <v>14</v>
      </c>
      <c r="B92" s="5">
        <f>SUM(B81:B91)</f>
        <v>58</v>
      </c>
      <c r="C92" s="5">
        <f>SUM(C81:C91)</f>
        <v>49</v>
      </c>
      <c r="D92" s="5">
        <f>SUM(D81:D91)</f>
        <v>0</v>
      </c>
      <c r="E92" s="5">
        <f>SUM(E81:E91)</f>
        <v>0</v>
      </c>
      <c r="F92" s="5"/>
    </row>
    <row r="93" spans="1:7" x14ac:dyDescent="0.25">
      <c r="D93" s="102" t="s">
        <v>16</v>
      </c>
      <c r="E93" s="102"/>
      <c r="F93" s="58">
        <f>SUM(C92:E92)/(B92*3)</f>
        <v>0.28160919540229884</v>
      </c>
      <c r="G93" s="3"/>
    </row>
    <row r="94" spans="1:7" x14ac:dyDescent="0.25">
      <c r="D94" s="103" t="s">
        <v>17</v>
      </c>
      <c r="E94" s="103"/>
      <c r="F94" s="59">
        <f>0.15*F93*100</f>
        <v>4.2241379310344822</v>
      </c>
    </row>
    <row r="96" spans="1:7" x14ac:dyDescent="0.25">
      <c r="A96" s="104"/>
      <c r="B96" s="104"/>
      <c r="C96" s="60"/>
    </row>
  </sheetData>
  <mergeCells count="27">
    <mergeCell ref="D93:E93"/>
    <mergeCell ref="D94:E94"/>
    <mergeCell ref="A96:B96"/>
    <mergeCell ref="A66:D66"/>
    <mergeCell ref="A72:C72"/>
    <mergeCell ref="A73:B73"/>
    <mergeCell ref="A74:B74"/>
    <mergeCell ref="A78:P78"/>
    <mergeCell ref="A79:F79"/>
    <mergeCell ref="A65:P65"/>
    <mergeCell ref="A19:P19"/>
    <mergeCell ref="A20:F20"/>
    <mergeCell ref="G20:L20"/>
    <mergeCell ref="A37:B37"/>
    <mergeCell ref="A40:P40"/>
    <mergeCell ref="A48:B48"/>
    <mergeCell ref="A49:B49"/>
    <mergeCell ref="A52:P52"/>
    <mergeCell ref="A53:D53"/>
    <mergeCell ref="A60:B60"/>
    <mergeCell ref="A61:B61"/>
    <mergeCell ref="A16:B16"/>
    <mergeCell ref="A1:P1"/>
    <mergeCell ref="A2:P2"/>
    <mergeCell ref="G3:M3"/>
    <mergeCell ref="A14:B14"/>
    <mergeCell ref="A15:B15"/>
  </mergeCells>
  <conditionalFormatting sqref="B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D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D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F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H20"/>
  <sheetViews>
    <sheetView topLeftCell="A12" zoomScaleNormal="100" workbookViewId="0">
      <selection activeCell="B10" sqref="B10"/>
    </sheetView>
  </sheetViews>
  <sheetFormatPr baseColWidth="10" defaultColWidth="11.42578125" defaultRowHeight="15" x14ac:dyDescent="0.25"/>
  <cols>
    <col min="1" max="1" width="4.7109375" customWidth="1"/>
    <col min="2" max="2" width="40.7109375" customWidth="1"/>
    <col min="3" max="3" width="35" customWidth="1"/>
    <col min="4" max="4" width="18.7109375" customWidth="1"/>
    <col min="5" max="5" width="12" customWidth="1"/>
    <col min="6" max="6" width="13.85546875" customWidth="1"/>
    <col min="7" max="7" width="12.5703125" customWidth="1"/>
  </cols>
  <sheetData>
    <row r="1" spans="1:8" ht="17.25" x14ac:dyDescent="0.25">
      <c r="A1" s="61"/>
      <c r="B1" s="111" t="s">
        <v>61</v>
      </c>
      <c r="C1" s="111"/>
      <c r="D1" s="111"/>
      <c r="E1" s="111"/>
      <c r="F1" s="111"/>
      <c r="G1" s="111"/>
      <c r="H1" s="17"/>
    </row>
    <row r="2" spans="1:8" ht="17.25" x14ac:dyDescent="0.25">
      <c r="A2" s="61"/>
      <c r="B2" s="62"/>
      <c r="C2" s="62"/>
      <c r="D2" s="62"/>
      <c r="E2" s="62"/>
      <c r="F2" s="62"/>
      <c r="G2" s="62"/>
      <c r="H2" s="17"/>
    </row>
    <row r="3" spans="1:8" ht="17.25" x14ac:dyDescent="0.25">
      <c r="A3" s="61"/>
      <c r="B3" s="111" t="s">
        <v>62</v>
      </c>
      <c r="C3" s="111"/>
      <c r="D3" s="111"/>
      <c r="E3" s="111"/>
      <c r="F3" s="111"/>
      <c r="G3" s="111"/>
      <c r="H3" s="17"/>
    </row>
    <row r="4" spans="1:8" x14ac:dyDescent="0.25">
      <c r="A4" s="63"/>
      <c r="B4" s="112" t="s">
        <v>63</v>
      </c>
      <c r="C4" s="112"/>
      <c r="D4" s="112"/>
      <c r="E4" s="112"/>
      <c r="F4" s="112"/>
      <c r="G4" s="112"/>
      <c r="H4" s="17"/>
    </row>
    <row r="5" spans="1:8" x14ac:dyDescent="0.25">
      <c r="A5" s="63"/>
      <c r="B5" s="64"/>
      <c r="C5" s="64"/>
      <c r="D5" s="64"/>
      <c r="E5" s="64"/>
      <c r="F5" s="64"/>
      <c r="G5" s="64"/>
      <c r="H5" s="17"/>
    </row>
    <row r="6" spans="1:8" s="66" customFormat="1" ht="11.25" x14ac:dyDescent="0.2">
      <c r="A6" s="113" t="s">
        <v>64</v>
      </c>
      <c r="B6" s="113"/>
      <c r="C6" s="113"/>
      <c r="D6" s="113"/>
      <c r="E6" s="113"/>
      <c r="F6" s="113"/>
      <c r="G6" s="113"/>
      <c r="H6" s="65"/>
    </row>
    <row r="7" spans="1:8" s="68" customFormat="1" x14ac:dyDescent="0.25">
      <c r="A7" s="114"/>
      <c r="B7" s="109" t="s">
        <v>65</v>
      </c>
      <c r="C7" s="109" t="s">
        <v>66</v>
      </c>
      <c r="D7" s="109" t="s">
        <v>67</v>
      </c>
      <c r="E7" s="109" t="s">
        <v>68</v>
      </c>
      <c r="F7" s="109" t="s">
        <v>16</v>
      </c>
      <c r="G7" s="109" t="s">
        <v>17</v>
      </c>
      <c r="H7" s="67"/>
    </row>
    <row r="8" spans="1:8" s="68" customFormat="1" x14ac:dyDescent="0.25">
      <c r="A8" s="114"/>
      <c r="B8" s="109"/>
      <c r="C8" s="109"/>
      <c r="D8" s="109"/>
      <c r="E8" s="109"/>
      <c r="F8" s="109"/>
      <c r="G8" s="109"/>
      <c r="H8" s="67"/>
    </row>
    <row r="9" spans="1:8" ht="60" customHeight="1" x14ac:dyDescent="0.25">
      <c r="A9" s="69">
        <v>1</v>
      </c>
      <c r="B9" s="70" t="s">
        <v>69</v>
      </c>
      <c r="C9" s="71" t="s">
        <v>70</v>
      </c>
      <c r="D9" s="72" t="s">
        <v>89</v>
      </c>
      <c r="E9" s="73">
        <v>0.25</v>
      </c>
      <c r="F9" s="74">
        <f>+'Datos A-V'!C15</f>
        <v>1</v>
      </c>
      <c r="G9" s="76">
        <f>+'Datos A-V'!C16</f>
        <v>25</v>
      </c>
      <c r="H9" s="17"/>
    </row>
    <row r="10" spans="1:8" ht="60" customHeight="1" x14ac:dyDescent="0.25">
      <c r="A10" s="69">
        <v>2</v>
      </c>
      <c r="B10" s="75" t="s">
        <v>71</v>
      </c>
      <c r="C10" s="71" t="s">
        <v>72</v>
      </c>
      <c r="D10" s="72" t="s">
        <v>84</v>
      </c>
      <c r="E10" s="73">
        <v>0.15</v>
      </c>
      <c r="F10" s="74">
        <f>+'Datos A-V'!D35</f>
        <v>0.5</v>
      </c>
      <c r="G10" s="76">
        <f>+'Datos A-V'!D36</f>
        <v>7.5</v>
      </c>
      <c r="H10" s="17"/>
    </row>
    <row r="11" spans="1:8" ht="60" customHeight="1" x14ac:dyDescent="0.25">
      <c r="A11" s="69">
        <v>3</v>
      </c>
      <c r="B11" s="70" t="s">
        <v>73</v>
      </c>
      <c r="C11" s="71" t="s">
        <v>74</v>
      </c>
      <c r="D11" s="72" t="s">
        <v>88</v>
      </c>
      <c r="E11" s="73">
        <v>0.15</v>
      </c>
      <c r="F11" s="74">
        <f>+'Datos A-V'!C48</f>
        <v>0.5</v>
      </c>
      <c r="G11" s="76">
        <f>+'Datos A-V'!C49</f>
        <v>7.5</v>
      </c>
      <c r="H11" s="17"/>
    </row>
    <row r="12" spans="1:8" ht="60" customHeight="1" x14ac:dyDescent="0.25">
      <c r="A12" s="69">
        <v>4</v>
      </c>
      <c r="B12" s="70" t="s">
        <v>75</v>
      </c>
      <c r="C12" s="71" t="s">
        <v>76</v>
      </c>
      <c r="D12" s="72" t="s">
        <v>87</v>
      </c>
      <c r="E12" s="73">
        <v>0.15</v>
      </c>
      <c r="F12" s="74">
        <f>+'Datos A-V'!C60</f>
        <v>0.7142857142857143</v>
      </c>
      <c r="G12" s="76">
        <f>+'Datos A-V'!C61</f>
        <v>10.714285714285714</v>
      </c>
      <c r="H12" s="17"/>
    </row>
    <row r="13" spans="1:8" ht="60" customHeight="1" x14ac:dyDescent="0.25">
      <c r="A13" s="69">
        <v>5</v>
      </c>
      <c r="B13" s="70" t="s">
        <v>77</v>
      </c>
      <c r="C13" s="71" t="s">
        <v>78</v>
      </c>
      <c r="D13" s="72" t="s">
        <v>85</v>
      </c>
      <c r="E13" s="73">
        <v>0.15</v>
      </c>
      <c r="F13" s="74">
        <f>+'Datos A-V'!C73</f>
        <v>0.16666666666666666</v>
      </c>
      <c r="G13" s="76">
        <f>+'Datos A-V'!C74</f>
        <v>2.5</v>
      </c>
      <c r="H13" s="17"/>
    </row>
    <row r="14" spans="1:8" ht="60" customHeight="1" x14ac:dyDescent="0.25">
      <c r="A14" s="69">
        <v>6</v>
      </c>
      <c r="B14" s="70" t="s">
        <v>79</v>
      </c>
      <c r="C14" s="71" t="s">
        <v>80</v>
      </c>
      <c r="D14" s="72" t="s">
        <v>86</v>
      </c>
      <c r="E14" s="73">
        <v>0.15</v>
      </c>
      <c r="F14" s="74">
        <f>+'Datos A-V'!F93</f>
        <v>0.28160919540229884</v>
      </c>
      <c r="G14" s="76">
        <f>+'Datos A-V'!F94</f>
        <v>4.2241379310344822</v>
      </c>
      <c r="H14" s="17"/>
    </row>
    <row r="15" spans="1:8" x14ac:dyDescent="0.25">
      <c r="A15" s="77"/>
      <c r="B15" s="78"/>
      <c r="C15" s="79"/>
      <c r="D15" s="79"/>
      <c r="E15" s="80"/>
      <c r="F15" s="81"/>
      <c r="G15" s="81"/>
      <c r="H15" s="17"/>
    </row>
    <row r="16" spans="1:8" s="85" customFormat="1" ht="15.75" x14ac:dyDescent="0.3">
      <c r="A16" s="82"/>
      <c r="B16" s="83"/>
      <c r="C16" s="83"/>
      <c r="D16" s="83"/>
      <c r="E16" s="83"/>
      <c r="F16" s="77" t="s">
        <v>81</v>
      </c>
      <c r="G16" s="89">
        <f>SUM(G9:G14)</f>
        <v>57.438423645320199</v>
      </c>
      <c r="H16" s="84"/>
    </row>
    <row r="17" spans="1:8" s="87" customFormat="1" ht="33.75" customHeight="1" x14ac:dyDescent="0.3">
      <c r="A17" s="110" t="s">
        <v>83</v>
      </c>
      <c r="B17" s="110"/>
      <c r="C17" s="110"/>
      <c r="D17" s="110"/>
      <c r="E17" s="110"/>
      <c r="F17" s="110"/>
      <c r="G17" s="110"/>
      <c r="H17" s="86"/>
    </row>
    <row r="18" spans="1:8" x14ac:dyDescent="0.25">
      <c r="A18" s="17"/>
      <c r="B18" s="17"/>
      <c r="C18" s="17"/>
      <c r="D18" s="17"/>
      <c r="E18" s="17"/>
      <c r="F18" s="17"/>
      <c r="G18" s="17"/>
      <c r="H18" s="17"/>
    </row>
    <row r="19" spans="1:8" x14ac:dyDescent="0.25">
      <c r="A19" s="17"/>
      <c r="B19" s="17"/>
      <c r="C19" s="17"/>
      <c r="D19" s="17"/>
      <c r="E19" s="17"/>
      <c r="F19" s="17"/>
      <c r="G19" s="17"/>
      <c r="H19" s="17"/>
    </row>
    <row r="20" spans="1:8" x14ac:dyDescent="0.25">
      <c r="A20" s="17"/>
      <c r="B20" s="17"/>
      <c r="C20" s="17"/>
      <c r="D20" s="17"/>
      <c r="E20" s="17"/>
      <c r="F20" s="17"/>
      <c r="G20" s="17"/>
      <c r="H20" s="17"/>
    </row>
  </sheetData>
  <mergeCells count="12">
    <mergeCell ref="F7:F8"/>
    <mergeCell ref="G7:G8"/>
    <mergeCell ref="A17:G17"/>
    <mergeCell ref="B1:G1"/>
    <mergeCell ref="B3:G3"/>
    <mergeCell ref="B4:G4"/>
    <mergeCell ref="A6:G6"/>
    <mergeCell ref="A7:A8"/>
    <mergeCell ref="B7:B8"/>
    <mergeCell ref="C7:C8"/>
    <mergeCell ref="D7:D8"/>
    <mergeCell ref="E7:E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 A-V</vt:lpstr>
      <vt:lpstr>Formato A-V</vt:lpstr>
      <vt:lpstr>'Datos A-V'!Área_de_impresión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lolis</dc:creator>
  <cp:lastModifiedBy>usuariolap</cp:lastModifiedBy>
  <dcterms:created xsi:type="dcterms:W3CDTF">2017-08-25T22:55:15Z</dcterms:created>
  <dcterms:modified xsi:type="dcterms:W3CDTF">2019-10-11T14:14:30Z</dcterms:modified>
</cp:coreProperties>
</file>