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Desktop\"/>
    </mc:Choice>
  </mc:AlternateContent>
  <bookViews>
    <workbookView xWindow="0" yWindow="0" windowWidth="24000" windowHeight="9600" activeTab="1"/>
  </bookViews>
  <sheets>
    <sheet name="Calib 1" sheetId="6" r:id="rId1"/>
    <sheet name="Calib 2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6" l="1"/>
  <c r="A26" i="6"/>
  <c r="A24" i="6"/>
  <c r="A25" i="7"/>
  <c r="A26" i="7"/>
  <c r="A24" i="7"/>
  <c r="B13" i="7"/>
  <c r="C13" i="7" s="1"/>
  <c r="A7" i="7"/>
  <c r="C7" i="7" s="1"/>
  <c r="C6" i="6"/>
  <c r="C7" i="6"/>
  <c r="A6" i="7" l="1"/>
  <c r="C6" i="7"/>
  <c r="A7" i="6"/>
  <c r="B13" i="6"/>
  <c r="C13" i="6" s="1"/>
  <c r="A6" i="6" l="1"/>
</calcChain>
</file>

<file path=xl/sharedStrings.xml><?xml version="1.0" encoding="utf-8"?>
<sst xmlns="http://schemas.openxmlformats.org/spreadsheetml/2006/main" count="22" uniqueCount="10">
  <si>
    <t>b</t>
  </si>
  <si>
    <t>m</t>
  </si>
  <si>
    <t>y</t>
  </si>
  <si>
    <t>x</t>
  </si>
  <si>
    <t>Vi</t>
  </si>
  <si>
    <t>R16</t>
  </si>
  <si>
    <t>R15</t>
  </si>
  <si>
    <t>Vadc</t>
  </si>
  <si>
    <t>VbattIn = (float)VbattInADC*((float)cfgADCm/10000) + (float)cfgADCb/100;</t>
  </si>
  <si>
    <t>VbattIn = (float)VbattInADC*((float)cfgADCm/10000) +-(float)cfgADCb/100;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</si>
</sst>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 1'!$A$2:$A$4</c:f>
              <c:numCache>
                <c:formatCode>General</c:formatCode>
                <c:ptCount val="3"/>
                <c:pt idx="0">
                  <c:v>543</c:v>
                </c:pt>
                <c:pt idx="1">
                  <c:v>664</c:v>
                </c:pt>
                <c:pt idx="2">
                  <c:v>474</c:v>
                </c:pt>
              </c:numCache>
            </c:numRef>
          </c:xVal>
          <c:yVal>
            <c:numRef>
              <c:f>'Calib 1'!$B$2:$B$4</c:f>
              <c:numCache>
                <c:formatCode>General</c:formatCode>
                <c:ptCount val="3"/>
                <c:pt idx="0">
                  <c:v>855</c:v>
                </c:pt>
                <c:pt idx="1">
                  <c:v>1115</c:v>
                </c:pt>
                <c:pt idx="2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5-454D-A554-1EFEC52E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74568"/>
        <c:axId val="313373912"/>
      </c:scatterChart>
      <c:valAx>
        <c:axId val="31337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373912"/>
        <c:crosses val="autoZero"/>
        <c:crossBetween val="midCat"/>
      </c:valAx>
      <c:valAx>
        <c:axId val="3133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37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95250</xdr:rowOff>
    </xdr:from>
    <xdr:to>
      <xdr:col>17</xdr:col>
      <xdr:colOff>695325</xdr:colOff>
      <xdr:row>26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5" sqref="B25"/>
    </sheetView>
  </sheetViews>
  <sheetFormatPr baseColWidth="10" defaultRowHeight="15" x14ac:dyDescent="0.25"/>
  <sheetData>
    <row r="1" spans="1:3" x14ac:dyDescent="0.25">
      <c r="A1" t="s">
        <v>3</v>
      </c>
      <c r="B1" t="s">
        <v>2</v>
      </c>
    </row>
    <row r="2" spans="1:3" x14ac:dyDescent="0.25">
      <c r="A2">
        <v>543</v>
      </c>
      <c r="B2">
        <v>855</v>
      </c>
    </row>
    <row r="3" spans="1:3" x14ac:dyDescent="0.25">
      <c r="A3">
        <v>664</v>
      </c>
      <c r="B3">
        <v>1115</v>
      </c>
    </row>
    <row r="4" spans="1:3" x14ac:dyDescent="0.25">
      <c r="A4">
        <v>474</v>
      </c>
      <c r="B4">
        <v>733</v>
      </c>
    </row>
    <row r="6" spans="1:3" x14ac:dyDescent="0.25">
      <c r="A6">
        <f>B4-A7*A4</f>
        <v>-219.98947368421057</v>
      </c>
      <c r="B6" t="s">
        <v>0</v>
      </c>
      <c r="C6" s="1">
        <f>A6/-10</f>
        <v>21.998947368421057</v>
      </c>
    </row>
    <row r="7" spans="1:3" x14ac:dyDescent="0.25">
      <c r="A7">
        <f>(B3-B4)/(A3-A4)</f>
        <v>2.0105263157894737</v>
      </c>
      <c r="B7" t="s">
        <v>1</v>
      </c>
      <c r="C7" s="1">
        <f>A7*100</f>
        <v>201.05263157894737</v>
      </c>
    </row>
    <row r="12" spans="1:3" x14ac:dyDescent="0.25">
      <c r="A12" t="s">
        <v>4</v>
      </c>
      <c r="B12">
        <v>9</v>
      </c>
    </row>
    <row r="13" spans="1:3" x14ac:dyDescent="0.25">
      <c r="A13" t="s">
        <v>7</v>
      </c>
      <c r="B13">
        <f>B12*B14/(B14+B15)</f>
        <v>1.875</v>
      </c>
      <c r="C13">
        <f>B13*1024/3.3</f>
        <v>581.81818181818187</v>
      </c>
    </row>
    <row r="14" spans="1:3" x14ac:dyDescent="0.25">
      <c r="A14" t="s">
        <v>5</v>
      </c>
      <c r="B14">
        <v>1000</v>
      </c>
    </row>
    <row r="15" spans="1:3" x14ac:dyDescent="0.25">
      <c r="A15" t="s">
        <v>6</v>
      </c>
      <c r="B15">
        <v>3800</v>
      </c>
    </row>
    <row r="22" spans="1:4" x14ac:dyDescent="0.25">
      <c r="A22" t="s">
        <v>8</v>
      </c>
    </row>
    <row r="23" spans="1:4" x14ac:dyDescent="0.25">
      <c r="A23" t="s">
        <v>2</v>
      </c>
      <c r="B23" t="s">
        <v>3</v>
      </c>
    </row>
    <row r="24" spans="1:4" x14ac:dyDescent="0.25">
      <c r="A24">
        <f>B24*C24/10000 - D24/10</f>
        <v>8.7143000000000015</v>
      </c>
      <c r="B24">
        <v>543</v>
      </c>
      <c r="C24">
        <v>201</v>
      </c>
      <c r="D24">
        <v>22</v>
      </c>
    </row>
    <row r="25" spans="1:4" x14ac:dyDescent="0.25">
      <c r="A25">
        <f t="shared" ref="A25:A26" si="0">B25*C25/10000 - D25/10</f>
        <v>11.1464</v>
      </c>
      <c r="B25">
        <v>664</v>
      </c>
      <c r="C25">
        <v>201</v>
      </c>
      <c r="D25">
        <v>22</v>
      </c>
    </row>
    <row r="26" spans="1:4" x14ac:dyDescent="0.25">
      <c r="A26">
        <f t="shared" si="0"/>
        <v>7.3273999999999999</v>
      </c>
      <c r="B26">
        <v>474</v>
      </c>
      <c r="C26">
        <v>201</v>
      </c>
      <c r="D26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E17" sqref="E17"/>
    </sheetView>
  </sheetViews>
  <sheetFormatPr baseColWidth="10" defaultRowHeight="15" x14ac:dyDescent="0.25"/>
  <sheetData>
    <row r="1" spans="1:3" x14ac:dyDescent="0.25">
      <c r="A1" t="s">
        <v>3</v>
      </c>
      <c r="B1" t="s">
        <v>2</v>
      </c>
    </row>
    <row r="2" spans="1:3" x14ac:dyDescent="0.25">
      <c r="A2" s="2">
        <v>553</v>
      </c>
      <c r="B2" s="2">
        <v>85</v>
      </c>
    </row>
    <row r="3" spans="1:3" x14ac:dyDescent="0.25">
      <c r="A3" s="2">
        <v>676</v>
      </c>
      <c r="B3" s="2">
        <v>1120</v>
      </c>
    </row>
    <row r="4" spans="1:3" x14ac:dyDescent="0.25">
      <c r="A4" s="2">
        <v>483</v>
      </c>
      <c r="B4" s="2">
        <v>735</v>
      </c>
    </row>
    <row r="6" spans="1:3" x14ac:dyDescent="0.25">
      <c r="A6">
        <f>B4-A7*A4</f>
        <v>-228.49740932642487</v>
      </c>
      <c r="B6" t="s">
        <v>0</v>
      </c>
      <c r="C6" s="1">
        <f>A6/-10</f>
        <v>22.849740932642487</v>
      </c>
    </row>
    <row r="7" spans="1:3" x14ac:dyDescent="0.25">
      <c r="A7">
        <f>(B3-B4)/(A3-A4)</f>
        <v>1.9948186528497409</v>
      </c>
      <c r="B7" t="s">
        <v>1</v>
      </c>
      <c r="C7" s="1">
        <f>A7*100</f>
        <v>199.48186528497411</v>
      </c>
    </row>
    <row r="12" spans="1:3" x14ac:dyDescent="0.25">
      <c r="A12" t="s">
        <v>4</v>
      </c>
      <c r="B12">
        <v>9</v>
      </c>
    </row>
    <row r="13" spans="1:3" x14ac:dyDescent="0.25">
      <c r="A13" t="s">
        <v>7</v>
      </c>
      <c r="B13">
        <f>B12*B14/(B14+B15)</f>
        <v>1.875</v>
      </c>
      <c r="C13">
        <f>B13*1024/3.3</f>
        <v>581.81818181818187</v>
      </c>
    </row>
    <row r="14" spans="1:3" x14ac:dyDescent="0.25">
      <c r="A14" t="s">
        <v>5</v>
      </c>
      <c r="B14">
        <v>1000</v>
      </c>
    </row>
    <row r="15" spans="1:3" x14ac:dyDescent="0.25">
      <c r="A15" t="s">
        <v>6</v>
      </c>
      <c r="B15">
        <v>3800</v>
      </c>
    </row>
    <row r="22" spans="1:4" x14ac:dyDescent="0.25">
      <c r="A22" t="s">
        <v>9</v>
      </c>
    </row>
    <row r="23" spans="1:4" x14ac:dyDescent="0.25">
      <c r="A23" t="s">
        <v>2</v>
      </c>
      <c r="B23" t="s">
        <v>3</v>
      </c>
    </row>
    <row r="24" spans="1:4" x14ac:dyDescent="0.25">
      <c r="A24">
        <f>B24*C24/10000 - D24/10</f>
        <v>8.704699999999999</v>
      </c>
      <c r="B24" s="2">
        <v>553</v>
      </c>
      <c r="C24">
        <v>199</v>
      </c>
      <c r="D24">
        <v>23</v>
      </c>
    </row>
    <row r="25" spans="1:4" x14ac:dyDescent="0.25">
      <c r="A25">
        <f t="shared" ref="A25:A26" si="0">B25*C25/10000 - D25/10</f>
        <v>11.1524</v>
      </c>
      <c r="B25" s="2">
        <v>676</v>
      </c>
      <c r="C25">
        <v>199</v>
      </c>
      <c r="D25">
        <v>23</v>
      </c>
    </row>
    <row r="26" spans="1:4" x14ac:dyDescent="0.25">
      <c r="A26">
        <f t="shared" si="0"/>
        <v>7.311700000000001</v>
      </c>
      <c r="B26" s="2">
        <v>483</v>
      </c>
      <c r="C26">
        <v>199</v>
      </c>
      <c r="D2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Calib 1</vt:lpstr>
      <vt:lpstr>Calib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M.E.F. Elvira Ruiz</dc:creator>
  <cp:lastModifiedBy>Mario M.E.F. Elvira Ruiz</cp:lastModifiedBy>
  <dcterms:created xsi:type="dcterms:W3CDTF">2022-01-02T18:18:41Z</dcterms:created>
  <dcterms:modified xsi:type="dcterms:W3CDTF">2022-01-27T16:46:12Z</dcterms:modified>
</cp:coreProperties>
</file>