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/Documents/postdoc/projects/antibiotic resistance ecoli/tetracycline resistance/msystems revised manuscript/Final_submission_materials2022/GitHub_repository/Data/NADH_NAD/"/>
    </mc:Choice>
  </mc:AlternateContent>
  <xr:revisionPtr revIDLastSave="0" documentId="13_ncr:1_{D4862387-09FA-AC47-95B3-1FC8C02DEC09}" xr6:coauthVersionLast="47" xr6:coauthVersionMax="47" xr10:uidLastSave="{00000000-0000-0000-0000-000000000000}"/>
  <bookViews>
    <workbookView xWindow="680" yWindow="500" windowWidth="25040" windowHeight="14140" activeTab="5" xr2:uid="{77FFCE99-62BC-1F4A-823C-A3E2F4F05B50}"/>
  </bookViews>
  <sheets>
    <sheet name="Expt1-plate map" sheetId="2" r:id="rId1"/>
    <sheet name="Expt1-(raw) data" sheetId="1" r:id="rId2"/>
    <sheet name="Expt1-(processed) data" sheetId="3" r:id="rId3"/>
    <sheet name="Expt2-plate map" sheetId="4" r:id="rId4"/>
    <sheet name="Expt2-(raw) data" sheetId="6" r:id="rId5"/>
    <sheet name="Expt2-(processed) data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2" i="5" l="1"/>
  <c r="G71" i="5"/>
  <c r="G70" i="5"/>
  <c r="F71" i="5"/>
  <c r="F70" i="5"/>
  <c r="E71" i="5"/>
  <c r="E70" i="5"/>
  <c r="D71" i="5"/>
  <c r="D70" i="5"/>
  <c r="E66" i="5"/>
  <c r="F66" i="5"/>
  <c r="G66" i="5"/>
  <c r="H66" i="5"/>
  <c r="I66" i="5"/>
  <c r="E67" i="5"/>
  <c r="F67" i="5"/>
  <c r="G67" i="5"/>
  <c r="D66" i="5"/>
  <c r="D67" i="5"/>
  <c r="E65" i="5"/>
  <c r="F65" i="5"/>
  <c r="G65" i="5"/>
  <c r="H65" i="5"/>
  <c r="I65" i="5"/>
  <c r="J65" i="5"/>
  <c r="K65" i="5"/>
  <c r="L65" i="5"/>
  <c r="M65" i="5"/>
  <c r="N65" i="5"/>
  <c r="O65" i="5"/>
  <c r="D65" i="5"/>
  <c r="E60" i="5"/>
  <c r="F60" i="5"/>
  <c r="G60" i="5"/>
  <c r="H60" i="5"/>
  <c r="I60" i="5"/>
  <c r="J60" i="5"/>
  <c r="K60" i="5"/>
  <c r="L60" i="5"/>
  <c r="M60" i="5"/>
  <c r="N60" i="5"/>
  <c r="O60" i="5"/>
  <c r="E61" i="5"/>
  <c r="F61" i="5"/>
  <c r="G61" i="5"/>
  <c r="H61" i="5"/>
  <c r="I61" i="5"/>
  <c r="E62" i="5"/>
  <c r="F62" i="5"/>
  <c r="G62" i="5"/>
  <c r="D61" i="5"/>
  <c r="D62" i="5"/>
  <c r="D60" i="5"/>
  <c r="B54" i="5"/>
  <c r="E52" i="5"/>
  <c r="F52" i="5"/>
  <c r="G52" i="5"/>
  <c r="E51" i="5"/>
  <c r="F51" i="5"/>
  <c r="G51" i="5"/>
  <c r="H51" i="5"/>
  <c r="I51" i="5"/>
  <c r="O50" i="5"/>
  <c r="E50" i="5"/>
  <c r="F50" i="5"/>
  <c r="G50" i="5"/>
  <c r="H50" i="5"/>
  <c r="I50" i="5"/>
  <c r="J50" i="5"/>
  <c r="K50" i="5"/>
  <c r="L50" i="5"/>
  <c r="M50" i="5"/>
  <c r="N50" i="5"/>
  <c r="D51" i="5"/>
  <c r="D52" i="5"/>
  <c r="D50" i="5"/>
  <c r="G35" i="5"/>
  <c r="G34" i="5"/>
  <c r="G33" i="5"/>
  <c r="F34" i="5"/>
  <c r="F33" i="5"/>
  <c r="D34" i="5"/>
  <c r="D33" i="5"/>
  <c r="M28" i="5"/>
  <c r="N28" i="5"/>
  <c r="O28" i="5"/>
  <c r="L28" i="5"/>
  <c r="E29" i="5"/>
  <c r="F29" i="5"/>
  <c r="G29" i="5"/>
  <c r="H29" i="5"/>
  <c r="I29" i="5"/>
  <c r="E30" i="5"/>
  <c r="F30" i="5"/>
  <c r="G30" i="5"/>
  <c r="D30" i="5"/>
  <c r="D29" i="5"/>
  <c r="E28" i="5"/>
  <c r="F28" i="5"/>
  <c r="G28" i="5"/>
  <c r="D28" i="5"/>
  <c r="M23" i="5"/>
  <c r="N23" i="5"/>
  <c r="O23" i="5"/>
  <c r="L23" i="5"/>
  <c r="E23" i="5"/>
  <c r="F23" i="5"/>
  <c r="G23" i="5"/>
  <c r="E24" i="5"/>
  <c r="F24" i="5"/>
  <c r="G24" i="5"/>
  <c r="H24" i="5"/>
  <c r="I24" i="5"/>
  <c r="E25" i="5"/>
  <c r="F25" i="5"/>
  <c r="G25" i="5"/>
  <c r="D24" i="5"/>
  <c r="D25" i="5"/>
  <c r="D23" i="5"/>
  <c r="M13" i="5"/>
  <c r="N13" i="5"/>
  <c r="O13" i="5"/>
  <c r="L13" i="5"/>
  <c r="E13" i="5"/>
  <c r="F13" i="5"/>
  <c r="G13" i="5"/>
  <c r="E14" i="5"/>
  <c r="F14" i="5"/>
  <c r="G14" i="5"/>
  <c r="H14" i="5"/>
  <c r="I14" i="5"/>
  <c r="E15" i="5"/>
  <c r="F15" i="5"/>
  <c r="G15" i="5"/>
  <c r="D14" i="5"/>
  <c r="D15" i="5"/>
  <c r="B17" i="5" s="1"/>
  <c r="D13" i="5"/>
  <c r="G73" i="3" l="1"/>
  <c r="G72" i="3"/>
  <c r="G71" i="3"/>
  <c r="F73" i="3"/>
  <c r="F72" i="3"/>
  <c r="F71" i="3"/>
  <c r="E73" i="3"/>
  <c r="E72" i="3"/>
  <c r="E71" i="3"/>
  <c r="D73" i="3"/>
  <c r="D72" i="3"/>
  <c r="D71" i="3"/>
  <c r="N67" i="3"/>
  <c r="O67" i="3"/>
  <c r="E67" i="3"/>
  <c r="F67" i="3"/>
  <c r="G67" i="3"/>
  <c r="H67" i="3"/>
  <c r="I67" i="3"/>
  <c r="J67" i="3"/>
  <c r="K67" i="3"/>
  <c r="L67" i="3"/>
  <c r="M67" i="3"/>
  <c r="E68" i="3"/>
  <c r="F68" i="3"/>
  <c r="G68" i="3"/>
  <c r="D67" i="3"/>
  <c r="D68" i="3"/>
  <c r="E66" i="3"/>
  <c r="F66" i="3"/>
  <c r="G66" i="3"/>
  <c r="H66" i="3"/>
  <c r="I66" i="3"/>
  <c r="J66" i="3"/>
  <c r="K66" i="3"/>
  <c r="L66" i="3"/>
  <c r="M66" i="3"/>
  <c r="N66" i="3"/>
  <c r="O66" i="3"/>
  <c r="D66" i="3"/>
  <c r="N62" i="3"/>
  <c r="O62" i="3"/>
  <c r="E62" i="3"/>
  <c r="F62" i="3"/>
  <c r="G62" i="3"/>
  <c r="H62" i="3"/>
  <c r="I62" i="3"/>
  <c r="J62" i="3"/>
  <c r="K62" i="3"/>
  <c r="L62" i="3"/>
  <c r="M62" i="3"/>
  <c r="E63" i="3"/>
  <c r="F63" i="3"/>
  <c r="G63" i="3"/>
  <c r="D62" i="3"/>
  <c r="D63" i="3"/>
  <c r="E61" i="3"/>
  <c r="F61" i="3"/>
  <c r="G61" i="3"/>
  <c r="H61" i="3"/>
  <c r="I61" i="3"/>
  <c r="J61" i="3"/>
  <c r="K61" i="3"/>
  <c r="L61" i="3"/>
  <c r="M61" i="3"/>
  <c r="N61" i="3"/>
  <c r="O61" i="3"/>
  <c r="D61" i="3"/>
  <c r="B55" i="3"/>
  <c r="E53" i="3"/>
  <c r="F53" i="3"/>
  <c r="G53" i="3"/>
  <c r="E52" i="3"/>
  <c r="F52" i="3"/>
  <c r="G52" i="3"/>
  <c r="H52" i="3"/>
  <c r="I52" i="3"/>
  <c r="J52" i="3"/>
  <c r="K52" i="3"/>
  <c r="L52" i="3"/>
  <c r="M52" i="3"/>
  <c r="N52" i="3"/>
  <c r="O52" i="3"/>
  <c r="D52" i="3"/>
  <c r="D53" i="3"/>
  <c r="E51" i="3"/>
  <c r="F51" i="3"/>
  <c r="G51" i="3"/>
  <c r="H51" i="3"/>
  <c r="I51" i="3"/>
  <c r="J51" i="3"/>
  <c r="K51" i="3"/>
  <c r="L51" i="3"/>
  <c r="M51" i="3"/>
  <c r="N51" i="3"/>
  <c r="O51" i="3"/>
  <c r="D51" i="3"/>
  <c r="G36" i="3" l="1"/>
  <c r="G35" i="3"/>
  <c r="G34" i="3"/>
  <c r="F36" i="3"/>
  <c r="F35" i="3"/>
  <c r="F34" i="3"/>
  <c r="E36" i="3"/>
  <c r="E35" i="3"/>
  <c r="E34" i="3"/>
  <c r="D36" i="3"/>
  <c r="D35" i="3"/>
  <c r="D34" i="3"/>
  <c r="G31" i="3"/>
  <c r="E31" i="3"/>
  <c r="F31" i="3"/>
  <c r="E30" i="3"/>
  <c r="F30" i="3"/>
  <c r="G30" i="3"/>
  <c r="H30" i="3"/>
  <c r="I30" i="3"/>
  <c r="J30" i="3"/>
  <c r="K30" i="3"/>
  <c r="L30" i="3"/>
  <c r="M30" i="3"/>
  <c r="N30" i="3"/>
  <c r="O30" i="3"/>
  <c r="E29" i="3"/>
  <c r="F29" i="3"/>
  <c r="G29" i="3"/>
  <c r="H29" i="3"/>
  <c r="I29" i="3"/>
  <c r="J29" i="3"/>
  <c r="K29" i="3"/>
  <c r="L29" i="3"/>
  <c r="M29" i="3"/>
  <c r="N29" i="3"/>
  <c r="O29" i="3"/>
  <c r="D30" i="3"/>
  <c r="D31" i="3"/>
  <c r="D29" i="3"/>
  <c r="E25" i="3"/>
  <c r="F25" i="3"/>
  <c r="I25" i="3"/>
  <c r="L25" i="3"/>
  <c r="M25" i="3"/>
  <c r="N25" i="3"/>
  <c r="E24" i="3"/>
  <c r="F24" i="3"/>
  <c r="I24" i="3"/>
  <c r="K24" i="3"/>
  <c r="M24" i="3"/>
  <c r="N24" i="3"/>
  <c r="D26" i="3"/>
  <c r="D24" i="3"/>
  <c r="B18" i="3"/>
  <c r="E16" i="3"/>
  <c r="E26" i="3" s="1"/>
  <c r="F16" i="3"/>
  <c r="F26" i="3" s="1"/>
  <c r="G16" i="3"/>
  <c r="G26" i="3" s="1"/>
  <c r="D16" i="3"/>
  <c r="E15" i="3"/>
  <c r="F15" i="3"/>
  <c r="G15" i="3"/>
  <c r="G25" i="3" s="1"/>
  <c r="H15" i="3"/>
  <c r="H25" i="3" s="1"/>
  <c r="I15" i="3"/>
  <c r="J15" i="3"/>
  <c r="J25" i="3" s="1"/>
  <c r="K15" i="3"/>
  <c r="K25" i="3" s="1"/>
  <c r="L15" i="3"/>
  <c r="M15" i="3"/>
  <c r="N15" i="3"/>
  <c r="O15" i="3"/>
  <c r="O25" i="3" s="1"/>
  <c r="D15" i="3"/>
  <c r="D25" i="3" s="1"/>
  <c r="E14" i="3"/>
  <c r="F14" i="3"/>
  <c r="G14" i="3"/>
  <c r="G24" i="3" s="1"/>
  <c r="H14" i="3"/>
  <c r="H24" i="3" s="1"/>
  <c r="I14" i="3"/>
  <c r="J14" i="3"/>
  <c r="J24" i="3" s="1"/>
  <c r="K14" i="3"/>
  <c r="L14" i="3"/>
  <c r="L24" i="3" s="1"/>
  <c r="M14" i="3"/>
  <c r="N14" i="3"/>
  <c r="O14" i="3"/>
  <c r="O24" i="3" s="1"/>
  <c r="D14" i="3"/>
</calcChain>
</file>

<file path=xl/sharedStrings.xml><?xml version="1.0" encoding="utf-8"?>
<sst xmlns="http://schemas.openxmlformats.org/spreadsheetml/2006/main" count="279" uniqueCount="67">
  <si>
    <t>A</t>
  </si>
  <si>
    <t>R1_WT_NAD</t>
  </si>
  <si>
    <t>R1_WT_NADH</t>
  </si>
  <si>
    <t>R2_WT_NAD</t>
  </si>
  <si>
    <t>R2_WT_NADH</t>
  </si>
  <si>
    <t>R3_WT_NAD</t>
  </si>
  <si>
    <t>R3_WT_NADH</t>
  </si>
  <si>
    <t>R4_WT-arcA_NAD</t>
  </si>
  <si>
    <t>R4_WT-arcA_NADH</t>
  </si>
  <si>
    <t>R5_WT-arcA_NAD</t>
  </si>
  <si>
    <t>R5_WT-arcA _NADH</t>
  </si>
  <si>
    <t>R6_WT-arcA_NAD</t>
  </si>
  <si>
    <t>R6_WT-arcA_NADH</t>
  </si>
  <si>
    <t>B</t>
  </si>
  <si>
    <t>R7_TetR_NAD</t>
  </si>
  <si>
    <t>R7_TetR_NADH</t>
  </si>
  <si>
    <t>R8_TetR_NAD</t>
  </si>
  <si>
    <t>R8_TetR_NADH</t>
  </si>
  <si>
    <t>R9_TetR_NAD</t>
  </si>
  <si>
    <t>R9_TetR_NADH</t>
  </si>
  <si>
    <t>R10_TetR-arcA_NAD</t>
  </si>
  <si>
    <t>R10_TetR-arcA_NADH</t>
  </si>
  <si>
    <t>R11_TetR-arcA_NAD</t>
  </si>
  <si>
    <t>R11_TetR-arcA_NADH</t>
  </si>
  <si>
    <t>R12_TetR-arcA_NAD</t>
  </si>
  <si>
    <t>R12_TetR-arcA_NADH</t>
  </si>
  <si>
    <t>C</t>
  </si>
  <si>
    <t>0 uM</t>
  </si>
  <si>
    <t>3 uM</t>
  </si>
  <si>
    <t>6 uM</t>
  </si>
  <si>
    <t>10 uM</t>
  </si>
  <si>
    <t>without Antibiotic</t>
  </si>
  <si>
    <t>0 timepoint</t>
  </si>
  <si>
    <t>Raw OD 565 nm</t>
  </si>
  <si>
    <t>15 min timepoint</t>
  </si>
  <si>
    <t>with Antibiotic</t>
  </si>
  <si>
    <t>D</t>
  </si>
  <si>
    <t>E</t>
  </si>
  <si>
    <t>F</t>
  </si>
  <si>
    <t>WT</t>
  </si>
  <si>
    <t>TetR</t>
  </si>
  <si>
    <t>TetR ΔarcA</t>
  </si>
  <si>
    <t>WT ΔarcA</t>
  </si>
  <si>
    <t>Standard slope</t>
  </si>
  <si>
    <t>ΔOD(sample)-ΔOD(blank)</t>
  </si>
  <si>
    <t>ΔOD(sample)</t>
  </si>
  <si>
    <t>ΔOD(blank)</t>
  </si>
  <si>
    <t>[NAD(H)]</t>
  </si>
  <si>
    <t>R2</t>
  </si>
  <si>
    <t>NADH/NAD ratio</t>
  </si>
  <si>
    <t>Replicate</t>
  </si>
  <si>
    <t>Standard</t>
  </si>
  <si>
    <t>R3_WT-arcA_NAD</t>
  </si>
  <si>
    <t>R3_WT-arcA_NADH</t>
  </si>
  <si>
    <t>R4_WT-arcA _NADH</t>
  </si>
  <si>
    <t>R5_TetR_NAD</t>
  </si>
  <si>
    <t>R5_TetR_NADH</t>
  </si>
  <si>
    <t>R6_TetR_NAD</t>
  </si>
  <si>
    <t>R6_TetR_NADH</t>
  </si>
  <si>
    <t>R7_TetR-arcA_NAD</t>
  </si>
  <si>
    <t>R7_TetR-arcA_NADH</t>
  </si>
  <si>
    <t>R8_TetR-arcA_NAD</t>
  </si>
  <si>
    <t>R8_TetR-arcA_NADH</t>
  </si>
  <si>
    <t>R9_TetR-arcA_NAD</t>
  </si>
  <si>
    <t>R9_TetR-arcA_NADH</t>
  </si>
  <si>
    <t>Don't analyze: incorrect buffer was added (only applies to WT DarcA without antibiotic)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</si>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</sst>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2"/>
      <color theme="1"/>
      <name val="Calibri"/>
      <scheme val="minor"/>
    </font>
    <font>
      <b/>
      <sz val="10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wrapText="1"/>
    </xf>
    <xf numFmtId="0" fontId="0" fillId="6" borderId="0" xfId="0" applyFill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7" fillId="3" borderId="0" xfId="0" applyFont="1" applyFill="1" applyAlignment="1">
      <alignment wrapText="1"/>
    </xf>
    <xf numFmtId="0" fontId="9" fillId="0" borderId="0" xfId="0" applyFont="1" applyFill="1"/>
    <xf numFmtId="0" fontId="8" fillId="6" borderId="0" xfId="0" applyFont="1" applyFill="1" applyAlignment="1">
      <alignment wrapText="1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10" fillId="0" borderId="0" xfId="0" applyFont="1" applyFill="1" applyAlignment="1">
      <alignment horizontal="right"/>
    </xf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E283-326E-F24E-A8FE-0783DECB55C5}">
  <dimension ref="A1:M10"/>
  <sheetViews>
    <sheetView workbookViewId="0">
      <selection activeCell="B6" sqref="B6:B10"/>
    </sheetView>
  </sheetViews>
  <sheetFormatPr baseColWidth="10" defaultRowHeight="16" x14ac:dyDescent="0.2"/>
  <sheetData>
    <row r="1" spans="1:13" x14ac:dyDescent="0.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30" x14ac:dyDescent="0.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</row>
    <row r="3" spans="1:13" ht="30" x14ac:dyDescent="0.2">
      <c r="A3" s="3" t="s">
        <v>13</v>
      </c>
      <c r="B3" s="6" t="s">
        <v>14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L3" s="7" t="s">
        <v>24</v>
      </c>
      <c r="M3" s="7" t="s">
        <v>25</v>
      </c>
    </row>
    <row r="4" spans="1:13" x14ac:dyDescent="0.2">
      <c r="A4" s="3" t="s">
        <v>26</v>
      </c>
      <c r="B4" s="14" t="s">
        <v>27</v>
      </c>
      <c r="C4" s="14" t="s">
        <v>28</v>
      </c>
      <c r="D4" s="14" t="s">
        <v>29</v>
      </c>
      <c r="E4" s="14" t="s">
        <v>30</v>
      </c>
      <c r="F4" s="8"/>
      <c r="G4" s="8"/>
      <c r="H4" s="8"/>
      <c r="I4" s="8"/>
      <c r="J4" s="8"/>
      <c r="K4" s="8"/>
      <c r="L4" s="8"/>
      <c r="M4" s="8"/>
    </row>
    <row r="6" spans="1:13" x14ac:dyDescent="0.2">
      <c r="B6" s="4" t="s">
        <v>39</v>
      </c>
    </row>
    <row r="7" spans="1:13" x14ac:dyDescent="0.2">
      <c r="B7" s="5" t="s">
        <v>42</v>
      </c>
    </row>
    <row r="8" spans="1:13" x14ac:dyDescent="0.2">
      <c r="B8" s="6" t="s">
        <v>40</v>
      </c>
    </row>
    <row r="9" spans="1:13" x14ac:dyDescent="0.2">
      <c r="B9" s="7" t="s">
        <v>41</v>
      </c>
    </row>
    <row r="10" spans="1:13" x14ac:dyDescent="0.2">
      <c r="B10" s="1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115D-6E52-AA46-A1DE-28C44021A964}">
  <dimension ref="A1:O21"/>
  <sheetViews>
    <sheetView workbookViewId="0">
      <selection activeCell="A3" sqref="A3"/>
    </sheetView>
  </sheetViews>
  <sheetFormatPr baseColWidth="10" defaultRowHeight="16" x14ac:dyDescent="0.2"/>
  <cols>
    <col min="1" max="1" width="21" customWidth="1"/>
  </cols>
  <sheetData>
    <row r="1" spans="1:15" x14ac:dyDescent="0.2">
      <c r="A1" s="9" t="s">
        <v>31</v>
      </c>
    </row>
    <row r="3" spans="1:15" x14ac:dyDescent="0.2">
      <c r="A3" s="1" t="s">
        <v>32</v>
      </c>
      <c r="B3" s="10" t="s">
        <v>33</v>
      </c>
      <c r="C3" s="11"/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</row>
    <row r="4" spans="1:15" x14ac:dyDescent="0.2">
      <c r="B4" s="12"/>
      <c r="C4" s="12" t="s">
        <v>0</v>
      </c>
      <c r="D4" s="12">
        <v>0.13300000000000001</v>
      </c>
      <c r="E4" s="12">
        <v>0.10299999999999999</v>
      </c>
      <c r="F4" s="12">
        <v>0.13</v>
      </c>
      <c r="G4" s="12">
        <v>9.1999999999999998E-2</v>
      </c>
      <c r="H4" s="12">
        <v>0.13500000000000001</v>
      </c>
      <c r="I4" s="12">
        <v>9.7000000000000003E-2</v>
      </c>
      <c r="J4" s="12">
        <v>0.13</v>
      </c>
      <c r="K4" s="12">
        <v>9.4E-2</v>
      </c>
      <c r="L4" s="12">
        <v>0.129</v>
      </c>
      <c r="M4" s="12">
        <v>9.0999999999999998E-2</v>
      </c>
      <c r="N4" s="12">
        <v>0.12</v>
      </c>
      <c r="O4" s="12">
        <v>9.1999999999999998E-2</v>
      </c>
    </row>
    <row r="5" spans="1:15" x14ac:dyDescent="0.2">
      <c r="B5" s="12"/>
      <c r="C5" s="12" t="s">
        <v>13</v>
      </c>
      <c r="D5" s="12">
        <v>0.112</v>
      </c>
      <c r="E5" s="12">
        <v>9.0999999999999998E-2</v>
      </c>
      <c r="F5" s="12">
        <v>0.112</v>
      </c>
      <c r="G5" s="12">
        <v>9.1999999999999998E-2</v>
      </c>
      <c r="H5" s="12">
        <v>0.104</v>
      </c>
      <c r="I5" s="12">
        <v>0.09</v>
      </c>
      <c r="J5" s="12">
        <v>0.10100000000000001</v>
      </c>
      <c r="K5" s="12">
        <v>9.5000000000000001E-2</v>
      </c>
      <c r="L5" s="12">
        <v>0.10199999999999999</v>
      </c>
      <c r="M5" s="12">
        <v>9.6000000000000002E-2</v>
      </c>
      <c r="N5" s="12">
        <v>9.8000000000000004E-2</v>
      </c>
      <c r="O5" s="12">
        <v>9.1999999999999998E-2</v>
      </c>
    </row>
    <row r="6" spans="1:15" x14ac:dyDescent="0.2">
      <c r="B6" s="12"/>
      <c r="C6" s="12" t="s">
        <v>26</v>
      </c>
      <c r="D6" s="12">
        <v>8.5999999999999993E-2</v>
      </c>
      <c r="E6" s="12">
        <v>0.14000000000000001</v>
      </c>
      <c r="F6" s="12">
        <v>0.20100000000000001</v>
      </c>
      <c r="G6" s="12">
        <v>0.28199999999999997</v>
      </c>
      <c r="H6" s="12"/>
      <c r="I6" s="12"/>
      <c r="J6" s="12"/>
      <c r="K6" s="12"/>
      <c r="L6" s="12"/>
      <c r="M6" s="12"/>
      <c r="N6" s="12"/>
      <c r="O6" s="12"/>
    </row>
    <row r="7" spans="1:15" x14ac:dyDescent="0.2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x14ac:dyDescent="0.2">
      <c r="A8" s="1" t="s">
        <v>34</v>
      </c>
      <c r="B8" s="10" t="s">
        <v>33</v>
      </c>
      <c r="C8" s="11"/>
      <c r="D8" s="12">
        <v>1</v>
      </c>
      <c r="E8" s="12">
        <v>2</v>
      </c>
      <c r="F8" s="12">
        <v>3</v>
      </c>
      <c r="G8" s="12">
        <v>4</v>
      </c>
      <c r="H8" s="12">
        <v>5</v>
      </c>
      <c r="I8" s="12">
        <v>6</v>
      </c>
      <c r="J8" s="12">
        <v>7</v>
      </c>
      <c r="K8" s="12">
        <v>8</v>
      </c>
      <c r="L8" s="12">
        <v>9</v>
      </c>
      <c r="M8" s="12">
        <v>10</v>
      </c>
      <c r="N8" s="12">
        <v>11</v>
      </c>
      <c r="O8" s="12">
        <v>12</v>
      </c>
    </row>
    <row r="9" spans="1:15" x14ac:dyDescent="0.2">
      <c r="B9" s="12"/>
      <c r="C9" s="12" t="s">
        <v>0</v>
      </c>
      <c r="D9" s="12">
        <v>0.40799999999999997</v>
      </c>
      <c r="E9" s="12">
        <v>0.113</v>
      </c>
      <c r="F9" s="12">
        <v>0.4</v>
      </c>
      <c r="G9" s="12">
        <v>0.109</v>
      </c>
      <c r="H9" s="12">
        <v>0.45800000000000002</v>
      </c>
      <c r="I9" s="12">
        <v>0.115</v>
      </c>
      <c r="J9" s="12">
        <v>0.42499999999999999</v>
      </c>
      <c r="K9" s="12">
        <v>0.11799999999999999</v>
      </c>
      <c r="L9" s="12">
        <v>0.42599999999999999</v>
      </c>
      <c r="M9" s="12">
        <v>0.11799999999999999</v>
      </c>
      <c r="N9" s="12">
        <v>0.39400000000000002</v>
      </c>
      <c r="O9" s="12">
        <v>0.114</v>
      </c>
    </row>
    <row r="10" spans="1:15" x14ac:dyDescent="0.2">
      <c r="B10" s="12"/>
      <c r="C10" s="12" t="s">
        <v>13</v>
      </c>
      <c r="D10" s="12">
        <v>0.32800000000000001</v>
      </c>
      <c r="E10" s="12">
        <v>0.11</v>
      </c>
      <c r="F10" s="12">
        <v>0.34799999999999998</v>
      </c>
      <c r="G10" s="12">
        <v>0.114</v>
      </c>
      <c r="H10" s="12">
        <v>0.28999999999999998</v>
      </c>
      <c r="I10" s="12">
        <v>0.10100000000000001</v>
      </c>
      <c r="J10" s="12">
        <v>0.25900000000000001</v>
      </c>
      <c r="K10" s="12">
        <v>0.157</v>
      </c>
      <c r="L10" s="12">
        <v>0.28199999999999997</v>
      </c>
      <c r="M10" s="12">
        <v>0.122</v>
      </c>
      <c r="N10" s="12">
        <v>0.27800000000000002</v>
      </c>
      <c r="O10" s="12">
        <v>0.13</v>
      </c>
    </row>
    <row r="11" spans="1:15" x14ac:dyDescent="0.2">
      <c r="B11" s="12"/>
      <c r="C11" s="12" t="s">
        <v>26</v>
      </c>
      <c r="D11" s="12">
        <v>8.8999999999999996E-2</v>
      </c>
      <c r="E11" s="12">
        <v>0.41899999999999998</v>
      </c>
      <c r="F11" s="12">
        <v>0.74299999999999999</v>
      </c>
      <c r="G11" s="12">
        <v>1.135</v>
      </c>
      <c r="H11" s="12"/>
      <c r="I11" s="12"/>
      <c r="J11" s="12"/>
      <c r="K11" s="12"/>
      <c r="L11" s="12"/>
      <c r="M11" s="12"/>
      <c r="N11" s="12"/>
      <c r="O11" s="12"/>
    </row>
    <row r="13" spans="1:15" x14ac:dyDescent="0.2">
      <c r="A13" s="9" t="s">
        <v>35</v>
      </c>
    </row>
    <row r="14" spans="1:15" x14ac:dyDescent="0.2">
      <c r="A14" s="1" t="s">
        <v>32</v>
      </c>
      <c r="C14" s="12" t="s">
        <v>36</v>
      </c>
      <c r="D14" s="12">
        <v>0.127</v>
      </c>
      <c r="E14" s="12">
        <v>0.09</v>
      </c>
      <c r="F14" s="12">
        <v>0.13500000000000001</v>
      </c>
      <c r="G14" s="12">
        <v>9.1999999999999998E-2</v>
      </c>
      <c r="H14" s="12">
        <v>0.128</v>
      </c>
      <c r="I14" s="12">
        <v>0.09</v>
      </c>
      <c r="J14" s="12">
        <v>0.123</v>
      </c>
      <c r="K14" s="12">
        <v>8.7999999999999995E-2</v>
      </c>
      <c r="L14" s="12">
        <v>0.114</v>
      </c>
      <c r="M14" s="12">
        <v>9.8000000000000004E-2</v>
      </c>
      <c r="N14" s="12">
        <v>0.11899999999999999</v>
      </c>
      <c r="O14" s="12">
        <v>0.1</v>
      </c>
    </row>
    <row r="15" spans="1:15" x14ac:dyDescent="0.2">
      <c r="C15" s="12" t="s">
        <v>37</v>
      </c>
      <c r="D15" s="12">
        <v>0.126</v>
      </c>
      <c r="E15" s="12">
        <v>9.5000000000000001E-2</v>
      </c>
      <c r="F15" s="12">
        <v>0.125</v>
      </c>
      <c r="G15" s="12">
        <v>9.6000000000000002E-2</v>
      </c>
      <c r="H15" s="12">
        <v>0.123</v>
      </c>
      <c r="I15" s="12">
        <v>9.1999999999999998E-2</v>
      </c>
      <c r="J15" s="12">
        <v>0.122</v>
      </c>
      <c r="K15" s="12">
        <v>9.5000000000000001E-2</v>
      </c>
      <c r="L15" s="12">
        <v>0.12</v>
      </c>
      <c r="M15" s="12">
        <v>0.10100000000000001</v>
      </c>
      <c r="N15" s="12">
        <v>0.112</v>
      </c>
      <c r="O15" s="12">
        <v>0.10199999999999999</v>
      </c>
    </row>
    <row r="16" spans="1:15" x14ac:dyDescent="0.2">
      <c r="C16" s="12" t="s">
        <v>38</v>
      </c>
      <c r="D16" s="12">
        <v>8.5999999999999993E-2</v>
      </c>
      <c r="E16" s="12">
        <v>0.157</v>
      </c>
      <c r="F16" s="12">
        <v>0.23699999999999999</v>
      </c>
      <c r="G16" s="12">
        <v>0.32100000000000001</v>
      </c>
      <c r="H16" s="12"/>
      <c r="I16" s="12"/>
      <c r="J16" s="12"/>
      <c r="K16" s="12"/>
      <c r="L16" s="12"/>
      <c r="M16" s="12"/>
      <c r="N16" s="12"/>
      <c r="O16" s="12"/>
    </row>
    <row r="17" spans="1:15" x14ac:dyDescent="0.2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x14ac:dyDescent="0.2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x14ac:dyDescent="0.2">
      <c r="A19" s="1" t="s">
        <v>34</v>
      </c>
      <c r="C19" s="12" t="s">
        <v>36</v>
      </c>
      <c r="D19" s="12">
        <v>0.311</v>
      </c>
      <c r="E19" s="12">
        <v>0.10299999999999999</v>
      </c>
      <c r="F19" s="12">
        <v>0.38400000000000001</v>
      </c>
      <c r="G19" s="12">
        <v>0.1</v>
      </c>
      <c r="H19" s="12">
        <v>0.33600000000000002</v>
      </c>
      <c r="I19" s="12">
        <v>9.9000000000000005E-2</v>
      </c>
      <c r="J19" s="12">
        <v>0.32400000000000001</v>
      </c>
      <c r="K19" s="12">
        <v>0.1</v>
      </c>
      <c r="L19" s="12">
        <v>0.316</v>
      </c>
      <c r="M19" s="12">
        <v>0.108</v>
      </c>
      <c r="N19" s="12">
        <v>0.34599999999999997</v>
      </c>
      <c r="O19" s="12">
        <v>0.11600000000000001</v>
      </c>
    </row>
    <row r="20" spans="1:15" x14ac:dyDescent="0.2">
      <c r="C20" s="12" t="s">
        <v>37</v>
      </c>
      <c r="D20" s="12">
        <v>0.41699999999999998</v>
      </c>
      <c r="E20" s="12">
        <v>0.14499999999999999</v>
      </c>
      <c r="F20" s="12">
        <v>0.443</v>
      </c>
      <c r="G20" s="12">
        <v>0.16</v>
      </c>
      <c r="H20" s="12">
        <v>0.436</v>
      </c>
      <c r="I20" s="12">
        <v>0.127</v>
      </c>
      <c r="J20" s="12">
        <v>0.432</v>
      </c>
      <c r="K20" s="12">
        <v>0.13800000000000001</v>
      </c>
      <c r="L20" s="12">
        <v>0.44900000000000001</v>
      </c>
      <c r="M20" s="12">
        <v>0.21199999999999999</v>
      </c>
      <c r="N20" s="12">
        <v>0.39</v>
      </c>
      <c r="O20" s="12">
        <v>0.16600000000000001</v>
      </c>
    </row>
    <row r="21" spans="1:15" x14ac:dyDescent="0.2">
      <c r="C21" s="12" t="s">
        <v>38</v>
      </c>
      <c r="D21" s="12">
        <v>8.8999999999999996E-2</v>
      </c>
      <c r="E21" s="12">
        <v>0.44500000000000001</v>
      </c>
      <c r="F21" s="12">
        <v>0.84099999999999997</v>
      </c>
      <c r="G21" s="12">
        <v>1.2430000000000001</v>
      </c>
      <c r="H21" s="12"/>
      <c r="I21" s="12"/>
      <c r="J21" s="12"/>
      <c r="K21" s="12"/>
      <c r="L21" s="12"/>
      <c r="M21" s="12"/>
      <c r="N21" s="12"/>
      <c r="O21" s="12"/>
    </row>
  </sheetData>
  <mergeCells count="2">
    <mergeCell ref="B3:C3"/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2118-7633-0A41-A17E-B223EEC2E26D}">
  <dimension ref="A1:O73"/>
  <sheetViews>
    <sheetView topLeftCell="A55" workbookViewId="0">
      <selection activeCell="F71" sqref="F71:F73"/>
    </sheetView>
  </sheetViews>
  <sheetFormatPr baseColWidth="10" defaultRowHeight="16" x14ac:dyDescent="0.2"/>
  <cols>
    <col min="1" max="1" width="34.1640625" customWidth="1"/>
  </cols>
  <sheetData>
    <row r="1" spans="1:15" x14ac:dyDescent="0.2">
      <c r="A1" s="9" t="s">
        <v>31</v>
      </c>
    </row>
    <row r="3" spans="1:15" x14ac:dyDescent="0.2">
      <c r="A3" s="1" t="s">
        <v>32</v>
      </c>
      <c r="B3" s="10" t="s">
        <v>33</v>
      </c>
      <c r="C3" s="11"/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</row>
    <row r="4" spans="1:15" x14ac:dyDescent="0.2">
      <c r="B4" s="12"/>
      <c r="C4" s="12" t="s">
        <v>0</v>
      </c>
      <c r="D4" s="12">
        <v>0.13300000000000001</v>
      </c>
      <c r="E4" s="12">
        <v>0.10299999999999999</v>
      </c>
      <c r="F4" s="12">
        <v>0.13</v>
      </c>
      <c r="G4" s="12">
        <v>9.1999999999999998E-2</v>
      </c>
      <c r="H4" s="12">
        <v>0.13500000000000001</v>
      </c>
      <c r="I4" s="12">
        <v>9.7000000000000003E-2</v>
      </c>
      <c r="J4" s="12">
        <v>0.13</v>
      </c>
      <c r="K4" s="12">
        <v>9.4E-2</v>
      </c>
      <c r="L4" s="12">
        <v>0.129</v>
      </c>
      <c r="M4" s="12">
        <v>9.0999999999999998E-2</v>
      </c>
      <c r="N4" s="12">
        <v>0.12</v>
      </c>
      <c r="O4" s="12">
        <v>9.1999999999999998E-2</v>
      </c>
    </row>
    <row r="5" spans="1:15" x14ac:dyDescent="0.2">
      <c r="B5" s="12"/>
      <c r="C5" s="12" t="s">
        <v>13</v>
      </c>
      <c r="D5" s="12">
        <v>0.112</v>
      </c>
      <c r="E5" s="12">
        <v>9.0999999999999998E-2</v>
      </c>
      <c r="F5" s="12">
        <v>0.112</v>
      </c>
      <c r="G5" s="12">
        <v>9.1999999999999998E-2</v>
      </c>
      <c r="H5" s="12">
        <v>0.104</v>
      </c>
      <c r="I5" s="12">
        <v>0.09</v>
      </c>
      <c r="J5" s="12">
        <v>0.10100000000000001</v>
      </c>
      <c r="K5" s="12">
        <v>9.5000000000000001E-2</v>
      </c>
      <c r="L5" s="12">
        <v>0.10199999999999999</v>
      </c>
      <c r="M5" s="12">
        <v>9.6000000000000002E-2</v>
      </c>
      <c r="N5" s="12">
        <v>9.8000000000000004E-2</v>
      </c>
      <c r="O5" s="12">
        <v>9.1999999999999998E-2</v>
      </c>
    </row>
    <row r="6" spans="1:15" x14ac:dyDescent="0.2">
      <c r="B6" s="12"/>
      <c r="C6" s="12" t="s">
        <v>26</v>
      </c>
      <c r="D6" s="12">
        <v>8.5999999999999993E-2</v>
      </c>
      <c r="E6" s="12">
        <v>0.14000000000000001</v>
      </c>
      <c r="F6" s="12">
        <v>0.20100000000000001</v>
      </c>
      <c r="G6" s="12">
        <v>0.28199999999999997</v>
      </c>
      <c r="H6" s="12"/>
      <c r="I6" s="12"/>
      <c r="J6" s="12"/>
      <c r="K6" s="12"/>
      <c r="L6" s="12"/>
      <c r="M6" s="12"/>
      <c r="N6" s="12"/>
      <c r="O6" s="12"/>
    </row>
    <row r="7" spans="1:15" x14ac:dyDescent="0.2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x14ac:dyDescent="0.2">
      <c r="A8" s="1" t="s">
        <v>34</v>
      </c>
      <c r="B8" s="10" t="s">
        <v>33</v>
      </c>
      <c r="C8" s="11"/>
      <c r="D8" s="12">
        <v>1</v>
      </c>
      <c r="E8" s="12">
        <v>2</v>
      </c>
      <c r="F8" s="12">
        <v>3</v>
      </c>
      <c r="G8" s="12">
        <v>4</v>
      </c>
      <c r="H8" s="12">
        <v>5</v>
      </c>
      <c r="I8" s="12">
        <v>6</v>
      </c>
      <c r="J8" s="12">
        <v>7</v>
      </c>
      <c r="K8" s="12">
        <v>8</v>
      </c>
      <c r="L8" s="12">
        <v>9</v>
      </c>
      <c r="M8" s="12">
        <v>10</v>
      </c>
      <c r="N8" s="12">
        <v>11</v>
      </c>
      <c r="O8" s="12">
        <v>12</v>
      </c>
    </row>
    <row r="9" spans="1:15" x14ac:dyDescent="0.2">
      <c r="B9" s="12"/>
      <c r="C9" s="12" t="s">
        <v>0</v>
      </c>
      <c r="D9" s="12">
        <v>0.40799999999999997</v>
      </c>
      <c r="E9" s="12">
        <v>0.113</v>
      </c>
      <c r="F9" s="12">
        <v>0.4</v>
      </c>
      <c r="G9" s="12">
        <v>0.109</v>
      </c>
      <c r="H9" s="12">
        <v>0.45800000000000002</v>
      </c>
      <c r="I9" s="12">
        <v>0.115</v>
      </c>
      <c r="J9" s="12">
        <v>0.42499999999999999</v>
      </c>
      <c r="K9" s="12">
        <v>0.11799999999999999</v>
      </c>
      <c r="L9" s="12">
        <v>0.42599999999999999</v>
      </c>
      <c r="M9" s="12">
        <v>0.11799999999999999</v>
      </c>
      <c r="N9" s="12">
        <v>0.39400000000000002</v>
      </c>
      <c r="O9" s="12">
        <v>0.114</v>
      </c>
    </row>
    <row r="10" spans="1:15" x14ac:dyDescent="0.2">
      <c r="B10" s="12"/>
      <c r="C10" s="12" t="s">
        <v>13</v>
      </c>
      <c r="D10" s="12">
        <v>0.32800000000000001</v>
      </c>
      <c r="E10" s="12">
        <v>0.11</v>
      </c>
      <c r="F10" s="12">
        <v>0.34799999999999998</v>
      </c>
      <c r="G10" s="12">
        <v>0.114</v>
      </c>
      <c r="H10" s="12">
        <v>0.28999999999999998</v>
      </c>
      <c r="I10" s="12">
        <v>0.10100000000000001</v>
      </c>
      <c r="J10" s="12">
        <v>0.25900000000000001</v>
      </c>
      <c r="K10" s="12">
        <v>0.157</v>
      </c>
      <c r="L10" s="12">
        <v>0.28199999999999997</v>
      </c>
      <c r="M10" s="12">
        <v>0.122</v>
      </c>
      <c r="N10" s="12">
        <v>0.27800000000000002</v>
      </c>
      <c r="O10" s="12">
        <v>0.13</v>
      </c>
    </row>
    <row r="11" spans="1:15" x14ac:dyDescent="0.2">
      <c r="B11" s="12"/>
      <c r="C11" s="12" t="s">
        <v>26</v>
      </c>
      <c r="D11" s="12">
        <v>8.8999999999999996E-2</v>
      </c>
      <c r="E11" s="12">
        <v>0.41899999999999998</v>
      </c>
      <c r="F11" s="12">
        <v>0.74299999999999999</v>
      </c>
      <c r="G11" s="12">
        <v>1.135</v>
      </c>
      <c r="H11" s="12"/>
      <c r="I11" s="12"/>
      <c r="J11" s="12"/>
      <c r="K11" s="12"/>
      <c r="L11" s="12"/>
      <c r="M11" s="12"/>
      <c r="N11" s="12"/>
      <c r="O11" s="12"/>
    </row>
    <row r="13" spans="1:15" x14ac:dyDescent="0.2">
      <c r="A13" t="s">
        <v>45</v>
      </c>
      <c r="B13" s="10" t="s">
        <v>33</v>
      </c>
      <c r="C13" s="11"/>
      <c r="D13" s="12">
        <v>1</v>
      </c>
      <c r="E13" s="12">
        <v>2</v>
      </c>
      <c r="F13" s="12">
        <v>3</v>
      </c>
      <c r="G13" s="12">
        <v>4</v>
      </c>
      <c r="H13" s="12">
        <v>5</v>
      </c>
      <c r="I13" s="12">
        <v>6</v>
      </c>
      <c r="J13" s="12">
        <v>7</v>
      </c>
      <c r="K13" s="12">
        <v>8</v>
      </c>
      <c r="L13" s="12">
        <v>9</v>
      </c>
      <c r="M13" s="12">
        <v>10</v>
      </c>
      <c r="N13" s="12">
        <v>11</v>
      </c>
      <c r="O13" s="12">
        <v>12</v>
      </c>
    </row>
    <row r="14" spans="1:15" x14ac:dyDescent="0.2">
      <c r="C14" s="12" t="s">
        <v>0</v>
      </c>
      <c r="D14">
        <f>D9-D4</f>
        <v>0.27499999999999997</v>
      </c>
      <c r="E14">
        <f t="shared" ref="E14:O14" si="0">E9-E4</f>
        <v>1.0000000000000009E-2</v>
      </c>
      <c r="F14">
        <f t="shared" si="0"/>
        <v>0.27</v>
      </c>
      <c r="G14">
        <f t="shared" si="0"/>
        <v>1.7000000000000001E-2</v>
      </c>
      <c r="H14">
        <f t="shared" si="0"/>
        <v>0.32300000000000001</v>
      </c>
      <c r="I14">
        <f t="shared" si="0"/>
        <v>1.8000000000000002E-2</v>
      </c>
      <c r="J14">
        <f t="shared" si="0"/>
        <v>0.29499999999999998</v>
      </c>
      <c r="K14">
        <f t="shared" si="0"/>
        <v>2.3999999999999994E-2</v>
      </c>
      <c r="L14">
        <f t="shared" si="0"/>
        <v>0.29699999999999999</v>
      </c>
      <c r="M14">
        <f t="shared" si="0"/>
        <v>2.6999999999999996E-2</v>
      </c>
      <c r="N14">
        <f t="shared" si="0"/>
        <v>0.27400000000000002</v>
      </c>
      <c r="O14">
        <f t="shared" si="0"/>
        <v>2.2000000000000006E-2</v>
      </c>
    </row>
    <row r="15" spans="1:15" x14ac:dyDescent="0.2">
      <c r="C15" s="12" t="s">
        <v>13</v>
      </c>
      <c r="D15">
        <f>D10-D5</f>
        <v>0.21600000000000003</v>
      </c>
      <c r="E15">
        <f t="shared" ref="E15:O15" si="1">E10-E5</f>
        <v>1.9000000000000003E-2</v>
      </c>
      <c r="F15">
        <f t="shared" si="1"/>
        <v>0.23599999999999999</v>
      </c>
      <c r="G15">
        <f t="shared" si="1"/>
        <v>2.2000000000000006E-2</v>
      </c>
      <c r="H15">
        <f t="shared" si="1"/>
        <v>0.186</v>
      </c>
      <c r="I15">
        <f t="shared" si="1"/>
        <v>1.100000000000001E-2</v>
      </c>
      <c r="J15">
        <f t="shared" si="1"/>
        <v>0.158</v>
      </c>
      <c r="K15">
        <f t="shared" si="1"/>
        <v>6.2E-2</v>
      </c>
      <c r="L15">
        <f t="shared" si="1"/>
        <v>0.18</v>
      </c>
      <c r="M15">
        <f t="shared" si="1"/>
        <v>2.5999999999999995E-2</v>
      </c>
      <c r="N15">
        <f t="shared" si="1"/>
        <v>0.18000000000000002</v>
      </c>
      <c r="O15">
        <f t="shared" si="1"/>
        <v>3.8000000000000006E-2</v>
      </c>
    </row>
    <row r="16" spans="1:15" x14ac:dyDescent="0.2">
      <c r="C16" s="12" t="s">
        <v>26</v>
      </c>
      <c r="D16">
        <f>D11-D6</f>
        <v>3.0000000000000027E-3</v>
      </c>
      <c r="E16">
        <f t="shared" ref="E16:G16" si="2">E11-E6</f>
        <v>0.27899999999999997</v>
      </c>
      <c r="F16">
        <f t="shared" si="2"/>
        <v>0.54200000000000004</v>
      </c>
      <c r="G16">
        <f t="shared" si="2"/>
        <v>0.85299999999999998</v>
      </c>
    </row>
    <row r="18" spans="1:15" x14ac:dyDescent="0.2">
      <c r="A18" t="s">
        <v>46</v>
      </c>
      <c r="B18">
        <f>D11-D6</f>
        <v>3.0000000000000027E-3</v>
      </c>
    </row>
    <row r="20" spans="1:15" x14ac:dyDescent="0.2">
      <c r="A20" t="s">
        <v>43</v>
      </c>
      <c r="B20">
        <v>8.4990999999999997E-2</v>
      </c>
    </row>
    <row r="21" spans="1:15" x14ac:dyDescent="0.2">
      <c r="A21" t="s">
        <v>48</v>
      </c>
      <c r="B21">
        <v>0.99829999999999997</v>
      </c>
    </row>
    <row r="23" spans="1:15" x14ac:dyDescent="0.2">
      <c r="A23" t="s">
        <v>44</v>
      </c>
      <c r="B23" s="10" t="s">
        <v>33</v>
      </c>
      <c r="C23" s="11"/>
      <c r="D23" s="12">
        <v>1</v>
      </c>
      <c r="E23" s="12">
        <v>2</v>
      </c>
      <c r="F23" s="12">
        <v>3</v>
      </c>
      <c r="G23" s="12">
        <v>4</v>
      </c>
      <c r="H23" s="12">
        <v>5</v>
      </c>
      <c r="I23" s="12">
        <v>6</v>
      </c>
      <c r="J23" s="12">
        <v>7</v>
      </c>
      <c r="K23" s="12">
        <v>8</v>
      </c>
      <c r="L23" s="12">
        <v>9</v>
      </c>
      <c r="M23" s="12">
        <v>10</v>
      </c>
      <c r="N23" s="12">
        <v>11</v>
      </c>
      <c r="O23" s="12">
        <v>12</v>
      </c>
    </row>
    <row r="24" spans="1:15" x14ac:dyDescent="0.2">
      <c r="C24" s="12" t="s">
        <v>0</v>
      </c>
      <c r="D24">
        <f>D14-0.003</f>
        <v>0.27199999999999996</v>
      </c>
      <c r="E24">
        <f t="shared" ref="E24:O24" si="3">E14-0.003</f>
        <v>7.0000000000000088E-3</v>
      </c>
      <c r="F24">
        <f t="shared" si="3"/>
        <v>0.26700000000000002</v>
      </c>
      <c r="G24">
        <f t="shared" si="3"/>
        <v>1.4000000000000002E-2</v>
      </c>
      <c r="H24">
        <f t="shared" si="3"/>
        <v>0.32</v>
      </c>
      <c r="I24">
        <f t="shared" si="3"/>
        <v>1.5000000000000003E-2</v>
      </c>
      <c r="J24">
        <f t="shared" si="3"/>
        <v>0.29199999999999998</v>
      </c>
      <c r="K24">
        <f t="shared" si="3"/>
        <v>2.0999999999999994E-2</v>
      </c>
      <c r="L24">
        <f t="shared" si="3"/>
        <v>0.29399999999999998</v>
      </c>
      <c r="M24">
        <f t="shared" si="3"/>
        <v>2.3999999999999997E-2</v>
      </c>
      <c r="N24">
        <f t="shared" si="3"/>
        <v>0.27100000000000002</v>
      </c>
      <c r="O24">
        <f t="shared" si="3"/>
        <v>1.9000000000000006E-2</v>
      </c>
    </row>
    <row r="25" spans="1:15" x14ac:dyDescent="0.2">
      <c r="C25" s="12" t="s">
        <v>13</v>
      </c>
      <c r="D25">
        <f t="shared" ref="D25:O26" si="4">D15-0.003</f>
        <v>0.21300000000000002</v>
      </c>
      <c r="E25">
        <f t="shared" si="4"/>
        <v>1.6000000000000004E-2</v>
      </c>
      <c r="F25">
        <f t="shared" si="4"/>
        <v>0.23299999999999998</v>
      </c>
      <c r="G25">
        <f t="shared" si="4"/>
        <v>1.9000000000000006E-2</v>
      </c>
      <c r="H25">
        <f t="shared" si="4"/>
        <v>0.183</v>
      </c>
      <c r="I25">
        <f t="shared" si="4"/>
        <v>8.0000000000000106E-3</v>
      </c>
      <c r="J25">
        <f t="shared" si="4"/>
        <v>0.155</v>
      </c>
      <c r="K25">
        <f t="shared" si="4"/>
        <v>5.8999999999999997E-2</v>
      </c>
      <c r="L25">
        <f t="shared" si="4"/>
        <v>0.17699999999999999</v>
      </c>
      <c r="M25">
        <f t="shared" si="4"/>
        <v>2.2999999999999996E-2</v>
      </c>
      <c r="N25">
        <f t="shared" si="4"/>
        <v>0.17700000000000002</v>
      </c>
      <c r="O25">
        <f t="shared" si="4"/>
        <v>3.5000000000000003E-2</v>
      </c>
    </row>
    <row r="26" spans="1:15" x14ac:dyDescent="0.2">
      <c r="C26" s="12" t="s">
        <v>26</v>
      </c>
      <c r="D26">
        <f t="shared" si="4"/>
        <v>0</v>
      </c>
      <c r="E26">
        <f t="shared" si="4"/>
        <v>0.27599999999999997</v>
      </c>
      <c r="F26">
        <f t="shared" si="4"/>
        <v>0.53900000000000003</v>
      </c>
      <c r="G26">
        <f t="shared" si="4"/>
        <v>0.85</v>
      </c>
    </row>
    <row r="28" spans="1:15" x14ac:dyDescent="0.2">
      <c r="A28" t="s">
        <v>47</v>
      </c>
      <c r="B28" s="10" t="s">
        <v>33</v>
      </c>
      <c r="C28" s="11"/>
      <c r="D28" s="12">
        <v>1</v>
      </c>
      <c r="E28" s="12">
        <v>2</v>
      </c>
      <c r="F28" s="12">
        <v>3</v>
      </c>
      <c r="G28" s="12">
        <v>4</v>
      </c>
      <c r="H28" s="12">
        <v>5</v>
      </c>
      <c r="I28" s="12">
        <v>6</v>
      </c>
      <c r="J28" s="12">
        <v>7</v>
      </c>
      <c r="K28" s="12">
        <v>8</v>
      </c>
      <c r="L28" s="12">
        <v>9</v>
      </c>
      <c r="M28" s="12">
        <v>10</v>
      </c>
      <c r="N28" s="12">
        <v>11</v>
      </c>
      <c r="O28" s="12">
        <v>12</v>
      </c>
    </row>
    <row r="29" spans="1:15" x14ac:dyDescent="0.2">
      <c r="C29" s="12" t="s">
        <v>0</v>
      </c>
      <c r="D29">
        <f>D24/0.084991</f>
        <v>3.2003388594086428</v>
      </c>
      <c r="E29">
        <f t="shared" ref="E29:O29" si="5">E24/0.084991</f>
        <v>8.2361661823016658E-2</v>
      </c>
      <c r="F29">
        <f t="shared" si="5"/>
        <v>3.1415091009636318</v>
      </c>
      <c r="G29">
        <f t="shared" si="5"/>
        <v>0.16472332364603315</v>
      </c>
      <c r="H29">
        <f t="shared" si="5"/>
        <v>3.765104540480757</v>
      </c>
      <c r="I29">
        <f t="shared" si="5"/>
        <v>0.17648927533503553</v>
      </c>
      <c r="J29">
        <f t="shared" si="5"/>
        <v>3.4356578931886905</v>
      </c>
      <c r="K29">
        <f t="shared" si="5"/>
        <v>0.24708498546904961</v>
      </c>
      <c r="L29">
        <f t="shared" si="5"/>
        <v>3.4591897965666951</v>
      </c>
      <c r="M29">
        <f t="shared" si="5"/>
        <v>0.28238284053605672</v>
      </c>
      <c r="N29">
        <f t="shared" si="5"/>
        <v>3.1885729077196414</v>
      </c>
      <c r="O29">
        <f t="shared" si="5"/>
        <v>0.22355308209104502</v>
      </c>
    </row>
    <row r="30" spans="1:15" x14ac:dyDescent="0.2">
      <c r="C30" s="12" t="s">
        <v>13</v>
      </c>
      <c r="D30">
        <f t="shared" ref="D30:O31" si="6">D25/0.084991</f>
        <v>2.5061477097575042</v>
      </c>
      <c r="E30">
        <f t="shared" si="6"/>
        <v>0.18825522702403788</v>
      </c>
      <c r="F30">
        <f t="shared" si="6"/>
        <v>2.741466743537551</v>
      </c>
      <c r="G30">
        <f t="shared" si="6"/>
        <v>0.22355308209104502</v>
      </c>
      <c r="H30">
        <f t="shared" si="6"/>
        <v>2.1531691590874327</v>
      </c>
      <c r="I30">
        <f t="shared" si="6"/>
        <v>9.4127613512019051E-2</v>
      </c>
      <c r="J30">
        <f t="shared" si="6"/>
        <v>1.8237225117953666</v>
      </c>
      <c r="K30">
        <f t="shared" si="6"/>
        <v>0.69419114965113948</v>
      </c>
      <c r="L30">
        <f t="shared" si="6"/>
        <v>2.0825734489534184</v>
      </c>
      <c r="M30">
        <f t="shared" si="6"/>
        <v>0.27061688884705437</v>
      </c>
      <c r="N30">
        <f t="shared" si="6"/>
        <v>2.0825734489534189</v>
      </c>
      <c r="O30">
        <f t="shared" si="6"/>
        <v>0.41180830911508282</v>
      </c>
    </row>
    <row r="31" spans="1:15" x14ac:dyDescent="0.2">
      <c r="C31" s="12" t="s">
        <v>26</v>
      </c>
      <c r="D31">
        <f t="shared" si="6"/>
        <v>0</v>
      </c>
      <c r="E31">
        <f t="shared" si="6"/>
        <v>3.2474026661646525</v>
      </c>
      <c r="F31">
        <f t="shared" si="6"/>
        <v>6.3418479603722755</v>
      </c>
      <c r="G31">
        <f t="shared" si="6"/>
        <v>10.00105893565201</v>
      </c>
    </row>
    <row r="33" spans="1:15" x14ac:dyDescent="0.2">
      <c r="A33" t="s">
        <v>49</v>
      </c>
      <c r="C33" s="16" t="s">
        <v>50</v>
      </c>
      <c r="D33" s="4" t="s">
        <v>39</v>
      </c>
      <c r="E33" s="5" t="s">
        <v>42</v>
      </c>
      <c r="F33" s="6" t="s">
        <v>40</v>
      </c>
      <c r="G33" s="7" t="s">
        <v>41</v>
      </c>
    </row>
    <row r="34" spans="1:15" x14ac:dyDescent="0.2">
      <c r="C34" s="12" t="s">
        <v>0</v>
      </c>
      <c r="D34">
        <f>E29/D29</f>
        <v>2.5735294117647096E-2</v>
      </c>
      <c r="E34">
        <f>K29/J29</f>
        <v>7.1917808219178064E-2</v>
      </c>
      <c r="F34">
        <f>E30/D30</f>
        <v>7.5117370892018781E-2</v>
      </c>
      <c r="G34">
        <f>K30/J30</f>
        <v>0.38064516129032255</v>
      </c>
    </row>
    <row r="35" spans="1:15" x14ac:dyDescent="0.2">
      <c r="C35" s="12" t="s">
        <v>13</v>
      </c>
      <c r="D35">
        <f>G29/F29</f>
        <v>5.2434456928838961E-2</v>
      </c>
      <c r="E35">
        <f>M29/L29</f>
        <v>8.1632653061224483E-2</v>
      </c>
      <c r="F35">
        <f>G30/F30</f>
        <v>8.1545064377682427E-2</v>
      </c>
      <c r="G35">
        <f>M30/L30</f>
        <v>0.12994350282485875</v>
      </c>
    </row>
    <row r="36" spans="1:15" x14ac:dyDescent="0.2">
      <c r="C36" s="12" t="s">
        <v>26</v>
      </c>
      <c r="D36">
        <f>I29/H29</f>
        <v>4.6875000000000014E-2</v>
      </c>
      <c r="E36">
        <f>O29/N29</f>
        <v>7.0110701107011092E-2</v>
      </c>
      <c r="F36">
        <f>I30/H30</f>
        <v>4.3715846994535582E-2</v>
      </c>
      <c r="G36">
        <f>O30/N30</f>
        <v>0.19774011299435026</v>
      </c>
    </row>
    <row r="40" spans="1:15" x14ac:dyDescent="0.2">
      <c r="A40" s="9" t="s">
        <v>35</v>
      </c>
      <c r="B40" s="10" t="s">
        <v>33</v>
      </c>
      <c r="C40" s="11"/>
      <c r="D40" s="12">
        <v>1</v>
      </c>
      <c r="E40" s="12">
        <v>2</v>
      </c>
      <c r="F40" s="12">
        <v>3</v>
      </c>
      <c r="G40" s="12">
        <v>4</v>
      </c>
      <c r="H40" s="12">
        <v>5</v>
      </c>
      <c r="I40" s="12">
        <v>6</v>
      </c>
      <c r="J40" s="12">
        <v>7</v>
      </c>
      <c r="K40" s="12">
        <v>8</v>
      </c>
      <c r="L40" s="12">
        <v>9</v>
      </c>
      <c r="M40" s="12">
        <v>10</v>
      </c>
      <c r="N40" s="12">
        <v>11</v>
      </c>
      <c r="O40" s="12">
        <v>12</v>
      </c>
    </row>
    <row r="41" spans="1:15" x14ac:dyDescent="0.2">
      <c r="A41" s="1" t="s">
        <v>32</v>
      </c>
      <c r="C41" s="12" t="s">
        <v>36</v>
      </c>
      <c r="D41" s="12">
        <v>0.127</v>
      </c>
      <c r="E41" s="12">
        <v>0.09</v>
      </c>
      <c r="F41" s="12">
        <v>0.13500000000000001</v>
      </c>
      <c r="G41" s="12">
        <v>9.1999999999999998E-2</v>
      </c>
      <c r="H41" s="12">
        <v>0.128</v>
      </c>
      <c r="I41" s="12">
        <v>0.09</v>
      </c>
      <c r="J41" s="12">
        <v>0.123</v>
      </c>
      <c r="K41" s="12">
        <v>8.7999999999999995E-2</v>
      </c>
      <c r="L41" s="12">
        <v>0.114</v>
      </c>
      <c r="M41" s="12">
        <v>9.8000000000000004E-2</v>
      </c>
      <c r="N41" s="12">
        <v>0.11899999999999999</v>
      </c>
      <c r="O41" s="12">
        <v>0.1</v>
      </c>
    </row>
    <row r="42" spans="1:15" x14ac:dyDescent="0.2">
      <c r="C42" s="12" t="s">
        <v>37</v>
      </c>
      <c r="D42" s="12">
        <v>0.126</v>
      </c>
      <c r="E42" s="12">
        <v>9.5000000000000001E-2</v>
      </c>
      <c r="F42" s="12">
        <v>0.125</v>
      </c>
      <c r="G42" s="12">
        <v>9.6000000000000002E-2</v>
      </c>
      <c r="H42" s="12">
        <v>0.123</v>
      </c>
      <c r="I42" s="12">
        <v>9.1999999999999998E-2</v>
      </c>
      <c r="J42" s="12">
        <v>0.122</v>
      </c>
      <c r="K42" s="12">
        <v>9.5000000000000001E-2</v>
      </c>
      <c r="L42" s="12">
        <v>0.12</v>
      </c>
      <c r="M42" s="12">
        <v>0.10100000000000001</v>
      </c>
      <c r="N42" s="12">
        <v>0.112</v>
      </c>
      <c r="O42" s="12">
        <v>0.10199999999999999</v>
      </c>
    </row>
    <row r="43" spans="1:15" x14ac:dyDescent="0.2">
      <c r="C43" s="12" t="s">
        <v>38</v>
      </c>
      <c r="D43" s="12">
        <v>8.5999999999999993E-2</v>
      </c>
      <c r="E43" s="12">
        <v>0.157</v>
      </c>
      <c r="F43" s="12">
        <v>0.23699999999999999</v>
      </c>
      <c r="G43" s="12">
        <v>0.32100000000000001</v>
      </c>
      <c r="H43" s="12"/>
      <c r="I43" s="12"/>
      <c r="J43" s="12"/>
      <c r="K43" s="12"/>
      <c r="L43" s="12"/>
      <c r="M43" s="12"/>
      <c r="N43" s="12"/>
      <c r="O43" s="12"/>
    </row>
    <row r="44" spans="1:15" x14ac:dyDescent="0.2"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 x14ac:dyDescent="0.2">
      <c r="B45" s="10" t="s">
        <v>33</v>
      </c>
      <c r="C45" s="11"/>
      <c r="D45" s="12">
        <v>1</v>
      </c>
      <c r="E45" s="12">
        <v>2</v>
      </c>
      <c r="F45" s="12">
        <v>3</v>
      </c>
      <c r="G45" s="12">
        <v>4</v>
      </c>
      <c r="H45" s="12">
        <v>5</v>
      </c>
      <c r="I45" s="12">
        <v>6</v>
      </c>
      <c r="J45" s="12">
        <v>7</v>
      </c>
      <c r="K45" s="12">
        <v>8</v>
      </c>
      <c r="L45" s="12">
        <v>9</v>
      </c>
      <c r="M45" s="12">
        <v>10</v>
      </c>
      <c r="N45" s="12">
        <v>11</v>
      </c>
      <c r="O45" s="12">
        <v>12</v>
      </c>
    </row>
    <row r="46" spans="1:15" x14ac:dyDescent="0.2">
      <c r="A46" s="1" t="s">
        <v>34</v>
      </c>
      <c r="C46" s="12" t="s">
        <v>36</v>
      </c>
      <c r="D46" s="12">
        <v>0.311</v>
      </c>
      <c r="E46" s="12">
        <v>0.10299999999999999</v>
      </c>
      <c r="F46" s="12">
        <v>0.38400000000000001</v>
      </c>
      <c r="G46" s="12">
        <v>0.1</v>
      </c>
      <c r="H46" s="12">
        <v>0.33600000000000002</v>
      </c>
      <c r="I46" s="12">
        <v>9.9000000000000005E-2</v>
      </c>
      <c r="J46" s="12">
        <v>0.32400000000000001</v>
      </c>
      <c r="K46" s="12">
        <v>0.1</v>
      </c>
      <c r="L46" s="12">
        <v>0.316</v>
      </c>
      <c r="M46" s="12">
        <v>0.108</v>
      </c>
      <c r="N46" s="12">
        <v>0.34599999999999997</v>
      </c>
      <c r="O46" s="12">
        <v>0.11600000000000001</v>
      </c>
    </row>
    <row r="47" spans="1:15" x14ac:dyDescent="0.2">
      <c r="C47" s="12" t="s">
        <v>37</v>
      </c>
      <c r="D47" s="12">
        <v>0.41699999999999998</v>
      </c>
      <c r="E47" s="12">
        <v>0.14499999999999999</v>
      </c>
      <c r="F47" s="12">
        <v>0.443</v>
      </c>
      <c r="G47" s="12">
        <v>0.16</v>
      </c>
      <c r="H47" s="12">
        <v>0.436</v>
      </c>
      <c r="I47" s="12">
        <v>0.127</v>
      </c>
      <c r="J47" s="12">
        <v>0.432</v>
      </c>
      <c r="K47" s="12">
        <v>0.13800000000000001</v>
      </c>
      <c r="L47" s="12">
        <v>0.44900000000000001</v>
      </c>
      <c r="M47" s="12">
        <v>0.21199999999999999</v>
      </c>
      <c r="N47" s="12">
        <v>0.39</v>
      </c>
      <c r="O47" s="12">
        <v>0.16600000000000001</v>
      </c>
    </row>
    <row r="48" spans="1:15" x14ac:dyDescent="0.2">
      <c r="C48" s="12" t="s">
        <v>38</v>
      </c>
      <c r="D48" s="12">
        <v>8.8999999999999996E-2</v>
      </c>
      <c r="E48" s="12">
        <v>0.44500000000000001</v>
      </c>
      <c r="F48" s="12">
        <v>0.84099999999999997</v>
      </c>
      <c r="G48" s="12">
        <v>1.2430000000000001</v>
      </c>
      <c r="H48" s="12"/>
      <c r="I48" s="12"/>
      <c r="J48" s="12"/>
      <c r="K48" s="12"/>
      <c r="L48" s="12"/>
      <c r="M48" s="12"/>
      <c r="N48" s="12"/>
      <c r="O48" s="12"/>
    </row>
    <row r="50" spans="1:15" x14ac:dyDescent="0.2">
      <c r="A50" t="s">
        <v>45</v>
      </c>
      <c r="B50" s="10" t="s">
        <v>33</v>
      </c>
      <c r="C50" s="11"/>
      <c r="D50" s="12">
        <v>1</v>
      </c>
      <c r="E50" s="12">
        <v>2</v>
      </c>
      <c r="F50" s="12">
        <v>3</v>
      </c>
      <c r="G50" s="12">
        <v>4</v>
      </c>
      <c r="H50" s="12">
        <v>5</v>
      </c>
      <c r="I50" s="12">
        <v>6</v>
      </c>
      <c r="J50" s="12">
        <v>7</v>
      </c>
      <c r="K50" s="12">
        <v>8</v>
      </c>
      <c r="L50" s="12">
        <v>9</v>
      </c>
      <c r="M50" s="12">
        <v>10</v>
      </c>
      <c r="N50" s="12">
        <v>11</v>
      </c>
      <c r="O50" s="12">
        <v>12</v>
      </c>
    </row>
    <row r="51" spans="1:15" x14ac:dyDescent="0.2">
      <c r="C51" s="12" t="s">
        <v>36</v>
      </c>
      <c r="D51">
        <f>D46-D41</f>
        <v>0.184</v>
      </c>
      <c r="E51">
        <f t="shared" ref="E51:O51" si="7">E46-E41</f>
        <v>1.2999999999999998E-2</v>
      </c>
      <c r="F51">
        <f t="shared" si="7"/>
        <v>0.249</v>
      </c>
      <c r="G51">
        <f t="shared" si="7"/>
        <v>8.0000000000000071E-3</v>
      </c>
      <c r="H51">
        <f t="shared" si="7"/>
        <v>0.20800000000000002</v>
      </c>
      <c r="I51">
        <f t="shared" si="7"/>
        <v>9.000000000000008E-3</v>
      </c>
      <c r="J51">
        <f t="shared" si="7"/>
        <v>0.20100000000000001</v>
      </c>
      <c r="K51">
        <f t="shared" si="7"/>
        <v>1.2000000000000011E-2</v>
      </c>
      <c r="L51">
        <f t="shared" si="7"/>
        <v>0.20200000000000001</v>
      </c>
      <c r="M51">
        <f t="shared" si="7"/>
        <v>9.999999999999995E-3</v>
      </c>
      <c r="N51">
        <f t="shared" si="7"/>
        <v>0.22699999999999998</v>
      </c>
      <c r="O51">
        <f t="shared" si="7"/>
        <v>1.6E-2</v>
      </c>
    </row>
    <row r="52" spans="1:15" x14ac:dyDescent="0.2">
      <c r="C52" s="12" t="s">
        <v>37</v>
      </c>
      <c r="D52">
        <f t="shared" ref="D52:O53" si="8">D47-D42</f>
        <v>0.29099999999999998</v>
      </c>
      <c r="E52">
        <f t="shared" si="8"/>
        <v>4.9999999999999989E-2</v>
      </c>
      <c r="F52">
        <f t="shared" si="8"/>
        <v>0.318</v>
      </c>
      <c r="G52">
        <f t="shared" si="8"/>
        <v>6.4000000000000001E-2</v>
      </c>
      <c r="H52">
        <f t="shared" si="8"/>
        <v>0.313</v>
      </c>
      <c r="I52">
        <f t="shared" si="8"/>
        <v>3.5000000000000003E-2</v>
      </c>
      <c r="J52">
        <f t="shared" si="8"/>
        <v>0.31</v>
      </c>
      <c r="K52">
        <f t="shared" si="8"/>
        <v>4.300000000000001E-2</v>
      </c>
      <c r="L52">
        <f t="shared" si="8"/>
        <v>0.32900000000000001</v>
      </c>
      <c r="M52">
        <f t="shared" si="8"/>
        <v>0.11099999999999999</v>
      </c>
      <c r="N52">
        <f t="shared" si="8"/>
        <v>0.27800000000000002</v>
      </c>
      <c r="O52">
        <f t="shared" si="8"/>
        <v>6.4000000000000015E-2</v>
      </c>
    </row>
    <row r="53" spans="1:15" x14ac:dyDescent="0.2">
      <c r="C53" s="12" t="s">
        <v>38</v>
      </c>
      <c r="D53">
        <f t="shared" si="8"/>
        <v>3.0000000000000027E-3</v>
      </c>
      <c r="E53">
        <f t="shared" si="8"/>
        <v>0.28800000000000003</v>
      </c>
      <c r="F53">
        <f t="shared" si="8"/>
        <v>0.60399999999999998</v>
      </c>
      <c r="G53">
        <f t="shared" si="8"/>
        <v>0.92200000000000015</v>
      </c>
    </row>
    <row r="55" spans="1:15" x14ac:dyDescent="0.2">
      <c r="A55" t="s">
        <v>46</v>
      </c>
      <c r="B55">
        <f>D53</f>
        <v>3.0000000000000027E-3</v>
      </c>
    </row>
    <row r="57" spans="1:15" x14ac:dyDescent="0.2">
      <c r="A57" t="s">
        <v>43</v>
      </c>
      <c r="B57">
        <v>9.2734999999999998E-2</v>
      </c>
    </row>
    <row r="58" spans="1:15" x14ac:dyDescent="0.2">
      <c r="A58" t="s">
        <v>48</v>
      </c>
      <c r="B58">
        <v>0.99650000000000005</v>
      </c>
    </row>
    <row r="60" spans="1:15" x14ac:dyDescent="0.2">
      <c r="A60" t="s">
        <v>44</v>
      </c>
      <c r="B60" s="10" t="s">
        <v>33</v>
      </c>
      <c r="C60" s="11"/>
      <c r="D60" s="12">
        <v>1</v>
      </c>
      <c r="E60" s="12">
        <v>2</v>
      </c>
      <c r="F60" s="12">
        <v>3</v>
      </c>
      <c r="G60" s="12">
        <v>4</v>
      </c>
      <c r="H60" s="12">
        <v>5</v>
      </c>
      <c r="I60" s="12">
        <v>6</v>
      </c>
      <c r="J60" s="12">
        <v>7</v>
      </c>
      <c r="K60" s="12">
        <v>8</v>
      </c>
      <c r="L60" s="12">
        <v>9</v>
      </c>
      <c r="M60" s="12">
        <v>10</v>
      </c>
      <c r="N60" s="12">
        <v>11</v>
      </c>
      <c r="O60" s="12">
        <v>12</v>
      </c>
    </row>
    <row r="61" spans="1:15" x14ac:dyDescent="0.2">
      <c r="C61" s="12" t="s">
        <v>36</v>
      </c>
      <c r="D61">
        <f>D51-0.003</f>
        <v>0.18099999999999999</v>
      </c>
      <c r="E61">
        <f t="shared" ref="E61:O61" si="9">E51-0.003</f>
        <v>9.9999999999999985E-3</v>
      </c>
      <c r="F61">
        <f t="shared" si="9"/>
        <v>0.246</v>
      </c>
      <c r="G61">
        <f t="shared" si="9"/>
        <v>5.000000000000007E-3</v>
      </c>
      <c r="H61">
        <f t="shared" si="9"/>
        <v>0.20500000000000002</v>
      </c>
      <c r="I61">
        <f t="shared" si="9"/>
        <v>6.0000000000000079E-3</v>
      </c>
      <c r="J61">
        <f t="shared" si="9"/>
        <v>0.19800000000000001</v>
      </c>
      <c r="K61">
        <f t="shared" si="9"/>
        <v>9.0000000000000115E-3</v>
      </c>
      <c r="L61">
        <f t="shared" si="9"/>
        <v>0.19900000000000001</v>
      </c>
      <c r="M61">
        <f t="shared" si="9"/>
        <v>6.9999999999999949E-3</v>
      </c>
      <c r="N61">
        <f t="shared" si="9"/>
        <v>0.22399999999999998</v>
      </c>
      <c r="O61">
        <f t="shared" si="9"/>
        <v>1.3000000000000001E-2</v>
      </c>
    </row>
    <row r="62" spans="1:15" x14ac:dyDescent="0.2">
      <c r="C62" s="12" t="s">
        <v>37</v>
      </c>
      <c r="D62">
        <f t="shared" ref="D62:O63" si="10">D52-0.003</f>
        <v>0.28799999999999998</v>
      </c>
      <c r="E62">
        <f t="shared" si="10"/>
        <v>4.6999999999999986E-2</v>
      </c>
      <c r="F62">
        <f t="shared" si="10"/>
        <v>0.315</v>
      </c>
      <c r="G62">
        <f t="shared" si="10"/>
        <v>6.0999999999999999E-2</v>
      </c>
      <c r="H62">
        <f t="shared" si="10"/>
        <v>0.31</v>
      </c>
      <c r="I62">
        <f t="shared" si="10"/>
        <v>3.2000000000000001E-2</v>
      </c>
      <c r="J62">
        <f t="shared" si="10"/>
        <v>0.307</v>
      </c>
      <c r="K62">
        <f t="shared" si="10"/>
        <v>4.0000000000000008E-2</v>
      </c>
      <c r="L62">
        <f t="shared" si="10"/>
        <v>0.32600000000000001</v>
      </c>
      <c r="M62">
        <f t="shared" si="10"/>
        <v>0.10799999999999998</v>
      </c>
      <c r="N62">
        <f t="shared" si="10"/>
        <v>0.27500000000000002</v>
      </c>
      <c r="O62">
        <f t="shared" si="10"/>
        <v>6.1000000000000013E-2</v>
      </c>
    </row>
    <row r="63" spans="1:15" x14ac:dyDescent="0.2">
      <c r="C63" s="12" t="s">
        <v>38</v>
      </c>
      <c r="D63">
        <f t="shared" si="10"/>
        <v>0</v>
      </c>
      <c r="E63">
        <f t="shared" si="10"/>
        <v>0.28500000000000003</v>
      </c>
      <c r="F63">
        <f t="shared" si="10"/>
        <v>0.60099999999999998</v>
      </c>
      <c r="G63">
        <f t="shared" si="10"/>
        <v>0.91900000000000015</v>
      </c>
    </row>
    <row r="65" spans="1:15" x14ac:dyDescent="0.2">
      <c r="A65" t="s">
        <v>47</v>
      </c>
      <c r="B65" s="10" t="s">
        <v>33</v>
      </c>
      <c r="C65" s="11"/>
      <c r="D65" s="12">
        <v>1</v>
      </c>
      <c r="E65" s="12">
        <v>2</v>
      </c>
      <c r="F65" s="12">
        <v>3</v>
      </c>
      <c r="G65" s="12">
        <v>4</v>
      </c>
      <c r="H65" s="12">
        <v>5</v>
      </c>
      <c r="I65" s="12">
        <v>6</v>
      </c>
      <c r="J65" s="12">
        <v>7</v>
      </c>
      <c r="K65" s="12">
        <v>8</v>
      </c>
      <c r="L65" s="12">
        <v>9</v>
      </c>
      <c r="M65" s="12">
        <v>10</v>
      </c>
      <c r="N65" s="12">
        <v>11</v>
      </c>
      <c r="O65" s="12">
        <v>12</v>
      </c>
    </row>
    <row r="66" spans="1:15" x14ac:dyDescent="0.2">
      <c r="C66" s="12" t="s">
        <v>36</v>
      </c>
      <c r="D66">
        <f>D61/0.092735</f>
        <v>1.9517981344691864</v>
      </c>
      <c r="E66">
        <f t="shared" ref="E66:O66" si="11">E61/0.092735</f>
        <v>0.10783415107564565</v>
      </c>
      <c r="F66">
        <f t="shared" si="11"/>
        <v>2.6527201164608831</v>
      </c>
      <c r="G66">
        <f t="shared" si="11"/>
        <v>5.3917075537822906E-2</v>
      </c>
      <c r="H66">
        <f t="shared" si="11"/>
        <v>2.2106000970507362</v>
      </c>
      <c r="I66">
        <f t="shared" si="11"/>
        <v>6.4700490645387479E-2</v>
      </c>
      <c r="J66">
        <f t="shared" si="11"/>
        <v>2.1351161912977843</v>
      </c>
      <c r="K66">
        <f t="shared" si="11"/>
        <v>9.7050735968081212E-2</v>
      </c>
      <c r="L66">
        <f t="shared" si="11"/>
        <v>2.1458996064053486</v>
      </c>
      <c r="M66">
        <f t="shared" si="11"/>
        <v>7.5483905752951913E-2</v>
      </c>
      <c r="N66">
        <f t="shared" si="11"/>
        <v>2.4154849840944626</v>
      </c>
      <c r="O66">
        <f t="shared" si="11"/>
        <v>0.14018439639833938</v>
      </c>
    </row>
    <row r="67" spans="1:15" x14ac:dyDescent="0.2">
      <c r="C67" s="12" t="s">
        <v>37</v>
      </c>
      <c r="D67">
        <f t="shared" ref="D67:O68" si="12">D62/0.092735</f>
        <v>3.1056235509785948</v>
      </c>
      <c r="E67">
        <f t="shared" si="12"/>
        <v>0.50682051005553441</v>
      </c>
      <c r="F67">
        <f t="shared" si="12"/>
        <v>3.3967757588828382</v>
      </c>
      <c r="G67">
        <f t="shared" si="12"/>
        <v>0.65778832156143852</v>
      </c>
      <c r="H67">
        <f t="shared" si="12"/>
        <v>3.3428586833450153</v>
      </c>
      <c r="I67">
        <f t="shared" si="12"/>
        <v>0.34506928344206611</v>
      </c>
      <c r="J67">
        <f t="shared" si="12"/>
        <v>3.3105084380223215</v>
      </c>
      <c r="K67">
        <f t="shared" si="12"/>
        <v>0.43133660430258269</v>
      </c>
      <c r="L67">
        <f t="shared" si="12"/>
        <v>3.5153933250660487</v>
      </c>
      <c r="M67">
        <f t="shared" si="12"/>
        <v>1.1646088316169729</v>
      </c>
      <c r="N67">
        <f t="shared" si="12"/>
        <v>2.9654391545802561</v>
      </c>
      <c r="O67">
        <f t="shared" si="12"/>
        <v>0.65778832156143863</v>
      </c>
    </row>
    <row r="68" spans="1:15" x14ac:dyDescent="0.2">
      <c r="C68" s="12" t="s">
        <v>38</v>
      </c>
      <c r="D68">
        <f t="shared" si="12"/>
        <v>0</v>
      </c>
      <c r="E68">
        <f t="shared" si="12"/>
        <v>3.0732733056559018</v>
      </c>
      <c r="F68">
        <f t="shared" si="12"/>
        <v>6.4808324796463035</v>
      </c>
      <c r="G68">
        <f t="shared" si="12"/>
        <v>9.9099584838518382</v>
      </c>
    </row>
    <row r="70" spans="1:15" x14ac:dyDescent="0.2">
      <c r="A70" t="s">
        <v>49</v>
      </c>
      <c r="C70" s="16" t="s">
        <v>50</v>
      </c>
      <c r="D70" s="4" t="s">
        <v>39</v>
      </c>
      <c r="E70" s="5" t="s">
        <v>42</v>
      </c>
      <c r="F70" s="6" t="s">
        <v>40</v>
      </c>
      <c r="G70" s="7" t="s">
        <v>41</v>
      </c>
    </row>
    <row r="71" spans="1:15" x14ac:dyDescent="0.2">
      <c r="C71" s="12" t="s">
        <v>36</v>
      </c>
      <c r="D71">
        <f>E66/D66</f>
        <v>5.5248618784530384E-2</v>
      </c>
      <c r="E71">
        <f>K66/J66</f>
        <v>4.5454545454545504E-2</v>
      </c>
      <c r="F71">
        <f>E67/D67</f>
        <v>0.16319444444444439</v>
      </c>
      <c r="G71">
        <f>K67/J67</f>
        <v>0.13029315960912055</v>
      </c>
    </row>
    <row r="72" spans="1:15" x14ac:dyDescent="0.2">
      <c r="C72" s="12" t="s">
        <v>37</v>
      </c>
      <c r="D72">
        <f>G66/F66</f>
        <v>2.0325203252032551E-2</v>
      </c>
      <c r="E72">
        <f>M66/L66</f>
        <v>3.5175879396984903E-2</v>
      </c>
      <c r="F72">
        <f>G67/F67</f>
        <v>0.19365079365079366</v>
      </c>
      <c r="G72">
        <f>M67/L67</f>
        <v>0.33128834355828213</v>
      </c>
    </row>
    <row r="73" spans="1:15" x14ac:dyDescent="0.2">
      <c r="C73" s="12" t="s">
        <v>38</v>
      </c>
      <c r="D73">
        <f>I66/H66</f>
        <v>2.9268292682926866E-2</v>
      </c>
      <c r="E73">
        <f>O66/N66</f>
        <v>5.8035714285714302E-2</v>
      </c>
      <c r="F73">
        <f>I67/H67</f>
        <v>0.1032258064516129</v>
      </c>
      <c r="G73">
        <f>O67/N67</f>
        <v>0.22181818181818183</v>
      </c>
    </row>
  </sheetData>
  <mergeCells count="10">
    <mergeCell ref="B45:C45"/>
    <mergeCell ref="B50:C50"/>
    <mergeCell ref="B60:C60"/>
    <mergeCell ref="B65:C65"/>
    <mergeCell ref="B3:C3"/>
    <mergeCell ref="B8:C8"/>
    <mergeCell ref="B13:C13"/>
    <mergeCell ref="B23:C23"/>
    <mergeCell ref="B28:C28"/>
    <mergeCell ref="B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0B73F-1E6D-0B49-82F2-CB3ADCC55B5A}">
  <dimension ref="A1:M12"/>
  <sheetViews>
    <sheetView workbookViewId="0">
      <selection activeCell="B8" sqref="B8"/>
    </sheetView>
  </sheetViews>
  <sheetFormatPr baseColWidth="10" defaultRowHeight="16" x14ac:dyDescent="0.2"/>
  <sheetData>
    <row r="1" spans="1:13" x14ac:dyDescent="0.2"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</row>
    <row r="2" spans="1:13" ht="30" x14ac:dyDescent="0.2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23" t="s">
        <v>52</v>
      </c>
      <c r="G2" s="23" t="s">
        <v>53</v>
      </c>
      <c r="H2" s="23" t="s">
        <v>7</v>
      </c>
      <c r="I2" s="23" t="s">
        <v>54</v>
      </c>
      <c r="J2" s="20" t="s">
        <v>55</v>
      </c>
      <c r="K2" s="20" t="s">
        <v>56</v>
      </c>
      <c r="L2" s="20" t="s">
        <v>57</v>
      </c>
      <c r="M2" s="20" t="s">
        <v>58</v>
      </c>
    </row>
    <row r="3" spans="1:13" ht="30" x14ac:dyDescent="0.2">
      <c r="A3" s="18" t="s">
        <v>13</v>
      </c>
      <c r="B3" s="21" t="s">
        <v>59</v>
      </c>
      <c r="C3" s="21" t="s">
        <v>60</v>
      </c>
      <c r="D3" s="21" t="s">
        <v>61</v>
      </c>
      <c r="E3" s="21" t="s">
        <v>62</v>
      </c>
      <c r="F3" s="21" t="s">
        <v>63</v>
      </c>
      <c r="G3" s="21" t="s">
        <v>64</v>
      </c>
      <c r="H3" s="21"/>
      <c r="I3" s="21"/>
      <c r="J3" s="21"/>
      <c r="K3" s="21"/>
      <c r="L3" s="21"/>
      <c r="M3" s="21"/>
    </row>
    <row r="4" spans="1:13" x14ac:dyDescent="0.2">
      <c r="A4" s="18" t="s">
        <v>26</v>
      </c>
      <c r="B4" s="25" t="s">
        <v>27</v>
      </c>
      <c r="C4" s="25" t="s">
        <v>28</v>
      </c>
      <c r="D4" s="25" t="s">
        <v>29</v>
      </c>
      <c r="E4" s="25" t="s">
        <v>30</v>
      </c>
      <c r="F4" s="22"/>
      <c r="G4" s="22"/>
      <c r="H4" s="22"/>
      <c r="I4" s="22"/>
      <c r="J4" s="22"/>
      <c r="K4" s="22"/>
      <c r="L4" s="22"/>
      <c r="M4" s="22"/>
    </row>
    <row r="7" spans="1:13" x14ac:dyDescent="0.2">
      <c r="B7" s="24" t="s">
        <v>65</v>
      </c>
    </row>
    <row r="8" spans="1:13" x14ac:dyDescent="0.2">
      <c r="B8" s="4" t="s">
        <v>39</v>
      </c>
    </row>
    <row r="9" spans="1:13" x14ac:dyDescent="0.2">
      <c r="B9" s="5" t="s">
        <v>42</v>
      </c>
    </row>
    <row r="10" spans="1:13" x14ac:dyDescent="0.2">
      <c r="B10" s="6" t="s">
        <v>40</v>
      </c>
    </row>
    <row r="11" spans="1:13" x14ac:dyDescent="0.2">
      <c r="B11" s="7" t="s">
        <v>41</v>
      </c>
    </row>
    <row r="12" spans="1:13" x14ac:dyDescent="0.2">
      <c r="B12" s="15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E5A6-B75D-6F45-964B-BA705CBBF1E5}">
  <dimension ref="A1:O21"/>
  <sheetViews>
    <sheetView workbookViewId="0">
      <selection activeCell="A12" sqref="A12:O21"/>
    </sheetView>
  </sheetViews>
  <sheetFormatPr baseColWidth="10" defaultRowHeight="16" x14ac:dyDescent="0.2"/>
  <sheetData>
    <row r="1" spans="1:15" x14ac:dyDescent="0.2">
      <c r="A1" s="26" t="s">
        <v>31</v>
      </c>
    </row>
    <row r="2" spans="1:15" x14ac:dyDescent="0.2">
      <c r="A2" s="27" t="s">
        <v>32</v>
      </c>
      <c r="B2" s="28" t="s">
        <v>33</v>
      </c>
      <c r="C2" s="11"/>
      <c r="D2" s="29">
        <v>1</v>
      </c>
      <c r="E2" s="29">
        <v>2</v>
      </c>
      <c r="F2" s="29">
        <v>3</v>
      </c>
      <c r="G2" s="29">
        <v>4</v>
      </c>
      <c r="H2" s="29">
        <v>5</v>
      </c>
      <c r="I2" s="29">
        <v>6</v>
      </c>
      <c r="J2" s="29">
        <v>7</v>
      </c>
      <c r="K2" s="29">
        <v>8</v>
      </c>
      <c r="L2" s="29">
        <v>9</v>
      </c>
      <c r="M2" s="29">
        <v>10</v>
      </c>
      <c r="N2" s="29">
        <v>11</v>
      </c>
      <c r="O2" s="29">
        <v>12</v>
      </c>
    </row>
    <row r="3" spans="1:15" x14ac:dyDescent="0.2">
      <c r="B3" s="30"/>
      <c r="C3" s="30" t="s">
        <v>0</v>
      </c>
      <c r="D3" s="29">
        <v>0.13500000000000001</v>
      </c>
      <c r="E3" s="29">
        <v>9.5000000000000001E-2</v>
      </c>
      <c r="F3" s="29">
        <v>0.13600000000000001</v>
      </c>
      <c r="G3" s="29">
        <v>9.4E-2</v>
      </c>
      <c r="H3" s="31">
        <v>0.114</v>
      </c>
      <c r="I3" s="31">
        <v>9.7000000000000003E-2</v>
      </c>
      <c r="J3" s="31">
        <v>0.115</v>
      </c>
      <c r="K3" s="31">
        <v>9.4E-2</v>
      </c>
      <c r="L3" s="29">
        <v>0.115</v>
      </c>
      <c r="M3" s="29">
        <v>9.1999999999999998E-2</v>
      </c>
      <c r="N3" s="29">
        <v>0.11700000000000001</v>
      </c>
      <c r="O3" s="29">
        <v>9.1999999999999998E-2</v>
      </c>
    </row>
    <row r="4" spans="1:15" x14ac:dyDescent="0.2">
      <c r="B4" s="30"/>
      <c r="C4" s="30" t="s">
        <v>13</v>
      </c>
      <c r="D4" s="29">
        <v>0.11</v>
      </c>
      <c r="E4" s="29">
        <v>9.1999999999999998E-2</v>
      </c>
      <c r="F4" s="29">
        <v>0.106</v>
      </c>
      <c r="G4" s="29">
        <v>9.2999999999999999E-2</v>
      </c>
      <c r="H4" s="29">
        <v>0.104</v>
      </c>
      <c r="I4" s="29">
        <v>9.1999999999999998E-2</v>
      </c>
      <c r="J4" s="29"/>
      <c r="K4" s="29"/>
      <c r="L4" s="29"/>
      <c r="M4" s="29"/>
      <c r="N4" s="29"/>
      <c r="O4" s="29"/>
    </row>
    <row r="5" spans="1:15" x14ac:dyDescent="0.2">
      <c r="B5" s="30"/>
      <c r="C5" s="30" t="s">
        <v>26</v>
      </c>
      <c r="D5" s="29">
        <v>8.6999999999999994E-2</v>
      </c>
      <c r="E5" s="29">
        <v>0.14499999999999999</v>
      </c>
      <c r="F5" s="29">
        <v>0.189</v>
      </c>
      <c r="G5" s="29">
        <v>0.26400000000000001</v>
      </c>
      <c r="H5" s="29"/>
      <c r="I5" s="29"/>
      <c r="J5" s="29"/>
      <c r="K5" s="29"/>
      <c r="L5" s="29"/>
      <c r="M5" s="29"/>
      <c r="N5" s="29"/>
      <c r="O5" s="29"/>
    </row>
    <row r="6" spans="1:15" x14ac:dyDescent="0.2">
      <c r="H6" s="32"/>
      <c r="I6" s="32"/>
      <c r="J6" s="32"/>
      <c r="K6" s="32"/>
    </row>
    <row r="7" spans="1:15" x14ac:dyDescent="0.2">
      <c r="A7" s="27" t="s">
        <v>34</v>
      </c>
      <c r="B7" s="28" t="s">
        <v>33</v>
      </c>
      <c r="C7" s="11"/>
      <c r="D7" s="29">
        <v>1</v>
      </c>
      <c r="E7" s="29">
        <v>2</v>
      </c>
      <c r="F7" s="29">
        <v>3</v>
      </c>
      <c r="G7" s="29">
        <v>4</v>
      </c>
      <c r="H7" s="29">
        <v>5</v>
      </c>
      <c r="I7" s="29">
        <v>6</v>
      </c>
      <c r="J7" s="29">
        <v>7</v>
      </c>
      <c r="K7" s="29">
        <v>8</v>
      </c>
      <c r="L7" s="29">
        <v>9</v>
      </c>
      <c r="M7" s="29">
        <v>10</v>
      </c>
      <c r="N7" s="29">
        <v>11</v>
      </c>
      <c r="O7" s="29">
        <v>12</v>
      </c>
    </row>
    <row r="8" spans="1:15" x14ac:dyDescent="0.2">
      <c r="B8" s="30"/>
      <c r="C8" s="30" t="s">
        <v>0</v>
      </c>
      <c r="D8" s="29">
        <v>0.42099999999999999</v>
      </c>
      <c r="E8" s="29">
        <v>0.112</v>
      </c>
      <c r="F8" s="29">
        <v>0.42699999999999999</v>
      </c>
      <c r="G8" s="29">
        <v>0.11600000000000001</v>
      </c>
      <c r="H8" s="31">
        <v>0.28799999999999998</v>
      </c>
      <c r="I8" s="31">
        <v>0.155</v>
      </c>
      <c r="J8" s="31">
        <v>0.29499999999999998</v>
      </c>
      <c r="K8" s="31">
        <v>0.127</v>
      </c>
      <c r="L8" s="29">
        <v>0.311</v>
      </c>
      <c r="M8" s="29">
        <v>0.106</v>
      </c>
      <c r="N8" s="29">
        <v>0.32800000000000001</v>
      </c>
      <c r="O8" s="29">
        <v>0.105</v>
      </c>
    </row>
    <row r="9" spans="1:15" x14ac:dyDescent="0.2">
      <c r="B9" s="30"/>
      <c r="C9" s="30" t="s">
        <v>13</v>
      </c>
      <c r="D9" s="29">
        <v>0.3</v>
      </c>
      <c r="E9" s="29">
        <v>0.111</v>
      </c>
      <c r="F9" s="29">
        <v>0.26900000000000002</v>
      </c>
      <c r="G9" s="29">
        <v>0.11799999999999999</v>
      </c>
      <c r="H9" s="29">
        <v>0.255</v>
      </c>
      <c r="I9" s="29">
        <v>0.111</v>
      </c>
      <c r="J9" s="29"/>
      <c r="K9" s="29"/>
      <c r="L9" s="29"/>
      <c r="M9" s="29"/>
      <c r="N9" s="29"/>
      <c r="O9" s="29"/>
    </row>
    <row r="10" spans="1:15" x14ac:dyDescent="0.2">
      <c r="B10" s="30"/>
      <c r="C10" s="30" t="s">
        <v>26</v>
      </c>
      <c r="D10" s="29">
        <v>8.8999999999999996E-2</v>
      </c>
      <c r="E10" s="29">
        <v>0.41499999999999998</v>
      </c>
      <c r="F10" s="29">
        <v>0.66800000000000004</v>
      </c>
      <c r="G10" s="29">
        <v>1.0740000000000001</v>
      </c>
      <c r="H10" s="29"/>
      <c r="I10" s="29"/>
      <c r="J10" s="29"/>
      <c r="K10" s="29"/>
      <c r="L10" s="29"/>
      <c r="M10" s="29"/>
      <c r="N10" s="29"/>
      <c r="O10" s="29"/>
    </row>
    <row r="12" spans="1:15" x14ac:dyDescent="0.2">
      <c r="A12" s="26" t="s">
        <v>35</v>
      </c>
    </row>
    <row r="13" spans="1:15" x14ac:dyDescent="0.2">
      <c r="A13" s="27" t="s">
        <v>32</v>
      </c>
      <c r="B13" s="28" t="s">
        <v>33</v>
      </c>
      <c r="C13" s="11"/>
      <c r="D13" s="29">
        <v>1</v>
      </c>
      <c r="E13" s="29">
        <v>2</v>
      </c>
      <c r="F13" s="29">
        <v>3</v>
      </c>
      <c r="G13" s="29">
        <v>4</v>
      </c>
      <c r="H13" s="29">
        <v>5</v>
      </c>
      <c r="I13" s="29">
        <v>6</v>
      </c>
      <c r="J13" s="29">
        <v>7</v>
      </c>
      <c r="K13" s="29">
        <v>8</v>
      </c>
      <c r="L13" s="29">
        <v>9</v>
      </c>
      <c r="M13" s="29">
        <v>10</v>
      </c>
      <c r="N13" s="29">
        <v>11</v>
      </c>
      <c r="O13" s="29">
        <v>12</v>
      </c>
    </row>
    <row r="14" spans="1:15" x14ac:dyDescent="0.2">
      <c r="C14" s="30" t="s">
        <v>36</v>
      </c>
      <c r="D14" s="29">
        <v>0.13100000000000001</v>
      </c>
      <c r="E14" s="29">
        <v>9.1999999999999998E-2</v>
      </c>
      <c r="F14" s="29">
        <v>0.125</v>
      </c>
      <c r="G14" s="29">
        <v>9.1999999999999998E-2</v>
      </c>
      <c r="H14" s="29">
        <v>0.10100000000000001</v>
      </c>
      <c r="I14" s="29">
        <v>0.09</v>
      </c>
      <c r="J14" s="29">
        <v>0.107</v>
      </c>
      <c r="K14" s="29">
        <v>9.0999999999999998E-2</v>
      </c>
      <c r="L14" s="29">
        <v>0.11899999999999999</v>
      </c>
      <c r="M14" s="29">
        <v>9.9000000000000005E-2</v>
      </c>
      <c r="N14" s="29">
        <v>0.11700000000000001</v>
      </c>
      <c r="O14" s="29">
        <v>9.1999999999999998E-2</v>
      </c>
    </row>
    <row r="15" spans="1:15" x14ac:dyDescent="0.2">
      <c r="B15" s="30"/>
      <c r="C15" s="30" t="s">
        <v>37</v>
      </c>
      <c r="D15" s="29">
        <v>0.13</v>
      </c>
      <c r="E15" s="29">
        <v>9.4E-2</v>
      </c>
      <c r="F15" s="29">
        <v>0.128</v>
      </c>
      <c r="G15" s="29">
        <v>9.1999999999999998E-2</v>
      </c>
      <c r="H15" s="29">
        <v>0.12</v>
      </c>
      <c r="I15" s="29">
        <v>9.1999999999999998E-2</v>
      </c>
      <c r="J15" s="29"/>
      <c r="K15" s="29"/>
      <c r="L15" s="29"/>
      <c r="M15" s="29"/>
      <c r="N15" s="29"/>
      <c r="O15" s="29"/>
    </row>
    <row r="16" spans="1:15" x14ac:dyDescent="0.2">
      <c r="B16" s="30"/>
      <c r="C16" s="30" t="s">
        <v>38</v>
      </c>
      <c r="D16" s="29">
        <v>8.7999999999999995E-2</v>
      </c>
      <c r="E16" s="29">
        <v>0.154</v>
      </c>
      <c r="F16" s="29">
        <v>0.20599999999999999</v>
      </c>
      <c r="G16" s="29">
        <v>0.27700000000000002</v>
      </c>
      <c r="H16" s="29"/>
      <c r="I16" s="29"/>
      <c r="J16" s="29"/>
      <c r="K16" s="29"/>
      <c r="L16" s="29"/>
      <c r="M16" s="29"/>
      <c r="N16" s="29"/>
      <c r="O16" s="29"/>
    </row>
    <row r="18" spans="1:15" x14ac:dyDescent="0.2">
      <c r="A18" s="27" t="s">
        <v>34</v>
      </c>
      <c r="B18" s="28" t="s">
        <v>33</v>
      </c>
      <c r="C18" s="11"/>
      <c r="D18" s="29">
        <v>1</v>
      </c>
      <c r="E18" s="29">
        <v>2</v>
      </c>
      <c r="F18" s="29">
        <v>3</v>
      </c>
      <c r="G18" s="29">
        <v>4</v>
      </c>
      <c r="H18" s="29">
        <v>5</v>
      </c>
      <c r="I18" s="29">
        <v>6</v>
      </c>
      <c r="J18" s="29">
        <v>7</v>
      </c>
      <c r="K18" s="29">
        <v>8</v>
      </c>
      <c r="L18" s="29">
        <v>9</v>
      </c>
      <c r="M18" s="29">
        <v>10</v>
      </c>
      <c r="N18" s="29">
        <v>11</v>
      </c>
      <c r="O18" s="29">
        <v>12</v>
      </c>
    </row>
    <row r="19" spans="1:15" x14ac:dyDescent="0.2">
      <c r="C19" s="30" t="s">
        <v>36</v>
      </c>
      <c r="D19" s="29">
        <v>0.34899999999999998</v>
      </c>
      <c r="E19" s="29">
        <v>0.11</v>
      </c>
      <c r="F19" s="29">
        <v>0.34499999999999997</v>
      </c>
      <c r="G19" s="29">
        <v>0.105</v>
      </c>
      <c r="H19" s="29">
        <v>0.23400000000000001</v>
      </c>
      <c r="I19" s="29">
        <v>9.8000000000000004E-2</v>
      </c>
      <c r="J19" s="29">
        <v>0.32900000000000001</v>
      </c>
      <c r="K19" s="29">
        <v>0.10100000000000001</v>
      </c>
      <c r="L19" s="29">
        <v>0.36899999999999999</v>
      </c>
      <c r="M19" s="29">
        <v>0.13</v>
      </c>
      <c r="N19" s="29">
        <v>0.376</v>
      </c>
      <c r="O19" s="29">
        <v>0.125</v>
      </c>
    </row>
    <row r="20" spans="1:15" x14ac:dyDescent="0.2">
      <c r="C20" s="30" t="s">
        <v>37</v>
      </c>
      <c r="D20" s="29">
        <v>0.371</v>
      </c>
      <c r="E20" s="29">
        <v>0.11799999999999999</v>
      </c>
      <c r="F20" s="29">
        <v>0.36299999999999999</v>
      </c>
      <c r="G20" s="29">
        <v>0.107</v>
      </c>
      <c r="H20" s="29">
        <v>0.33400000000000002</v>
      </c>
      <c r="I20" s="29">
        <v>0.113</v>
      </c>
      <c r="J20" s="29"/>
      <c r="K20" s="29"/>
      <c r="L20" s="29"/>
      <c r="M20" s="29"/>
      <c r="N20" s="29"/>
      <c r="O20" s="29"/>
    </row>
    <row r="21" spans="1:15" x14ac:dyDescent="0.2">
      <c r="C21" s="30" t="s">
        <v>38</v>
      </c>
      <c r="D21" s="29">
        <v>0.09</v>
      </c>
      <c r="E21" s="29">
        <v>0.43099999999999999</v>
      </c>
      <c r="F21" s="29">
        <v>0.69399999999999995</v>
      </c>
      <c r="G21" s="29">
        <v>1.02</v>
      </c>
      <c r="H21" s="29"/>
      <c r="I21" s="29"/>
      <c r="J21" s="29"/>
      <c r="K21" s="29"/>
      <c r="L21" s="29"/>
      <c r="M21" s="29"/>
      <c r="N21" s="29"/>
      <c r="O21" s="29"/>
    </row>
  </sheetData>
  <mergeCells count="4">
    <mergeCell ref="B2:C2"/>
    <mergeCell ref="B7:C7"/>
    <mergeCell ref="B13:C13"/>
    <mergeCell ref="B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2C03-595B-9B46-B63D-B7FA39A215F8}">
  <dimension ref="A1:O72"/>
  <sheetViews>
    <sheetView tabSelected="1" topLeftCell="A58" workbookViewId="0">
      <selection activeCell="F70" sqref="F70:F71"/>
    </sheetView>
  </sheetViews>
  <sheetFormatPr baseColWidth="10" defaultRowHeight="16" x14ac:dyDescent="0.2"/>
  <cols>
    <col min="1" max="1" width="25.6640625" customWidth="1"/>
  </cols>
  <sheetData>
    <row r="1" spans="1:15" x14ac:dyDescent="0.2">
      <c r="A1" s="26" t="s">
        <v>31</v>
      </c>
    </row>
    <row r="2" spans="1:15" x14ac:dyDescent="0.2">
      <c r="A2" s="27" t="s">
        <v>32</v>
      </c>
      <c r="B2" s="28" t="s">
        <v>33</v>
      </c>
      <c r="C2" s="11"/>
      <c r="D2" s="29">
        <v>1</v>
      </c>
      <c r="E2" s="29">
        <v>2</v>
      </c>
      <c r="F2" s="29">
        <v>3</v>
      </c>
      <c r="G2" s="29">
        <v>4</v>
      </c>
      <c r="H2" s="29">
        <v>5</v>
      </c>
      <c r="I2" s="29">
        <v>6</v>
      </c>
      <c r="J2" s="29">
        <v>7</v>
      </c>
      <c r="K2" s="29">
        <v>8</v>
      </c>
      <c r="L2" s="29">
        <v>9</v>
      </c>
      <c r="M2" s="29">
        <v>10</v>
      </c>
      <c r="N2" s="29">
        <v>11</v>
      </c>
      <c r="O2" s="29">
        <v>12</v>
      </c>
    </row>
    <row r="3" spans="1:15" x14ac:dyDescent="0.2">
      <c r="B3" s="30"/>
      <c r="C3" s="30" t="s">
        <v>0</v>
      </c>
      <c r="D3" s="29">
        <v>0.13500000000000001</v>
      </c>
      <c r="E3" s="29">
        <v>9.5000000000000001E-2</v>
      </c>
      <c r="F3" s="29">
        <v>0.13600000000000001</v>
      </c>
      <c r="G3" s="29">
        <v>9.4E-2</v>
      </c>
      <c r="H3" s="31">
        <v>0.114</v>
      </c>
      <c r="I3" s="31">
        <v>9.7000000000000003E-2</v>
      </c>
      <c r="J3" s="31">
        <v>0.115</v>
      </c>
      <c r="K3" s="31">
        <v>9.4E-2</v>
      </c>
      <c r="L3" s="29">
        <v>0.115</v>
      </c>
      <c r="M3" s="29">
        <v>9.1999999999999998E-2</v>
      </c>
      <c r="N3" s="29">
        <v>0.11700000000000001</v>
      </c>
      <c r="O3" s="29">
        <v>9.1999999999999998E-2</v>
      </c>
    </row>
    <row r="4" spans="1:15" x14ac:dyDescent="0.2">
      <c r="B4" s="30"/>
      <c r="C4" s="30" t="s">
        <v>13</v>
      </c>
      <c r="D4" s="29">
        <v>0.11</v>
      </c>
      <c r="E4" s="29">
        <v>9.1999999999999998E-2</v>
      </c>
      <c r="F4" s="29">
        <v>0.106</v>
      </c>
      <c r="G4" s="29">
        <v>9.2999999999999999E-2</v>
      </c>
      <c r="H4" s="29">
        <v>0.104</v>
      </c>
      <c r="I4" s="29">
        <v>9.1999999999999998E-2</v>
      </c>
      <c r="J4" s="29"/>
      <c r="K4" s="29"/>
      <c r="L4" s="29"/>
      <c r="M4" s="29"/>
      <c r="N4" s="29"/>
      <c r="O4" s="29"/>
    </row>
    <row r="5" spans="1:15" x14ac:dyDescent="0.2">
      <c r="B5" s="30"/>
      <c r="C5" s="30" t="s">
        <v>26</v>
      </c>
      <c r="D5" s="29">
        <v>8.6999999999999994E-2</v>
      </c>
      <c r="E5" s="29">
        <v>0.14499999999999999</v>
      </c>
      <c r="F5" s="29">
        <v>0.189</v>
      </c>
      <c r="G5" s="29">
        <v>0.26400000000000001</v>
      </c>
      <c r="H5" s="29"/>
      <c r="I5" s="29"/>
      <c r="J5" s="29"/>
      <c r="K5" s="29"/>
      <c r="L5" s="29"/>
      <c r="M5" s="29"/>
      <c r="N5" s="29"/>
      <c r="O5" s="29"/>
    </row>
    <row r="6" spans="1:15" x14ac:dyDescent="0.2">
      <c r="H6" s="32"/>
      <c r="I6" s="32"/>
      <c r="J6" s="32"/>
      <c r="K6" s="32"/>
    </row>
    <row r="7" spans="1:15" x14ac:dyDescent="0.2">
      <c r="A7" s="27" t="s">
        <v>34</v>
      </c>
      <c r="B7" s="28" t="s">
        <v>33</v>
      </c>
      <c r="C7" s="11"/>
      <c r="D7" s="29">
        <v>1</v>
      </c>
      <c r="E7" s="29">
        <v>2</v>
      </c>
      <c r="F7" s="29">
        <v>3</v>
      </c>
      <c r="G7" s="29">
        <v>4</v>
      </c>
      <c r="H7" s="29">
        <v>5</v>
      </c>
      <c r="I7" s="29">
        <v>6</v>
      </c>
      <c r="J7" s="29">
        <v>7</v>
      </c>
      <c r="K7" s="29">
        <v>8</v>
      </c>
      <c r="L7" s="29">
        <v>9</v>
      </c>
      <c r="M7" s="29">
        <v>10</v>
      </c>
      <c r="N7" s="29">
        <v>11</v>
      </c>
      <c r="O7" s="29">
        <v>12</v>
      </c>
    </row>
    <row r="8" spans="1:15" x14ac:dyDescent="0.2">
      <c r="B8" s="30"/>
      <c r="C8" s="30" t="s">
        <v>0</v>
      </c>
      <c r="D8" s="29">
        <v>0.42099999999999999</v>
      </c>
      <c r="E8" s="29">
        <v>0.112</v>
      </c>
      <c r="F8" s="29">
        <v>0.42699999999999999</v>
      </c>
      <c r="G8" s="29">
        <v>0.11600000000000001</v>
      </c>
      <c r="H8" s="31">
        <v>0.28799999999999998</v>
      </c>
      <c r="I8" s="31">
        <v>0.155</v>
      </c>
      <c r="J8" s="31">
        <v>0.29499999999999998</v>
      </c>
      <c r="K8" s="31">
        <v>0.127</v>
      </c>
      <c r="L8" s="29">
        <v>0.311</v>
      </c>
      <c r="M8" s="29">
        <v>0.106</v>
      </c>
      <c r="N8" s="29">
        <v>0.32800000000000001</v>
      </c>
      <c r="O8" s="29">
        <v>0.105</v>
      </c>
    </row>
    <row r="9" spans="1:15" x14ac:dyDescent="0.2">
      <c r="B9" s="30"/>
      <c r="C9" s="30" t="s">
        <v>13</v>
      </c>
      <c r="D9" s="29">
        <v>0.3</v>
      </c>
      <c r="E9" s="29">
        <v>0.111</v>
      </c>
      <c r="F9" s="29">
        <v>0.26900000000000002</v>
      </c>
      <c r="G9" s="29">
        <v>0.11799999999999999</v>
      </c>
      <c r="H9" s="29">
        <v>0.255</v>
      </c>
      <c r="I9" s="29">
        <v>0.111</v>
      </c>
      <c r="J9" s="29"/>
      <c r="K9" s="29"/>
      <c r="L9" s="29"/>
      <c r="M9" s="29"/>
      <c r="N9" s="29"/>
      <c r="O9" s="29"/>
    </row>
    <row r="10" spans="1:15" x14ac:dyDescent="0.2">
      <c r="B10" s="30"/>
      <c r="C10" s="30" t="s">
        <v>26</v>
      </c>
      <c r="D10" s="29">
        <v>8.8999999999999996E-2</v>
      </c>
      <c r="E10" s="29">
        <v>0.41499999999999998</v>
      </c>
      <c r="F10" s="29">
        <v>0.66800000000000004</v>
      </c>
      <c r="G10" s="29">
        <v>1.0740000000000001</v>
      </c>
      <c r="H10" s="29"/>
      <c r="I10" s="29"/>
      <c r="J10" s="29"/>
      <c r="K10" s="29"/>
      <c r="L10" s="29"/>
      <c r="M10" s="29"/>
      <c r="N10" s="29"/>
      <c r="O10" s="29"/>
    </row>
    <row r="11" spans="1:15" x14ac:dyDescent="0.2">
      <c r="B11" s="30"/>
      <c r="C11" s="30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5" x14ac:dyDescent="0.2">
      <c r="A12" t="s">
        <v>45</v>
      </c>
      <c r="B12" s="10" t="s">
        <v>33</v>
      </c>
      <c r="C12" s="11"/>
      <c r="D12" s="29">
        <v>1</v>
      </c>
      <c r="E12" s="29">
        <v>2</v>
      </c>
      <c r="F12" s="29">
        <v>3</v>
      </c>
      <c r="G12" s="29">
        <v>4</v>
      </c>
      <c r="H12" s="29">
        <v>5</v>
      </c>
      <c r="I12" s="29">
        <v>6</v>
      </c>
      <c r="J12" s="29">
        <v>7</v>
      </c>
      <c r="K12" s="29">
        <v>8</v>
      </c>
      <c r="L12" s="29">
        <v>9</v>
      </c>
      <c r="M12" s="29">
        <v>10</v>
      </c>
      <c r="N12" s="29">
        <v>11</v>
      </c>
      <c r="O12" s="29">
        <v>12</v>
      </c>
    </row>
    <row r="13" spans="1:15" x14ac:dyDescent="0.2">
      <c r="C13" s="12" t="s">
        <v>0</v>
      </c>
      <c r="D13">
        <f>D8-D3</f>
        <v>0.28599999999999998</v>
      </c>
      <c r="E13">
        <f t="shared" ref="E13:G13" si="0">E8-E3</f>
        <v>1.7000000000000001E-2</v>
      </c>
      <c r="F13">
        <f t="shared" si="0"/>
        <v>0.29099999999999998</v>
      </c>
      <c r="G13">
        <f t="shared" si="0"/>
        <v>2.2000000000000006E-2</v>
      </c>
      <c r="H13" t="s">
        <v>66</v>
      </c>
      <c r="I13" t="s">
        <v>66</v>
      </c>
      <c r="J13" t="s">
        <v>66</v>
      </c>
      <c r="K13" t="s">
        <v>66</v>
      </c>
      <c r="L13">
        <f>L8-L3</f>
        <v>0.19600000000000001</v>
      </c>
      <c r="M13">
        <f t="shared" ref="M13:O13" si="1">M8-M3</f>
        <v>1.3999999999999999E-2</v>
      </c>
      <c r="N13">
        <f t="shared" si="1"/>
        <v>0.21100000000000002</v>
      </c>
      <c r="O13">
        <f t="shared" si="1"/>
        <v>1.2999999999999998E-2</v>
      </c>
    </row>
    <row r="14" spans="1:15" x14ac:dyDescent="0.2">
      <c r="C14" s="12" t="s">
        <v>13</v>
      </c>
      <c r="D14">
        <f t="shared" ref="D14:I15" si="2">D9-D4</f>
        <v>0.19</v>
      </c>
      <c r="E14">
        <f t="shared" si="2"/>
        <v>1.9000000000000003E-2</v>
      </c>
      <c r="F14">
        <f t="shared" si="2"/>
        <v>0.16300000000000003</v>
      </c>
      <c r="G14">
        <f t="shared" si="2"/>
        <v>2.4999999999999994E-2</v>
      </c>
      <c r="H14">
        <f t="shared" si="2"/>
        <v>0.15100000000000002</v>
      </c>
      <c r="I14">
        <f t="shared" si="2"/>
        <v>1.9000000000000003E-2</v>
      </c>
    </row>
    <row r="15" spans="1:15" x14ac:dyDescent="0.2">
      <c r="C15" s="12" t="s">
        <v>26</v>
      </c>
      <c r="D15">
        <f t="shared" si="2"/>
        <v>2.0000000000000018E-3</v>
      </c>
      <c r="E15">
        <f t="shared" si="2"/>
        <v>0.27</v>
      </c>
      <c r="F15">
        <f t="shared" si="2"/>
        <v>0.47900000000000004</v>
      </c>
      <c r="G15">
        <f t="shared" si="2"/>
        <v>0.81</v>
      </c>
    </row>
    <row r="17" spans="1:15" x14ac:dyDescent="0.2">
      <c r="A17" t="s">
        <v>46</v>
      </c>
      <c r="B17">
        <f>D15</f>
        <v>2.0000000000000018E-3</v>
      </c>
    </row>
    <row r="19" spans="1:15" x14ac:dyDescent="0.2">
      <c r="A19" t="s">
        <v>43</v>
      </c>
      <c r="B19">
        <v>7.9804E-2</v>
      </c>
    </row>
    <row r="20" spans="1:15" x14ac:dyDescent="0.2">
      <c r="A20" t="s">
        <v>48</v>
      </c>
      <c r="B20">
        <v>0.99829999999999997</v>
      </c>
    </row>
    <row r="22" spans="1:15" x14ac:dyDescent="0.2">
      <c r="A22" t="s">
        <v>44</v>
      </c>
      <c r="B22" s="10" t="s">
        <v>33</v>
      </c>
      <c r="C22" s="11"/>
      <c r="D22" s="29">
        <v>1</v>
      </c>
      <c r="E22" s="29">
        <v>2</v>
      </c>
      <c r="F22" s="29">
        <v>3</v>
      </c>
      <c r="G22" s="29">
        <v>4</v>
      </c>
      <c r="H22" s="29">
        <v>5</v>
      </c>
      <c r="I22" s="29">
        <v>6</v>
      </c>
      <c r="J22" s="29">
        <v>7</v>
      </c>
      <c r="K22" s="29">
        <v>8</v>
      </c>
      <c r="L22" s="29">
        <v>9</v>
      </c>
      <c r="M22" s="29">
        <v>10</v>
      </c>
      <c r="N22" s="29">
        <v>11</v>
      </c>
      <c r="O22" s="29">
        <v>12</v>
      </c>
    </row>
    <row r="23" spans="1:15" x14ac:dyDescent="0.2">
      <c r="C23" s="12" t="s">
        <v>0</v>
      </c>
      <c r="D23">
        <f>D13-0.002</f>
        <v>0.28399999999999997</v>
      </c>
      <c r="E23">
        <f t="shared" ref="E23:G23" si="3">E13-0.002</f>
        <v>1.5000000000000001E-2</v>
      </c>
      <c r="F23">
        <f t="shared" si="3"/>
        <v>0.28899999999999998</v>
      </c>
      <c r="G23">
        <f t="shared" si="3"/>
        <v>2.0000000000000004E-2</v>
      </c>
      <c r="H23" t="s">
        <v>66</v>
      </c>
      <c r="I23" t="s">
        <v>66</v>
      </c>
      <c r="J23" t="s">
        <v>66</v>
      </c>
      <c r="K23" t="s">
        <v>66</v>
      </c>
      <c r="L23">
        <f>L13-0.002</f>
        <v>0.19400000000000001</v>
      </c>
      <c r="M23">
        <f t="shared" ref="M23:O23" si="4">M13-0.002</f>
        <v>1.1999999999999999E-2</v>
      </c>
      <c r="N23">
        <f t="shared" si="4"/>
        <v>0.20900000000000002</v>
      </c>
      <c r="O23">
        <f t="shared" si="4"/>
        <v>1.0999999999999998E-2</v>
      </c>
    </row>
    <row r="24" spans="1:15" x14ac:dyDescent="0.2">
      <c r="C24" s="12" t="s">
        <v>13</v>
      </c>
      <c r="D24">
        <f t="shared" ref="D24:I25" si="5">D14-0.002</f>
        <v>0.188</v>
      </c>
      <c r="E24">
        <f t="shared" si="5"/>
        <v>1.7000000000000001E-2</v>
      </c>
      <c r="F24">
        <f t="shared" si="5"/>
        <v>0.16100000000000003</v>
      </c>
      <c r="G24">
        <f t="shared" si="5"/>
        <v>2.2999999999999993E-2</v>
      </c>
      <c r="H24">
        <f t="shared" si="5"/>
        <v>0.14900000000000002</v>
      </c>
      <c r="I24">
        <f t="shared" si="5"/>
        <v>1.7000000000000001E-2</v>
      </c>
    </row>
    <row r="25" spans="1:15" x14ac:dyDescent="0.2">
      <c r="C25" s="12" t="s">
        <v>26</v>
      </c>
      <c r="D25">
        <f t="shared" si="5"/>
        <v>0</v>
      </c>
      <c r="E25">
        <f t="shared" si="5"/>
        <v>0.26800000000000002</v>
      </c>
      <c r="F25">
        <f t="shared" si="5"/>
        <v>0.47700000000000004</v>
      </c>
      <c r="G25">
        <f t="shared" si="5"/>
        <v>0.80800000000000005</v>
      </c>
    </row>
    <row r="27" spans="1:15" x14ac:dyDescent="0.2">
      <c r="A27" t="s">
        <v>47</v>
      </c>
      <c r="B27" s="10" t="s">
        <v>33</v>
      </c>
      <c r="C27" s="11"/>
      <c r="D27" s="29">
        <v>1</v>
      </c>
      <c r="E27" s="29">
        <v>2</v>
      </c>
      <c r="F27" s="29">
        <v>3</v>
      </c>
      <c r="G27" s="29">
        <v>4</v>
      </c>
      <c r="H27" s="29">
        <v>5</v>
      </c>
      <c r="I27" s="29">
        <v>6</v>
      </c>
      <c r="J27" s="29">
        <v>7</v>
      </c>
      <c r="K27" s="29">
        <v>8</v>
      </c>
      <c r="L27" s="29">
        <v>9</v>
      </c>
      <c r="M27" s="29">
        <v>10</v>
      </c>
      <c r="N27" s="29">
        <v>11</v>
      </c>
      <c r="O27" s="29">
        <v>12</v>
      </c>
    </row>
    <row r="28" spans="1:15" x14ac:dyDescent="0.2">
      <c r="C28" s="12" t="s">
        <v>0</v>
      </c>
      <c r="D28">
        <f>D23/0.079804</f>
        <v>3.5587188612099641</v>
      </c>
      <c r="E28">
        <f t="shared" ref="E28:G28" si="6">E23/0.079804</f>
        <v>0.18796050323292068</v>
      </c>
      <c r="F28">
        <f t="shared" si="6"/>
        <v>3.6213723622876044</v>
      </c>
      <c r="G28">
        <f t="shared" si="6"/>
        <v>0.25061400431056091</v>
      </c>
      <c r="H28" t="s">
        <v>66</v>
      </c>
      <c r="I28" t="s">
        <v>66</v>
      </c>
      <c r="J28" t="s">
        <v>66</v>
      </c>
      <c r="K28" t="s">
        <v>66</v>
      </c>
      <c r="L28">
        <f>L23/0.079804</f>
        <v>2.4309558418124406</v>
      </c>
      <c r="M28">
        <f t="shared" ref="M28:O28" si="7">M23/0.079804</f>
        <v>0.15036840258633652</v>
      </c>
      <c r="N28">
        <f t="shared" si="7"/>
        <v>2.6189163450453612</v>
      </c>
      <c r="O28">
        <f t="shared" si="7"/>
        <v>0.13783770237080845</v>
      </c>
    </row>
    <row r="29" spans="1:15" x14ac:dyDescent="0.2">
      <c r="C29" s="12" t="s">
        <v>13</v>
      </c>
      <c r="D29">
        <f>D24/0.079804</f>
        <v>2.3557716405192721</v>
      </c>
      <c r="E29">
        <f t="shared" ref="E29:I29" si="8">E24/0.079804</f>
        <v>0.21302190366397675</v>
      </c>
      <c r="F29">
        <f t="shared" si="8"/>
        <v>2.0174427347000154</v>
      </c>
      <c r="G29">
        <f t="shared" si="8"/>
        <v>0.28820610495714494</v>
      </c>
      <c r="H29">
        <f t="shared" si="8"/>
        <v>1.8670743321136787</v>
      </c>
      <c r="I29">
        <f t="shared" si="8"/>
        <v>0.21302190366397675</v>
      </c>
    </row>
    <row r="30" spans="1:15" x14ac:dyDescent="0.2">
      <c r="C30" s="12" t="s">
        <v>26</v>
      </c>
      <c r="D30">
        <f>D25/0.079804</f>
        <v>0</v>
      </c>
      <c r="E30">
        <f t="shared" ref="E30:G30" si="9">E25/0.079804</f>
        <v>3.3582276577615158</v>
      </c>
      <c r="F30">
        <f t="shared" si="9"/>
        <v>5.9771440028068774</v>
      </c>
      <c r="G30">
        <f t="shared" si="9"/>
        <v>10.12480577414666</v>
      </c>
    </row>
    <row r="32" spans="1:15" x14ac:dyDescent="0.2">
      <c r="A32" t="s">
        <v>49</v>
      </c>
      <c r="C32" s="16" t="s">
        <v>50</v>
      </c>
      <c r="D32" s="4" t="s">
        <v>39</v>
      </c>
      <c r="E32" s="5" t="s">
        <v>42</v>
      </c>
      <c r="F32" s="6" t="s">
        <v>40</v>
      </c>
      <c r="G32" s="7" t="s">
        <v>41</v>
      </c>
    </row>
    <row r="33" spans="1:15" x14ac:dyDescent="0.2">
      <c r="C33" s="12" t="s">
        <v>0</v>
      </c>
      <c r="D33">
        <f>E28/D28</f>
        <v>5.2816901408450717E-2</v>
      </c>
      <c r="E33" t="s">
        <v>66</v>
      </c>
      <c r="F33">
        <f>M28/L28</f>
        <v>6.1855670103092779E-2</v>
      </c>
      <c r="G33">
        <f>E29/D29</f>
        <v>9.0425531914893623E-2</v>
      </c>
    </row>
    <row r="34" spans="1:15" x14ac:dyDescent="0.2">
      <c r="C34" s="12" t="s">
        <v>13</v>
      </c>
      <c r="D34">
        <f>G28/F28</f>
        <v>6.9204152249134968E-2</v>
      </c>
      <c r="E34" t="s">
        <v>66</v>
      </c>
      <c r="F34">
        <f>O28/N28</f>
        <v>5.2631578947368404E-2</v>
      </c>
      <c r="G34">
        <f>G29/F29</f>
        <v>0.14285714285714279</v>
      </c>
    </row>
    <row r="35" spans="1:15" x14ac:dyDescent="0.2">
      <c r="C35" s="12" t="s">
        <v>26</v>
      </c>
      <c r="E35" t="s">
        <v>66</v>
      </c>
      <c r="G35">
        <f>I29/H29</f>
        <v>0.11409395973154361</v>
      </c>
    </row>
    <row r="38" spans="1:15" x14ac:dyDescent="0.2">
      <c r="A38" s="26" t="s">
        <v>35</v>
      </c>
    </row>
    <row r="39" spans="1:15" x14ac:dyDescent="0.2">
      <c r="A39" s="27" t="s">
        <v>32</v>
      </c>
      <c r="B39" s="28" t="s">
        <v>33</v>
      </c>
      <c r="C39" s="11"/>
      <c r="D39" s="29">
        <v>1</v>
      </c>
      <c r="E39" s="29">
        <v>2</v>
      </c>
      <c r="F39" s="29">
        <v>3</v>
      </c>
      <c r="G39" s="29">
        <v>4</v>
      </c>
      <c r="H39" s="29">
        <v>5</v>
      </c>
      <c r="I39" s="29">
        <v>6</v>
      </c>
      <c r="J39" s="29">
        <v>7</v>
      </c>
      <c r="K39" s="29">
        <v>8</v>
      </c>
      <c r="L39" s="29">
        <v>9</v>
      </c>
      <c r="M39" s="29">
        <v>10</v>
      </c>
      <c r="N39" s="29">
        <v>11</v>
      </c>
      <c r="O39" s="29">
        <v>12</v>
      </c>
    </row>
    <row r="40" spans="1:15" x14ac:dyDescent="0.2">
      <c r="C40" s="30" t="s">
        <v>36</v>
      </c>
      <c r="D40" s="29">
        <v>0.13100000000000001</v>
      </c>
      <c r="E40" s="29">
        <v>9.1999999999999998E-2</v>
      </c>
      <c r="F40" s="29">
        <v>0.125</v>
      </c>
      <c r="G40" s="29">
        <v>9.1999999999999998E-2</v>
      </c>
      <c r="H40" s="29">
        <v>0.10100000000000001</v>
      </c>
      <c r="I40" s="29">
        <v>0.09</v>
      </c>
      <c r="J40" s="29">
        <v>0.107</v>
      </c>
      <c r="K40" s="29">
        <v>9.0999999999999998E-2</v>
      </c>
      <c r="L40" s="29">
        <v>0.11899999999999999</v>
      </c>
      <c r="M40" s="29">
        <v>9.9000000000000005E-2</v>
      </c>
      <c r="N40" s="29">
        <v>0.11700000000000001</v>
      </c>
      <c r="O40" s="29">
        <v>9.1999999999999998E-2</v>
      </c>
    </row>
    <row r="41" spans="1:15" x14ac:dyDescent="0.2">
      <c r="B41" s="30"/>
      <c r="C41" s="30" t="s">
        <v>37</v>
      </c>
      <c r="D41" s="29">
        <v>0.13</v>
      </c>
      <c r="E41" s="29">
        <v>9.4E-2</v>
      </c>
      <c r="F41" s="29">
        <v>0.128</v>
      </c>
      <c r="G41" s="29">
        <v>9.1999999999999998E-2</v>
      </c>
      <c r="H41" s="29">
        <v>0.12</v>
      </c>
      <c r="I41" s="29">
        <v>9.1999999999999998E-2</v>
      </c>
      <c r="J41" s="29"/>
      <c r="K41" s="29"/>
      <c r="L41" s="29"/>
      <c r="M41" s="29"/>
      <c r="N41" s="29"/>
      <c r="O41" s="29"/>
    </row>
    <row r="42" spans="1:15" x14ac:dyDescent="0.2">
      <c r="B42" s="30"/>
      <c r="C42" s="30" t="s">
        <v>38</v>
      </c>
      <c r="D42" s="29">
        <v>8.7999999999999995E-2</v>
      </c>
      <c r="E42" s="29">
        <v>0.154</v>
      </c>
      <c r="F42" s="29">
        <v>0.20599999999999999</v>
      </c>
      <c r="G42" s="29">
        <v>0.27700000000000002</v>
      </c>
      <c r="H42" s="29"/>
      <c r="I42" s="29"/>
      <c r="J42" s="29"/>
      <c r="K42" s="29"/>
      <c r="L42" s="29"/>
      <c r="M42" s="29"/>
      <c r="N42" s="29"/>
      <c r="O42" s="29"/>
    </row>
    <row r="44" spans="1:15" x14ac:dyDescent="0.2">
      <c r="A44" s="27" t="s">
        <v>34</v>
      </c>
      <c r="B44" s="28" t="s">
        <v>33</v>
      </c>
      <c r="C44" s="11"/>
      <c r="D44" s="29">
        <v>1</v>
      </c>
      <c r="E44" s="29">
        <v>2</v>
      </c>
      <c r="F44" s="29">
        <v>3</v>
      </c>
      <c r="G44" s="29">
        <v>4</v>
      </c>
      <c r="H44" s="29">
        <v>5</v>
      </c>
      <c r="I44" s="29">
        <v>6</v>
      </c>
      <c r="J44" s="29">
        <v>7</v>
      </c>
      <c r="K44" s="29">
        <v>8</v>
      </c>
      <c r="L44" s="29">
        <v>9</v>
      </c>
      <c r="M44" s="29">
        <v>10</v>
      </c>
      <c r="N44" s="29">
        <v>11</v>
      </c>
      <c r="O44" s="29">
        <v>12</v>
      </c>
    </row>
    <row r="45" spans="1:15" x14ac:dyDescent="0.2">
      <c r="C45" s="30" t="s">
        <v>36</v>
      </c>
      <c r="D45" s="29">
        <v>0.34899999999999998</v>
      </c>
      <c r="E45" s="29">
        <v>0.11</v>
      </c>
      <c r="F45" s="29">
        <v>0.34499999999999997</v>
      </c>
      <c r="G45" s="29">
        <v>0.105</v>
      </c>
      <c r="H45" s="29">
        <v>0.23400000000000001</v>
      </c>
      <c r="I45" s="29">
        <v>9.8000000000000004E-2</v>
      </c>
      <c r="J45" s="29">
        <v>0.32900000000000001</v>
      </c>
      <c r="K45" s="29">
        <v>0.10100000000000001</v>
      </c>
      <c r="L45" s="29">
        <v>0.36899999999999999</v>
      </c>
      <c r="M45" s="29">
        <v>0.13</v>
      </c>
      <c r="N45" s="29">
        <v>0.376</v>
      </c>
      <c r="O45" s="29">
        <v>0.125</v>
      </c>
    </row>
    <row r="46" spans="1:15" x14ac:dyDescent="0.2">
      <c r="C46" s="30" t="s">
        <v>37</v>
      </c>
      <c r="D46" s="29">
        <v>0.371</v>
      </c>
      <c r="E46" s="29">
        <v>0.11799999999999999</v>
      </c>
      <c r="F46" s="29">
        <v>0.36299999999999999</v>
      </c>
      <c r="G46" s="29">
        <v>0.107</v>
      </c>
      <c r="H46" s="29">
        <v>0.33400000000000002</v>
      </c>
      <c r="I46" s="29">
        <v>0.113</v>
      </c>
      <c r="J46" s="29"/>
      <c r="K46" s="29"/>
      <c r="L46" s="29"/>
      <c r="M46" s="29"/>
      <c r="N46" s="29"/>
      <c r="O46" s="29"/>
    </row>
    <row r="47" spans="1:15" x14ac:dyDescent="0.2">
      <c r="C47" s="30" t="s">
        <v>38</v>
      </c>
      <c r="D47" s="29">
        <v>0.09</v>
      </c>
      <c r="E47" s="29">
        <v>0.43099999999999999</v>
      </c>
      <c r="F47" s="29">
        <v>0.69399999999999995</v>
      </c>
      <c r="G47" s="29">
        <v>1.02</v>
      </c>
      <c r="H47" s="29"/>
      <c r="I47" s="29"/>
      <c r="J47" s="29"/>
      <c r="K47" s="29"/>
      <c r="L47" s="29"/>
      <c r="M47" s="29"/>
      <c r="N47" s="29"/>
      <c r="O47" s="29"/>
    </row>
    <row r="49" spans="1:15" x14ac:dyDescent="0.2">
      <c r="A49" t="s">
        <v>45</v>
      </c>
      <c r="B49" s="10" t="s">
        <v>33</v>
      </c>
      <c r="C49" s="11"/>
      <c r="D49" s="29">
        <v>1</v>
      </c>
      <c r="E49" s="29">
        <v>2</v>
      </c>
      <c r="F49" s="29">
        <v>3</v>
      </c>
      <c r="G49" s="29">
        <v>4</v>
      </c>
      <c r="H49" s="29">
        <v>5</v>
      </c>
      <c r="I49" s="29">
        <v>6</v>
      </c>
      <c r="J49" s="29">
        <v>7</v>
      </c>
      <c r="K49" s="29">
        <v>8</v>
      </c>
      <c r="L49" s="29">
        <v>9</v>
      </c>
      <c r="M49" s="29">
        <v>10</v>
      </c>
      <c r="N49" s="29">
        <v>11</v>
      </c>
      <c r="O49" s="29">
        <v>12</v>
      </c>
    </row>
    <row r="50" spans="1:15" x14ac:dyDescent="0.2">
      <c r="C50" s="30" t="s">
        <v>36</v>
      </c>
      <c r="D50">
        <f>D45-D40</f>
        <v>0.21799999999999997</v>
      </c>
      <c r="E50">
        <f t="shared" ref="E50:N50" si="10">E45-E40</f>
        <v>1.8000000000000002E-2</v>
      </c>
      <c r="F50">
        <f t="shared" si="10"/>
        <v>0.21999999999999997</v>
      </c>
      <c r="G50">
        <f t="shared" si="10"/>
        <v>1.2999999999999998E-2</v>
      </c>
      <c r="H50">
        <f t="shared" si="10"/>
        <v>0.13300000000000001</v>
      </c>
      <c r="I50">
        <f t="shared" si="10"/>
        <v>8.0000000000000071E-3</v>
      </c>
      <c r="J50">
        <f t="shared" si="10"/>
        <v>0.22200000000000003</v>
      </c>
      <c r="K50">
        <f t="shared" si="10"/>
        <v>1.0000000000000009E-2</v>
      </c>
      <c r="L50">
        <f t="shared" si="10"/>
        <v>0.25</v>
      </c>
      <c r="M50">
        <f t="shared" si="10"/>
        <v>3.1E-2</v>
      </c>
      <c r="N50">
        <f t="shared" si="10"/>
        <v>0.25900000000000001</v>
      </c>
      <c r="O50">
        <f>O45-O40</f>
        <v>3.3000000000000002E-2</v>
      </c>
    </row>
    <row r="51" spans="1:15" x14ac:dyDescent="0.2">
      <c r="C51" s="30" t="s">
        <v>37</v>
      </c>
      <c r="D51">
        <f t="shared" ref="D51:I52" si="11">D46-D41</f>
        <v>0.24099999999999999</v>
      </c>
      <c r="E51">
        <f t="shared" si="11"/>
        <v>2.3999999999999994E-2</v>
      </c>
      <c r="F51">
        <f t="shared" si="11"/>
        <v>0.23499999999999999</v>
      </c>
      <c r="G51">
        <f t="shared" si="11"/>
        <v>1.4999999999999999E-2</v>
      </c>
      <c r="H51">
        <f t="shared" si="11"/>
        <v>0.21400000000000002</v>
      </c>
      <c r="I51">
        <f t="shared" si="11"/>
        <v>2.1000000000000005E-2</v>
      </c>
    </row>
    <row r="52" spans="1:15" x14ac:dyDescent="0.2">
      <c r="C52" s="30" t="s">
        <v>38</v>
      </c>
      <c r="D52">
        <f t="shared" si="11"/>
        <v>2.0000000000000018E-3</v>
      </c>
      <c r="E52">
        <f t="shared" si="11"/>
        <v>0.27700000000000002</v>
      </c>
      <c r="F52">
        <f t="shared" si="11"/>
        <v>0.48799999999999999</v>
      </c>
      <c r="G52">
        <f t="shared" si="11"/>
        <v>0.74299999999999999</v>
      </c>
    </row>
    <row r="54" spans="1:15" x14ac:dyDescent="0.2">
      <c r="A54" t="s">
        <v>46</v>
      </c>
      <c r="B54">
        <f>D52</f>
        <v>2.0000000000000018E-3</v>
      </c>
    </row>
    <row r="56" spans="1:15" x14ac:dyDescent="0.2">
      <c r="A56" t="s">
        <v>43</v>
      </c>
      <c r="B56">
        <v>7.3360999999999996E-2</v>
      </c>
    </row>
    <row r="57" spans="1:15" x14ac:dyDescent="0.2">
      <c r="A57" t="s">
        <v>48</v>
      </c>
      <c r="B57">
        <v>0.99239999999999995</v>
      </c>
    </row>
    <row r="59" spans="1:15" x14ac:dyDescent="0.2">
      <c r="A59" t="s">
        <v>44</v>
      </c>
      <c r="B59" s="10" t="s">
        <v>33</v>
      </c>
      <c r="C59" s="11"/>
      <c r="D59" s="29">
        <v>1</v>
      </c>
      <c r="E59" s="29">
        <v>2</v>
      </c>
      <c r="F59" s="29">
        <v>3</v>
      </c>
      <c r="G59" s="29">
        <v>4</v>
      </c>
      <c r="H59" s="29">
        <v>5</v>
      </c>
      <c r="I59" s="29">
        <v>6</v>
      </c>
      <c r="J59" s="29">
        <v>7</v>
      </c>
      <c r="K59" s="29">
        <v>8</v>
      </c>
      <c r="L59" s="29">
        <v>9</v>
      </c>
      <c r="M59" s="29">
        <v>10</v>
      </c>
      <c r="N59" s="29">
        <v>11</v>
      </c>
      <c r="O59" s="29">
        <v>12</v>
      </c>
    </row>
    <row r="60" spans="1:15" x14ac:dyDescent="0.2">
      <c r="C60" s="30" t="s">
        <v>36</v>
      </c>
      <c r="D60">
        <f>D50-0.002</f>
        <v>0.21599999999999997</v>
      </c>
      <c r="E60">
        <f t="shared" ref="E60:O60" si="12">E50-0.002</f>
        <v>1.6E-2</v>
      </c>
      <c r="F60">
        <f t="shared" si="12"/>
        <v>0.21799999999999997</v>
      </c>
      <c r="G60">
        <f t="shared" si="12"/>
        <v>1.0999999999999998E-2</v>
      </c>
      <c r="H60">
        <f t="shared" si="12"/>
        <v>0.13100000000000001</v>
      </c>
      <c r="I60">
        <f t="shared" si="12"/>
        <v>6.0000000000000071E-3</v>
      </c>
      <c r="J60">
        <f t="shared" si="12"/>
        <v>0.22000000000000003</v>
      </c>
      <c r="K60">
        <f t="shared" si="12"/>
        <v>8.0000000000000088E-3</v>
      </c>
      <c r="L60">
        <f t="shared" si="12"/>
        <v>0.248</v>
      </c>
      <c r="M60">
        <f t="shared" si="12"/>
        <v>2.8999999999999998E-2</v>
      </c>
      <c r="N60">
        <f t="shared" si="12"/>
        <v>0.25700000000000001</v>
      </c>
      <c r="O60">
        <f t="shared" si="12"/>
        <v>3.1E-2</v>
      </c>
    </row>
    <row r="61" spans="1:15" x14ac:dyDescent="0.2">
      <c r="C61" s="30" t="s">
        <v>37</v>
      </c>
      <c r="D61">
        <f t="shared" ref="D61:I62" si="13">D51-0.002</f>
        <v>0.23899999999999999</v>
      </c>
      <c r="E61">
        <f t="shared" si="13"/>
        <v>2.1999999999999992E-2</v>
      </c>
      <c r="F61">
        <f t="shared" si="13"/>
        <v>0.23299999999999998</v>
      </c>
      <c r="G61">
        <f t="shared" si="13"/>
        <v>1.2999999999999999E-2</v>
      </c>
      <c r="H61">
        <f t="shared" si="13"/>
        <v>0.21200000000000002</v>
      </c>
      <c r="I61">
        <f t="shared" si="13"/>
        <v>1.9000000000000003E-2</v>
      </c>
    </row>
    <row r="62" spans="1:15" x14ac:dyDescent="0.2">
      <c r="C62" s="30" t="s">
        <v>38</v>
      </c>
      <c r="D62">
        <f t="shared" si="13"/>
        <v>0</v>
      </c>
      <c r="E62">
        <f t="shared" si="13"/>
        <v>0.27500000000000002</v>
      </c>
      <c r="F62">
        <f t="shared" si="13"/>
        <v>0.48599999999999999</v>
      </c>
      <c r="G62">
        <f t="shared" si="13"/>
        <v>0.74099999999999999</v>
      </c>
    </row>
    <row r="64" spans="1:15" x14ac:dyDescent="0.2">
      <c r="A64" t="s">
        <v>47</v>
      </c>
      <c r="B64" s="10" t="s">
        <v>33</v>
      </c>
      <c r="C64" s="11"/>
      <c r="D64" s="29">
        <v>1</v>
      </c>
      <c r="E64" s="29">
        <v>2</v>
      </c>
      <c r="F64" s="29">
        <v>3</v>
      </c>
      <c r="G64" s="29">
        <v>4</v>
      </c>
      <c r="H64" s="29">
        <v>5</v>
      </c>
      <c r="I64" s="29">
        <v>6</v>
      </c>
      <c r="J64" s="29">
        <v>7</v>
      </c>
      <c r="K64" s="29">
        <v>8</v>
      </c>
      <c r="L64" s="29">
        <v>9</v>
      </c>
      <c r="M64" s="29">
        <v>10</v>
      </c>
      <c r="N64" s="29">
        <v>11</v>
      </c>
      <c r="O64" s="29">
        <v>12</v>
      </c>
    </row>
    <row r="65" spans="1:15" x14ac:dyDescent="0.2">
      <c r="C65" s="30" t="s">
        <v>36</v>
      </c>
      <c r="D65">
        <f>D60/0.073361</f>
        <v>2.9443437248674362</v>
      </c>
      <c r="E65">
        <f t="shared" ref="E65:O65" si="14">E60/0.073361</f>
        <v>0.21809953517536568</v>
      </c>
      <c r="F65">
        <f t="shared" si="14"/>
        <v>2.971606166764357</v>
      </c>
      <c r="G65">
        <f t="shared" si="14"/>
        <v>0.14994343043306388</v>
      </c>
      <c r="H65">
        <f t="shared" si="14"/>
        <v>1.7856899442483065</v>
      </c>
      <c r="I65">
        <f t="shared" si="14"/>
        <v>8.1787325690762219E-2</v>
      </c>
      <c r="J65">
        <f t="shared" si="14"/>
        <v>2.9988686086612786</v>
      </c>
      <c r="K65">
        <f t="shared" si="14"/>
        <v>0.10904976758768295</v>
      </c>
      <c r="L65">
        <f t="shared" si="14"/>
        <v>3.3805427952181679</v>
      </c>
      <c r="M65">
        <f t="shared" si="14"/>
        <v>0.39530540750535026</v>
      </c>
      <c r="N65">
        <f t="shared" si="14"/>
        <v>3.503223783754311</v>
      </c>
      <c r="O65">
        <f t="shared" si="14"/>
        <v>0.42256784940227099</v>
      </c>
    </row>
    <row r="66" spans="1:15" x14ac:dyDescent="0.2">
      <c r="C66" s="30" t="s">
        <v>37</v>
      </c>
      <c r="D66">
        <f t="shared" ref="D66:I67" si="15">D61/0.073361</f>
        <v>3.2578618066820244</v>
      </c>
      <c r="E66">
        <f t="shared" si="15"/>
        <v>0.2998868608661277</v>
      </c>
      <c r="F66">
        <f t="shared" si="15"/>
        <v>3.1760744809912622</v>
      </c>
      <c r="G66">
        <f t="shared" si="15"/>
        <v>0.17720587232998461</v>
      </c>
      <c r="H66">
        <f t="shared" si="15"/>
        <v>2.8898188410735952</v>
      </c>
      <c r="I66">
        <f t="shared" si="15"/>
        <v>0.25899319802074677</v>
      </c>
    </row>
    <row r="67" spans="1:15" x14ac:dyDescent="0.2">
      <c r="C67" s="30" t="s">
        <v>38</v>
      </c>
      <c r="D67">
        <f t="shared" si="15"/>
        <v>0</v>
      </c>
      <c r="E67">
        <f t="shared" si="15"/>
        <v>3.7485857608265976</v>
      </c>
      <c r="F67">
        <f t="shared" si="15"/>
        <v>6.6247733809517317</v>
      </c>
      <c r="G67">
        <f t="shared" si="15"/>
        <v>10.100734722809122</v>
      </c>
    </row>
    <row r="69" spans="1:15" x14ac:dyDescent="0.2">
      <c r="A69" t="s">
        <v>49</v>
      </c>
      <c r="C69" s="16" t="s">
        <v>50</v>
      </c>
      <c r="D69" s="4" t="s">
        <v>39</v>
      </c>
      <c r="E69" s="5" t="s">
        <v>42</v>
      </c>
      <c r="F69" s="6" t="s">
        <v>40</v>
      </c>
      <c r="G69" s="7" t="s">
        <v>41</v>
      </c>
    </row>
    <row r="70" spans="1:15" x14ac:dyDescent="0.2">
      <c r="C70" s="30" t="s">
        <v>36</v>
      </c>
      <c r="D70">
        <f>E65/D65</f>
        <v>7.4074074074074084E-2</v>
      </c>
      <c r="E70">
        <f>I65/H65</f>
        <v>4.58015267175573E-2</v>
      </c>
      <c r="F70">
        <f>M65/L65</f>
        <v>0.11693548387096774</v>
      </c>
      <c r="G70">
        <f>E66/D66</f>
        <v>9.2050209205020897E-2</v>
      </c>
    </row>
    <row r="71" spans="1:15" x14ac:dyDescent="0.2">
      <c r="C71" s="30" t="s">
        <v>37</v>
      </c>
      <c r="D71">
        <f>G65/F65</f>
        <v>5.0458715596330271E-2</v>
      </c>
      <c r="E71">
        <f>K65/J65</f>
        <v>3.6363636363636397E-2</v>
      </c>
      <c r="F71">
        <f>O65/N65</f>
        <v>0.12062256809338522</v>
      </c>
      <c r="G71">
        <f>G66/F66</f>
        <v>5.5793991416309023E-2</v>
      </c>
    </row>
    <row r="72" spans="1:15" x14ac:dyDescent="0.2">
      <c r="C72" s="30" t="s">
        <v>38</v>
      </c>
      <c r="D72" t="s">
        <v>66</v>
      </c>
      <c r="E72" t="s">
        <v>66</v>
      </c>
      <c r="F72" t="s">
        <v>66</v>
      </c>
      <c r="G72">
        <f>I66/H66</f>
        <v>8.962264150943397E-2</v>
      </c>
    </row>
  </sheetData>
  <mergeCells count="10">
    <mergeCell ref="B49:C49"/>
    <mergeCell ref="B59:C59"/>
    <mergeCell ref="B64:C64"/>
    <mergeCell ref="B2:C2"/>
    <mergeCell ref="B7:C7"/>
    <mergeCell ref="B39:C39"/>
    <mergeCell ref="B44:C44"/>
    <mergeCell ref="B12:C12"/>
    <mergeCell ref="B22:C22"/>
    <mergeCell ref="B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Expt1-plate map</vt:lpstr>
      <vt:lpstr>Expt1-(raw) data</vt:lpstr>
      <vt:lpstr>Expt1-(processed) data</vt:lpstr>
      <vt:lpstr>Expt2-plate map</vt:lpstr>
      <vt:lpstr>Expt2-(raw) data</vt:lpstr>
      <vt:lpstr>Expt2-(processed)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Arrieta</dc:creator>
  <cp:lastModifiedBy>Mario Arrieta</cp:lastModifiedBy>
  <dcterms:created xsi:type="dcterms:W3CDTF">2022-08-29T23:40:47Z</dcterms:created>
  <dcterms:modified xsi:type="dcterms:W3CDTF">2022-08-30T01:24:43Z</dcterms:modified>
</cp:coreProperties>
</file>