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1.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people.ey.com/personal/mario_merida_baglietto_es_ey_com/Documents/"/>
    </mc:Choice>
  </mc:AlternateContent>
  <xr:revisionPtr revIDLastSave="0" documentId="8_{C9114C6D-C0B6-4B00-B027-56344FB51BEE}" xr6:coauthVersionLast="47" xr6:coauthVersionMax="47" xr10:uidLastSave="{00000000-0000-0000-0000-000000000000}"/>
  <bookViews>
    <workbookView xWindow="-110" yWindow="-110" windowWidth="19420" windowHeight="11500" tabRatio="889" activeTab="17"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0"/>
    <pivotCache cacheId="15"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7" l="1"/>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<sst xmlns="http://schemas.openxmlformats.org/spreadsheetml/2006/main" count="2158" uniqueCount="138">
  <si>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</si>
  <si>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</si>
  <si>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</si>
  <si>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</si>
  <si>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</si>
  <si>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</si>
  <si>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</si>
  <si>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</si>
  <si>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</si>
  <si>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</si>
  <si>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</si>
  <si>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</si>
  <si>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</si>
  <si>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</si>
  <si>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</si>
  <si>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</si>
  <si>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</si>
  <si>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</si>
  <si>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</si>
  <si>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</si>
  <si>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</si>
  <si>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</si>
  <si>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</si>
  <si>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</si>
  <si>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</si>
  <si>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</si>
  <si>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</si>
  <si>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</si>
  <si>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</si>
  <si>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</si>
  <si>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</si>
  <si>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</si>
  <si>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</si>
  <si>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</si>
  <si>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</si>
  <si>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</si>
  <si>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</si>
  <si>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</si>
  <si>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</si>
  <si>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</si>
  <si>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</si>
  <si>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</si>
  <si>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</si>
  <si>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</si>
  <si>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</si>
  <si>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</si>
  <si>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</si>
  <si>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</si>
  <si>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</si>
  <si>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</si>
  <si>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</si>
  <si>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</si>
  <si>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</si>
  <si>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</si>
  <si>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</si>
  <si>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</si>
  <si>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</si>
  <si>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</si>
  <si>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</si>
  <si>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</si>
  <si>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</si>
  <si>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</si>
  <si>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</si>
  <si>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</si>
  <si>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</si>
  <si>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</si>
  <si>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</si>
  <si>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</si>
  <si>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</si>
  <si>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</si>
  <si>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</si>
  <si>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</si>
  <si>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</si>
  <si>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</si>
  <si>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</si>
  <si>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</si>
  <si>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</si>
  <si>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</si>
  <si>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</si>
  <si>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</si>
  <si>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</si>
  <si>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</si>
  <si>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</si>
  <si>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</si>
  <si>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</si>
  <si>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</si>
  <si>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</si>
  <si>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</si>
  <si>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</si>
  <si>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</si>
  <si>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</si>
  <si>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</si>
  <si>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</si>
  <si>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</si>
  <si>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</si>
  <si>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</si>
  <si>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</si>
  <si>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</si>
  <si>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</si>
  <si>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</si>
  <si>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</si>
  <si>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</si>
  <si>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</si>
  <si>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</si>
  <si>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</si>
  <si>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</si>
  <si>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</si>
  <si>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</si>
  <si>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</si>
  <si>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</si>
  <si>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</si>
  <si>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</si>
  <si>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</si>
  <si>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</si>
  <si>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</si>
  <si>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</si>
  <si>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</si>
  <si>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</si>
  <si>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</si>
  <si>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</si>
  <si>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</si>
  <si>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</si>
  <si>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</si>
  <si>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</si>
  <si>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</si>
  <si>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</si>
  <si>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</si>
  <si>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</si>
  <si>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</si>
  <si>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</si>
  <si>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</si>
  <si>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</si>
  <si>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</si>
  <si>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</si>
  <si>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</si>
  <si>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</si>
  <si>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Uno es más útil para ver dos cantidades que se pueden sumar y comparar.</t>
  </si>
  <si>
    <t>Sí, suman 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</si>
</sst>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58">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24">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0" fillId="0" borderId="0" xfId="0" applyAlignment="1">
      <alignment horizontal="center" wrapText="1"/>
    </xf>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2" fillId="3" borderId="54" xfId="0" applyFont="1" applyFill="1" applyBorder="1" applyAlignment="1">
      <alignment horizontal="center"/>
    </xf>
    <xf numFmtId="0" fontId="0" fillId="0" borderId="34" xfId="0" applyBorder="1" applyAlignment="1">
      <alignment horizontal="center"/>
    </xf>
    <xf numFmtId="0" fontId="0" fillId="0" borderId="55" xfId="0" applyBorder="1" applyAlignment="1">
      <alignment horizontal="center"/>
    </xf>
    <xf numFmtId="165" fontId="1" fillId="0" borderId="56" xfId="1" applyNumberFormat="1" applyFont="1" applyBorder="1"/>
    <xf numFmtId="165" fontId="1" fillId="0" borderId="57" xfId="1" applyNumberFormat="1" applyFont="1" applyBorder="1"/>
  </cellXfs>
  <cellStyles count="3">
    <cellStyle name="Comma" xfId="1" builtinId="3"/>
    <cellStyle name="Hyperlink" xfId="2" builtinId="8"/>
    <cellStyle name="Normal" xfId="0" builtinId="0"/>
  </cellStyles>
  <dxfs count="5">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indexed="64"/>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center" vertical="bottom" textRotation="0" wrapText="0" indent="0" justifyLastLine="0" shrinkToFit="0" readingOrder="0"/>
      <border diagonalUp="0" diagonalDown="0">
        <left/>
        <right style="thin">
          <color theme="0" tint="-0.14996795556505021"/>
        </right>
        <top style="thin">
          <color theme="0" tint="-0.14996795556505021"/>
        </top>
        <bottom style="thin">
          <color theme="0" tint="-0.14996795556505021"/>
        </bottom>
        <vertical/>
        <horizontal/>
      </border>
    </dxf>
    <dxf>
      <border outline="0">
        <left style="thin">
          <color indexed="64"/>
        </lef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3-EE2C-4339-AF41-B743257E6E66}"/>
            </c:ext>
          </c:extLst>
        </c:ser>
        <c:ser>
          <c:idx val="1"/>
          <c:order val="1"/>
          <c:tx>
            <c:strRef>
              <c:f>'bar charts'!$E$3</c:f>
              <c:strCache>
                <c:ptCount val="1"/>
                <c:pt idx="0">
                  <c:v>Profits</c:v>
                </c:pt>
              </c:strCache>
            </c:strRef>
          </c:tx>
          <c:spPr>
            <a:solidFill>
              <a:schemeClr val="accent2"/>
            </a:solidFill>
            <a:ln>
              <a:noFill/>
            </a:ln>
            <a:effectLst/>
          </c:spPr>
          <c:invertIfNegative val="0"/>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4-EE2C-4339-AF41-B743257E6E66}"/>
            </c:ext>
          </c:extLst>
        </c:ser>
        <c:dLbls>
          <c:showLegendKey val="0"/>
          <c:showVal val="0"/>
          <c:showCatName val="0"/>
          <c:showSerName val="0"/>
          <c:showPercent val="0"/>
          <c:showBubbleSize val="0"/>
        </c:dLbls>
        <c:gapWidth val="219"/>
        <c:overlap val="-27"/>
        <c:axId val="33699200"/>
        <c:axId val="33747200"/>
      </c:barChart>
      <c:catAx>
        <c:axId val="336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747200"/>
        <c:crosses val="autoZero"/>
        <c:auto val="1"/>
        <c:lblAlgn val="ctr"/>
        <c:lblOffset val="100"/>
        <c:noMultiLvlLbl val="0"/>
      </c:catAx>
      <c:valAx>
        <c:axId val="3374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9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 16-09 C Mario Mérida.xlsx]Sheet1!PivotTable5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_(* #,##0_);_(* \(#,##0\);_(* "-"??_);_(@_)</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_(* #,##0_);_(* \(#,##0\);_(* "-"??_);_(@_)</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_(* #,##0_);_(* \(#,##0\);_(* "-"??_);_(@_)</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21A1-4BB2-B3A9-BD283FF2CA99}"/>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21A1-4BB2-B3A9-BD283FF2CA99}"/>
            </c:ext>
          </c:extLst>
        </c:ser>
        <c:dLbls>
          <c:showLegendKey val="0"/>
          <c:showVal val="0"/>
          <c:showCatName val="0"/>
          <c:showSerName val="0"/>
          <c:showPercent val="0"/>
          <c:showBubbleSize val="0"/>
        </c:dLbls>
        <c:gapWidth val="150"/>
        <c:overlap val="100"/>
        <c:axId val="33660800"/>
        <c:axId val="33675200"/>
      </c:barChart>
      <c:catAx>
        <c:axId val="3366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75200"/>
        <c:crosses val="autoZero"/>
        <c:auto val="1"/>
        <c:lblAlgn val="ctr"/>
        <c:lblOffset val="100"/>
        <c:noMultiLvlLbl val="0"/>
      </c:catAx>
      <c:valAx>
        <c:axId val="3367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6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a:t>
            </a:r>
            <a:r>
              <a:rPr lang="en-US" b="1" baseline="0"/>
              <a:t> </a:t>
            </a:r>
            <a:r>
              <a:rPr lang="en-US" b="1"/>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Profits</c:v>
          </c:tx>
          <c:spPr>
            <a:solidFill>
              <a:srgbClr val="00B050"/>
            </a:solidFill>
            <a:ln>
              <a:noFill/>
            </a:ln>
            <a:effectLst/>
          </c:spPr>
          <c:invertIfNegative val="1"/>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Timeline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4ED6-4CA9-BC79-0D9E84A6A86C}"/>
            </c:ext>
          </c:extLst>
        </c:ser>
        <c:dLbls>
          <c:showLegendKey val="0"/>
          <c:showVal val="0"/>
          <c:showCatName val="0"/>
          <c:showSerName val="0"/>
          <c:showPercent val="0"/>
          <c:showBubbleSize val="0"/>
        </c:dLbls>
        <c:marker val="1"/>
        <c:smooth val="0"/>
        <c:axId val="33669440"/>
        <c:axId val="33689120"/>
      </c:lineChart>
      <c:lineChart>
        <c:grouping val="standard"/>
        <c:varyColors val="0"/>
        <c:ser>
          <c:idx val="1"/>
          <c:order val="1"/>
          <c:tx>
            <c:v>No of calls</c:v>
          </c:tx>
          <c:spPr>
            <a:ln w="28575" cap="rnd">
              <a:solidFill>
                <a:schemeClr val="accent2"/>
              </a:solidFill>
              <a:round/>
            </a:ln>
            <a:effectLst/>
          </c:spPr>
          <c:marker>
            <c:symbol val="none"/>
          </c:marker>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1-4ED6-4CA9-BC79-0D9E84A6A86C}"/>
            </c:ext>
          </c:extLst>
        </c:ser>
        <c:dLbls>
          <c:showLegendKey val="0"/>
          <c:showVal val="0"/>
          <c:showCatName val="0"/>
          <c:showSerName val="0"/>
          <c:showPercent val="0"/>
          <c:showBubbleSize val="0"/>
        </c:dLbls>
        <c:marker val="1"/>
        <c:smooth val="0"/>
        <c:axId val="33685760"/>
        <c:axId val="33688160"/>
      </c:lineChart>
      <c:catAx>
        <c:axId val="3366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89120"/>
        <c:crosses val="autoZero"/>
        <c:auto val="1"/>
        <c:lblAlgn val="ctr"/>
        <c:lblOffset val="100"/>
        <c:noMultiLvlLbl val="0"/>
      </c:catAx>
      <c:valAx>
        <c:axId val="336891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69440"/>
        <c:crosses val="autoZero"/>
        <c:crossBetween val="between"/>
      </c:valAx>
      <c:valAx>
        <c:axId val="3368816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85760"/>
        <c:crosses val="max"/>
        <c:crossBetween val="between"/>
      </c:valAx>
      <c:catAx>
        <c:axId val="33685760"/>
        <c:scaling>
          <c:orientation val="minMax"/>
        </c:scaling>
        <c:delete val="1"/>
        <c:axPos val="b"/>
        <c:majorTickMark val="out"/>
        <c:minorTickMark val="none"/>
        <c:tickLblPos val="nextTo"/>
        <c:crossAx val="3368816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log"/>
            <c:forward val="5"/>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CE98-4C5C-A377-534867176AC6}"/>
            </c:ext>
          </c:extLst>
        </c:ser>
        <c:dLbls>
          <c:showLegendKey val="0"/>
          <c:showVal val="0"/>
          <c:showCatName val="0"/>
          <c:showSerName val="0"/>
          <c:showPercent val="0"/>
          <c:showBubbleSize val="0"/>
        </c:dLbls>
        <c:gapWidth val="219"/>
        <c:overlap val="-27"/>
        <c:axId val="33669920"/>
        <c:axId val="33688640"/>
      </c:barChart>
      <c:catAx>
        <c:axId val="3366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88640"/>
        <c:crosses val="autoZero"/>
        <c:auto val="1"/>
        <c:lblAlgn val="ctr"/>
        <c:lblOffset val="100"/>
        <c:noMultiLvlLbl val="0"/>
      </c:catAx>
      <c:valAx>
        <c:axId val="3368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669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Cities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Cities</a:t>
          </a:r>
        </a:p>
      </cx:txPr>
    </cx:title>
    <cx:plotArea>
      <cx:plotAreaRegion>
        <cx:series layoutId="treemap" uniqueId="{53BA56E4-FAD0-4C14-B04D-2A766536F644}">
          <cx:tx>
            <cx:txData>
              <cx:f>_xlchart.v1.7</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6</xdr:col>
      <xdr:colOff>129646</xdr:colOff>
      <xdr:row>0</xdr:row>
      <xdr:rowOff>96838</xdr:rowOff>
    </xdr:from>
    <xdr:to>
      <xdr:col>13</xdr:col>
      <xdr:colOff>441854</xdr:colOff>
      <xdr:row>15</xdr:row>
      <xdr:rowOff>61913</xdr:rowOff>
    </xdr:to>
    <xdr:graphicFrame macro="">
      <xdr:nvGraphicFramePr>
        <xdr:cNvPr id="2" name="Chart 1">
          <a:extLst>
            <a:ext uri="{FF2B5EF4-FFF2-40B4-BE49-F238E27FC236}">
              <a16:creationId xmlns:a16="http://schemas.microsoft.com/office/drawing/2014/main" id="{04767BBE-1143-2831-C882-DA7989A26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124354</xdr:colOff>
      <xdr:row>16</xdr:row>
      <xdr:rowOff>1588</xdr:rowOff>
    </xdr:from>
    <xdr:to>
      <xdr:col>13</xdr:col>
      <xdr:colOff>436562</xdr:colOff>
      <xdr:row>30</xdr:row>
      <xdr:rowOff>151871</xdr:rowOff>
    </xdr:to>
    <xdr:graphicFrame macro="">
      <xdr:nvGraphicFramePr>
        <xdr:cNvPr id="3" name="Chart 2">
          <a:extLst>
            <a:ext uri="{FF2B5EF4-FFF2-40B4-BE49-F238E27FC236}">
              <a16:creationId xmlns:a16="http://schemas.microsoft.com/office/drawing/2014/main" id="{CB6087D4-EDBE-A3BF-0B41-AF54CA605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4"/>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594591</xdr:colOff>
      <xdr:row>2</xdr:row>
      <xdr:rowOff>88900</xdr:rowOff>
    </xdr:from>
    <xdr:to>
      <xdr:col>12</xdr:col>
      <xdr:colOff>271318</xdr:colOff>
      <xdr:row>17</xdr:row>
      <xdr:rowOff>61191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632A7E-AB61-B528-31BA-6F5CFE9E12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2227" y="458355"/>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12</xdr:col>
      <xdr:colOff>365125</xdr:colOff>
      <xdr:row>15</xdr:row>
      <xdr:rowOff>169333</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3</xdr:row>
      <xdr:rowOff>99483</xdr:rowOff>
    </xdr:from>
    <xdr:to>
      <xdr:col>11</xdr:col>
      <xdr:colOff>515055</xdr:colOff>
      <xdr:row>18</xdr:row>
      <xdr:rowOff>91016</xdr:rowOff>
    </xdr:to>
    <xdr:graphicFrame macro="">
      <xdr:nvGraphicFramePr>
        <xdr:cNvPr id="2" name="Chart 1">
          <a:extLst>
            <a:ext uri="{FF2B5EF4-FFF2-40B4-BE49-F238E27FC236}">
              <a16:creationId xmlns:a16="http://schemas.microsoft.com/office/drawing/2014/main" id="{5918B6FA-B3B2-B5BF-7F55-2EF87032E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60325</xdr:colOff>
      <xdr:row>2</xdr:row>
      <xdr:rowOff>101600</xdr:rowOff>
    </xdr:from>
    <xdr:to>
      <xdr:col>10</xdr:col>
      <xdr:colOff>365125</xdr:colOff>
      <xdr:row>17</xdr:row>
      <xdr:rowOff>82550</xdr:rowOff>
    </xdr:to>
    <xdr:graphicFrame macro="">
      <xdr:nvGraphicFramePr>
        <xdr:cNvPr id="2" name="Chart 1">
          <a:extLst>
            <a:ext uri="{FF2B5EF4-FFF2-40B4-BE49-F238E27FC236}">
              <a16:creationId xmlns:a16="http://schemas.microsoft.com/office/drawing/2014/main" id="{230B0A45-5C8A-8A6A-7B38-E77D55799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 Merida Baglietto" refreshedDate="45916.719207754628" createdVersion="8" refreshedVersion="8" minRefreshableVersion="3" recordCount="7" xr:uid="{2F2BA23D-DA14-4CF8-81FE-F099AEB3F7AC}">
  <cacheSource type="worksheet">
    <worksheetSource ref="A1:D8" sheet="Dynamic_Chart"/>
  </cacheSource>
  <cacheFields count="4">
    <cacheField name="Years" numFmtId="0">
      <sharedItems containsSemiMixedTypes="0" containsString="0" containsNumber="1" containsInteger="1" minValue="2012" maxValue="2018"/>
    </cacheField>
    <cacheField name="Revenue" numFmtId="165">
      <sharedItems containsSemiMixedTypes="0" containsString="0" containsNumber="1" containsInteger="1" minValue="1048" maxValue="2919"/>
    </cacheField>
    <cacheField name="Net Profit" numFmtId="165">
      <sharedItems containsSemiMixedTypes="0" containsString="0" containsNumber="1" containsInteger="1" minValue="1000" maxValue="2500"/>
    </cacheField>
    <cacheField name="No. of customers" numFmtId="165">
      <sharedItems containsSemiMixedTypes="0" containsString="0" containsNumber="1" containsInteger="1" minValue="48" maxValue="8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2012"/>
    <n v="2610"/>
    <n v="1214"/>
    <n v="48"/>
  </r>
  <r>
    <n v="2013"/>
    <n v="2795"/>
    <n v="1235"/>
    <n v="391"/>
  </r>
  <r>
    <n v="2014"/>
    <n v="1048"/>
    <n v="1000"/>
    <n v="262"/>
  </r>
  <r>
    <n v="2015"/>
    <n v="2433"/>
    <n v="2200"/>
    <n v="110"/>
  </r>
  <r>
    <n v="2016"/>
    <n v="2919"/>
    <n v="2500"/>
    <n v="873"/>
  </r>
  <r>
    <n v="2017"/>
    <n v="2316"/>
    <n v="1456"/>
    <n v="159"/>
  </r>
  <r>
    <n v="2018"/>
    <n v="1707"/>
    <n v="1309"/>
    <n v="2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978E1E-D150-42E5-999B-AC7B1A8CAABE}"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C40" firstHeaderRow="1" firstDataRow="1" firstDataCol="0"/>
  <pivotFields count="4">
    <pivotField showAll="0"/>
    <pivotField numFmtId="165" showAll="0"/>
    <pivotField numFmtId="165" showAll="0"/>
    <pivotField numFmtId="165"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4C43F8-C933-4B40-BFEA-3658E37F5380}" name="Table1" displayName="Table1" ref="A11:D18" totalsRowShown="0" tableBorderDxfId="4">
  <autoFilter ref="A11:D18" xr:uid="{364C43F8-C933-4B40-BFEA-3658E37F5380}"/>
  <tableColumns count="4">
    <tableColumn id="1" xr3:uid="{617D7EBF-60C1-4FDF-82BB-77F7F341E19B}" name="Years" dataDxfId="3"/>
    <tableColumn id="2" xr3:uid="{8E2420D4-5B91-4888-8437-181DD771BECA}" name="Revenue" dataDxfId="2" dataCellStyle="Comma"/>
    <tableColumn id="3" xr3:uid="{EEA4091B-657F-4968-9955-1AD765661D61}" name="Net Profit" dataDxfId="1" dataCellStyle="Comma"/>
    <tableColumn id="4" xr3:uid="{24856969-A674-44AB-8629-6C11AA92E018}" name="No. of customers"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drawing" Target="../drawings/drawing11.xml"/><Relationship Id="rId7" Type="http://schemas.openxmlformats.org/officeDocument/2006/relationships/ctrlProp" Target="../ctrlProps/ctrlProp3.xml"/><Relationship Id="rId2" Type="http://schemas.openxmlformats.org/officeDocument/2006/relationships/printerSettings" Target="../printerSettings/printerSettings7.bin"/><Relationship Id="rId1" Type="http://schemas.openxmlformats.org/officeDocument/2006/relationships/pivotTable" Target="../pivotTables/pivotTable2.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opLeftCell="A10" workbookViewId="0">
      <selection activeCell="B23" sqref="B23"/>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4" t="s">
        <v>116</v>
      </c>
    </row>
    <row r="7" spans="1:2" x14ac:dyDescent="0.35">
      <c r="B7" s="94" t="s">
        <v>117</v>
      </c>
    </row>
    <row r="8" spans="1:2" x14ac:dyDescent="0.35">
      <c r="B8" s="94" t="s">
        <v>118</v>
      </c>
    </row>
    <row r="9" spans="1:2" x14ac:dyDescent="0.35">
      <c r="B9" s="94" t="s">
        <v>119</v>
      </c>
    </row>
    <row r="11" spans="1:2" x14ac:dyDescent="0.35">
      <c r="A11" s="8" t="s">
        <v>120</v>
      </c>
      <c r="B11" s="94" t="s">
        <v>134</v>
      </c>
    </row>
    <row r="12" spans="1:2" x14ac:dyDescent="0.35">
      <c r="B12" s="94" t="s">
        <v>121</v>
      </c>
    </row>
    <row r="13" spans="1:2" x14ac:dyDescent="0.35">
      <c r="B13" s="94" t="s">
        <v>122</v>
      </c>
    </row>
    <row r="14" spans="1:2" x14ac:dyDescent="0.35">
      <c r="B14" s="94" t="s">
        <v>123</v>
      </c>
    </row>
    <row r="16" spans="1:2" x14ac:dyDescent="0.35">
      <c r="A16" s="8" t="s">
        <v>124</v>
      </c>
      <c r="B16" s="94" t="s">
        <v>125</v>
      </c>
    </row>
    <row r="17" spans="1:2" x14ac:dyDescent="0.35">
      <c r="B17" s="94" t="s">
        <v>133</v>
      </c>
    </row>
    <row r="18" spans="1:2" x14ac:dyDescent="0.35">
      <c r="B18" s="94" t="s">
        <v>126</v>
      </c>
    </row>
    <row r="20" spans="1:2" x14ac:dyDescent="0.35">
      <c r="A20" s="8" t="s">
        <v>127</v>
      </c>
      <c r="B20" t="s">
        <v>129</v>
      </c>
    </row>
    <row r="21" spans="1:2" x14ac:dyDescent="0.35">
      <c r="B21" t="s">
        <v>128</v>
      </c>
    </row>
    <row r="24" spans="1:2" x14ac:dyDescent="0.35">
      <c r="A24" s="8" t="s">
        <v>130</v>
      </c>
      <c r="B24" t="s">
        <v>131</v>
      </c>
    </row>
    <row r="25" spans="1:2" x14ac:dyDescent="0.35">
      <c r="B25" s="94"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7" t="s">
        <v>79</v>
      </c>
      <c r="C1" s="98"/>
      <c r="D1" s="99"/>
    </row>
    <row r="2" spans="2:4" ht="14.5" x14ac:dyDescent="0.35"/>
    <row r="3" spans="2:4" ht="14.5" hidden="1" x14ac:dyDescent="0.35">
      <c r="B3" s="49"/>
      <c r="C3" s="100">
        <v>2017</v>
      </c>
      <c r="D3" s="101"/>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6"/>
      <c r="D18" s="96"/>
    </row>
    <row r="19" spans="3:4" ht="14.5" x14ac:dyDescent="0.35">
      <c r="C19" s="96"/>
      <c r="D19" s="96"/>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2" t="s">
        <v>106</v>
      </c>
      <c r="B3" t="s">
        <v>108</v>
      </c>
    </row>
    <row r="4" spans="1:2" x14ac:dyDescent="0.35">
      <c r="A4" s="93" t="s">
        <v>56</v>
      </c>
      <c r="B4">
        <v>7747</v>
      </c>
    </row>
    <row r="5" spans="1:2" x14ac:dyDescent="0.35">
      <c r="A5" s="93" t="s">
        <v>45</v>
      </c>
      <c r="B5">
        <v>7689</v>
      </c>
    </row>
    <row r="6" spans="1:2" x14ac:dyDescent="0.35">
      <c r="A6" s="93" t="s">
        <v>47</v>
      </c>
      <c r="B6">
        <v>7230</v>
      </c>
    </row>
    <row r="7" spans="1:2" x14ac:dyDescent="0.35">
      <c r="A7" s="93" t="s">
        <v>48</v>
      </c>
      <c r="B7">
        <v>7216</v>
      </c>
    </row>
    <row r="8" spans="1:2" x14ac:dyDescent="0.35">
      <c r="A8" s="93" t="s">
        <v>49</v>
      </c>
      <c r="B8">
        <v>6819</v>
      </c>
    </row>
    <row r="9" spans="1:2" x14ac:dyDescent="0.35">
      <c r="A9" s="93" t="s">
        <v>50</v>
      </c>
      <c r="B9">
        <v>6785</v>
      </c>
    </row>
    <row r="10" spans="1:2" x14ac:dyDescent="0.35">
      <c r="A10" s="93" t="s">
        <v>41</v>
      </c>
      <c r="B10">
        <v>6749</v>
      </c>
    </row>
    <row r="11" spans="1:2" x14ac:dyDescent="0.35">
      <c r="A11" s="93" t="s">
        <v>55</v>
      </c>
      <c r="B11">
        <v>6601</v>
      </c>
    </row>
    <row r="12" spans="1:2" x14ac:dyDescent="0.35">
      <c r="A12" s="93" t="s">
        <v>52</v>
      </c>
      <c r="B12">
        <v>6518</v>
      </c>
    </row>
    <row r="13" spans="1:2" x14ac:dyDescent="0.35">
      <c r="A13" s="93" t="s">
        <v>51</v>
      </c>
      <c r="B13">
        <v>6242</v>
      </c>
    </row>
    <row r="14" spans="1:2" x14ac:dyDescent="0.35">
      <c r="A14" s="93"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40"/>
  <sheetViews>
    <sheetView topLeftCell="A2" zoomScale="83" zoomScaleNormal="110" workbookViewId="0">
      <selection activeCell="J20" sqref="J20"/>
    </sheetView>
  </sheetViews>
  <sheetFormatPr defaultRowHeight="14.5" x14ac:dyDescent="0.35"/>
  <cols>
    <col min="1" max="3" width="11.453125" customWidth="1"/>
    <col min="4" max="4" width="19.36328125" customWidth="1"/>
  </cols>
  <sheetData>
    <row r="1" spans="1:4" x14ac:dyDescent="0.35">
      <c r="A1" s="46" t="s">
        <v>37</v>
      </c>
      <c r="B1" s="47" t="s">
        <v>75</v>
      </c>
      <c r="C1" s="47" t="s">
        <v>76</v>
      </c>
      <c r="D1" s="48"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119" t="s">
        <v>37</v>
      </c>
      <c r="B11" t="s">
        <v>75</v>
      </c>
      <c r="C11" t="s">
        <v>76</v>
      </c>
      <c r="D11" t="s">
        <v>3</v>
      </c>
    </row>
    <row r="12" spans="1:4" x14ac:dyDescent="0.35">
      <c r="A12" s="120">
        <v>2012</v>
      </c>
      <c r="B12" s="3">
        <v>2610</v>
      </c>
      <c r="C12" s="3">
        <v>1214</v>
      </c>
      <c r="D12" s="4">
        <v>48</v>
      </c>
    </row>
    <row r="13" spans="1:4" x14ac:dyDescent="0.35">
      <c r="A13" s="120">
        <v>2013</v>
      </c>
      <c r="B13" s="3">
        <v>2795</v>
      </c>
      <c r="C13" s="3">
        <v>1235</v>
      </c>
      <c r="D13" s="4">
        <v>391</v>
      </c>
    </row>
    <row r="14" spans="1:4" x14ac:dyDescent="0.35">
      <c r="A14" s="120">
        <v>2014</v>
      </c>
      <c r="B14" s="3">
        <v>1048</v>
      </c>
      <c r="C14" s="3">
        <v>1000</v>
      </c>
      <c r="D14" s="4">
        <v>262</v>
      </c>
    </row>
    <row r="15" spans="1:4" x14ac:dyDescent="0.35">
      <c r="A15" s="120">
        <v>2015</v>
      </c>
      <c r="B15" s="3">
        <v>2433</v>
      </c>
      <c r="C15" s="3">
        <v>2200</v>
      </c>
      <c r="D15" s="4">
        <v>110</v>
      </c>
    </row>
    <row r="16" spans="1:4" x14ac:dyDescent="0.35">
      <c r="A16" s="120">
        <v>2016</v>
      </c>
      <c r="B16" s="3">
        <v>2919</v>
      </c>
      <c r="C16" s="3">
        <v>2500</v>
      </c>
      <c r="D16" s="4">
        <v>873</v>
      </c>
    </row>
    <row r="17" spans="1:4" x14ac:dyDescent="0.35">
      <c r="A17" s="120">
        <v>2017</v>
      </c>
      <c r="B17" s="3">
        <v>2316</v>
      </c>
      <c r="C17" s="3">
        <v>1456</v>
      </c>
      <c r="D17" s="4">
        <v>159</v>
      </c>
    </row>
    <row r="18" spans="1:4" x14ac:dyDescent="0.35">
      <c r="A18" s="121">
        <v>2018</v>
      </c>
      <c r="B18" s="122">
        <v>1707</v>
      </c>
      <c r="C18" s="122">
        <v>1309</v>
      </c>
      <c r="D18" s="123">
        <v>206</v>
      </c>
    </row>
    <row r="23" spans="1:4" x14ac:dyDescent="0.35">
      <c r="A23" s="110"/>
      <c r="B23" s="111"/>
      <c r="C23" s="112"/>
    </row>
    <row r="24" spans="1:4" x14ac:dyDescent="0.35">
      <c r="A24" s="113"/>
      <c r="B24" s="114"/>
      <c r="C24" s="115"/>
    </row>
    <row r="25" spans="1:4" x14ac:dyDescent="0.35">
      <c r="A25" s="113"/>
      <c r="B25" s="114"/>
      <c r="C25" s="115"/>
    </row>
    <row r="26" spans="1:4" x14ac:dyDescent="0.35">
      <c r="A26" s="113"/>
      <c r="B26" s="114"/>
      <c r="C26" s="115"/>
    </row>
    <row r="27" spans="1:4" x14ac:dyDescent="0.35">
      <c r="A27" s="113"/>
      <c r="B27" s="114"/>
      <c r="C27" s="115"/>
    </row>
    <row r="28" spans="1:4" x14ac:dyDescent="0.35">
      <c r="A28" s="113"/>
      <c r="B28" s="114"/>
      <c r="C28" s="115"/>
    </row>
    <row r="29" spans="1:4" x14ac:dyDescent="0.35">
      <c r="A29" s="113"/>
      <c r="B29" s="114"/>
      <c r="C29" s="115"/>
    </row>
    <row r="30" spans="1:4" x14ac:dyDescent="0.35">
      <c r="A30" s="113"/>
      <c r="B30" s="114"/>
      <c r="C30" s="115"/>
    </row>
    <row r="31" spans="1:4" x14ac:dyDescent="0.35">
      <c r="A31" s="113"/>
      <c r="B31" s="114"/>
      <c r="C31" s="115"/>
    </row>
    <row r="32" spans="1:4" x14ac:dyDescent="0.35">
      <c r="A32" s="113"/>
      <c r="B32" s="114"/>
      <c r="C32" s="115"/>
    </row>
    <row r="33" spans="1:3" x14ac:dyDescent="0.35">
      <c r="A33" s="113"/>
      <c r="B33" s="114"/>
      <c r="C33" s="115"/>
    </row>
    <row r="34" spans="1:3" x14ac:dyDescent="0.35">
      <c r="A34" s="113"/>
      <c r="B34" s="114"/>
      <c r="C34" s="115"/>
    </row>
    <row r="35" spans="1:3" x14ac:dyDescent="0.35">
      <c r="A35" s="113"/>
      <c r="B35" s="114"/>
      <c r="C35" s="115"/>
    </row>
    <row r="36" spans="1:3" x14ac:dyDescent="0.35">
      <c r="A36" s="113"/>
      <c r="B36" s="114"/>
      <c r="C36" s="115"/>
    </row>
    <row r="37" spans="1:3" x14ac:dyDescent="0.35">
      <c r="A37" s="113"/>
      <c r="B37" s="114"/>
      <c r="C37" s="115"/>
    </row>
    <row r="38" spans="1:3" x14ac:dyDescent="0.35">
      <c r="A38" s="113"/>
      <c r="B38" s="114"/>
      <c r="C38" s="115"/>
    </row>
    <row r="39" spans="1:3" x14ac:dyDescent="0.35">
      <c r="A39" s="113"/>
      <c r="B39" s="114"/>
      <c r="C39" s="115"/>
    </row>
    <row r="40" spans="1:3" x14ac:dyDescent="0.35">
      <c r="A40" s="116"/>
      <c r="B40" s="117"/>
      <c r="C40" s="118"/>
    </row>
  </sheetData>
  <pageMargins left="0.7" right="0.7" top="0.75" bottom="0.75" header="0.3" footer="0.3"/>
  <pageSetup orientation="portrait" horizontalDpi="1200" verticalDpi="1200" r:id="rId2"/>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macro="[0]!CheckBox1_Click">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tableParts count="1">
    <tablePart r:id="rId8"/>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3" t="s">
        <v>37</v>
      </c>
      <c r="D4" s="63" t="s">
        <v>27</v>
      </c>
      <c r="E4" s="63" t="s">
        <v>28</v>
      </c>
      <c r="F4" s="63" t="s">
        <v>29</v>
      </c>
    </row>
    <row r="5" spans="3:6" x14ac:dyDescent="0.35">
      <c r="C5" s="64">
        <v>2010</v>
      </c>
      <c r="D5" s="65">
        <v>5601.3835390000004</v>
      </c>
      <c r="E5" s="65">
        <v>2731.7364469999998</v>
      </c>
    </row>
    <row r="6" spans="3:6" x14ac:dyDescent="0.35">
      <c r="C6" s="64"/>
      <c r="D6" s="65"/>
      <c r="E6" s="65"/>
      <c r="F6" s="65">
        <f>SUM(D5:E5)</f>
        <v>8333.1199859999997</v>
      </c>
    </row>
    <row r="7" spans="3:6" x14ac:dyDescent="0.35">
      <c r="C7" s="64"/>
      <c r="D7" s="65"/>
      <c r="E7" s="65"/>
      <c r="F7" s="65"/>
    </row>
    <row r="8" spans="3:6" x14ac:dyDescent="0.35">
      <c r="C8" s="64">
        <v>2011</v>
      </c>
      <c r="D8" s="65">
        <v>7684.8223559999997</v>
      </c>
      <c r="E8" s="65">
        <v>1507.865082</v>
      </c>
    </row>
    <row r="9" spans="3:6" x14ac:dyDescent="0.35">
      <c r="C9" s="64"/>
      <c r="D9" s="65"/>
      <c r="E9" s="65"/>
      <c r="F9" s="65">
        <f>SUM(D8:E8)</f>
        <v>9192.687437999999</v>
      </c>
    </row>
    <row r="10" spans="3:6" x14ac:dyDescent="0.35">
      <c r="C10" s="64"/>
      <c r="D10" s="65"/>
      <c r="E10" s="65"/>
      <c r="F10" s="65"/>
    </row>
    <row r="11" spans="3:6" x14ac:dyDescent="0.35">
      <c r="C11" s="64">
        <v>2012</v>
      </c>
      <c r="D11" s="65">
        <v>9776.9131410000009</v>
      </c>
      <c r="E11" s="65">
        <v>1383.0164139999999</v>
      </c>
    </row>
    <row r="12" spans="3:6" x14ac:dyDescent="0.35">
      <c r="C12" s="64"/>
      <c r="D12" s="65"/>
      <c r="E12" s="65"/>
      <c r="F12" s="65">
        <f>SUM(D11:E11)</f>
        <v>11159.929555000001</v>
      </c>
    </row>
    <row r="13" spans="3:6" x14ac:dyDescent="0.35">
      <c r="C13" s="64"/>
      <c r="D13" s="65"/>
      <c r="E13" s="65"/>
      <c r="F13" s="65"/>
    </row>
    <row r="14" spans="3:6" x14ac:dyDescent="0.35">
      <c r="C14" s="64">
        <v>2013</v>
      </c>
      <c r="D14" s="65">
        <v>13541.980697000001</v>
      </c>
      <c r="E14" s="65">
        <v>1957.6826020000003</v>
      </c>
    </row>
    <row r="15" spans="3:6" x14ac:dyDescent="0.35">
      <c r="C15" s="64"/>
      <c r="D15" s="65"/>
      <c r="E15" s="65"/>
      <c r="F15" s="65">
        <f>SUM(D14:E14)</f>
        <v>15499.663299000002</v>
      </c>
    </row>
    <row r="16" spans="3:6" x14ac:dyDescent="0.35">
      <c r="C16" s="64"/>
      <c r="D16" s="65"/>
      <c r="E16" s="65"/>
      <c r="F16" s="65"/>
    </row>
    <row r="17" spans="3:6" x14ac:dyDescent="0.35">
      <c r="C17" s="64">
        <v>2014</v>
      </c>
      <c r="D17" s="65">
        <v>15704.249797</v>
      </c>
      <c r="E17" s="65">
        <v>2302.4762030000002</v>
      </c>
    </row>
    <row r="18" spans="3:6" x14ac:dyDescent="0.35">
      <c r="C18" s="26"/>
      <c r="D18" s="27"/>
      <c r="E18" s="27"/>
      <c r="F18" s="65">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5">
        <v>43891</v>
      </c>
    </row>
    <row r="3" spans="1:8" x14ac:dyDescent="0.35">
      <c r="A3" s="8" t="s">
        <v>95</v>
      </c>
      <c r="B3" s="85">
        <v>43952</v>
      </c>
    </row>
    <row r="5" spans="1:8" x14ac:dyDescent="0.35">
      <c r="A5" s="8" t="s">
        <v>96</v>
      </c>
      <c r="B5" s="85">
        <v>43831</v>
      </c>
      <c r="C5" s="85">
        <v>43862</v>
      </c>
      <c r="D5" s="85">
        <v>43891</v>
      </c>
      <c r="E5" s="85">
        <v>43922</v>
      </c>
      <c r="F5" s="85">
        <v>43952</v>
      </c>
      <c r="G5" s="85">
        <v>43983</v>
      </c>
      <c r="H5" s="84"/>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4"/>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2"/>
      <c r="C2" s="103"/>
      <c r="D2" s="103"/>
      <c r="E2" s="103"/>
      <c r="F2" s="103"/>
      <c r="G2" s="104"/>
    </row>
    <row r="3" spans="2:10" ht="6" customHeight="1" x14ac:dyDescent="0.35">
      <c r="B3" s="69"/>
      <c r="C3" s="70"/>
      <c r="D3" s="70"/>
      <c r="E3" s="70"/>
      <c r="F3" s="70"/>
      <c r="G3" s="71"/>
    </row>
    <row r="4" spans="2:10" x14ac:dyDescent="0.35">
      <c r="B4" s="105" t="s">
        <v>58</v>
      </c>
      <c r="C4" s="106"/>
      <c r="D4" s="106"/>
      <c r="E4" s="70"/>
      <c r="F4" s="70"/>
      <c r="G4" s="71"/>
      <c r="J4" s="68">
        <v>1</v>
      </c>
    </row>
    <row r="5" spans="2:10" ht="6" customHeight="1" x14ac:dyDescent="0.35">
      <c r="B5" s="69"/>
      <c r="C5" s="70"/>
      <c r="D5" s="70"/>
      <c r="E5" s="70"/>
      <c r="F5" s="70"/>
      <c r="G5" s="71"/>
    </row>
    <row r="6" spans="2:10" x14ac:dyDescent="0.35">
      <c r="B6" s="72"/>
      <c r="G6" s="73"/>
    </row>
    <row r="7" spans="2:10" x14ac:dyDescent="0.35">
      <c r="B7" s="72"/>
      <c r="G7" s="73"/>
    </row>
    <row r="8" spans="2:10" x14ac:dyDescent="0.35">
      <c r="B8" s="72"/>
      <c r="G8" s="73"/>
    </row>
    <row r="9" spans="2:10" x14ac:dyDescent="0.35">
      <c r="B9" s="72"/>
      <c r="G9" s="73"/>
    </row>
    <row r="10" spans="2:10" x14ac:dyDescent="0.35">
      <c r="B10" s="72"/>
      <c r="G10" s="73"/>
    </row>
    <row r="11" spans="2:10" x14ac:dyDescent="0.35">
      <c r="B11" s="72"/>
      <c r="G11" s="73"/>
    </row>
    <row r="12" spans="2:10" x14ac:dyDescent="0.35">
      <c r="B12" s="72"/>
      <c r="G12" s="73"/>
    </row>
    <row r="13" spans="2:10" x14ac:dyDescent="0.35">
      <c r="B13" s="72"/>
      <c r="G13" s="73"/>
    </row>
    <row r="14" spans="2:10" x14ac:dyDescent="0.35">
      <c r="B14" s="72"/>
      <c r="G14" s="73"/>
    </row>
    <row r="15" spans="2:10" x14ac:dyDescent="0.35">
      <c r="B15" s="72"/>
      <c r="G15" s="73"/>
    </row>
    <row r="16" spans="2:10" x14ac:dyDescent="0.35">
      <c r="B16" s="72"/>
      <c r="G16" s="73"/>
      <c r="J16" s="39"/>
    </row>
    <row r="17" spans="2:7" x14ac:dyDescent="0.35">
      <c r="B17" s="72"/>
      <c r="G17" s="73"/>
    </row>
    <row r="18" spans="2:7" x14ac:dyDescent="0.35">
      <c r="B18" s="72"/>
      <c r="G18" s="73"/>
    </row>
    <row r="19" spans="2:7" x14ac:dyDescent="0.35">
      <c r="B19" s="72"/>
      <c r="G19" s="73"/>
    </row>
    <row r="20" spans="2:7" x14ac:dyDescent="0.35">
      <c r="B20" s="72"/>
      <c r="G20" s="73"/>
    </row>
    <row r="21" spans="2:7" x14ac:dyDescent="0.35">
      <c r="B21" s="72"/>
      <c r="G21" s="73"/>
    </row>
    <row r="22" spans="2:7" x14ac:dyDescent="0.35">
      <c r="B22" s="72"/>
      <c r="G22" s="73"/>
    </row>
    <row r="23" spans="2:7" x14ac:dyDescent="0.35">
      <c r="B23" s="72"/>
      <c r="G23" s="73"/>
    </row>
    <row r="24" spans="2:7" ht="15" thickBot="1" x14ac:dyDescent="0.4">
      <c r="B24" s="74"/>
      <c r="C24" s="75"/>
      <c r="D24" s="75"/>
      <c r="E24" s="75"/>
      <c r="F24" s="75"/>
      <c r="G24" s="76"/>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7" t="s">
        <v>0</v>
      </c>
      <c r="C2" s="78" t="s">
        <v>75</v>
      </c>
      <c r="D2" s="78" t="s">
        <v>93</v>
      </c>
      <c r="E2" s="78" t="s">
        <v>2</v>
      </c>
      <c r="F2" s="79"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0" t="s">
        <v>61</v>
      </c>
      <c r="C11" s="81"/>
      <c r="D11" s="82"/>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3"/>
      <c r="C15" s="83"/>
      <c r="D15" s="83"/>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tabSelected="1" zoomScale="110" zoomScaleNormal="110" workbookViewId="0">
      <selection activeCell="E5" sqref="E5"/>
    </sheetView>
  </sheetViews>
  <sheetFormatPr defaultRowHeight="14.5" x14ac:dyDescent="0.35"/>
  <sheetData>
    <row r="1" spans="1:2" x14ac:dyDescent="0.35">
      <c r="A1" s="59" t="s">
        <v>69</v>
      </c>
      <c r="B1" s="60" t="s">
        <v>19</v>
      </c>
    </row>
    <row r="2" spans="1:2" x14ac:dyDescent="0.35">
      <c r="A2" s="62" t="s">
        <v>70</v>
      </c>
      <c r="B2" s="61">
        <v>446</v>
      </c>
    </row>
    <row r="3" spans="1:2" x14ac:dyDescent="0.35">
      <c r="A3" s="62" t="s">
        <v>71</v>
      </c>
      <c r="B3" s="61">
        <v>375</v>
      </c>
    </row>
    <row r="4" spans="1:2" x14ac:dyDescent="0.35">
      <c r="A4" s="62" t="s">
        <v>72</v>
      </c>
      <c r="B4" s="61">
        <v>391</v>
      </c>
    </row>
    <row r="5" spans="1:2" x14ac:dyDescent="0.35">
      <c r="A5" s="62" t="s">
        <v>73</v>
      </c>
      <c r="B5" s="61">
        <v>700</v>
      </c>
    </row>
    <row r="6" spans="1:2" x14ac:dyDescent="0.35">
      <c r="A6" s="62" t="s">
        <v>74</v>
      </c>
      <c r="B6" s="61">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7" t="s">
        <v>97</v>
      </c>
      <c r="C2" s="88">
        <v>100</v>
      </c>
    </row>
    <row r="4" spans="2:3" x14ac:dyDescent="0.35">
      <c r="B4" s="107" t="s">
        <v>98</v>
      </c>
      <c r="C4" s="108"/>
    </row>
    <row r="5" spans="2:3" x14ac:dyDescent="0.35">
      <c r="B5" s="53" t="s">
        <v>99</v>
      </c>
      <c r="C5" s="58">
        <v>20</v>
      </c>
    </row>
    <row r="6" spans="2:3" x14ac:dyDescent="0.35">
      <c r="B6" s="53" t="s">
        <v>110</v>
      </c>
      <c r="C6" s="58">
        <v>20</v>
      </c>
    </row>
    <row r="7" spans="2:3" x14ac:dyDescent="0.35">
      <c r="B7" s="53" t="s">
        <v>111</v>
      </c>
      <c r="C7" s="58">
        <v>40</v>
      </c>
    </row>
    <row r="8" spans="2:3" x14ac:dyDescent="0.35">
      <c r="B8" s="53" t="s">
        <v>100</v>
      </c>
      <c r="C8" s="58">
        <v>20</v>
      </c>
    </row>
    <row r="9" spans="2:3" x14ac:dyDescent="0.35">
      <c r="B9" s="53" t="s">
        <v>101</v>
      </c>
      <c r="C9" s="58">
        <v>20</v>
      </c>
    </row>
    <row r="10" spans="2:3" x14ac:dyDescent="0.35">
      <c r="B10" s="86" t="s">
        <v>22</v>
      </c>
      <c r="C10" s="66">
        <f>SUM(C5:C9)</f>
        <v>120</v>
      </c>
    </row>
    <row r="12" spans="2:3" x14ac:dyDescent="0.35">
      <c r="B12" s="107" t="s">
        <v>102</v>
      </c>
      <c r="C12" s="108"/>
    </row>
    <row r="13" spans="2:3" x14ac:dyDescent="0.35">
      <c r="B13" s="53" t="s">
        <v>103</v>
      </c>
      <c r="C13" s="58">
        <f>C2-C14</f>
        <v>98</v>
      </c>
    </row>
    <row r="14" spans="2:3" x14ac:dyDescent="0.35">
      <c r="B14" s="89" t="s">
        <v>104</v>
      </c>
      <c r="C14" s="90">
        <v>2</v>
      </c>
    </row>
    <row r="15" spans="2:3" x14ac:dyDescent="0.35">
      <c r="B15" s="86" t="s">
        <v>22</v>
      </c>
      <c r="C15" s="66">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6"/>
  <sheetViews>
    <sheetView showGridLines="0" topLeftCell="A4" zoomScale="120" zoomScaleNormal="120" workbookViewId="0">
      <selection activeCell="C17" sqref="C17"/>
    </sheetView>
  </sheetViews>
  <sheetFormatPr defaultRowHeight="14.5" x14ac:dyDescent="0.35"/>
  <cols>
    <col min="1" max="1" width="3.453125" customWidth="1"/>
    <col min="2" max="2" width="2.08984375" customWidth="1"/>
    <col min="3" max="5" width="11.6328125" customWidth="1"/>
  </cols>
  <sheetData>
    <row r="2" spans="3:5" x14ac:dyDescent="0.35">
      <c r="C2" s="95" t="s">
        <v>77</v>
      </c>
      <c r="D2" s="95"/>
      <c r="E2" s="95"/>
    </row>
    <row r="3" spans="3:5" x14ac:dyDescent="0.35">
      <c r="C3" s="54" t="s">
        <v>0</v>
      </c>
      <c r="D3" s="54" t="s">
        <v>1</v>
      </c>
      <c r="E3" s="54" t="s">
        <v>2</v>
      </c>
    </row>
    <row r="4" spans="3:5" x14ac:dyDescent="0.35">
      <c r="C4" s="55">
        <v>2013</v>
      </c>
      <c r="D4" s="53">
        <v>500</v>
      </c>
      <c r="E4" s="53">
        <v>105</v>
      </c>
    </row>
    <row r="5" spans="3:5" x14ac:dyDescent="0.35">
      <c r="C5" s="55">
        <v>2014</v>
      </c>
      <c r="D5" s="53">
        <v>869</v>
      </c>
      <c r="E5" s="53">
        <v>258</v>
      </c>
    </row>
    <row r="6" spans="3:5" x14ac:dyDescent="0.35">
      <c r="C6" s="55">
        <v>2015</v>
      </c>
      <c r="D6" s="53">
        <v>800</v>
      </c>
      <c r="E6" s="53">
        <v>313</v>
      </c>
    </row>
    <row r="7" spans="3:5" x14ac:dyDescent="0.35">
      <c r="C7" s="55">
        <v>2016</v>
      </c>
      <c r="D7" s="53">
        <v>541</v>
      </c>
      <c r="E7" s="53">
        <v>137</v>
      </c>
    </row>
    <row r="8" spans="3:5" x14ac:dyDescent="0.35">
      <c r="C8" s="55">
        <v>2017</v>
      </c>
      <c r="D8" s="53">
        <v>590</v>
      </c>
      <c r="E8" s="53">
        <v>131</v>
      </c>
    </row>
    <row r="9" spans="3:5" x14ac:dyDescent="0.35">
      <c r="C9" s="55">
        <v>2018</v>
      </c>
      <c r="D9" s="53">
        <v>700</v>
      </c>
      <c r="E9" s="53">
        <v>800</v>
      </c>
    </row>
    <row r="10" spans="3:5" x14ac:dyDescent="0.35">
      <c r="C10" s="55">
        <v>2019</v>
      </c>
      <c r="D10" s="53">
        <v>650</v>
      </c>
      <c r="E10" s="53">
        <v>350</v>
      </c>
    </row>
    <row r="13" spans="3:5" ht="26" customHeight="1" x14ac:dyDescent="0.35">
      <c r="C13" s="109" t="s">
        <v>136</v>
      </c>
      <c r="D13" s="109"/>
      <c r="E13" s="109"/>
    </row>
    <row r="16" spans="3:5" x14ac:dyDescent="0.35">
      <c r="C16" t="s">
        <v>137</v>
      </c>
    </row>
  </sheetData>
  <mergeCells count="2">
    <mergeCell ref="C2:E2"/>
    <mergeCell ref="C13:E13"/>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5" t="s">
        <v>31</v>
      </c>
      <c r="D2" s="95"/>
      <c r="E2" s="95"/>
    </row>
    <row r="3" spans="3:5" x14ac:dyDescent="0.35">
      <c r="C3" s="54" t="s">
        <v>0</v>
      </c>
      <c r="D3" s="54" t="s">
        <v>1</v>
      </c>
      <c r="E3" s="54" t="s">
        <v>66</v>
      </c>
    </row>
    <row r="4" spans="3:5" x14ac:dyDescent="0.35">
      <c r="C4" s="55">
        <v>2013</v>
      </c>
      <c r="D4" s="64">
        <v>793</v>
      </c>
      <c r="E4" s="91">
        <f>AVERAGE($D$4:$D$10)</f>
        <v>659.71428571428567</v>
      </c>
    </row>
    <row r="5" spans="3:5" x14ac:dyDescent="0.35">
      <c r="C5" s="55">
        <v>2014</v>
      </c>
      <c r="D5" s="64">
        <v>302</v>
      </c>
      <c r="E5" s="91">
        <f t="shared" ref="E5:E10" si="0">AVERAGE($D$4:$D$10)</f>
        <v>659.71428571428567</v>
      </c>
    </row>
    <row r="6" spans="3:5" x14ac:dyDescent="0.35">
      <c r="C6" s="55">
        <v>2015</v>
      </c>
      <c r="D6" s="64">
        <v>411</v>
      </c>
      <c r="E6" s="91">
        <f t="shared" si="0"/>
        <v>659.71428571428567</v>
      </c>
    </row>
    <row r="7" spans="3:5" x14ac:dyDescent="0.35">
      <c r="C7" s="55">
        <v>2016</v>
      </c>
      <c r="D7" s="64">
        <v>844</v>
      </c>
      <c r="E7" s="91">
        <f t="shared" si="0"/>
        <v>659.71428571428567</v>
      </c>
    </row>
    <row r="8" spans="3:5" x14ac:dyDescent="0.35">
      <c r="C8" s="55">
        <v>2017</v>
      </c>
      <c r="D8" s="64">
        <v>541</v>
      </c>
      <c r="E8" s="91">
        <f t="shared" si="0"/>
        <v>659.71428571428567</v>
      </c>
    </row>
    <row r="9" spans="3:5" x14ac:dyDescent="0.35">
      <c r="C9" s="55">
        <v>2018</v>
      </c>
      <c r="D9" s="64">
        <v>882</v>
      </c>
      <c r="E9" s="91">
        <f t="shared" si="0"/>
        <v>659.71428571428567</v>
      </c>
    </row>
    <row r="10" spans="3:5" x14ac:dyDescent="0.35">
      <c r="C10" s="55">
        <v>2019</v>
      </c>
      <c r="D10" s="64">
        <v>845</v>
      </c>
      <c r="E10" s="91">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5" t="s">
        <v>30</v>
      </c>
      <c r="D2" s="95"/>
      <c r="E2" s="95"/>
    </row>
    <row r="3" spans="3:5" x14ac:dyDescent="0.35">
      <c r="C3" s="54" t="s">
        <v>0</v>
      </c>
      <c r="D3" s="54" t="s">
        <v>1</v>
      </c>
      <c r="E3" s="54" t="s">
        <v>105</v>
      </c>
    </row>
    <row r="4" spans="3:5" x14ac:dyDescent="0.35">
      <c r="C4" s="55">
        <v>2013</v>
      </c>
      <c r="D4" s="53">
        <v>700</v>
      </c>
      <c r="E4" s="53" t="e">
        <f t="shared" ref="E4:E10" si="0">IF(D4=MAX($D$4:$D$10),D4,NA())</f>
        <v>#N/A</v>
      </c>
    </row>
    <row r="5" spans="3:5" x14ac:dyDescent="0.35">
      <c r="C5" s="55">
        <v>2014</v>
      </c>
      <c r="D5" s="53">
        <v>900</v>
      </c>
      <c r="E5" s="53" t="e">
        <f t="shared" si="0"/>
        <v>#N/A</v>
      </c>
    </row>
    <row r="6" spans="3:5" x14ac:dyDescent="0.35">
      <c r="C6" s="55">
        <v>2015</v>
      </c>
      <c r="D6" s="53">
        <v>1050</v>
      </c>
      <c r="E6" s="53" t="e">
        <f t="shared" si="0"/>
        <v>#N/A</v>
      </c>
    </row>
    <row r="7" spans="3:5" x14ac:dyDescent="0.35">
      <c r="C7" s="55">
        <v>2016</v>
      </c>
      <c r="D7" s="53">
        <v>200</v>
      </c>
      <c r="E7" s="53" t="e">
        <f t="shared" si="0"/>
        <v>#N/A</v>
      </c>
    </row>
    <row r="8" spans="3:5" x14ac:dyDescent="0.35">
      <c r="C8" s="55">
        <v>2017</v>
      </c>
      <c r="D8" s="53">
        <v>947</v>
      </c>
      <c r="E8" s="53" t="e">
        <f t="shared" si="0"/>
        <v>#N/A</v>
      </c>
    </row>
    <row r="9" spans="3:5" x14ac:dyDescent="0.35">
      <c r="C9" s="55">
        <v>2018</v>
      </c>
      <c r="D9" s="53">
        <v>1200</v>
      </c>
      <c r="E9" s="53">
        <f t="shared" si="0"/>
        <v>1200</v>
      </c>
    </row>
    <row r="10" spans="3:5" x14ac:dyDescent="0.35">
      <c r="C10" s="55">
        <v>2019</v>
      </c>
      <c r="D10" s="53">
        <v>800</v>
      </c>
      <c r="E10" s="53"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E15" sqref="E15"/>
    </sheetView>
  </sheetViews>
  <sheetFormatPr defaultRowHeight="14.5" x14ac:dyDescent="0.35"/>
  <cols>
    <col min="1" max="1" width="3.453125" customWidth="1"/>
    <col min="2" max="2" width="2.08984375" customWidth="1"/>
    <col min="3" max="5" width="11.6328125" customWidth="1"/>
  </cols>
  <sheetData>
    <row r="2" spans="3:5" x14ac:dyDescent="0.35">
      <c r="C2" s="95" t="s">
        <v>78</v>
      </c>
      <c r="D2" s="95"/>
      <c r="E2" s="95"/>
    </row>
    <row r="3" spans="3:5" x14ac:dyDescent="0.35">
      <c r="C3" s="54" t="s">
        <v>0</v>
      </c>
      <c r="D3" s="54" t="s">
        <v>2</v>
      </c>
      <c r="E3" s="54"/>
    </row>
    <row r="4" spans="3:5" x14ac:dyDescent="0.35">
      <c r="C4" s="55">
        <v>2013</v>
      </c>
      <c r="D4" s="53">
        <v>600</v>
      </c>
      <c r="E4" s="53"/>
    </row>
    <row r="5" spans="3:5" x14ac:dyDescent="0.35">
      <c r="C5" s="55">
        <v>2014</v>
      </c>
      <c r="D5" s="53">
        <v>-50</v>
      </c>
      <c r="E5" s="53"/>
    </row>
    <row r="6" spans="3:5" x14ac:dyDescent="0.35">
      <c r="C6" s="55">
        <v>2015</v>
      </c>
      <c r="D6" s="53">
        <v>100</v>
      </c>
      <c r="E6" s="53"/>
    </row>
    <row r="7" spans="3:5" x14ac:dyDescent="0.35">
      <c r="C7" s="55">
        <v>2016</v>
      </c>
      <c r="D7" s="53">
        <v>-150</v>
      </c>
      <c r="E7" s="53"/>
    </row>
    <row r="8" spans="3:5" x14ac:dyDescent="0.35">
      <c r="C8" s="55">
        <v>2017</v>
      </c>
      <c r="D8" s="53">
        <v>300</v>
      </c>
      <c r="E8" s="53"/>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I21" sqref="I21"/>
    </sheetView>
  </sheetViews>
  <sheetFormatPr defaultRowHeight="14.5" x14ac:dyDescent="0.35"/>
  <cols>
    <col min="1" max="1" width="11.453125" bestFit="1" customWidth="1"/>
    <col min="2" max="2" width="10" customWidth="1"/>
    <col min="3" max="3" width="10.08984375" bestFit="1" customWidth="1"/>
  </cols>
  <sheetData>
    <row r="1" spans="1:3" x14ac:dyDescent="0.35">
      <c r="A1" s="66" t="s">
        <v>81</v>
      </c>
      <c r="B1" s="66" t="s">
        <v>75</v>
      </c>
      <c r="C1" s="66" t="s">
        <v>80</v>
      </c>
    </row>
    <row r="2" spans="1:3" x14ac:dyDescent="0.35">
      <c r="A2" s="58" t="s">
        <v>82</v>
      </c>
      <c r="B2" s="65">
        <f>C2*80</f>
        <v>25360</v>
      </c>
      <c r="C2" s="65">
        <v>317</v>
      </c>
    </row>
    <row r="3" spans="1:3" x14ac:dyDescent="0.35">
      <c r="A3" s="58" t="s">
        <v>83</v>
      </c>
      <c r="B3" s="65">
        <v>20000</v>
      </c>
      <c r="C3" s="65">
        <v>500</v>
      </c>
    </row>
    <row r="4" spans="1:3" x14ac:dyDescent="0.35">
      <c r="A4" s="58" t="s">
        <v>84</v>
      </c>
      <c r="B4" s="65">
        <f t="shared" ref="B4:B8" si="0">C4*80</f>
        <v>23120</v>
      </c>
      <c r="C4" s="65">
        <v>289</v>
      </c>
    </row>
    <row r="5" spans="1:3" x14ac:dyDescent="0.35">
      <c r="A5" s="58" t="s">
        <v>85</v>
      </c>
      <c r="B5" s="65">
        <f t="shared" si="0"/>
        <v>5520</v>
      </c>
      <c r="C5" s="65">
        <v>69</v>
      </c>
    </row>
    <row r="6" spans="1:3" x14ac:dyDescent="0.35">
      <c r="A6" s="58" t="s">
        <v>86</v>
      </c>
      <c r="B6" s="65">
        <f t="shared" si="0"/>
        <v>2160</v>
      </c>
      <c r="C6" s="65">
        <v>27</v>
      </c>
    </row>
    <row r="7" spans="1:3" x14ac:dyDescent="0.35">
      <c r="A7" s="58" t="s">
        <v>87</v>
      </c>
      <c r="B7" s="65">
        <f t="shared" si="0"/>
        <v>9600</v>
      </c>
      <c r="C7" s="65">
        <v>120</v>
      </c>
    </row>
    <row r="8" spans="1:3" x14ac:dyDescent="0.35">
      <c r="A8" s="58" t="s">
        <v>88</v>
      </c>
      <c r="B8" s="65">
        <f t="shared" si="0"/>
        <v>9360</v>
      </c>
      <c r="C8" s="65">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A2" sqref="A2:B11"/>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4" t="s">
        <v>37</v>
      </c>
      <c r="B2" s="54" t="s">
        <v>90</v>
      </c>
    </row>
    <row r="3" spans="1:3" x14ac:dyDescent="0.35">
      <c r="A3" s="53">
        <v>2012</v>
      </c>
      <c r="B3" s="53">
        <v>1.5</v>
      </c>
    </row>
    <row r="4" spans="1:3" x14ac:dyDescent="0.35">
      <c r="A4" s="53">
        <v>2013</v>
      </c>
      <c r="B4" s="53">
        <v>2.5</v>
      </c>
    </row>
    <row r="5" spans="1:3" x14ac:dyDescent="0.35">
      <c r="A5" s="53">
        <v>2014</v>
      </c>
      <c r="B5" s="53">
        <v>3.9</v>
      </c>
    </row>
    <row r="6" spans="1:3" x14ac:dyDescent="0.35">
      <c r="A6" s="53">
        <v>2015</v>
      </c>
      <c r="B6" s="53">
        <v>3.1</v>
      </c>
    </row>
    <row r="7" spans="1:3" x14ac:dyDescent="0.35">
      <c r="A7" s="53">
        <v>2016</v>
      </c>
      <c r="B7" s="53">
        <v>4</v>
      </c>
    </row>
    <row r="8" spans="1:3" x14ac:dyDescent="0.35">
      <c r="A8" s="53">
        <v>2017</v>
      </c>
      <c r="B8" s="53">
        <v>5</v>
      </c>
    </row>
    <row r="9" spans="1:3" x14ac:dyDescent="0.35">
      <c r="A9" s="53">
        <v>2018</v>
      </c>
      <c r="B9" s="53">
        <v>7</v>
      </c>
    </row>
    <row r="10" spans="1:3" x14ac:dyDescent="0.35">
      <c r="A10" s="53">
        <v>2019</v>
      </c>
      <c r="B10" s="53">
        <v>10</v>
      </c>
    </row>
    <row r="11" spans="1:3" x14ac:dyDescent="0.35">
      <c r="A11" s="53">
        <v>2020</v>
      </c>
      <c r="B11" s="67">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6" t="s">
        <v>67</v>
      </c>
      <c r="B1" s="56" t="s">
        <v>68</v>
      </c>
    </row>
    <row r="2" spans="1:2" x14ac:dyDescent="0.35">
      <c r="A2" s="57">
        <v>43922</v>
      </c>
      <c r="B2" s="58">
        <v>45</v>
      </c>
    </row>
    <row r="3" spans="1:2" x14ac:dyDescent="0.35">
      <c r="A3" s="57">
        <v>43923</v>
      </c>
      <c r="B3" s="58">
        <v>81</v>
      </c>
    </row>
    <row r="4" spans="1:2" x14ac:dyDescent="0.35">
      <c r="A4" s="57">
        <v>43924</v>
      </c>
      <c r="B4" s="58">
        <v>72</v>
      </c>
    </row>
    <row r="5" spans="1:2" hidden="1" x14ac:dyDescent="0.35">
      <c r="A5" s="57">
        <v>43927</v>
      </c>
      <c r="B5" s="58">
        <v>41</v>
      </c>
    </row>
    <row r="6" spans="1:2" hidden="1" x14ac:dyDescent="0.35">
      <c r="A6" s="57">
        <v>43928</v>
      </c>
      <c r="B6" s="58">
        <v>71</v>
      </c>
    </row>
    <row r="7" spans="1:2" hidden="1" x14ac:dyDescent="0.35">
      <c r="A7" s="57">
        <v>43929</v>
      </c>
      <c r="B7" s="58">
        <v>15</v>
      </c>
    </row>
    <row r="8" spans="1:2" hidden="1" x14ac:dyDescent="0.35">
      <c r="A8" s="57">
        <v>43931</v>
      </c>
      <c r="B8" s="58">
        <v>18</v>
      </c>
    </row>
    <row r="9" spans="1:2" hidden="1" x14ac:dyDescent="0.35">
      <c r="A9" s="57">
        <v>43932</v>
      </c>
      <c r="B9" s="58">
        <v>77</v>
      </c>
    </row>
    <row r="10" spans="1:2" hidden="1" x14ac:dyDescent="0.35">
      <c r="A10" s="57">
        <v>43933</v>
      </c>
      <c r="B10" s="58">
        <v>7</v>
      </c>
    </row>
    <row r="11" spans="1:2" x14ac:dyDescent="0.35">
      <c r="A11" s="57">
        <v>43934</v>
      </c>
      <c r="B11" s="58">
        <v>85</v>
      </c>
    </row>
    <row r="12" spans="1:2" x14ac:dyDescent="0.35">
      <c r="A12" s="57">
        <v>43935</v>
      </c>
      <c r="B12" s="58">
        <v>58</v>
      </c>
    </row>
    <row r="13" spans="1:2" x14ac:dyDescent="0.35">
      <c r="A13" s="57">
        <v>43937</v>
      </c>
      <c r="B13" s="58">
        <v>18</v>
      </c>
    </row>
    <row r="14" spans="1:2" x14ac:dyDescent="0.35">
      <c r="A14" s="57">
        <v>43938</v>
      </c>
      <c r="B14" s="58">
        <v>95</v>
      </c>
    </row>
    <row r="15" spans="1:2" x14ac:dyDescent="0.35">
      <c r="A15" s="57">
        <v>43941</v>
      </c>
      <c r="B15" s="58">
        <v>70</v>
      </c>
    </row>
    <row r="16" spans="1:2" x14ac:dyDescent="0.35">
      <c r="A16" s="57">
        <v>43942</v>
      </c>
      <c r="B16" s="58">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0" t="s">
        <v>17</v>
      </c>
      <c r="B1" s="51"/>
      <c r="C1" s="52"/>
      <c r="D1" s="51"/>
      <c r="E1" s="51"/>
    </row>
    <row r="2" spans="1:5" x14ac:dyDescent="0.35">
      <c r="A2" s="59" t="s">
        <v>69</v>
      </c>
      <c r="B2" s="60" t="s">
        <v>19</v>
      </c>
      <c r="C2" s="60" t="s">
        <v>20</v>
      </c>
      <c r="D2" s="60" t="s">
        <v>21</v>
      </c>
    </row>
    <row r="3" spans="1:5" x14ac:dyDescent="0.35">
      <c r="A3" s="62" t="s">
        <v>70</v>
      </c>
      <c r="B3" s="61">
        <v>12</v>
      </c>
      <c r="C3" s="61">
        <v>11</v>
      </c>
      <c r="D3" s="61">
        <f>+B3-C3</f>
        <v>1</v>
      </c>
    </row>
    <row r="4" spans="1:5" x14ac:dyDescent="0.35">
      <c r="A4" s="62" t="s">
        <v>71</v>
      </c>
      <c r="B4" s="61">
        <v>19</v>
      </c>
      <c r="C4" s="61">
        <v>16</v>
      </c>
      <c r="D4" s="61">
        <f>+B4-C4</f>
        <v>3</v>
      </c>
    </row>
    <row r="5" spans="1:5" x14ac:dyDescent="0.35">
      <c r="A5" s="62" t="s">
        <v>72</v>
      </c>
      <c r="B5" s="61">
        <v>8</v>
      </c>
      <c r="C5" s="61">
        <v>11</v>
      </c>
      <c r="D5" s="61">
        <f>+B5-C5</f>
        <v>-3</v>
      </c>
    </row>
    <row r="6" spans="1:5" x14ac:dyDescent="0.35">
      <c r="A6" s="62" t="s">
        <v>73</v>
      </c>
      <c r="B6" s="61">
        <v>20</v>
      </c>
      <c r="C6" s="61">
        <v>24</v>
      </c>
      <c r="D6" s="61">
        <f>+B6-C6</f>
        <v>-4</v>
      </c>
    </row>
    <row r="7" spans="1:5" x14ac:dyDescent="0.35">
      <c r="A7" s="62" t="s">
        <v>74</v>
      </c>
      <c r="B7" s="61">
        <v>9</v>
      </c>
      <c r="C7" s="61">
        <v>7</v>
      </c>
      <c r="D7" s="61">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Mario Merida Baglietto</cp:lastModifiedBy>
  <dcterms:created xsi:type="dcterms:W3CDTF">2015-06-05T18:17:20Z</dcterms:created>
  <dcterms:modified xsi:type="dcterms:W3CDTF">2025-09-16T15:23:29Z</dcterms:modified>
</cp:coreProperties>
</file>