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 Tesis\Todo sobre tesis Maestria - 2018\Tesis final Agosto 2018\"/>
    </mc:Choice>
  </mc:AlternateContent>
  <bookViews>
    <workbookView xWindow="0" yWindow="0" windowWidth="20490" windowHeight="7155" firstSheet="8" activeTab="16"/>
  </bookViews>
  <sheets>
    <sheet name="Estimaciones" sheetId="1" r:id="rId1"/>
    <sheet name="Iteraciones" sheetId="2" r:id="rId2"/>
    <sheet name="Prueba Alpha" sheetId="3" r:id="rId3"/>
    <sheet name="RF-01" sheetId="4" r:id="rId4"/>
    <sheet name="RF-02" sheetId="5" r:id="rId5"/>
    <sheet name="RF-03" sheetId="6" r:id="rId6"/>
    <sheet name="RF-04" sheetId="7" r:id="rId7"/>
    <sheet name="RF-05" sheetId="8" r:id="rId8"/>
    <sheet name="RF-06" sheetId="9" r:id="rId9"/>
    <sheet name="RF-07" sheetId="10" r:id="rId10"/>
    <sheet name="RF-08" sheetId="11" r:id="rId11"/>
    <sheet name="RF-09" sheetId="13" r:id="rId12"/>
    <sheet name="RF-10" sheetId="14" r:id="rId13"/>
    <sheet name="RF-11" sheetId="15" r:id="rId14"/>
    <sheet name="RF-12" sheetId="16" r:id="rId15"/>
    <sheet name="RF-13" sheetId="17" r:id="rId16"/>
    <sheet name="Ejecucion Pruebas" sheetId="18" r:id="rId17"/>
    <sheet name="Prueba de Efectividad" sheetId="20" r:id="rId18"/>
    <sheet name="Prueba de Eficiencia" sheetId="21" r:id="rId19"/>
    <sheet name="Satisfaccion de Usuario" sheetId="19" r:id="rId20"/>
    <sheet name="Satisfaccion de Usuario Ideal" sheetId="22" r:id="rId21"/>
  </sheets>
  <definedNames>
    <definedName name="_xlcn.WorksheetConnection_SatisfacciondeUsuarioM14N241" hidden="1">'Satisfaccion de Usuario'!$M$14:$N$24</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o" name="Rango" connection="WorksheetConnection_Satisfaccion de Usuario!$M$14:$N$24"/>
        </x15:modelTables>
      </x15:dataModel>
    </ext>
  </extLst>
</workbook>
</file>

<file path=xl/calcChain.xml><?xml version="1.0" encoding="utf-8"?>
<calcChain xmlns="http://schemas.openxmlformats.org/spreadsheetml/2006/main">
  <c r="N33" i="22" l="1"/>
  <c r="M33" i="22"/>
  <c r="N32" i="22"/>
  <c r="M32" i="22"/>
  <c r="N31" i="22"/>
  <c r="M31" i="22"/>
  <c r="N30" i="22"/>
  <c r="M30" i="22"/>
  <c r="L24" i="22"/>
  <c r="K24" i="22"/>
  <c r="J24" i="22"/>
  <c r="I24" i="22"/>
  <c r="H24" i="22"/>
  <c r="G24" i="22"/>
  <c r="F24" i="22"/>
  <c r="E24" i="22"/>
  <c r="D24" i="22"/>
  <c r="C24" i="22"/>
  <c r="L23" i="22"/>
  <c r="K23" i="22"/>
  <c r="J23" i="22"/>
  <c r="I23" i="22"/>
  <c r="H23" i="22"/>
  <c r="G23" i="22"/>
  <c r="F23" i="22"/>
  <c r="E23" i="22"/>
  <c r="D23" i="22"/>
  <c r="C23" i="22"/>
  <c r="L22" i="22"/>
  <c r="K22" i="22"/>
  <c r="J22" i="22"/>
  <c r="I22" i="22"/>
  <c r="H22" i="22"/>
  <c r="G22" i="22"/>
  <c r="F22" i="22"/>
  <c r="E22" i="22"/>
  <c r="D22" i="22"/>
  <c r="C22" i="22"/>
  <c r="L21" i="22"/>
  <c r="K21" i="22"/>
  <c r="J21" i="22"/>
  <c r="I21" i="22"/>
  <c r="H21" i="22"/>
  <c r="G21" i="22"/>
  <c r="F21" i="22"/>
  <c r="E21" i="22"/>
  <c r="D21" i="22"/>
  <c r="C21" i="22"/>
  <c r="L20" i="22"/>
  <c r="K20" i="22"/>
  <c r="J20" i="22"/>
  <c r="I20" i="22"/>
  <c r="H20" i="22"/>
  <c r="G20" i="22"/>
  <c r="F20" i="22"/>
  <c r="E20" i="22"/>
  <c r="D20" i="22"/>
  <c r="C20" i="22"/>
  <c r="L19" i="22"/>
  <c r="K19" i="22"/>
  <c r="J19" i="22"/>
  <c r="I19" i="22"/>
  <c r="H19" i="22"/>
  <c r="G19" i="22"/>
  <c r="F19" i="22"/>
  <c r="E19" i="22"/>
  <c r="D19" i="22"/>
  <c r="C19" i="22"/>
  <c r="L18" i="22"/>
  <c r="K18" i="22"/>
  <c r="J18" i="22"/>
  <c r="I18" i="22"/>
  <c r="H18" i="22"/>
  <c r="G18" i="22"/>
  <c r="F18" i="22"/>
  <c r="E18" i="22"/>
  <c r="D18" i="22"/>
  <c r="C18" i="22"/>
  <c r="L17" i="22"/>
  <c r="K17" i="22"/>
  <c r="J17" i="22"/>
  <c r="I17" i="22"/>
  <c r="H17" i="22"/>
  <c r="G17" i="22"/>
  <c r="F17" i="22"/>
  <c r="E17" i="22"/>
  <c r="D17" i="22"/>
  <c r="C17" i="22"/>
  <c r="L16" i="22"/>
  <c r="K16" i="22"/>
  <c r="J16" i="22"/>
  <c r="I16" i="22"/>
  <c r="H16" i="22"/>
  <c r="G16" i="22"/>
  <c r="F16" i="22"/>
  <c r="E16" i="22"/>
  <c r="D16" i="22"/>
  <c r="C16" i="22"/>
  <c r="L15" i="22"/>
  <c r="L25" i="22" s="1"/>
  <c r="L27" i="22" s="1"/>
  <c r="K15" i="22"/>
  <c r="K25" i="22" s="1"/>
  <c r="K27" i="22" s="1"/>
  <c r="J15" i="22"/>
  <c r="I15" i="22"/>
  <c r="H15" i="22"/>
  <c r="H25" i="22" s="1"/>
  <c r="H27" i="22" s="1"/>
  <c r="G15" i="22"/>
  <c r="G25" i="22" s="1"/>
  <c r="G27" i="22" s="1"/>
  <c r="F15" i="22"/>
  <c r="E15" i="22"/>
  <c r="D15" i="22"/>
  <c r="D25" i="22" s="1"/>
  <c r="D27" i="22" s="1"/>
  <c r="C15" i="22"/>
  <c r="C25" i="22" s="1"/>
  <c r="C27" i="22" s="1"/>
  <c r="N12" i="22"/>
  <c r="M12" i="22"/>
  <c r="N11" i="22"/>
  <c r="M11" i="22"/>
  <c r="N10" i="22"/>
  <c r="M10" i="22"/>
  <c r="N9" i="22"/>
  <c r="M9" i="22"/>
  <c r="N8" i="22"/>
  <c r="M8" i="22"/>
  <c r="N7" i="22"/>
  <c r="M7" i="22"/>
  <c r="N6" i="22"/>
  <c r="M6" i="22"/>
  <c r="N5" i="22"/>
  <c r="M5" i="22"/>
  <c r="N4" i="22"/>
  <c r="M4" i="22"/>
  <c r="N3" i="22"/>
  <c r="M3" i="22"/>
  <c r="D24" i="19"/>
  <c r="E24" i="19"/>
  <c r="F24" i="19"/>
  <c r="G24" i="19"/>
  <c r="H24" i="19"/>
  <c r="I24" i="19"/>
  <c r="J24" i="19"/>
  <c r="K24" i="19"/>
  <c r="L24" i="19"/>
  <c r="C24" i="19"/>
  <c r="D22" i="19"/>
  <c r="E22" i="19"/>
  <c r="F22" i="19"/>
  <c r="G22" i="19"/>
  <c r="H22" i="19"/>
  <c r="I22" i="19"/>
  <c r="J22" i="19"/>
  <c r="K22" i="19"/>
  <c r="L22" i="19"/>
  <c r="C22" i="19"/>
  <c r="D20" i="19"/>
  <c r="E20" i="19"/>
  <c r="F20" i="19"/>
  <c r="G20" i="19"/>
  <c r="H20" i="19"/>
  <c r="I20" i="19"/>
  <c r="J20" i="19"/>
  <c r="K20" i="19"/>
  <c r="L20" i="19"/>
  <c r="C20" i="19"/>
  <c r="D18" i="19"/>
  <c r="E18" i="19"/>
  <c r="F18" i="19"/>
  <c r="G18" i="19"/>
  <c r="H18" i="19"/>
  <c r="I18" i="19"/>
  <c r="J18" i="19"/>
  <c r="K18" i="19"/>
  <c r="L18" i="19"/>
  <c r="C18" i="19"/>
  <c r="D16" i="19"/>
  <c r="E16" i="19"/>
  <c r="F16" i="19"/>
  <c r="G16" i="19"/>
  <c r="H16" i="19"/>
  <c r="I16" i="19"/>
  <c r="J16" i="19"/>
  <c r="K16" i="19"/>
  <c r="L16" i="19"/>
  <c r="C16" i="19"/>
  <c r="D23" i="19"/>
  <c r="E23" i="19"/>
  <c r="F23" i="19"/>
  <c r="G23" i="19"/>
  <c r="H23" i="19"/>
  <c r="I23" i="19"/>
  <c r="J23" i="19"/>
  <c r="K23" i="19"/>
  <c r="L23" i="19"/>
  <c r="C23" i="19"/>
  <c r="D21" i="19"/>
  <c r="E21" i="19"/>
  <c r="F21" i="19"/>
  <c r="G21" i="19"/>
  <c r="H21" i="19"/>
  <c r="I21" i="19"/>
  <c r="J21" i="19"/>
  <c r="K21" i="19"/>
  <c r="L21" i="19"/>
  <c r="C21" i="19"/>
  <c r="D19" i="19"/>
  <c r="E19" i="19"/>
  <c r="F19" i="19"/>
  <c r="G19" i="19"/>
  <c r="H19" i="19"/>
  <c r="I19" i="19"/>
  <c r="J19" i="19"/>
  <c r="K19" i="19"/>
  <c r="L19" i="19"/>
  <c r="C19" i="19"/>
  <c r="D17" i="19"/>
  <c r="E17" i="19"/>
  <c r="F17" i="19"/>
  <c r="G17" i="19"/>
  <c r="H17" i="19"/>
  <c r="I17" i="19"/>
  <c r="J17" i="19"/>
  <c r="K17" i="19"/>
  <c r="L17" i="19"/>
  <c r="C17" i="19"/>
  <c r="D15" i="19"/>
  <c r="E15" i="19"/>
  <c r="F15" i="19"/>
  <c r="G15" i="19"/>
  <c r="H15" i="19"/>
  <c r="I15" i="19"/>
  <c r="J15" i="19"/>
  <c r="K15" i="19"/>
  <c r="L15" i="19"/>
  <c r="C15" i="19"/>
  <c r="L25" i="19" l="1"/>
  <c r="D25" i="19"/>
  <c r="H25" i="19"/>
  <c r="E25" i="19"/>
  <c r="I25" i="19"/>
  <c r="C25" i="19"/>
  <c r="E25" i="22"/>
  <c r="E27" i="22" s="1"/>
  <c r="I25" i="22"/>
  <c r="I27" i="22" s="1"/>
  <c r="F25" i="22"/>
  <c r="F27" i="22" s="1"/>
  <c r="J25" i="22"/>
  <c r="J27" i="22" s="1"/>
  <c r="K25" i="19"/>
  <c r="G25" i="19"/>
  <c r="J25" i="19"/>
  <c r="F25" i="19"/>
  <c r="C18" i="21"/>
  <c r="C20" i="21" s="1"/>
  <c r="M16" i="21"/>
  <c r="D29" i="21" s="1"/>
  <c r="E29" i="21" s="1"/>
  <c r="E37" i="21" s="1"/>
  <c r="L16" i="21"/>
  <c r="D28" i="21" s="1"/>
  <c r="K16" i="21"/>
  <c r="D27" i="21" s="1"/>
  <c r="J16" i="21"/>
  <c r="D26" i="21" s="1"/>
  <c r="F16" i="21"/>
  <c r="C29" i="21" s="1"/>
  <c r="E16" i="21"/>
  <c r="C28" i="21" s="1"/>
  <c r="D16" i="21"/>
  <c r="C27" i="21" s="1"/>
  <c r="C16" i="21"/>
  <c r="C26" i="21" s="1"/>
  <c r="E28" i="21" l="1"/>
  <c r="E36" i="21" s="1"/>
  <c r="E27" i="21"/>
  <c r="E35" i="21" s="1"/>
  <c r="E26" i="21"/>
  <c r="E34" i="21" s="1"/>
  <c r="D27" i="19" l="1"/>
  <c r="N16" i="19" s="1"/>
  <c r="E27" i="19"/>
  <c r="N17" i="19" s="1"/>
  <c r="F27" i="19"/>
  <c r="N18" i="19" s="1"/>
  <c r="G27" i="19"/>
  <c r="N19" i="19" s="1"/>
  <c r="H27" i="19"/>
  <c r="N20" i="19" s="1"/>
  <c r="I27" i="19"/>
  <c r="N21" i="19" s="1"/>
  <c r="J27" i="19"/>
  <c r="N22" i="19" s="1"/>
  <c r="K27" i="19"/>
  <c r="N23" i="19" s="1"/>
  <c r="L27" i="19"/>
  <c r="N24" i="19" s="1"/>
  <c r="C27" i="19"/>
  <c r="N33" i="19"/>
  <c r="N34" i="19"/>
  <c r="N35" i="19"/>
  <c r="N36" i="19"/>
  <c r="N4" i="19"/>
  <c r="N5" i="19"/>
  <c r="N6" i="19"/>
  <c r="N7" i="19"/>
  <c r="N8" i="19"/>
  <c r="N9" i="19"/>
  <c r="N10" i="19"/>
  <c r="N11" i="19"/>
  <c r="N12" i="19"/>
  <c r="N3" i="19"/>
  <c r="M34" i="19"/>
  <c r="M35" i="19"/>
  <c r="M36" i="19"/>
  <c r="M33" i="19"/>
  <c r="M4" i="19"/>
  <c r="M5" i="19"/>
  <c r="M6" i="19"/>
  <c r="M7" i="19"/>
  <c r="M8" i="19"/>
  <c r="M9" i="19"/>
  <c r="M10" i="19"/>
  <c r="M11" i="19"/>
  <c r="M12" i="19"/>
  <c r="M3" i="19"/>
  <c r="C28" i="19" l="1"/>
  <c r="D28" i="19" s="1"/>
  <c r="E28" i="19" s="1"/>
  <c r="F28" i="19" s="1"/>
  <c r="G28" i="19" s="1"/>
  <c r="H28" i="19" s="1"/>
  <c r="I28" i="19" s="1"/>
  <c r="J28" i="19" s="1"/>
  <c r="K28" i="19" s="1"/>
  <c r="L28" i="19" s="1"/>
  <c r="N15" i="19"/>
  <c r="O15" i="19" s="1"/>
  <c r="O16" i="19" s="1"/>
  <c r="O17" i="19" s="1"/>
  <c r="O18" i="19" s="1"/>
  <c r="O19" i="19" s="1"/>
  <c r="O20" i="19" s="1"/>
  <c r="O21" i="19" s="1"/>
  <c r="O22" i="19" s="1"/>
  <c r="O23" i="19" s="1"/>
  <c r="O24" i="19" s="1"/>
  <c r="L8" i="20"/>
  <c r="L7" i="20"/>
  <c r="L6" i="20"/>
  <c r="L5" i="20"/>
  <c r="F90" i="18" l="1"/>
  <c r="F89" i="18"/>
  <c r="E83" i="18"/>
  <c r="D83" i="18"/>
  <c r="C83" i="18"/>
  <c r="F83" i="18" s="1"/>
  <c r="E62" i="18"/>
  <c r="D62" i="18"/>
  <c r="C62" i="18"/>
  <c r="F62" i="18" s="1"/>
  <c r="D41" i="18"/>
  <c r="C41" i="18"/>
  <c r="D20" i="18"/>
  <c r="C20" i="18"/>
  <c r="E82" i="18"/>
  <c r="F82" i="18" s="1"/>
  <c r="E81" i="18"/>
  <c r="F81" i="18" s="1"/>
  <c r="E80" i="18"/>
  <c r="F80" i="18" s="1"/>
  <c r="E79" i="18"/>
  <c r="F79" i="18" s="1"/>
  <c r="E78" i="18"/>
  <c r="F78" i="18" s="1"/>
  <c r="E77" i="18"/>
  <c r="F77" i="18" s="1"/>
  <c r="E76" i="18"/>
  <c r="F76" i="18" s="1"/>
  <c r="E75" i="18"/>
  <c r="F75" i="18" s="1"/>
  <c r="E74" i="18"/>
  <c r="F74" i="18" s="1"/>
  <c r="E73" i="18"/>
  <c r="F73" i="18" s="1"/>
  <c r="E72" i="18"/>
  <c r="F72" i="18" s="1"/>
  <c r="E71" i="18"/>
  <c r="F71" i="18" s="1"/>
  <c r="E70" i="18"/>
  <c r="F70" i="18" s="1"/>
  <c r="E69" i="18"/>
  <c r="F69" i="18" s="1"/>
  <c r="E68" i="18"/>
  <c r="F68" i="18" s="1"/>
  <c r="E67" i="18"/>
  <c r="F67" i="18" s="1"/>
  <c r="E61" i="18"/>
  <c r="F61" i="18" s="1"/>
  <c r="E60" i="18"/>
  <c r="F60" i="18" s="1"/>
  <c r="E59" i="18"/>
  <c r="F59" i="18" s="1"/>
  <c r="E58" i="18"/>
  <c r="F58" i="18" s="1"/>
  <c r="E57" i="18"/>
  <c r="F57" i="18" s="1"/>
  <c r="E56" i="18"/>
  <c r="F56" i="18" s="1"/>
  <c r="E55" i="18"/>
  <c r="F55" i="18" s="1"/>
  <c r="F54" i="18"/>
  <c r="E54" i="18"/>
  <c r="E53" i="18"/>
  <c r="F53" i="18" s="1"/>
  <c r="E52" i="18"/>
  <c r="F52" i="18" s="1"/>
  <c r="E51" i="18"/>
  <c r="F51" i="18" s="1"/>
  <c r="E50" i="18"/>
  <c r="F50" i="18" s="1"/>
  <c r="E49" i="18"/>
  <c r="F49" i="18" s="1"/>
  <c r="F48" i="18"/>
  <c r="E48" i="18"/>
  <c r="E47" i="18"/>
  <c r="F47" i="18" s="1"/>
  <c r="E46" i="18"/>
  <c r="F46" i="18" s="1"/>
  <c r="E40" i="18"/>
  <c r="F40" i="18" s="1"/>
  <c r="E39" i="18"/>
  <c r="F39" i="18" s="1"/>
  <c r="E38" i="18"/>
  <c r="F38" i="18" s="1"/>
  <c r="E37" i="18"/>
  <c r="F37" i="18" s="1"/>
  <c r="E36" i="18"/>
  <c r="F36" i="18" s="1"/>
  <c r="E35" i="18"/>
  <c r="F35" i="18" s="1"/>
  <c r="E34" i="18"/>
  <c r="F34" i="18" s="1"/>
  <c r="E33" i="18"/>
  <c r="F33" i="18" s="1"/>
  <c r="E32" i="18"/>
  <c r="F32" i="18" s="1"/>
  <c r="E31" i="18"/>
  <c r="F31" i="18" s="1"/>
  <c r="E30" i="18"/>
  <c r="F30" i="18" s="1"/>
  <c r="E29" i="18"/>
  <c r="F29" i="18" s="1"/>
  <c r="E28" i="18"/>
  <c r="F28" i="18" s="1"/>
  <c r="E27" i="18"/>
  <c r="F27" i="18" s="1"/>
  <c r="E26" i="18"/>
  <c r="F26" i="18" s="1"/>
  <c r="E25" i="18"/>
  <c r="F25" i="18" s="1"/>
  <c r="F5" i="18"/>
  <c r="F6" i="18"/>
  <c r="F8" i="18"/>
  <c r="F9" i="18"/>
  <c r="F10" i="18"/>
  <c r="F11" i="18"/>
  <c r="F12" i="18"/>
  <c r="F13" i="18"/>
  <c r="F14" i="18"/>
  <c r="F15" i="18"/>
  <c r="F16" i="18"/>
  <c r="F17" i="18"/>
  <c r="F18" i="18"/>
  <c r="F19" i="18"/>
  <c r="F4" i="18"/>
  <c r="E5" i="18"/>
  <c r="E6" i="18"/>
  <c r="E7" i="18"/>
  <c r="E20" i="18" s="1"/>
  <c r="E8" i="18"/>
  <c r="E9" i="18"/>
  <c r="E10" i="18"/>
  <c r="E11" i="18"/>
  <c r="E12" i="18"/>
  <c r="E13" i="18"/>
  <c r="E14" i="18"/>
  <c r="E15" i="18"/>
  <c r="E16" i="18"/>
  <c r="E17" i="18"/>
  <c r="E18" i="18"/>
  <c r="E19" i="18"/>
  <c r="E4" i="18"/>
  <c r="E41" i="18" l="1"/>
  <c r="F41" i="18" s="1"/>
  <c r="F88" i="18" s="1"/>
  <c r="F20" i="18"/>
  <c r="F87" i="18" s="1"/>
  <c r="F7" i="18"/>
  <c r="I117" i="2"/>
  <c r="I107" i="2"/>
  <c r="I73" i="2"/>
  <c r="I62" i="2"/>
  <c r="I51" i="2"/>
  <c r="I33" i="2"/>
  <c r="G48" i="1"/>
  <c r="H48" i="1"/>
  <c r="I11" i="2" l="1"/>
  <c r="H130" i="2"/>
  <c r="I130" i="2" l="1"/>
</calcChain>
</file>

<file path=xl/comments1.xml><?xml version="1.0" encoding="utf-8"?>
<comments xmlns="http://schemas.openxmlformats.org/spreadsheetml/2006/main">
  <authors>
    <author>Portatil</author>
  </authors>
  <commentList>
    <comment ref="E13" authorId="0" shapeId="0">
      <text>
        <r>
          <rPr>
            <b/>
            <sz val="9"/>
            <color indexed="81"/>
            <rFont val="Tahoma"/>
            <family val="2"/>
          </rPr>
          <t>Portatil:</t>
        </r>
        <r>
          <rPr>
            <sz val="9"/>
            <color indexed="81"/>
            <rFont val="Tahoma"/>
            <family val="2"/>
          </rPr>
          <t xml:space="preserve">
Complejidad de la historia</t>
        </r>
      </text>
    </comment>
    <comment ref="F13" authorId="0" shapeId="0">
      <text>
        <r>
          <rPr>
            <b/>
            <sz val="9"/>
            <color indexed="81"/>
            <rFont val="Tahoma"/>
            <family val="2"/>
          </rPr>
          <t>Portatil:</t>
        </r>
        <r>
          <rPr>
            <sz val="9"/>
            <color indexed="81"/>
            <rFont val="Tahoma"/>
            <family val="2"/>
          </rPr>
          <t xml:space="preserve">
Cuanto tirmpo por semana se demora</t>
        </r>
      </text>
    </comment>
    <comment ref="E33" authorId="0" shapeId="0">
      <text>
        <r>
          <rPr>
            <b/>
            <sz val="9"/>
            <color indexed="81"/>
            <rFont val="Tahoma"/>
            <family val="2"/>
          </rPr>
          <t>Portatil:</t>
        </r>
        <r>
          <rPr>
            <sz val="9"/>
            <color indexed="81"/>
            <rFont val="Tahoma"/>
            <family val="2"/>
          </rPr>
          <t xml:space="preserve">
Complejidad de la historia</t>
        </r>
      </text>
    </comment>
    <comment ref="F33" authorId="0" shapeId="0">
      <text>
        <r>
          <rPr>
            <b/>
            <sz val="9"/>
            <color indexed="81"/>
            <rFont val="Tahoma"/>
            <family val="2"/>
          </rPr>
          <t>Portatil:</t>
        </r>
        <r>
          <rPr>
            <sz val="9"/>
            <color indexed="81"/>
            <rFont val="Tahoma"/>
            <family val="2"/>
          </rPr>
          <t xml:space="preserve">
Cuanto tirmpo por semana se demora</t>
        </r>
      </text>
    </comment>
  </commentList>
</comments>
</file>

<file path=xl/comments2.xml><?xml version="1.0" encoding="utf-8"?>
<comments xmlns="http://schemas.openxmlformats.org/spreadsheetml/2006/main">
  <authors>
    <author>Portatil</author>
  </authors>
  <commentList>
    <comment ref="G5" authorId="0" shapeId="0">
      <text>
        <r>
          <rPr>
            <b/>
            <sz val="9"/>
            <color indexed="81"/>
            <rFont val="Tahoma"/>
            <family val="2"/>
          </rPr>
          <t>Portatil:</t>
        </r>
        <r>
          <rPr>
            <sz val="9"/>
            <color indexed="81"/>
            <rFont val="Tahoma"/>
            <family val="2"/>
          </rPr>
          <t xml:space="preserve">
Complejidad de la historia</t>
        </r>
      </text>
    </comment>
    <comment ref="G15" authorId="0" shapeId="0">
      <text>
        <r>
          <rPr>
            <b/>
            <sz val="9"/>
            <color indexed="81"/>
            <rFont val="Tahoma"/>
            <family val="2"/>
          </rPr>
          <t>Portatil:</t>
        </r>
        <r>
          <rPr>
            <sz val="9"/>
            <color indexed="81"/>
            <rFont val="Tahoma"/>
            <family val="2"/>
          </rPr>
          <t xml:space="preserve">
Complejidad de la historia</t>
        </r>
      </text>
    </comment>
    <comment ref="G38" authorId="0" shapeId="0">
      <text>
        <r>
          <rPr>
            <b/>
            <sz val="9"/>
            <color indexed="81"/>
            <rFont val="Tahoma"/>
            <family val="2"/>
          </rPr>
          <t>Portatil:</t>
        </r>
        <r>
          <rPr>
            <sz val="9"/>
            <color indexed="81"/>
            <rFont val="Tahoma"/>
            <family val="2"/>
          </rPr>
          <t xml:space="preserve">
Complejidad de la historia</t>
        </r>
      </text>
    </comment>
    <comment ref="G56" authorId="0" shapeId="0">
      <text>
        <r>
          <rPr>
            <b/>
            <sz val="9"/>
            <color indexed="81"/>
            <rFont val="Tahoma"/>
            <family val="2"/>
          </rPr>
          <t>Portatil:</t>
        </r>
        <r>
          <rPr>
            <sz val="9"/>
            <color indexed="81"/>
            <rFont val="Tahoma"/>
            <family val="2"/>
          </rPr>
          <t xml:space="preserve">
Complejidad de la historia</t>
        </r>
      </text>
    </comment>
    <comment ref="G67" authorId="0" shapeId="0">
      <text>
        <r>
          <rPr>
            <b/>
            <sz val="9"/>
            <color indexed="81"/>
            <rFont val="Tahoma"/>
            <family val="2"/>
          </rPr>
          <t>Portatil:</t>
        </r>
        <r>
          <rPr>
            <sz val="9"/>
            <color indexed="81"/>
            <rFont val="Tahoma"/>
            <family val="2"/>
          </rPr>
          <t xml:space="preserve">
Complejidad de la historia</t>
        </r>
      </text>
    </comment>
    <comment ref="G77" authorId="0" shapeId="0">
      <text>
        <r>
          <rPr>
            <b/>
            <sz val="9"/>
            <color indexed="81"/>
            <rFont val="Tahoma"/>
            <family val="2"/>
          </rPr>
          <t>Portatil:</t>
        </r>
        <r>
          <rPr>
            <sz val="9"/>
            <color indexed="81"/>
            <rFont val="Tahoma"/>
            <family val="2"/>
          </rPr>
          <t xml:space="preserve">
Complejidad de la historia</t>
        </r>
      </text>
    </comment>
    <comment ref="G111" authorId="0" shapeId="0">
      <text>
        <r>
          <rPr>
            <b/>
            <sz val="9"/>
            <color indexed="81"/>
            <rFont val="Tahoma"/>
            <family val="2"/>
          </rPr>
          <t>Portatil:</t>
        </r>
        <r>
          <rPr>
            <sz val="9"/>
            <color indexed="81"/>
            <rFont val="Tahoma"/>
            <family val="2"/>
          </rPr>
          <t xml:space="preserve">
Complejidad de la historia</t>
        </r>
      </text>
    </comment>
  </commentList>
</comments>
</file>

<file path=xl/comments3.xml><?xml version="1.0" encoding="utf-8"?>
<comments xmlns="http://schemas.openxmlformats.org/spreadsheetml/2006/main">
  <authors>
    <author>Portatil</author>
  </authors>
  <commentList>
    <comment ref="E6" authorId="0" shapeId="0">
      <text>
        <r>
          <rPr>
            <b/>
            <sz val="9"/>
            <color indexed="81"/>
            <rFont val="Tahoma"/>
            <family val="2"/>
          </rPr>
          <t>Portatil:</t>
        </r>
        <r>
          <rPr>
            <sz val="9"/>
            <color indexed="81"/>
            <rFont val="Tahoma"/>
            <family val="2"/>
          </rPr>
          <t xml:space="preserve">
Cuanto tirmpo por semana se demora</t>
        </r>
      </text>
    </comment>
  </commentList>
</comments>
</file>

<file path=xl/connections.xml><?xml version="1.0" encoding="utf-8"?>
<connections xmlns="http://schemas.openxmlformats.org/spreadsheetml/2006/main">
  <connection id="1"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tisfaccion de Usuario!$M$14:$N$24" type="102" refreshedVersion="6" minRefreshableVersion="5">
    <extLst>
      <ext xmlns:x15="http://schemas.microsoft.com/office/spreadsheetml/2010/11/main" uri="{DE250136-89BD-433C-8126-D09CA5730AF9}">
        <x15:connection id="Rango">
          <x15:rangePr sourceName="_xlcn.WorksheetConnection_SatisfacciondeUsuarioM14N241"/>
        </x15:connection>
      </ext>
    </extLst>
  </connection>
</connections>
</file>

<file path=xl/sharedStrings.xml><?xml version="1.0" encoding="utf-8"?>
<sst xmlns="http://schemas.openxmlformats.org/spreadsheetml/2006/main" count="1478" uniqueCount="333">
  <si>
    <t>Numero de Historia</t>
  </si>
  <si>
    <t>Nombre de la historia</t>
  </si>
  <si>
    <t>Estimacion</t>
  </si>
  <si>
    <t>Creación del sistema de seguimiento de la mano</t>
  </si>
  <si>
    <t>Ingreso a la pantalla principal de la aplicación</t>
  </si>
  <si>
    <t>Ingreso al menú de videojuegos de la aplicación</t>
  </si>
  <si>
    <t>Ingreso al juego de entrenamiento</t>
  </si>
  <si>
    <t xml:space="preserve">Actividad de entrenamiento Izquierda </t>
  </si>
  <si>
    <t xml:space="preserve">Actividad de entrenamiento Derecha </t>
  </si>
  <si>
    <t>Actividad de entrenamiento Arriba</t>
  </si>
  <si>
    <t xml:space="preserve">Actividad de entrenamiento Abajo </t>
  </si>
  <si>
    <t xml:space="preserve">Pantalla de fin de juego </t>
  </si>
  <si>
    <t>Pantalla de Instrucciones del videojuego</t>
  </si>
  <si>
    <t>Orden</t>
  </si>
  <si>
    <t>Iteraccion</t>
  </si>
  <si>
    <t>J</t>
  </si>
  <si>
    <t>Q</t>
  </si>
  <si>
    <t>K</t>
  </si>
  <si>
    <t>A</t>
  </si>
  <si>
    <t>CARTA</t>
  </si>
  <si>
    <t>VALOR
ASIGNADO</t>
  </si>
  <si>
    <t xml:space="preserve">Ingreso al juego de Izquierda a Derecha </t>
  </si>
  <si>
    <t xml:space="preserve">Ingreso al juego de Arriba y Abajo </t>
  </si>
  <si>
    <t>Ingreso al juego de laberinto</t>
  </si>
  <si>
    <t>tiempo/semanas</t>
  </si>
  <si>
    <t>tiempo/dias</t>
  </si>
  <si>
    <t xml:space="preserve">Ingreso al juego de Mover objetos </t>
  </si>
  <si>
    <t>Totales</t>
  </si>
  <si>
    <t>Asignado</t>
  </si>
  <si>
    <t>Tarea</t>
  </si>
  <si>
    <t>Analisis</t>
  </si>
  <si>
    <t>Diseño</t>
  </si>
  <si>
    <t>Implementación</t>
  </si>
  <si>
    <t>Pruebas</t>
  </si>
  <si>
    <t>Analista</t>
  </si>
  <si>
    <t>Arquitecto</t>
  </si>
  <si>
    <t>Programador</t>
  </si>
  <si>
    <t>Tester</t>
  </si>
  <si>
    <t>Total</t>
  </si>
  <si>
    <t xml:space="preserve">Iteracion </t>
  </si>
  <si>
    <t>TOTAL</t>
  </si>
  <si>
    <t>Ingreso a las instrucciones  juego de entrenamiento</t>
  </si>
  <si>
    <t>CODIGO
REQUERIMIENTOS</t>
  </si>
  <si>
    <t>RF-01</t>
  </si>
  <si>
    <t>RF-02</t>
  </si>
  <si>
    <t>RF-03</t>
  </si>
  <si>
    <t>RF-04</t>
  </si>
  <si>
    <t>RF-05</t>
  </si>
  <si>
    <t>RF-06</t>
  </si>
  <si>
    <t>RF-07</t>
  </si>
  <si>
    <t>RF-08</t>
  </si>
  <si>
    <t>RF-09</t>
  </si>
  <si>
    <t>RF-10</t>
  </si>
  <si>
    <t>RF-11</t>
  </si>
  <si>
    <t>RF-12</t>
  </si>
  <si>
    <t>RF-13</t>
  </si>
  <si>
    <t>RNF-01</t>
  </si>
  <si>
    <t>TIPO</t>
  </si>
  <si>
    <t>Funcional</t>
  </si>
  <si>
    <t>No Funcional</t>
  </si>
  <si>
    <t>Cumplir con las Metricas de Usabilidad</t>
  </si>
  <si>
    <t>NOMBRE</t>
  </si>
  <si>
    <t>Kinect no Conectado</t>
  </si>
  <si>
    <t>Mensaje de error "No conectado"</t>
  </si>
  <si>
    <t>Entrada</t>
  </si>
  <si>
    <t>Kinect conectado</t>
  </si>
  <si>
    <t>Ingresa al Software</t>
  </si>
  <si>
    <t>Resultado Obtenido</t>
  </si>
  <si>
    <t>Satisfactoria</t>
  </si>
  <si>
    <t>Valor Esperado</t>
  </si>
  <si>
    <t>Valor Obtenido</t>
  </si>
  <si>
    <t>ACCION</t>
  </si>
  <si>
    <t>Reconoce la Mano</t>
  </si>
  <si>
    <t>Camara reconoce la mano</t>
  </si>
  <si>
    <t>Mueve el cursor del mouse</t>
  </si>
  <si>
    <t>Ejecuta clic del mouse</t>
  </si>
  <si>
    <t>Mano abierta</t>
  </si>
  <si>
    <t>Mano cerrada</t>
  </si>
  <si>
    <t>Tamaño de la pantalla</t>
  </si>
  <si>
    <t>full screen 1024 px X 768px</t>
  </si>
  <si>
    <t>Clic en entrar</t>
  </si>
  <si>
    <t>Ingresar al menu de juegos</t>
  </si>
  <si>
    <t xml:space="preserve">Clic en salir </t>
  </si>
  <si>
    <t>Salir del Juego</t>
  </si>
  <si>
    <t>Tecla ESC</t>
  </si>
  <si>
    <t>Fondo de la pantalla</t>
  </si>
  <si>
    <t>Clic en Izquierda y Derecha</t>
  </si>
  <si>
    <t>Clic en Entrenamiento</t>
  </si>
  <si>
    <t>Clic en Arriba y Abajo</t>
  </si>
  <si>
    <t xml:space="preserve">Clic en Mover Objetos </t>
  </si>
  <si>
    <t>Clic en Laberinto</t>
  </si>
  <si>
    <t>Pantalla de Instrucciones del juego de Entrenamiento</t>
  </si>
  <si>
    <t>Pantalla de Instrucciones del juego de Arriba y Abajo</t>
  </si>
  <si>
    <t>Pantalla de Instrucciones del juego de Izquierda y Derecha</t>
  </si>
  <si>
    <t>Pantalla de Instrucciones del juego de Mover Objetos</t>
  </si>
  <si>
    <t>Pantalla de Instrucciones del juego de Laberinto</t>
  </si>
  <si>
    <t>Clic en Anterior</t>
  </si>
  <si>
    <t>Pantalla del menu de los videojuegos</t>
  </si>
  <si>
    <t>Instruccion de cada juego</t>
  </si>
  <si>
    <t>Clic en Siguiente, numero juego = 2</t>
  </si>
  <si>
    <t>Clic en Siguiente, numero juego = 3</t>
  </si>
  <si>
    <t>Clic en Siguiente, numero juego = 4</t>
  </si>
  <si>
    <t>Clic en Siguiente, numero juego = 5</t>
  </si>
  <si>
    <t>Pantalla Juego Izquierda Derecha</t>
  </si>
  <si>
    <t>Pantalla Juego Arriba y Abajo</t>
  </si>
  <si>
    <t>Pantalla Juego Mover Objetos</t>
  </si>
  <si>
    <t>Pantalla Juego Mover Laberinto</t>
  </si>
  <si>
    <t>Pesonaje del jugador</t>
  </si>
  <si>
    <t>Se muestre en pantalla</t>
  </si>
  <si>
    <t>Pesonaje del enemigo</t>
  </si>
  <si>
    <t>Clic en la derecha</t>
  </si>
  <si>
    <t>Se mueve el personaje del jugador a la derecha</t>
  </si>
  <si>
    <t>Clic en la izquierda</t>
  </si>
  <si>
    <t>Se mueve el personaje del jugador a la izquierda</t>
  </si>
  <si>
    <t>Se mantenga en los limites horizontales de la pantalla</t>
  </si>
  <si>
    <t>Se mueva de izquierda a derecha automaticamente</t>
  </si>
  <si>
    <t>Arroje los huevos aletoriamente</t>
  </si>
  <si>
    <t>Huevos de la gallina</t>
  </si>
  <si>
    <t>Recoja los huevos</t>
  </si>
  <si>
    <t>Colision personaje jugador con huevos</t>
  </si>
  <si>
    <t>Marcador</t>
  </si>
  <si>
    <t>Muestre el marcador</t>
  </si>
  <si>
    <t>Un punto por huevo</t>
  </si>
  <si>
    <t>Actualice el marcador</t>
  </si>
  <si>
    <t>Huevo pasa el limite vertical de la pantalla</t>
  </si>
  <si>
    <t>fin de juego</t>
  </si>
  <si>
    <t>Puntaje total</t>
  </si>
  <si>
    <t>Puntaje total y numero de juego</t>
  </si>
  <si>
    <t>Enviarse a la pantalla de fin de juego</t>
  </si>
  <si>
    <t>Tecla P</t>
  </si>
  <si>
    <t>pausara y reanudara el videojuego</t>
  </si>
  <si>
    <t>Tecla Back Space</t>
  </si>
  <si>
    <t>regresara al menú de juegos</t>
  </si>
  <si>
    <t>Barra Espaciadora</t>
  </si>
  <si>
    <t>Activa y desactiva el sonido del juego.</t>
  </si>
  <si>
    <t>Titulo y nombre del juego</t>
  </si>
  <si>
    <t>Numero de Juego</t>
  </si>
  <si>
    <t>Muestra el puntaje</t>
  </si>
  <si>
    <t>Si numero de juego = 1 "Entrenamiento"</t>
  </si>
  <si>
    <t>Se muestra el puntaje de cada actividad</t>
  </si>
  <si>
    <t>Clic en Reiniciar juego</t>
  </si>
  <si>
    <t>Clic en Regresar al menu del juego</t>
  </si>
  <si>
    <t>Clic en Salir</t>
  </si>
  <si>
    <t>Despliega la pantalla del menú de los videojuegos</t>
  </si>
  <si>
    <t>Saldrá de la aplicación</t>
  </si>
  <si>
    <t>Reinicia el videojuego</t>
  </si>
  <si>
    <t>Se mueve el personaje del jugador a la abajo</t>
  </si>
  <si>
    <t>Se mueve el personaje del jugador a la ariba</t>
  </si>
  <si>
    <t>Clic en la arriba</t>
  </si>
  <si>
    <t>Clic en la abajo</t>
  </si>
  <si>
    <t>Se mantenga en los limites verticales de la pantalla</t>
  </si>
  <si>
    <t>Estrellas de mar</t>
  </si>
  <si>
    <t>Aaparecen filas de 4 en medio del personaje enemigo</t>
  </si>
  <si>
    <t>Recoja las estrellas</t>
  </si>
  <si>
    <t>Un punto por estrella</t>
  </si>
  <si>
    <t>Colision del personajes jugador y enemigo</t>
  </si>
  <si>
    <t xml:space="preserve">Se mueva de derecha a izquierda automaticamente </t>
  </si>
  <si>
    <t>Sobrepasa los limites horizontales de la pantalla</t>
  </si>
  <si>
    <t xml:space="preserve"> </t>
  </si>
  <si>
    <t>Mapa.txt</t>
  </si>
  <si>
    <t>Escribir los caracteres del mapa</t>
  </si>
  <si>
    <t>Objeto pared</t>
  </si>
  <si>
    <t>Clase creada</t>
  </si>
  <si>
    <t>Objeto Mapa</t>
  </si>
  <si>
    <t>Se muestre en la parte superior derecha de la pantalla</t>
  </si>
  <si>
    <t>Se muestre en la parte inferior izquierda de la pantalla</t>
  </si>
  <si>
    <t>Se mantenga en los limites verticales y horizontales de la pantalla</t>
  </si>
  <si>
    <t>Colision personaje jugador con cada estrella</t>
  </si>
  <si>
    <t>Numero de juego 
(2= Izquierda Derecha, 
3=Arriba y Abajo, 4=Mover Objetos, 5=Laberinto)</t>
  </si>
  <si>
    <t xml:space="preserve">En el lado izquierdo de la pantalla se dibujara un circulo con relleno y en el lado derecho un circulo sin con relleno </t>
  </si>
  <si>
    <t>Iconos izquierda y derecha</t>
  </si>
  <si>
    <t>Menu e iconos de izquierda y derecha</t>
  </si>
  <si>
    <t>Temporizador</t>
  </si>
  <si>
    <t>Puntaje</t>
  </si>
  <si>
    <t>Muestra el puntaje en el lado superior izqueirdo de la pantalla</t>
  </si>
  <si>
    <t>Muestra el puntaje en el lado superior derecho de la pantalla</t>
  </si>
  <si>
    <t>Muestra el temporizador en el lado superior izqueirdo de la pantalla</t>
  </si>
  <si>
    <t xml:space="preserve">Muestra una imagen triste en pantalla </t>
  </si>
  <si>
    <t xml:space="preserve">Muestra una imagen feliz en pantalla </t>
  </si>
  <si>
    <t>Clic en el lado izquierda</t>
  </si>
  <si>
    <t>Clic en el lado derecho</t>
  </si>
  <si>
    <t xml:space="preserve">Actualiza el marcador </t>
  </si>
  <si>
    <t>Temporizador= 10 segundos</t>
  </si>
  <si>
    <t>Pasa a la actividad derecha</t>
  </si>
  <si>
    <t>Puntaje total de la actividad</t>
  </si>
  <si>
    <t>Se almacena en el vector listapuntos en la posicion 0</t>
  </si>
  <si>
    <t xml:space="preserve">En el lado derecho de la pantalla se dibujara un circulo con relleno y en el lado derecho un circulo sin con relleno </t>
  </si>
  <si>
    <t>Pasa a la actividad arriba</t>
  </si>
  <si>
    <t>Se almacena en el vector listapuntos en la posicion 1</t>
  </si>
  <si>
    <t xml:space="preserve">En el lado derecho de la pantalla se dibujara un circulo con relleno y en el lado izquierdo un circulo sin relleno </t>
  </si>
  <si>
    <t>Menu e iconos de arriba y abajo</t>
  </si>
  <si>
    <t>Iconos arriba y abajo</t>
  </si>
  <si>
    <t>Clic en el lado arriba</t>
  </si>
  <si>
    <t>Clic en el lado abajo</t>
  </si>
  <si>
    <t>Pasa a la actividad abajo</t>
  </si>
  <si>
    <t>Se almacena en el vector listapuntos en la posicion 2</t>
  </si>
  <si>
    <t xml:space="preserve">En el lado arriba de la pantalla se dibujara un circulo con relleno y en el lado abajo un circulo sin relleno </t>
  </si>
  <si>
    <t xml:space="preserve">En el lado arriba de la pantalla se dibujara un circulo sin relleno y en el lado abajo un circulo con relleno </t>
  </si>
  <si>
    <t>Se almacena en el vector listapuntos en la posicion 3</t>
  </si>
  <si>
    <t>Pasa a la pantalla fin de juego</t>
  </si>
  <si>
    <t xml:space="preserve">La caja se encontrara en la parte inferior derecha de la pantalla </t>
  </si>
  <si>
    <t xml:space="preserve">En la parte superior de la pantalla tendrá dibujada la actividad1: Una caja que contendrá un objeto llamado “oso”. </t>
  </si>
  <si>
    <t>Pesonaje del objetivo</t>
  </si>
  <si>
    <t>Se muestre en pantalla ene lado inferior izquierdo</t>
  </si>
  <si>
    <t>Se muestre en pantalla ene lado inferior derecho sobre la caja dibujada</t>
  </si>
  <si>
    <t>Colision personaje jugador con el objetivo</t>
  </si>
  <si>
    <t xml:space="preserve">Arrastre el objeto "oso" al objetivo </t>
  </si>
  <si>
    <t>Cumple la Actividad</t>
  </si>
  <si>
    <t>Actualiza el marcador  y muestra mensaje "Lo lograste"</t>
  </si>
  <si>
    <t>Mensaje "Lo lograste "</t>
  </si>
  <si>
    <t>Pasa a la actividad afuera</t>
  </si>
  <si>
    <t>Tiempo utilizado para la actividad</t>
  </si>
  <si>
    <t>Se almacena en el vector listatiempo en la posicion 1</t>
  </si>
  <si>
    <t>Se almacena en el vector listatiempo en la posicion 0</t>
  </si>
  <si>
    <t xml:space="preserve">En la parte inferior derecha de la pantalla se encontrará la imagen de una “caja”, donde debe completar la segunda actividad que consiste en arrastrar el objeto oso en fuera de la caja.  </t>
  </si>
  <si>
    <t>Se muestre en pantalla en el lado inferior izquierdo</t>
  </si>
  <si>
    <t>Se muestre en pantalla ene lado inferior derecho</t>
  </si>
  <si>
    <t>Pasa a la actividad Encima</t>
  </si>
  <si>
    <t>En la parte superior de la pantalla tendrá dibujada la actividad 3: Un objeto llamado “oso” que se encontrara encima de una mesa</t>
  </si>
  <si>
    <t xml:space="preserve">La mesa se encontrara en la parte inferior derecha de la pantalla </t>
  </si>
  <si>
    <t>Se muestre en pantalla ene lado inferior derecho encima de la mesa dibujada</t>
  </si>
  <si>
    <t>Se almacena en el vector listatiempo en la posicion 2</t>
  </si>
  <si>
    <t xml:space="preserve">En la parte inferior derecha de la pantalla se encontrará la imagen de una “mesa”, donde debe completar la cuarta actividad que consiste en arrastrar el objeto oso en debajo de la caja.  </t>
  </si>
  <si>
    <t>Se almacena en el vector listatiempo en la posicion 3</t>
  </si>
  <si>
    <t>Pasa a fin de juego</t>
  </si>
  <si>
    <t>|</t>
  </si>
  <si>
    <t xml:space="preserve">Ingreso al videojuego de Izquierda - Derecha </t>
  </si>
  <si>
    <t xml:space="preserve">Ingreso al videojuego de Arriba - Abajo </t>
  </si>
  <si>
    <t>Ingreso al videojuego de Laberinto</t>
  </si>
  <si>
    <t xml:space="preserve">Actividad del videojuego de entrenamiento Izquierda </t>
  </si>
  <si>
    <t xml:space="preserve">Actividad del videojuego de entrenamiento Derecha </t>
  </si>
  <si>
    <t>Actividad del videojuego de entrenamiento Arriba</t>
  </si>
  <si>
    <t xml:space="preserve">Actividad del videojuego de entrenamiento Abajo </t>
  </si>
  <si>
    <t xml:space="preserve">Ingreso al videojuego de Adentro-Afuera </t>
  </si>
  <si>
    <t>Acción</t>
  </si>
  <si>
    <t>Se muestre en la parte inferior y superior de la pantalla</t>
  </si>
  <si>
    <t>Muestre el tiempo</t>
  </si>
  <si>
    <t>Tiempo total</t>
  </si>
  <si>
    <t>Muestra el tiempo</t>
  </si>
  <si>
    <t>Tiempo</t>
  </si>
  <si>
    <t>Puntaje total, tiempo y numero de juego</t>
  </si>
  <si>
    <t>Colision personaje jugador con cada nuez</t>
  </si>
  <si>
    <t>Recoja las nueces</t>
  </si>
  <si>
    <t>Un punto por nuez</t>
  </si>
  <si>
    <t>Puntaje total, tiempo y número de juego</t>
  </si>
  <si>
    <t>Objeto nuez</t>
  </si>
  <si>
    <t>Mapa.txt (Objetos: Pared, Nuez, Mapa)</t>
  </si>
  <si>
    <t>Creacion del mapa y nueces en la pantalla</t>
  </si>
  <si>
    <t xml:space="preserve">Deterner tiempo </t>
  </si>
  <si>
    <t xml:space="preserve">Detener tiempo </t>
  </si>
  <si>
    <t>Requerimiento</t>
  </si>
  <si>
    <t>Error</t>
  </si>
  <si>
    <t>Satisfactorio</t>
  </si>
  <si>
    <t>Total Acciones</t>
  </si>
  <si>
    <t>RF-13.1</t>
  </si>
  <si>
    <t>RF-13.2</t>
  </si>
  <si>
    <t>RF-13.3</t>
  </si>
  <si>
    <t>RF-13.4</t>
  </si>
  <si>
    <t>Indice de Severidad</t>
  </si>
  <si>
    <t>Ejecución Primera Vuelta</t>
  </si>
  <si>
    <t>Ejecución Segunda Vuelta</t>
  </si>
  <si>
    <t>Ejecución Tercera Vuelta</t>
  </si>
  <si>
    <t>Ejecución Cuarta Vuelta</t>
  </si>
  <si>
    <t>TOTALES</t>
  </si>
  <si>
    <t xml:space="preserve">Vueltas </t>
  </si>
  <si>
    <t>Pregunta (q)</t>
  </si>
  <si>
    <t xml:space="preserve"> Estado [Valorado entre 1 y 5]</t>
  </si>
  <si>
    <t>Me gustaría usar esta Aplicación de Software con frecuencia</t>
  </si>
  <si>
    <t>Encuentro esta Aplicación de Software innecesariamente compleja</t>
  </si>
  <si>
    <t>Creo que esta Aplicación de Software es fácil de usar</t>
  </si>
  <si>
    <t>Necesitaria ayuda para usar esta Aplicación de Software</t>
  </si>
  <si>
    <t>Las diversas funciones están bien integradas (constituyen un todo)</t>
  </si>
  <si>
    <t>Hay demasiada incoherencia en esta Aplicación de Software</t>
  </si>
  <si>
    <t>La mayoría de las personas aprendería a usar esta Aplicación de Software muy rapidamente</t>
  </si>
  <si>
    <t>Me parece muy engorrosa y dificil de usar</t>
  </si>
  <si>
    <t>Tengo mucha confianza usándolo</t>
  </si>
  <si>
    <t>Necesito aprender muchas cosas antes de poder comenzar a utilizar esta Aplicación de Software</t>
  </si>
  <si>
    <t>El esfuerzo mental requerido para el desarrollo de las tareas ha sido [1 gran esfuerzo, 5 pequeño esfuerzo]</t>
  </si>
  <si>
    <t>La velocidad de funcionamiento es [1 muy lento, 5 muy rápido]</t>
  </si>
  <si>
    <t>La comodidad es [1 muy incómodo, 5 muy cómodo]</t>
  </si>
  <si>
    <t>En general, la gestión de la Aplicación de Software es [1 muy difícil, 5 muy fácil]</t>
  </si>
  <si>
    <t>Usuario</t>
  </si>
  <si>
    <t>Tarea 1 (t1)</t>
  </si>
  <si>
    <t>Tarea 2 (t2)</t>
  </si>
  <si>
    <t>Tarea 3 (t3)</t>
  </si>
  <si>
    <t>Tarea 4 (t4)</t>
  </si>
  <si>
    <t>Si</t>
  </si>
  <si>
    <t>No</t>
  </si>
  <si>
    <t>SI</t>
  </si>
  <si>
    <t>Efectividad</t>
  </si>
  <si>
    <t xml:space="preserve">Media </t>
  </si>
  <si>
    <t>Desviación Estandar</t>
  </si>
  <si>
    <t>U1</t>
  </si>
  <si>
    <t>U2</t>
  </si>
  <si>
    <t>U3</t>
  </si>
  <si>
    <t>U4</t>
  </si>
  <si>
    <t>U5</t>
  </si>
  <si>
    <t>U6</t>
  </si>
  <si>
    <t>U7</t>
  </si>
  <si>
    <t>U8</t>
  </si>
  <si>
    <t>U9</t>
  </si>
  <si>
    <t>U10</t>
  </si>
  <si>
    <t>Algoritmo de Broke</t>
  </si>
  <si>
    <t>METODOLOGIA TRADICIONAL</t>
  </si>
  <si>
    <t>METODOLOGIA PROPUESTA</t>
  </si>
  <si>
    <t>Estudiante</t>
  </si>
  <si>
    <t>Tarea 1</t>
  </si>
  <si>
    <t>Tarea 2</t>
  </si>
  <si>
    <t>Tarea 3</t>
  </si>
  <si>
    <t>Tarea 4</t>
  </si>
  <si>
    <t>Estudiante 1</t>
  </si>
  <si>
    <t>Estudiante 2</t>
  </si>
  <si>
    <t>Estudiante 3</t>
  </si>
  <si>
    <t>Estudiante 4</t>
  </si>
  <si>
    <t>Estudiante 5</t>
  </si>
  <si>
    <t>Estudiante 6</t>
  </si>
  <si>
    <t>Estudiante 7</t>
  </si>
  <si>
    <t>Estudiante 8</t>
  </si>
  <si>
    <t>Estudiante 9</t>
  </si>
  <si>
    <t>Estudiante 10</t>
  </si>
  <si>
    <t>Promedio</t>
  </si>
  <si>
    <t>SUMA</t>
  </si>
  <si>
    <t>PROMEDIO 
CON FORMULA</t>
  </si>
  <si>
    <t>TAREA</t>
  </si>
  <si>
    <t>Promedio Metodología Tradicional</t>
  </si>
  <si>
    <t>Promedio Metodología Propuesta</t>
  </si>
  <si>
    <r>
      <t>r</t>
    </r>
    <r>
      <rPr>
        <i/>
        <sz val="11"/>
        <color theme="1"/>
        <rFont val="Calibri"/>
        <family val="2"/>
        <scheme val="minor"/>
      </rPr>
      <t>tx</t>
    </r>
  </si>
  <si>
    <t>Radio</t>
  </si>
  <si>
    <t>Satisfacción de Usuario (%)</t>
  </si>
  <si>
    <t>Media de Satisfacción de Usuario</t>
  </si>
  <si>
    <t>Pregunta
 (q)</t>
  </si>
  <si>
    <t>Puntaje Total</t>
  </si>
  <si>
    <t>Valor de Conversión del rango de (0 a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</si>
</sst>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font>
      <sz val="11"/>
      <color theme="1"/>
      <name val="Calibri"/>
      <family val="2"/>
      <scheme val="minor"/>
    </font>
    <font>
      <sz val="10"/>
      <color theme="1"/>
      <name val="Times New Roman"/>
      <family val="1"/>
    </font>
    <font>
      <sz val="9"/>
      <color indexed="81"/>
      <name val="Tahoma"/>
      <family val="2"/>
    </font>
    <font>
      <b/>
      <sz val="9"/>
      <color indexed="81"/>
      <name val="Tahoma"/>
      <family val="2"/>
    </font>
    <font>
      <b/>
      <sz val="11"/>
      <color theme="1"/>
      <name val="Calibri"/>
      <family val="2"/>
      <scheme val="minor"/>
    </font>
    <font>
      <sz val="10"/>
      <color rgb="FF000000"/>
      <name val="Times New Roman"/>
      <family val="1"/>
    </font>
    <font>
      <sz val="11"/>
      <color theme="1"/>
      <name val="Calibri"/>
      <family val="2"/>
      <scheme val="minor"/>
    </font>
    <font>
      <sz val="11"/>
      <color rgb="FF212121"/>
      <name val="Times New Roman"/>
      <family val="1"/>
    </font>
    <font>
      <sz val="10"/>
      <color rgb="FF212121"/>
      <name val="Inherit"/>
      <family val="1"/>
    </font>
    <font>
      <i/>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27">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xf numFmtId="0" fontId="0" fillId="0" borderId="0" xfId="0" applyBorder="1"/>
    <xf numFmtId="0" fontId="0" fillId="0" borderId="2" xfId="0" applyBorder="1"/>
    <xf numFmtId="0" fontId="0" fillId="0" borderId="3" xfId="0" applyBorder="1"/>
    <xf numFmtId="0" fontId="1" fillId="0" borderId="0" xfId="0" applyFont="1" applyBorder="1"/>
    <xf numFmtId="0" fontId="0" fillId="0" borderId="5" xfId="0" applyBorder="1"/>
    <xf numFmtId="0" fontId="1" fillId="0" borderId="5" xfId="0" applyFont="1" applyBorder="1"/>
    <xf numFmtId="0" fontId="0" fillId="0" borderId="4" xfId="0" applyBorder="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4" fillId="0" borderId="0" xfId="0" applyFont="1"/>
    <xf numFmtId="0" fontId="5" fillId="0" borderId="6" xfId="0" applyFont="1" applyBorder="1" applyAlignment="1">
      <alignment vertical="center"/>
    </xf>
    <xf numFmtId="0" fontId="5" fillId="0" borderId="6" xfId="0" applyFont="1" applyBorder="1" applyAlignment="1">
      <alignment vertical="center" wrapText="1"/>
    </xf>
    <xf numFmtId="9" fontId="0" fillId="0" borderId="0" xfId="1" applyFont="1"/>
    <xf numFmtId="9" fontId="0" fillId="0" borderId="0" xfId="0" applyNumberFormat="1"/>
    <xf numFmtId="0" fontId="7" fillId="0" borderId="0" xfId="0" applyFont="1"/>
    <xf numFmtId="0" fontId="8" fillId="0" borderId="0" xfId="0" applyFont="1" applyAlignment="1">
      <alignment vertical="center"/>
    </xf>
    <xf numFmtId="2" fontId="0" fillId="0" borderId="0" xfId="0" applyNumberFormat="1"/>
    <xf numFmtId="164" fontId="0" fillId="0" borderId="0" xfId="0" applyNumberFormat="1"/>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Primera Vuelta</a:t>
            </a:r>
            <a:endParaRPr lang="es-EC"/>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Pruebas'!$C$3</c:f>
              <c:strCache>
                <c:ptCount val="1"/>
                <c:pt idx="0">
                  <c:v>Error</c:v>
                </c:pt>
              </c:strCache>
            </c:strRef>
          </c:tx>
          <c:spPr>
            <a:solidFill>
              <a:schemeClr val="accent1"/>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Pruebas'!$C$4:$C$19</c:f>
              <c:numCache>
                <c:formatCode>General</c:formatCode>
                <c:ptCount val="16"/>
                <c:pt idx="0">
                  <c:v>2</c:v>
                </c:pt>
                <c:pt idx="1">
                  <c:v>2</c:v>
                </c:pt>
                <c:pt idx="2">
                  <c:v>4</c:v>
                </c:pt>
                <c:pt idx="3">
                  <c:v>5</c:v>
                </c:pt>
                <c:pt idx="4">
                  <c:v>14</c:v>
                </c:pt>
                <c:pt idx="5">
                  <c:v>6</c:v>
                </c:pt>
                <c:pt idx="6">
                  <c:v>13</c:v>
                </c:pt>
                <c:pt idx="7">
                  <c:v>17</c:v>
                </c:pt>
                <c:pt idx="8">
                  <c:v>8</c:v>
                </c:pt>
                <c:pt idx="9">
                  <c:v>7</c:v>
                </c:pt>
                <c:pt idx="10">
                  <c:v>8</c:v>
                </c:pt>
                <c:pt idx="11">
                  <c:v>7</c:v>
                </c:pt>
                <c:pt idx="12">
                  <c:v>10</c:v>
                </c:pt>
                <c:pt idx="13">
                  <c:v>9</c:v>
                </c:pt>
                <c:pt idx="14">
                  <c:v>8</c:v>
                </c:pt>
                <c:pt idx="15">
                  <c:v>10</c:v>
                </c:pt>
              </c:numCache>
            </c:numRef>
          </c:val>
          <c:extLst>
            <c:ext xmlns:c16="http://schemas.microsoft.com/office/drawing/2014/chart" uri="{C3380CC4-5D6E-409C-BE32-E72D297353CC}">
              <c16:uniqueId val="{00000000-10B8-4BD5-A297-E9F7DE0D3B9E}"/>
            </c:ext>
          </c:extLst>
        </c:ser>
        <c:ser>
          <c:idx val="1"/>
          <c:order val="1"/>
          <c:tx>
            <c:strRef>
              <c:f>'Ejecucion Pruebas'!$D$3</c:f>
              <c:strCache>
                <c:ptCount val="1"/>
                <c:pt idx="0">
                  <c:v>Satisfactorio</c:v>
                </c:pt>
              </c:strCache>
            </c:strRef>
          </c:tx>
          <c:spPr>
            <a:solidFill>
              <a:schemeClr val="accent2"/>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Pruebas'!$D$4:$D$19</c:f>
              <c:numCache>
                <c:formatCode>General</c:formatCode>
                <c:ptCount val="16"/>
                <c:pt idx="0">
                  <c:v>3</c:v>
                </c:pt>
                <c:pt idx="1">
                  <c:v>2</c:v>
                </c:pt>
                <c:pt idx="2">
                  <c:v>3</c:v>
                </c:pt>
                <c:pt idx="3">
                  <c:v>4</c:v>
                </c:pt>
                <c:pt idx="4">
                  <c:v>5</c:v>
                </c:pt>
                <c:pt idx="5">
                  <c:v>3</c:v>
                </c:pt>
                <c:pt idx="6">
                  <c:v>6</c:v>
                </c:pt>
                <c:pt idx="7">
                  <c:v>6</c:v>
                </c:pt>
                <c:pt idx="8">
                  <c:v>3</c:v>
                </c:pt>
                <c:pt idx="9">
                  <c:v>4</c:v>
                </c:pt>
                <c:pt idx="10">
                  <c:v>3</c:v>
                </c:pt>
                <c:pt idx="11">
                  <c:v>4</c:v>
                </c:pt>
                <c:pt idx="12">
                  <c:v>3</c:v>
                </c:pt>
                <c:pt idx="13">
                  <c:v>4</c:v>
                </c:pt>
                <c:pt idx="14">
                  <c:v>5</c:v>
                </c:pt>
                <c:pt idx="15">
                  <c:v>3</c:v>
                </c:pt>
              </c:numCache>
            </c:numRef>
          </c:val>
          <c:extLst>
            <c:ext xmlns:c16="http://schemas.microsoft.com/office/drawing/2014/chart" uri="{C3380CC4-5D6E-409C-BE32-E72D297353CC}">
              <c16:uniqueId val="{00000001-10B8-4BD5-A297-E9F7DE0D3B9E}"/>
            </c:ext>
          </c:extLst>
        </c:ser>
        <c:ser>
          <c:idx val="2"/>
          <c:order val="2"/>
          <c:tx>
            <c:strRef>
              <c:f>'Ejecucion Pruebas'!$E$3</c:f>
              <c:strCache>
                <c:ptCount val="1"/>
                <c:pt idx="0">
                  <c:v>Total Acciones</c:v>
                </c:pt>
              </c:strCache>
            </c:strRef>
          </c:tx>
          <c:spPr>
            <a:solidFill>
              <a:schemeClr val="accent3"/>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Pruebas'!$E$4:$E$19</c:f>
              <c:numCache>
                <c:formatCode>General</c:formatCode>
                <c:ptCount val="16"/>
                <c:pt idx="0">
                  <c:v>5</c:v>
                </c:pt>
                <c:pt idx="1">
                  <c:v>4</c:v>
                </c:pt>
                <c:pt idx="2">
                  <c:v>7</c:v>
                </c:pt>
                <c:pt idx="3">
                  <c:v>9</c:v>
                </c:pt>
                <c:pt idx="4">
                  <c:v>19</c:v>
                </c:pt>
                <c:pt idx="5">
                  <c:v>9</c:v>
                </c:pt>
                <c:pt idx="6">
                  <c:v>19</c:v>
                </c:pt>
                <c:pt idx="7">
                  <c:v>23</c:v>
                </c:pt>
                <c:pt idx="8">
                  <c:v>11</c:v>
                </c:pt>
                <c:pt idx="9">
                  <c:v>11</c:v>
                </c:pt>
                <c:pt idx="10">
                  <c:v>11</c:v>
                </c:pt>
                <c:pt idx="11">
                  <c:v>11</c:v>
                </c:pt>
                <c:pt idx="12">
                  <c:v>13</c:v>
                </c:pt>
                <c:pt idx="13">
                  <c:v>13</c:v>
                </c:pt>
                <c:pt idx="14">
                  <c:v>13</c:v>
                </c:pt>
                <c:pt idx="15">
                  <c:v>13</c:v>
                </c:pt>
              </c:numCache>
            </c:numRef>
          </c:val>
          <c:extLst>
            <c:ext xmlns:c16="http://schemas.microsoft.com/office/drawing/2014/chart" uri="{C3380CC4-5D6E-409C-BE32-E72D297353CC}">
              <c16:uniqueId val="{00000002-10B8-4BD5-A297-E9F7DE0D3B9E}"/>
            </c:ext>
          </c:extLst>
        </c:ser>
        <c:dLbls>
          <c:showLegendKey val="0"/>
          <c:showVal val="0"/>
          <c:showCatName val="0"/>
          <c:showSerName val="0"/>
          <c:showPercent val="0"/>
          <c:showBubbleSize val="0"/>
        </c:dLbls>
        <c:gapWidth val="219"/>
        <c:overlap val="-27"/>
        <c:axId val="1865354736"/>
        <c:axId val="1865358896"/>
      </c:barChart>
      <c:catAx>
        <c:axId val="18653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8896"/>
        <c:crosses val="autoZero"/>
        <c:auto val="1"/>
        <c:lblAlgn val="ctr"/>
        <c:lblOffset val="100"/>
        <c:noMultiLvlLbl val="0"/>
      </c:catAx>
      <c:valAx>
        <c:axId val="186535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Segunda Vuelta</a:t>
            </a:r>
            <a:endParaRPr lang="es-EC"/>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Pruebas'!$C$24</c:f>
              <c:strCache>
                <c:ptCount val="1"/>
                <c:pt idx="0">
                  <c:v>Error</c:v>
                </c:pt>
              </c:strCache>
            </c:strRef>
          </c:tx>
          <c:spPr>
            <a:solidFill>
              <a:schemeClr val="accent1"/>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Pruebas'!$C$25:$C$40</c:f>
              <c:numCache>
                <c:formatCode>General</c:formatCode>
                <c:ptCount val="16"/>
                <c:pt idx="0">
                  <c:v>1</c:v>
                </c:pt>
                <c:pt idx="1">
                  <c:v>1</c:v>
                </c:pt>
                <c:pt idx="2">
                  <c:v>2</c:v>
                </c:pt>
                <c:pt idx="3">
                  <c:v>3</c:v>
                </c:pt>
                <c:pt idx="4">
                  <c:v>10</c:v>
                </c:pt>
                <c:pt idx="5">
                  <c:v>4</c:v>
                </c:pt>
                <c:pt idx="6">
                  <c:v>9</c:v>
                </c:pt>
                <c:pt idx="7">
                  <c:v>12</c:v>
                </c:pt>
                <c:pt idx="8">
                  <c:v>5</c:v>
                </c:pt>
                <c:pt idx="9">
                  <c:v>4</c:v>
                </c:pt>
                <c:pt idx="10">
                  <c:v>5</c:v>
                </c:pt>
                <c:pt idx="11">
                  <c:v>3</c:v>
                </c:pt>
                <c:pt idx="12">
                  <c:v>6</c:v>
                </c:pt>
                <c:pt idx="13">
                  <c:v>5</c:v>
                </c:pt>
                <c:pt idx="14">
                  <c:v>4</c:v>
                </c:pt>
                <c:pt idx="15">
                  <c:v>6</c:v>
                </c:pt>
              </c:numCache>
            </c:numRef>
          </c:val>
          <c:extLst>
            <c:ext xmlns:c16="http://schemas.microsoft.com/office/drawing/2014/chart" uri="{C3380CC4-5D6E-409C-BE32-E72D297353CC}">
              <c16:uniqueId val="{00000000-C5EC-4442-AE7D-B4BC4FA375C6}"/>
            </c:ext>
          </c:extLst>
        </c:ser>
        <c:ser>
          <c:idx val="1"/>
          <c:order val="1"/>
          <c:tx>
            <c:strRef>
              <c:f>'Ejecucion Pruebas'!$D$24</c:f>
              <c:strCache>
                <c:ptCount val="1"/>
                <c:pt idx="0">
                  <c:v>Satisfactorio</c:v>
                </c:pt>
              </c:strCache>
            </c:strRef>
          </c:tx>
          <c:spPr>
            <a:solidFill>
              <a:schemeClr val="accent2"/>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Pruebas'!$D$25:$D$40</c:f>
              <c:numCache>
                <c:formatCode>General</c:formatCode>
                <c:ptCount val="16"/>
                <c:pt idx="0">
                  <c:v>4</c:v>
                </c:pt>
                <c:pt idx="1">
                  <c:v>3</c:v>
                </c:pt>
                <c:pt idx="2">
                  <c:v>5</c:v>
                </c:pt>
                <c:pt idx="3">
                  <c:v>6</c:v>
                </c:pt>
                <c:pt idx="4">
                  <c:v>9</c:v>
                </c:pt>
                <c:pt idx="5">
                  <c:v>5</c:v>
                </c:pt>
                <c:pt idx="6">
                  <c:v>10</c:v>
                </c:pt>
                <c:pt idx="7">
                  <c:v>11</c:v>
                </c:pt>
                <c:pt idx="8">
                  <c:v>6</c:v>
                </c:pt>
                <c:pt idx="9">
                  <c:v>7</c:v>
                </c:pt>
                <c:pt idx="10">
                  <c:v>6</c:v>
                </c:pt>
                <c:pt idx="11">
                  <c:v>8</c:v>
                </c:pt>
                <c:pt idx="12">
                  <c:v>7</c:v>
                </c:pt>
                <c:pt idx="13">
                  <c:v>8</c:v>
                </c:pt>
                <c:pt idx="14">
                  <c:v>9</c:v>
                </c:pt>
                <c:pt idx="15">
                  <c:v>11</c:v>
                </c:pt>
              </c:numCache>
            </c:numRef>
          </c:val>
          <c:extLst>
            <c:ext xmlns:c16="http://schemas.microsoft.com/office/drawing/2014/chart" uri="{C3380CC4-5D6E-409C-BE32-E72D297353CC}">
              <c16:uniqueId val="{00000001-C5EC-4442-AE7D-B4BC4FA375C6}"/>
            </c:ext>
          </c:extLst>
        </c:ser>
        <c:ser>
          <c:idx val="2"/>
          <c:order val="2"/>
          <c:tx>
            <c:strRef>
              <c:f>'Ejecucion Pruebas'!$E$24</c:f>
              <c:strCache>
                <c:ptCount val="1"/>
                <c:pt idx="0">
                  <c:v>Total Acciones</c:v>
                </c:pt>
              </c:strCache>
            </c:strRef>
          </c:tx>
          <c:spPr>
            <a:solidFill>
              <a:schemeClr val="accent3"/>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Pruebas'!$E$25:$E$40</c:f>
              <c:numCache>
                <c:formatCode>General</c:formatCode>
                <c:ptCount val="16"/>
                <c:pt idx="0">
                  <c:v>5</c:v>
                </c:pt>
                <c:pt idx="1">
                  <c:v>4</c:v>
                </c:pt>
                <c:pt idx="2">
                  <c:v>7</c:v>
                </c:pt>
                <c:pt idx="3">
                  <c:v>9</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C5EC-4442-AE7D-B4BC4FA375C6}"/>
            </c:ext>
          </c:extLst>
        </c:ser>
        <c:dLbls>
          <c:showLegendKey val="0"/>
          <c:showVal val="0"/>
          <c:showCatName val="0"/>
          <c:showSerName val="0"/>
          <c:showPercent val="0"/>
          <c:showBubbleSize val="0"/>
        </c:dLbls>
        <c:gapWidth val="219"/>
        <c:overlap val="-27"/>
        <c:axId val="1865354320"/>
        <c:axId val="1865355568"/>
      </c:barChart>
      <c:catAx>
        <c:axId val="18653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568"/>
        <c:crosses val="autoZero"/>
        <c:auto val="1"/>
        <c:lblAlgn val="ctr"/>
        <c:lblOffset val="100"/>
        <c:noMultiLvlLbl val="0"/>
      </c:catAx>
      <c:valAx>
        <c:axId val="18653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Tercera Vuelta</a:t>
            </a:r>
            <a:endParaRPr lang="es-EC"/>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Pruebas'!$C$45</c:f>
              <c:strCache>
                <c:ptCount val="1"/>
                <c:pt idx="0">
                  <c:v>Error</c:v>
                </c:pt>
              </c:strCache>
            </c:strRef>
          </c:tx>
          <c:spPr>
            <a:solidFill>
              <a:schemeClr val="accent1"/>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Pruebas'!$C$46:$C$61</c:f>
              <c:numCache>
                <c:formatCode>General</c:formatCode>
                <c:ptCount val="16"/>
                <c:pt idx="0">
                  <c:v>0</c:v>
                </c:pt>
                <c:pt idx="1">
                  <c:v>0</c:v>
                </c:pt>
                <c:pt idx="2">
                  <c:v>0</c:v>
                </c:pt>
                <c:pt idx="3">
                  <c:v>1</c:v>
                </c:pt>
                <c:pt idx="4">
                  <c:v>4</c:v>
                </c:pt>
                <c:pt idx="5">
                  <c:v>2</c:v>
                </c:pt>
                <c:pt idx="6">
                  <c:v>3</c:v>
                </c:pt>
                <c:pt idx="7">
                  <c:v>3</c:v>
                </c:pt>
                <c:pt idx="8">
                  <c:v>5</c:v>
                </c:pt>
                <c:pt idx="9">
                  <c:v>2</c:v>
                </c:pt>
                <c:pt idx="10">
                  <c:v>3</c:v>
                </c:pt>
                <c:pt idx="11">
                  <c:v>1</c:v>
                </c:pt>
                <c:pt idx="12">
                  <c:v>2</c:v>
                </c:pt>
                <c:pt idx="13">
                  <c:v>3</c:v>
                </c:pt>
                <c:pt idx="14">
                  <c:v>1</c:v>
                </c:pt>
                <c:pt idx="15">
                  <c:v>2</c:v>
                </c:pt>
              </c:numCache>
            </c:numRef>
          </c:val>
          <c:extLst>
            <c:ext xmlns:c16="http://schemas.microsoft.com/office/drawing/2014/chart" uri="{C3380CC4-5D6E-409C-BE32-E72D297353CC}">
              <c16:uniqueId val="{00000000-8166-45A3-82B8-8E2E08819A65}"/>
            </c:ext>
          </c:extLst>
        </c:ser>
        <c:ser>
          <c:idx val="1"/>
          <c:order val="1"/>
          <c:tx>
            <c:strRef>
              <c:f>'Ejecucion Pruebas'!$D$45</c:f>
              <c:strCache>
                <c:ptCount val="1"/>
                <c:pt idx="0">
                  <c:v>Satisfactorio</c:v>
                </c:pt>
              </c:strCache>
            </c:strRef>
          </c:tx>
          <c:spPr>
            <a:solidFill>
              <a:schemeClr val="accent2"/>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Pruebas'!$D$46:$D$61</c:f>
              <c:numCache>
                <c:formatCode>General</c:formatCode>
                <c:ptCount val="16"/>
                <c:pt idx="0">
                  <c:v>5</c:v>
                </c:pt>
                <c:pt idx="1">
                  <c:v>4</c:v>
                </c:pt>
                <c:pt idx="2">
                  <c:v>7</c:v>
                </c:pt>
                <c:pt idx="3">
                  <c:v>7</c:v>
                </c:pt>
                <c:pt idx="4">
                  <c:v>15</c:v>
                </c:pt>
                <c:pt idx="5">
                  <c:v>7</c:v>
                </c:pt>
                <c:pt idx="6">
                  <c:v>16</c:v>
                </c:pt>
                <c:pt idx="7">
                  <c:v>20</c:v>
                </c:pt>
                <c:pt idx="8">
                  <c:v>6</c:v>
                </c:pt>
                <c:pt idx="9">
                  <c:v>9</c:v>
                </c:pt>
                <c:pt idx="10">
                  <c:v>8</c:v>
                </c:pt>
                <c:pt idx="11">
                  <c:v>10</c:v>
                </c:pt>
                <c:pt idx="12">
                  <c:v>11</c:v>
                </c:pt>
                <c:pt idx="13">
                  <c:v>10</c:v>
                </c:pt>
                <c:pt idx="14">
                  <c:v>12</c:v>
                </c:pt>
                <c:pt idx="15">
                  <c:v>15</c:v>
                </c:pt>
              </c:numCache>
            </c:numRef>
          </c:val>
          <c:extLst>
            <c:ext xmlns:c16="http://schemas.microsoft.com/office/drawing/2014/chart" uri="{C3380CC4-5D6E-409C-BE32-E72D297353CC}">
              <c16:uniqueId val="{00000001-8166-45A3-82B8-8E2E08819A65}"/>
            </c:ext>
          </c:extLst>
        </c:ser>
        <c:ser>
          <c:idx val="2"/>
          <c:order val="2"/>
          <c:tx>
            <c:strRef>
              <c:f>'Ejecucion Pruebas'!$E$45</c:f>
              <c:strCache>
                <c:ptCount val="1"/>
                <c:pt idx="0">
                  <c:v>Total Acciones</c:v>
                </c:pt>
              </c:strCache>
            </c:strRef>
          </c:tx>
          <c:spPr>
            <a:solidFill>
              <a:schemeClr val="accent3"/>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Pruebas'!$E$46:$E$61</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166-45A3-82B8-8E2E08819A65}"/>
            </c:ext>
          </c:extLst>
        </c:ser>
        <c:dLbls>
          <c:showLegendKey val="0"/>
          <c:showVal val="0"/>
          <c:showCatName val="0"/>
          <c:showSerName val="0"/>
          <c:showPercent val="0"/>
          <c:showBubbleSize val="0"/>
        </c:dLbls>
        <c:gapWidth val="219"/>
        <c:overlap val="-27"/>
        <c:axId val="1796392848"/>
        <c:axId val="1796394928"/>
      </c:barChart>
      <c:catAx>
        <c:axId val="179639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4928"/>
        <c:crosses val="autoZero"/>
        <c:auto val="1"/>
        <c:lblAlgn val="ctr"/>
        <c:lblOffset val="100"/>
        <c:noMultiLvlLbl val="0"/>
      </c:catAx>
      <c:valAx>
        <c:axId val="17963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2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 Cuarta Vuelta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Pruebas'!$C$66</c:f>
              <c:strCache>
                <c:ptCount val="1"/>
                <c:pt idx="0">
                  <c:v>Error</c:v>
                </c:pt>
              </c:strCache>
            </c:strRef>
          </c:tx>
          <c:spPr>
            <a:solidFill>
              <a:schemeClr val="accent1"/>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Pruebas'!$C$67:$C$82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88C1-467D-8202-34F00633443F}"/>
            </c:ext>
          </c:extLst>
        </c:ser>
        <c:ser>
          <c:idx val="1"/>
          <c:order val="1"/>
          <c:tx>
            <c:strRef>
              <c:f>'Ejecucion Pruebas'!$D$66</c:f>
              <c:strCache>
                <c:ptCount val="1"/>
                <c:pt idx="0">
                  <c:v>Satisfactorio</c:v>
                </c:pt>
              </c:strCache>
            </c:strRef>
          </c:tx>
          <c:spPr>
            <a:solidFill>
              <a:schemeClr val="accent2"/>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Pruebas'!$D$67:$D$82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1-88C1-467D-8202-34F00633443F}"/>
            </c:ext>
          </c:extLst>
        </c:ser>
        <c:ser>
          <c:idx val="2"/>
          <c:order val="2"/>
          <c:tx>
            <c:strRef>
              <c:f>'Ejecucion Pruebas'!$E$66</c:f>
              <c:strCache>
                <c:ptCount val="1"/>
                <c:pt idx="0">
                  <c:v>Total Acciones</c:v>
                </c:pt>
              </c:strCache>
            </c:strRef>
          </c:tx>
          <c:spPr>
            <a:solidFill>
              <a:schemeClr val="accent3"/>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Pruebas'!$E$67:$E$82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8C1-467D-8202-34F00633443F}"/>
            </c:ext>
          </c:extLst>
        </c:ser>
        <c:dLbls>
          <c:showLegendKey val="0"/>
          <c:showVal val="0"/>
          <c:showCatName val="0"/>
          <c:showSerName val="0"/>
          <c:showPercent val="0"/>
          <c:showBubbleSize val="0"/>
        </c:dLbls>
        <c:gapWidth val="219"/>
        <c:overlap val="-27"/>
        <c:axId val="1856140112"/>
        <c:axId val="1856141360"/>
      </c:barChart>
      <c:catAx>
        <c:axId val="18561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1360"/>
        <c:crosses val="autoZero"/>
        <c:auto val="1"/>
        <c:lblAlgn val="ctr"/>
        <c:lblOffset val="100"/>
        <c:noMultiLvlLbl val="0"/>
      </c:catAx>
      <c:valAx>
        <c:axId val="185614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'Ejecucion Pruebas'!$F$86</c:f>
              <c:strCache>
                <c:ptCount val="1"/>
                <c:pt idx="0">
                  <c:v>Indice de Severidad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'Ejecucion Pruebas'!$E$87:$E$90</c:f>
              <c:numCache>
                <c:formatCode>General</c:formatCode>
                <c:ptCount val="4"/>
                <c:pt idx="0">
                  <c:v>1</c:v>
                </c:pt>
                <c:pt idx="1">
                  <c:v>2</c:v>
                </c:pt>
                <c:pt idx="2">
                  <c:v>3</c:v>
                </c:pt>
                <c:pt idx="3">
                  <c:v>4</c:v>
                </c:pt>
              </c:numCache>
            </c:numRef>
          </c:cat>
          <c:val>
            <c:numRef>
              <c:f>'Ejecucion Pruebas'!$F$87:$F$90</c:f>
              <c:numCache>
                <c:formatCode>0%</c:formatCode>
                <c:ptCount val="4"/>
                <c:pt idx="0">
                  <c:v>0.68062827225130895</c:v>
                </c:pt>
                <c:pt idx="1">
                  <c:v>0.41025641025641024</c:v>
                </c:pt>
                <c:pt idx="2">
                  <c:v>0.16494845360824742</c:v>
                </c:pt>
                <c:pt idx="3">
                  <c:v>0</c:v>
                </c:pt>
              </c:numCache>
            </c:numRef>
          </c:val>
          <c:smooth val="0"/>
          <c:extLst>
            <c:ext xmlns:c16="http://schemas.microsoft.com/office/drawing/2014/chart" uri="{C3380CC4-5D6E-409C-BE32-E72D297353CC}">
              <c16:uniqueId val="{00000000-2FB3-4BFC-9BEC-972B02FF55F3}"/>
            </c:ext>
          </c:extLst>
        </c:ser>
        <c:dLbls>
          <c:dLblPos val="ctr"/>
          <c:showLegendKey val="0"/>
          <c:showVal val="1"/>
          <c:showCatName val="0"/>
          <c:showSerName val="0"/>
          <c:showPercent val="0"/>
          <c:showBubbleSize val="0"/>
        </c:dLbls>
        <c:smooth val="0"/>
        <c:axId val="1865349744"/>
        <c:axId val="1865355984"/>
      </c:lineChart>
      <c:catAx>
        <c:axId val="18653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984"/>
        <c:crosses val="autoZero"/>
        <c:auto val="1"/>
        <c:lblAlgn val="ctr"/>
        <c:lblOffset val="100"/>
        <c:noMultiLvlLbl val="0"/>
      </c:catAx>
      <c:valAx>
        <c:axId val="186535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Efectividad'!$L$4</c:f>
              <c:strCache>
                <c:ptCount val="1"/>
                <c:pt idx="0">
                  <c:v>Efectividad</c:v>
                </c:pt>
              </c:strCache>
            </c:strRef>
          </c:tx>
          <c:spPr>
            <a:ln w="9525" cap="rnd">
              <a:solidFill>
                <a:schemeClr val="accent1"/>
              </a:solidFill>
              <a:round/>
            </a:ln>
            <a:effectLst/>
          </c:spPr>
          <c:marker>
            <c:symbol val="none"/>
          </c:marker>
          <c:xVal>
            <c:numRef>
              <c:f>'Prueba de Efectividad'!$K$5:$K$8</c:f>
              <c:numCache>
                <c:formatCode>General</c:formatCode>
                <c:ptCount val="4"/>
                <c:pt idx="0">
                  <c:v>1</c:v>
                </c:pt>
                <c:pt idx="1">
                  <c:v>2</c:v>
                </c:pt>
                <c:pt idx="2">
                  <c:v>3</c:v>
                </c:pt>
                <c:pt idx="3">
                  <c:v>4</c:v>
                </c:pt>
              </c:numCache>
            </c:numRef>
          </c:xVal>
          <c:yVal>
            <c:numRef>
              <c:f>'Prueba de Efectividad'!$L$5:$L$8</c:f>
              <c:numCache>
                <c:formatCode>General</c:formatCode>
                <c:ptCount val="4"/>
                <c:pt idx="0">
                  <c:v>0.7</c:v>
                </c:pt>
                <c:pt idx="1">
                  <c:v>0.8</c:v>
                </c:pt>
                <c:pt idx="2">
                  <c:v>0.6</c:v>
                </c:pt>
                <c:pt idx="3">
                  <c:v>0.8</c:v>
                </c:pt>
              </c:numCache>
            </c:numRef>
          </c:yVal>
          <c:smooth val="0"/>
          <c:extLst>
            <c:ext xmlns:c16="http://schemas.microsoft.com/office/drawing/2014/chart" uri="{C3380CC4-5D6E-409C-BE32-E72D297353CC}">
              <c16:uniqueId val="{00000000-54B7-4067-8919-18C4363DEED7}"/>
            </c:ext>
          </c:extLst>
        </c:ser>
        <c:dLbls>
          <c:showLegendKey val="0"/>
          <c:showVal val="0"/>
          <c:showCatName val="0"/>
          <c:showSerName val="0"/>
          <c:showPercent val="0"/>
          <c:showBubbleSize val="0"/>
        </c:dLbls>
        <c:axId val="430771440"/>
        <c:axId val="430770608"/>
      </c:scatterChart>
      <c:valAx>
        <c:axId val="430771440"/>
        <c:scaling>
          <c:orientation val="minMax"/>
          <c:max val="4"/>
          <c:min val="1"/>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Tareas (x)</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0608"/>
        <c:crosses val="autoZero"/>
        <c:crossBetween val="midCat"/>
        <c:majorUnit val="1"/>
      </c:valAx>
      <c:valAx>
        <c:axId val="430770608"/>
        <c:scaling>
          <c:orientation val="minMax"/>
          <c:max val="1"/>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Efectividad</a:t>
                </a:r>
                <a:r>
                  <a:rPr lang="es-EC" sz="1050" b="0" baseline="0"/>
                  <a:t> (ex)</a:t>
                </a:r>
                <a:endParaRPr lang="es-EC" sz="1050" b="0"/>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1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C"/>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Eficiencia'!$C$25</c:f>
              <c:strCache>
                <c:ptCount val="1"/>
                <c:pt idx="0">
                  <c:v>Promedio Metodología Tradicional</c:v>
                </c:pt>
              </c:strCache>
            </c:strRef>
          </c:tx>
          <c:spPr>
            <a:ln w="19050" cap="rnd">
              <a:solidFill>
                <a:schemeClr val="accent1"/>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Eficiencia'!$C$26:$C$29</c:f>
              <c:numCache>
                <c:formatCode>General</c:formatCode>
                <c:ptCount val="4"/>
                <c:pt idx="0">
                  <c:v>130.80000000000001</c:v>
                </c:pt>
                <c:pt idx="1">
                  <c:v>125.6</c:v>
                </c:pt>
                <c:pt idx="2">
                  <c:v>90.6</c:v>
                </c:pt>
                <c:pt idx="3">
                  <c:v>223.8</c:v>
                </c:pt>
              </c:numCache>
            </c:numRef>
          </c:yVal>
          <c:smooth val="0"/>
          <c:extLst>
            <c:ext xmlns:c16="http://schemas.microsoft.com/office/drawing/2014/chart" uri="{C3380CC4-5D6E-409C-BE32-E72D297353CC}">
              <c16:uniqueId val="{00000000-5CF8-41F7-A126-A9105ADEDE2A}"/>
            </c:ext>
          </c:extLst>
        </c:ser>
        <c:ser>
          <c:idx val="1"/>
          <c:order val="1"/>
          <c:tx>
            <c:strRef>
              <c:f>'Prueba de Eficiencia'!$D$25</c:f>
              <c:strCache>
                <c:ptCount val="1"/>
                <c:pt idx="0">
                  <c:v>Promedio Metodología Propuesta</c:v>
                </c:pt>
              </c:strCache>
            </c:strRef>
          </c:tx>
          <c:spPr>
            <a:ln w="19050" cap="rnd">
              <a:solidFill>
                <a:schemeClr val="accent2"/>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Eficiencia'!$D$26:$D$29</c:f>
              <c:numCache>
                <c:formatCode>General</c:formatCode>
                <c:ptCount val="4"/>
                <c:pt idx="0">
                  <c:v>109.3</c:v>
                </c:pt>
                <c:pt idx="1">
                  <c:v>91.2</c:v>
                </c:pt>
                <c:pt idx="2">
                  <c:v>62.9</c:v>
                </c:pt>
                <c:pt idx="3">
                  <c:v>177.3</c:v>
                </c:pt>
              </c:numCache>
            </c:numRef>
          </c:yVal>
          <c:smooth val="0"/>
          <c:extLst>
            <c:ext xmlns:c16="http://schemas.microsoft.com/office/drawing/2014/chart" uri="{C3380CC4-5D6E-409C-BE32-E72D297353CC}">
              <c16:uniqueId val="{00000001-5CF8-41F7-A126-A9105ADEDE2A}"/>
            </c:ext>
          </c:extLst>
        </c:ser>
        <c:dLbls>
          <c:showLegendKey val="0"/>
          <c:showVal val="0"/>
          <c:showCatName val="0"/>
          <c:showSerName val="0"/>
          <c:showPercent val="0"/>
          <c:showBubbleSize val="0"/>
        </c:dLbls>
        <c:axId val="708128864"/>
        <c:axId val="708127232"/>
      </c:scatterChart>
      <c:valAx>
        <c:axId val="708128864"/>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7232"/>
        <c:crosses val="autoZero"/>
        <c:crossBetween val="midCat"/>
        <c:majorUnit val="1"/>
      </c:valAx>
      <c:valAx>
        <c:axId val="70812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Tiempos promedio de desarrollo (seg)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886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Eficiencia'!$E$33</c:f>
              <c:strCache>
                <c:ptCount val="1"/>
                <c:pt idx="0">
                  <c:v>rtx</c:v>
                </c:pt>
              </c:strCache>
            </c:strRef>
          </c:tx>
          <c:spPr>
            <a:ln w="19050" cap="rnd">
              <a:solidFill>
                <a:schemeClr val="accent1"/>
              </a:solidFill>
              <a:round/>
            </a:ln>
            <a:effectLst/>
          </c:spPr>
          <c:marker>
            <c:symbol val="none"/>
          </c:marker>
          <c:xVal>
            <c:numRef>
              <c:f>'Prueba de Eficiencia'!$D$34:$D$37</c:f>
              <c:numCache>
                <c:formatCode>General</c:formatCode>
                <c:ptCount val="4"/>
                <c:pt idx="0">
                  <c:v>1</c:v>
                </c:pt>
                <c:pt idx="1">
                  <c:v>2</c:v>
                </c:pt>
                <c:pt idx="2">
                  <c:v>3</c:v>
                </c:pt>
                <c:pt idx="3">
                  <c:v>4</c:v>
                </c:pt>
              </c:numCache>
            </c:numRef>
          </c:xVal>
          <c:yVal>
            <c:numRef>
              <c:f>'Prueba de Eficiencia'!$E$34:$E$37</c:f>
              <c:numCache>
                <c:formatCode>0.00</c:formatCode>
                <c:ptCount val="4"/>
                <c:pt idx="0">
                  <c:v>0.83562691131498457</c:v>
                </c:pt>
                <c:pt idx="1">
                  <c:v>0.72611464968152872</c:v>
                </c:pt>
                <c:pt idx="2">
                  <c:v>0.69426048565121412</c:v>
                </c:pt>
                <c:pt idx="3">
                  <c:v>0.79222520107238603</c:v>
                </c:pt>
              </c:numCache>
            </c:numRef>
          </c:yVal>
          <c:smooth val="0"/>
          <c:extLst>
            <c:ext xmlns:c16="http://schemas.microsoft.com/office/drawing/2014/chart" uri="{C3380CC4-5D6E-409C-BE32-E72D297353CC}">
              <c16:uniqueId val="{00000000-E9FE-478C-BE1E-2B0D84049E1B}"/>
            </c:ext>
          </c:extLst>
        </c:ser>
        <c:dLbls>
          <c:showLegendKey val="0"/>
          <c:showVal val="0"/>
          <c:showCatName val="0"/>
          <c:showSerName val="0"/>
          <c:showPercent val="0"/>
          <c:showBubbleSize val="0"/>
        </c:dLbls>
        <c:axId val="471799727"/>
        <c:axId val="471800143"/>
      </c:scatterChart>
      <c:valAx>
        <c:axId val="471799727"/>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800143"/>
        <c:crosses val="autoZero"/>
        <c:crossBetween val="midCat"/>
        <c:majorUnit val="1"/>
      </c:valAx>
      <c:valAx>
        <c:axId val="47180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Radio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79972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'Satisfaccion de Usuario'!$N$14</c:f>
              <c:strCache>
                <c:ptCount val="1"/>
                <c:pt idx="0">
                  <c:v>Satisfacción de Usuario (%)</c:v>
                </c:pt>
              </c:strCache>
            </c:strRef>
          </c:tx>
          <c:spPr>
            <a:ln w="19050" cap="rnd">
              <a:solidFill>
                <a:schemeClr val="accent1"/>
              </a:solidFill>
              <a:round/>
            </a:ln>
            <a:effectLst/>
          </c:spPr>
          <c:marker>
            <c:symbol val="none"/>
          </c:marker>
          <c:xVal>
            <c:numRef>
              <c:f>'Satisfaccion de Usuario'!$M$15:$M$24</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'Satisfaccion de Usuario'!$N$15:$N$24</c:f>
              <c:numCache>
                <c:formatCode>0.00</c:formatCode>
                <c:ptCount val="10"/>
                <c:pt idx="0">
                  <c:v>90</c:v>
                </c:pt>
                <c:pt idx="1">
                  <c:v>92.5</c:v>
                </c:pt>
                <c:pt idx="2">
                  <c:v>77.5</c:v>
                </c:pt>
                <c:pt idx="3">
                  <c:v>90</c:v>
                </c:pt>
                <c:pt idx="4">
                  <c:v>82.5</c:v>
                </c:pt>
                <c:pt idx="5">
                  <c:v>95</c:v>
                </c:pt>
                <c:pt idx="6">
                  <c:v>75</c:v>
                </c:pt>
                <c:pt idx="7">
                  <c:v>87.5</c:v>
                </c:pt>
                <c:pt idx="8">
                  <c:v>90</c:v>
                </c:pt>
                <c:pt idx="9">
                  <c:v>82.5</c:v>
                </c:pt>
              </c:numCache>
            </c:numRef>
          </c:yVal>
          <c:smooth val="0"/>
          <c:extLst>
            <c:ext xmlns:c16="http://schemas.microsoft.com/office/drawing/2014/chart" uri="{C3380CC4-5D6E-409C-BE32-E72D297353CC}">
              <c16:uniqueId val="{00000001-3485-4F83-B728-C638F118893F}"/>
            </c:ext>
          </c:extLst>
        </c:ser>
        <c:ser>
          <c:idx val="1"/>
          <c:order val="1"/>
          <c:tx>
            <c:strRef>
              <c:f>'Satisfaccion de Usuario'!$O$14</c:f>
              <c:strCache>
                <c:ptCount val="1"/>
                <c:pt idx="0">
                  <c:v>Media de Satisfacción de Usuario</c:v>
                </c:pt>
              </c:strCache>
            </c:strRef>
          </c:tx>
          <c:spPr>
            <a:ln>
              <a:prstDash val="dash"/>
            </a:ln>
          </c:spPr>
          <c:marker>
            <c:symbol val="none"/>
          </c:marker>
          <c:xVal>
            <c:numRef>
              <c:f>'Satisfaccion de Usuario'!$M$15:$M$24</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'Satisfaccion de Usuario'!$O$15:$O$24</c:f>
              <c:numCache>
                <c:formatCode>0.00</c:formatCode>
                <c:ptCount val="10"/>
                <c:pt idx="0">
                  <c:v>86.25</c:v>
                </c:pt>
                <c:pt idx="1">
                  <c:v>86.25</c:v>
                </c:pt>
                <c:pt idx="2">
                  <c:v>86.25</c:v>
                </c:pt>
                <c:pt idx="3">
                  <c:v>86.25</c:v>
                </c:pt>
                <c:pt idx="4">
                  <c:v>86.25</c:v>
                </c:pt>
                <c:pt idx="5">
                  <c:v>86.25</c:v>
                </c:pt>
                <c:pt idx="6">
                  <c:v>86.25</c:v>
                </c:pt>
                <c:pt idx="7">
                  <c:v>86.25</c:v>
                </c:pt>
                <c:pt idx="8">
                  <c:v>86.25</c:v>
                </c:pt>
                <c:pt idx="9">
                  <c:v>86.25</c:v>
                </c:pt>
              </c:numCache>
            </c:numRef>
          </c:yVal>
          <c:smooth val="0"/>
          <c:extLst>
            <c:ext xmlns:c16="http://schemas.microsoft.com/office/drawing/2014/chart" uri="{C3380CC4-5D6E-409C-BE32-E72D297353CC}">
              <c16:uniqueId val="{00000003-3485-4F83-B728-C638F118893F}"/>
            </c:ext>
          </c:extLst>
        </c:ser>
        <c:dLbls>
          <c:showLegendKey val="0"/>
          <c:showVal val="0"/>
          <c:showCatName val="0"/>
          <c:showSerName val="0"/>
          <c:showPercent val="0"/>
          <c:showBubbleSize val="0"/>
        </c:dLbls>
        <c:axId val="212766095"/>
        <c:axId val="212754863"/>
      </c:scatterChart>
      <c:valAx>
        <c:axId val="212766095"/>
        <c:scaling>
          <c:orientation val="minMax"/>
          <c:max val="10"/>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Usuarios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12754863"/>
        <c:crosses val="autoZero"/>
        <c:crossBetween val="midCat"/>
        <c:majorUnit val="1"/>
      </c:valAx>
      <c:valAx>
        <c:axId val="212754863"/>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Satisfacción (%)</a:t>
                </a:r>
              </a:p>
            </c:rich>
          </c:tx>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12766095"/>
        <c:crosses val="autoZero"/>
        <c:crossBetween val="midCat"/>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752475</xdr:colOff>
      <xdr:row>2</xdr:row>
      <xdr:rowOff>9526</xdr:rowOff>
    </xdr:from>
    <xdr:to>
      <xdr:col>15</xdr:col>
      <xdr:colOff>9525</xdr:colOff>
      <xdr:row>19</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23</xdr:row>
      <xdr:rowOff>9525</xdr:rowOff>
    </xdr:from>
    <xdr:to>
      <xdr:col>14</xdr:col>
      <xdr:colOff>761999</xdr:colOff>
      <xdr:row>40</xdr:row>
      <xdr:rowOff>19050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761999</xdr:colOff>
      <xdr:row>44</xdr:row>
      <xdr:rowOff>0</xdr:rowOff>
    </xdr:from>
    <xdr:to>
      <xdr:col>15</xdr:col>
      <xdr:colOff>9524</xdr:colOff>
      <xdr:row>60</xdr:row>
      <xdr:rowOff>185737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65</xdr:row>
      <xdr:rowOff>4761</xdr:rowOff>
    </xdr:from>
    <xdr:to>
      <xdr:col>15</xdr:col>
      <xdr:colOff>0</xdr:colOff>
      <xdr:row>81</xdr:row>
      <xdr:rowOff>180974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83</xdr:row>
      <xdr:rowOff>71437</xdr:rowOff>
    </xdr:from>
    <xdr:to>
      <xdr:col>14</xdr:col>
      <xdr:colOff>0</xdr:colOff>
      <xdr:row>97</xdr:row>
      <xdr:rowOff>147637</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514349</xdr:colOff>
      <xdr:row>14</xdr:row>
      <xdr:rowOff>0</xdr:rowOff>
    </xdr:from>
    <xdr:to>
      <xdr:col>12</xdr:col>
      <xdr:colOff>581025</xdr:colOff>
      <xdr:row>32</xdr:row>
      <xdr:rowOff>57149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0.11464</cdr:x>
      <cdr:y>0.03825</cdr:y>
    </cdr:from>
    <cdr:to>
      <cdr:x>0.97002</cdr:x>
      <cdr:y>0.03825</cdr:y>
    </cdr:to>
    <cdr:cxnSp macro="">
      <cdr:nvCxnSpPr>
        <cdr:cNvPr id="3" name="Conector recto 2"/>
        <cdr:cNvCxnSpPr/>
      </cdr:nvCxnSpPr>
      <cdr:spPr>
        <a:xfrm xmlns:a="http://schemas.openxmlformats.org/drawingml/2006/main">
          <a:off x="619126" y="1333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0.30055</cdr:y>
    </cdr:from>
    <cdr:to>
      <cdr:x>0.97002</cdr:x>
      <cdr:y>0.30055</cdr:y>
    </cdr:to>
    <cdr:cxnSp macro="">
      <cdr:nvCxnSpPr>
        <cdr:cNvPr id="5" name="Conector recto 4"/>
        <cdr:cNvCxnSpPr/>
      </cdr:nvCxnSpPr>
      <cdr:spPr>
        <a:xfrm xmlns:a="http://schemas.openxmlformats.org/drawingml/2006/main">
          <a:off x="619126" y="10477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0.57924</cdr:y>
    </cdr:from>
    <cdr:to>
      <cdr:x>0.97354</cdr:x>
      <cdr:y>0.57924</cdr:y>
    </cdr:to>
    <cdr:cxnSp macro="">
      <cdr:nvCxnSpPr>
        <cdr:cNvPr id="7" name="Conector recto 6"/>
        <cdr:cNvCxnSpPr/>
      </cdr:nvCxnSpPr>
      <cdr:spPr>
        <a:xfrm xmlns:a="http://schemas.openxmlformats.org/drawingml/2006/main">
          <a:off x="619126" y="2019300"/>
          <a:ext cx="463867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0.67196</cdr:x>
      <cdr:y>0.12568</cdr:y>
    </cdr:from>
    <cdr:to>
      <cdr:x>0.76014</cdr:x>
      <cdr:y>0.18579</cdr:y>
    </cdr:to>
    <cdr:sp macro="" textlink="">
      <cdr:nvSpPr>
        <cdr:cNvPr id="8" name="CuadroTexto 7"/>
        <cdr:cNvSpPr txBox="1"/>
      </cdr:nvSpPr>
      <cdr:spPr>
        <a:xfrm xmlns:a="http://schemas.openxmlformats.org/drawingml/2006/main">
          <a:off x="3629027" y="438150"/>
          <a:ext cx="47625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Alta</a:t>
          </a:r>
        </a:p>
      </cdr:txBody>
    </cdr:sp>
  </cdr:relSizeAnchor>
  <cdr:relSizeAnchor xmlns:cdr="http://schemas.openxmlformats.org/drawingml/2006/chartDrawing">
    <cdr:from>
      <cdr:x>0.66138</cdr:x>
      <cdr:y>0.42077</cdr:y>
    </cdr:from>
    <cdr:to>
      <cdr:x>0.806</cdr:x>
      <cdr:y>0.48361</cdr:y>
    </cdr:to>
    <cdr:sp macro="" textlink="">
      <cdr:nvSpPr>
        <cdr:cNvPr id="9" name="CuadroTexto 8"/>
        <cdr:cNvSpPr txBox="1"/>
      </cdr:nvSpPr>
      <cdr:spPr>
        <a:xfrm xmlns:a="http://schemas.openxmlformats.org/drawingml/2006/main">
          <a:off x="3571876" y="1466850"/>
          <a:ext cx="78105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Media</a:t>
          </a:r>
        </a:p>
      </cdr:txBody>
    </cdr:sp>
  </cdr:relSizeAnchor>
  <cdr:relSizeAnchor xmlns:cdr="http://schemas.openxmlformats.org/drawingml/2006/chartDrawing">
    <cdr:from>
      <cdr:x>0.6649</cdr:x>
      <cdr:y>0.69126</cdr:y>
    </cdr:from>
    <cdr:to>
      <cdr:x>0.7866</cdr:x>
      <cdr:y>0.7623</cdr:y>
    </cdr:to>
    <cdr:sp macro="" textlink="">
      <cdr:nvSpPr>
        <cdr:cNvPr id="10" name="CuadroTexto 9"/>
        <cdr:cNvSpPr txBox="1"/>
      </cdr:nvSpPr>
      <cdr:spPr>
        <a:xfrm xmlns:a="http://schemas.openxmlformats.org/drawingml/2006/main">
          <a:off x="3590926" y="2409825"/>
          <a:ext cx="65722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Baja</a:t>
          </a: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248840</xdr:colOff>
      <xdr:row>19</xdr:row>
      <xdr:rowOff>76200</xdr:rowOff>
    </xdr:from>
    <xdr:to>
      <xdr:col>13</xdr:col>
      <xdr:colOff>561975</xdr:colOff>
      <xdr:row>35</xdr:row>
      <xdr:rowOff>159544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304799</xdr:colOff>
      <xdr:row>38</xdr:row>
      <xdr:rowOff>20241</xdr:rowOff>
    </xdr:from>
    <xdr:to>
      <xdr:col>13</xdr:col>
      <xdr:colOff>628650</xdr:colOff>
      <xdr:row>55</xdr:row>
      <xdr:rowOff>85725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19050</xdr:colOff>
      <xdr:row>1</xdr:row>
      <xdr:rowOff>119061</xdr:rowOff>
    </xdr:from>
    <xdr:to>
      <xdr:col>23</xdr:col>
      <xdr:colOff>38100</xdr:colOff>
      <xdr:row>19</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48"/>
  <sheetViews>
    <sheetView topLeftCell="B34" zoomScale="115" zoomScaleNormal="115" workbookViewId="0">
      <selection activeCell="B42" sqref="A42:XFD42"/>
    </sheetView>
  </sheetViews>
  <sheetFormatPr baseColWidth="10" defaultRowHeight="15"/>
  <cols>
    <col min="3" max="3" width="19.28515625" bestFit="1" customWidth="1"/>
    <col min="4" max="4" width="41" bestFit="1" customWidth="1"/>
    <col min="5" max="5" width="19.140625" bestFit="1" customWidth="1"/>
    <col min="7" max="7" width="16.140625" customWidth="1"/>
    <col min="8" max="8" width="16.85546875" customWidth="1"/>
  </cols>
  <sheetData>
    <row r="4" spans="2:8" ht="30">
      <c r="B4" s="2" t="s">
        <v>20</v>
      </c>
      <c r="C4" t="s">
        <v>19</v>
      </c>
      <c r="D4" s="2" t="s">
        <v>20</v>
      </c>
      <c r="E4" t="s">
        <v>19</v>
      </c>
    </row>
    <row r="5" spans="2:8">
      <c r="B5">
        <v>1</v>
      </c>
      <c r="C5" t="s">
        <v>18</v>
      </c>
      <c r="D5">
        <v>16</v>
      </c>
      <c r="E5" t="s">
        <v>15</v>
      </c>
    </row>
    <row r="6" spans="2:8">
      <c r="B6">
        <v>2</v>
      </c>
      <c r="C6">
        <v>2</v>
      </c>
      <c r="D6">
        <v>32</v>
      </c>
      <c r="E6" t="s">
        <v>16</v>
      </c>
    </row>
    <row r="7" spans="2:8">
      <c r="B7">
        <v>4</v>
      </c>
      <c r="C7">
        <v>4</v>
      </c>
      <c r="D7">
        <v>64</v>
      </c>
      <c r="E7" t="s">
        <v>17</v>
      </c>
    </row>
    <row r="8" spans="2:8">
      <c r="B8">
        <v>8</v>
      </c>
      <c r="C8">
        <v>8</v>
      </c>
    </row>
    <row r="13" spans="2:8">
      <c r="B13" t="s">
        <v>13</v>
      </c>
      <c r="C13" t="s">
        <v>0</v>
      </c>
      <c r="D13" t="s">
        <v>1</v>
      </c>
      <c r="E13" t="s">
        <v>2</v>
      </c>
      <c r="F13" t="s">
        <v>14</v>
      </c>
      <c r="G13" t="s">
        <v>24</v>
      </c>
      <c r="H13" t="s">
        <v>25</v>
      </c>
    </row>
    <row r="14" spans="2:8">
      <c r="B14">
        <v>1</v>
      </c>
      <c r="C14">
        <v>1</v>
      </c>
      <c r="D14" s="1" t="s">
        <v>3</v>
      </c>
      <c r="E14">
        <v>16</v>
      </c>
      <c r="F14">
        <v>1</v>
      </c>
      <c r="G14">
        <v>3</v>
      </c>
      <c r="H14">
        <v>21</v>
      </c>
    </row>
    <row r="15" spans="2:8">
      <c r="B15">
        <v>2</v>
      </c>
      <c r="C15">
        <v>2</v>
      </c>
      <c r="D15" s="1" t="s">
        <v>4</v>
      </c>
      <c r="E15">
        <v>2</v>
      </c>
      <c r="F15">
        <v>2</v>
      </c>
      <c r="G15">
        <v>1</v>
      </c>
      <c r="H15">
        <v>7</v>
      </c>
    </row>
    <row r="16" spans="2:8">
      <c r="B16">
        <v>5</v>
      </c>
      <c r="C16">
        <v>3</v>
      </c>
      <c r="D16" s="1" t="s">
        <v>5</v>
      </c>
      <c r="E16">
        <v>4</v>
      </c>
      <c r="F16">
        <v>3</v>
      </c>
      <c r="G16">
        <v>1</v>
      </c>
      <c r="H16">
        <v>3</v>
      </c>
    </row>
    <row r="17" spans="2:8">
      <c r="B17">
        <v>8</v>
      </c>
      <c r="C17">
        <v>4</v>
      </c>
      <c r="D17" s="1" t="s">
        <v>6</v>
      </c>
      <c r="E17">
        <v>8</v>
      </c>
      <c r="F17">
        <v>5</v>
      </c>
      <c r="G17">
        <v>1</v>
      </c>
      <c r="H17">
        <v>3</v>
      </c>
    </row>
    <row r="18" spans="2:8">
      <c r="B18">
        <v>9</v>
      </c>
      <c r="C18">
        <v>5</v>
      </c>
      <c r="D18" s="1" t="s">
        <v>7</v>
      </c>
      <c r="E18">
        <v>4</v>
      </c>
      <c r="F18">
        <v>5</v>
      </c>
      <c r="G18">
        <v>1</v>
      </c>
      <c r="H18">
        <v>4</v>
      </c>
    </row>
    <row r="19" spans="2:8">
      <c r="B19">
        <v>10</v>
      </c>
      <c r="C19">
        <v>6</v>
      </c>
      <c r="D19" s="1" t="s">
        <v>8</v>
      </c>
      <c r="E19">
        <v>4</v>
      </c>
      <c r="F19">
        <v>5</v>
      </c>
      <c r="G19">
        <v>2</v>
      </c>
      <c r="H19">
        <v>3</v>
      </c>
    </row>
    <row r="20" spans="2:8">
      <c r="B20">
        <v>11</v>
      </c>
      <c r="C20">
        <v>7</v>
      </c>
      <c r="D20" s="1" t="s">
        <v>9</v>
      </c>
      <c r="E20">
        <v>4</v>
      </c>
      <c r="F20">
        <v>5</v>
      </c>
      <c r="G20">
        <v>2</v>
      </c>
      <c r="H20">
        <v>4</v>
      </c>
    </row>
    <row r="21" spans="2:8">
      <c r="B21">
        <v>12</v>
      </c>
      <c r="C21">
        <v>8</v>
      </c>
      <c r="D21" s="1" t="s">
        <v>10</v>
      </c>
      <c r="E21">
        <v>4</v>
      </c>
      <c r="F21">
        <v>5</v>
      </c>
      <c r="G21">
        <v>3</v>
      </c>
      <c r="H21">
        <v>4</v>
      </c>
    </row>
    <row r="22" spans="2:8">
      <c r="B22">
        <v>4</v>
      </c>
      <c r="C22">
        <v>9</v>
      </c>
      <c r="D22" s="1" t="s">
        <v>11</v>
      </c>
      <c r="E22">
        <v>8</v>
      </c>
      <c r="F22">
        <v>3</v>
      </c>
      <c r="G22">
        <v>1</v>
      </c>
      <c r="H22">
        <v>4</v>
      </c>
    </row>
    <row r="23" spans="2:8">
      <c r="B23">
        <v>3</v>
      </c>
      <c r="C23">
        <v>10</v>
      </c>
      <c r="D23" s="1" t="s">
        <v>21</v>
      </c>
      <c r="E23">
        <v>16</v>
      </c>
      <c r="F23">
        <v>2</v>
      </c>
      <c r="G23">
        <v>2</v>
      </c>
      <c r="H23">
        <v>14</v>
      </c>
    </row>
    <row r="24" spans="2:8">
      <c r="B24">
        <v>6</v>
      </c>
      <c r="C24">
        <v>11</v>
      </c>
      <c r="D24" s="1" t="s">
        <v>22</v>
      </c>
      <c r="E24">
        <v>16</v>
      </c>
      <c r="F24">
        <v>3</v>
      </c>
      <c r="G24">
        <v>2</v>
      </c>
      <c r="H24">
        <v>14</v>
      </c>
    </row>
    <row r="25" spans="2:8">
      <c r="B25">
        <v>14</v>
      </c>
      <c r="C25">
        <v>12</v>
      </c>
      <c r="D25" s="1" t="s">
        <v>26</v>
      </c>
      <c r="E25">
        <v>32</v>
      </c>
      <c r="F25">
        <v>6</v>
      </c>
      <c r="G25">
        <v>3</v>
      </c>
      <c r="H25">
        <v>21</v>
      </c>
    </row>
    <row r="26" spans="2:8">
      <c r="B26">
        <v>7</v>
      </c>
      <c r="C26">
        <v>13</v>
      </c>
      <c r="D26" s="1" t="s">
        <v>23</v>
      </c>
      <c r="E26">
        <v>32</v>
      </c>
      <c r="F26">
        <v>4</v>
      </c>
      <c r="G26">
        <v>3</v>
      </c>
      <c r="H26">
        <v>21</v>
      </c>
    </row>
    <row r="27" spans="2:8">
      <c r="B27">
        <v>13</v>
      </c>
      <c r="C27">
        <v>14</v>
      </c>
      <c r="D27" s="1" t="s">
        <v>12</v>
      </c>
      <c r="E27">
        <v>2</v>
      </c>
      <c r="F27">
        <v>5</v>
      </c>
      <c r="G27">
        <v>3</v>
      </c>
      <c r="H27">
        <v>3</v>
      </c>
    </row>
    <row r="33" spans="2:8">
      <c r="B33" t="s">
        <v>13</v>
      </c>
      <c r="C33" t="s">
        <v>0</v>
      </c>
      <c r="D33" t="s">
        <v>1</v>
      </c>
      <c r="E33" t="s">
        <v>2</v>
      </c>
      <c r="F33" t="s">
        <v>14</v>
      </c>
      <c r="G33" t="s">
        <v>24</v>
      </c>
      <c r="H33" t="s">
        <v>25</v>
      </c>
    </row>
    <row r="34" spans="2:8">
      <c r="B34">
        <v>1</v>
      </c>
      <c r="C34">
        <v>1</v>
      </c>
      <c r="D34" s="1" t="s">
        <v>3</v>
      </c>
      <c r="E34">
        <v>16</v>
      </c>
      <c r="F34">
        <v>1</v>
      </c>
      <c r="G34">
        <v>3</v>
      </c>
      <c r="H34">
        <v>15</v>
      </c>
    </row>
    <row r="35" spans="2:8">
      <c r="B35">
        <v>2</v>
      </c>
      <c r="C35">
        <v>2</v>
      </c>
      <c r="D35" s="1" t="s">
        <v>4</v>
      </c>
      <c r="E35">
        <v>2</v>
      </c>
      <c r="F35">
        <v>2</v>
      </c>
      <c r="G35">
        <v>1</v>
      </c>
      <c r="H35">
        <v>5</v>
      </c>
    </row>
    <row r="36" spans="2:8">
      <c r="B36">
        <v>3</v>
      </c>
      <c r="C36">
        <v>3</v>
      </c>
      <c r="D36" s="1" t="s">
        <v>5</v>
      </c>
      <c r="E36">
        <v>4</v>
      </c>
      <c r="F36">
        <v>2</v>
      </c>
      <c r="G36">
        <v>2</v>
      </c>
      <c r="H36">
        <v>5</v>
      </c>
    </row>
    <row r="37" spans="2:8">
      <c r="B37">
        <v>4</v>
      </c>
      <c r="C37">
        <v>14</v>
      </c>
      <c r="D37" s="1" t="s">
        <v>12</v>
      </c>
      <c r="E37">
        <v>2</v>
      </c>
      <c r="F37">
        <v>2</v>
      </c>
      <c r="G37">
        <v>3</v>
      </c>
      <c r="H37">
        <v>5</v>
      </c>
    </row>
    <row r="38" spans="2:8">
      <c r="B38">
        <v>5</v>
      </c>
      <c r="C38">
        <v>10</v>
      </c>
      <c r="D38" s="1" t="s">
        <v>21</v>
      </c>
      <c r="E38">
        <v>16</v>
      </c>
      <c r="F38">
        <v>3</v>
      </c>
      <c r="G38">
        <v>2</v>
      </c>
      <c r="H38">
        <v>10</v>
      </c>
    </row>
    <row r="39" spans="2:8">
      <c r="B39">
        <v>6</v>
      </c>
      <c r="C39">
        <v>9</v>
      </c>
      <c r="D39" s="1" t="s">
        <v>11</v>
      </c>
      <c r="E39">
        <v>8</v>
      </c>
      <c r="F39">
        <v>3</v>
      </c>
      <c r="G39">
        <v>3</v>
      </c>
      <c r="H39">
        <v>5</v>
      </c>
    </row>
    <row r="40" spans="2:8">
      <c r="B40">
        <v>7</v>
      </c>
      <c r="C40">
        <v>11</v>
      </c>
      <c r="D40" s="1" t="s">
        <v>22</v>
      </c>
      <c r="E40">
        <v>16</v>
      </c>
      <c r="F40">
        <v>4</v>
      </c>
      <c r="G40">
        <v>3</v>
      </c>
      <c r="H40">
        <v>15</v>
      </c>
    </row>
    <row r="41" spans="2:8">
      <c r="B41">
        <v>8</v>
      </c>
      <c r="C41">
        <v>13</v>
      </c>
      <c r="D41" s="1" t="s">
        <v>23</v>
      </c>
      <c r="E41">
        <v>32</v>
      </c>
      <c r="F41">
        <v>5</v>
      </c>
      <c r="G41">
        <v>3</v>
      </c>
      <c r="H41">
        <v>15</v>
      </c>
    </row>
    <row r="42" spans="2:8">
      <c r="B42">
        <v>9</v>
      </c>
      <c r="C42">
        <v>4</v>
      </c>
      <c r="D42" s="1" t="s">
        <v>41</v>
      </c>
      <c r="E42">
        <v>8</v>
      </c>
      <c r="F42">
        <v>6</v>
      </c>
      <c r="G42">
        <v>1</v>
      </c>
      <c r="H42">
        <v>4</v>
      </c>
    </row>
    <row r="43" spans="2:8">
      <c r="B43">
        <v>10</v>
      </c>
      <c r="C43">
        <v>5</v>
      </c>
      <c r="D43" s="1" t="s">
        <v>7</v>
      </c>
      <c r="E43">
        <v>4</v>
      </c>
      <c r="F43">
        <v>6</v>
      </c>
      <c r="G43">
        <v>2</v>
      </c>
      <c r="H43">
        <v>3</v>
      </c>
    </row>
    <row r="44" spans="2:8">
      <c r="B44">
        <v>11</v>
      </c>
      <c r="C44">
        <v>6</v>
      </c>
      <c r="D44" s="1" t="s">
        <v>8</v>
      </c>
      <c r="E44">
        <v>4</v>
      </c>
      <c r="F44">
        <v>6</v>
      </c>
      <c r="G44">
        <v>2</v>
      </c>
      <c r="H44">
        <v>3</v>
      </c>
    </row>
    <row r="45" spans="2:8">
      <c r="B45">
        <v>12</v>
      </c>
      <c r="C45">
        <v>7</v>
      </c>
      <c r="D45" s="1" t="s">
        <v>9</v>
      </c>
      <c r="E45">
        <v>4</v>
      </c>
      <c r="F45">
        <v>6</v>
      </c>
      <c r="G45">
        <v>3</v>
      </c>
      <c r="H45">
        <v>3</v>
      </c>
    </row>
    <row r="46" spans="2:8">
      <c r="B46">
        <v>13</v>
      </c>
      <c r="C46">
        <v>8</v>
      </c>
      <c r="D46" s="1" t="s">
        <v>10</v>
      </c>
      <c r="E46">
        <v>4</v>
      </c>
      <c r="F46">
        <v>6</v>
      </c>
      <c r="G46">
        <v>3</v>
      </c>
      <c r="H46">
        <v>2</v>
      </c>
    </row>
    <row r="47" spans="2:8">
      <c r="B47">
        <v>14</v>
      </c>
      <c r="C47">
        <v>12</v>
      </c>
      <c r="D47" s="1" t="s">
        <v>26</v>
      </c>
      <c r="E47">
        <v>32</v>
      </c>
      <c r="F47">
        <v>7</v>
      </c>
      <c r="G47">
        <v>3</v>
      </c>
      <c r="H47">
        <v>15</v>
      </c>
    </row>
    <row r="48" spans="2:8">
      <c r="E48" t="s">
        <v>40</v>
      </c>
      <c r="G48">
        <f>SUM(H34:H47)/5</f>
        <v>21</v>
      </c>
      <c r="H48">
        <f>SUM(H34:H47)</f>
        <v>105</v>
      </c>
    </row>
  </sheetData>
  <sortState ref="B43:H56">
    <sortCondition ref="B42"/>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topLeftCell="A4" zoomScaleNormal="100" workbookViewId="0">
      <selection activeCell="D19" sqref="D19"/>
    </sheetView>
  </sheetViews>
  <sheetFormatPr baseColWidth="10" defaultRowHeight="15"/>
  <cols>
    <col min="2" max="2" width="6.85546875" bestFit="1" customWidth="1"/>
    <col min="3" max="3" width="40.42578125" bestFit="1" customWidth="1"/>
    <col min="4" max="5" width="50.5703125" bestFit="1" customWidth="1"/>
    <col min="6" max="6" width="18.85546875" bestFit="1" customWidth="1"/>
  </cols>
  <sheetData>
    <row r="2" spans="2:6">
      <c r="B2" s="13" t="s">
        <v>49</v>
      </c>
      <c r="C2" s="25" t="s">
        <v>227</v>
      </c>
      <c r="D2" s="25"/>
      <c r="E2" s="25"/>
      <c r="F2" s="25"/>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235</v>
      </c>
      <c r="E6" t="s">
        <v>235</v>
      </c>
      <c r="F6" t="s">
        <v>68</v>
      </c>
    </row>
    <row r="7" spans="2:6">
      <c r="B7">
        <v>4</v>
      </c>
      <c r="C7" t="s">
        <v>148</v>
      </c>
      <c r="D7" t="s">
        <v>147</v>
      </c>
      <c r="E7" t="s">
        <v>147</v>
      </c>
      <c r="F7" t="s">
        <v>68</v>
      </c>
    </row>
    <row r="8" spans="2:6">
      <c r="B8">
        <v>5</v>
      </c>
      <c r="C8" t="s">
        <v>149</v>
      </c>
      <c r="D8" t="s">
        <v>146</v>
      </c>
      <c r="E8" t="s">
        <v>146</v>
      </c>
      <c r="F8" t="s">
        <v>68</v>
      </c>
    </row>
    <row r="9" spans="2:6">
      <c r="B9">
        <v>6</v>
      </c>
      <c r="C9" t="s">
        <v>107</v>
      </c>
      <c r="D9" s="2" t="s">
        <v>150</v>
      </c>
      <c r="E9" s="2" t="s">
        <v>150</v>
      </c>
      <c r="F9" t="s">
        <v>68</v>
      </c>
    </row>
    <row r="10" spans="2:6">
      <c r="B10">
        <v>7</v>
      </c>
      <c r="C10" t="s">
        <v>109</v>
      </c>
      <c r="D10" s="2" t="s">
        <v>157</v>
      </c>
      <c r="E10" s="2" t="s">
        <v>157</v>
      </c>
      <c r="F10" t="s">
        <v>68</v>
      </c>
    </row>
    <row r="11" spans="2:6" ht="14.25" customHeight="1">
      <c r="B11">
        <v>8</v>
      </c>
      <c r="C11" t="s">
        <v>109</v>
      </c>
      <c r="D11" s="2" t="s">
        <v>156</v>
      </c>
      <c r="E11" s="2" t="s">
        <v>156</v>
      </c>
      <c r="F11" t="s">
        <v>68</v>
      </c>
    </row>
    <row r="12" spans="2:6">
      <c r="B12">
        <v>9</v>
      </c>
      <c r="C12" t="s">
        <v>151</v>
      </c>
      <c r="D12" s="2" t="s">
        <v>152</v>
      </c>
      <c r="E12" s="2" t="s">
        <v>152</v>
      </c>
      <c r="F12" t="s">
        <v>68</v>
      </c>
    </row>
    <row r="13" spans="2:6">
      <c r="B13">
        <v>10</v>
      </c>
      <c r="C13" t="s">
        <v>167</v>
      </c>
      <c r="D13" s="2" t="s">
        <v>153</v>
      </c>
      <c r="E13" s="2" t="s">
        <v>153</v>
      </c>
      <c r="F13" t="s">
        <v>68</v>
      </c>
    </row>
    <row r="14" spans="2:6">
      <c r="B14">
        <v>11</v>
      </c>
      <c r="C14" t="s">
        <v>120</v>
      </c>
      <c r="D14" s="2" t="s">
        <v>121</v>
      </c>
      <c r="E14" s="2" t="s">
        <v>121</v>
      </c>
      <c r="F14" t="s">
        <v>68</v>
      </c>
    </row>
    <row r="15" spans="2:6" ht="15.75" thickBot="1">
      <c r="B15">
        <v>12</v>
      </c>
      <c r="C15" t="s">
        <v>154</v>
      </c>
      <c r="D15" s="2" t="s">
        <v>123</v>
      </c>
      <c r="E15" s="2" t="s">
        <v>123</v>
      </c>
      <c r="F15" t="s">
        <v>68</v>
      </c>
    </row>
    <row r="16" spans="2:6" ht="15.75" thickBot="1">
      <c r="B16">
        <v>13</v>
      </c>
      <c r="C16" s="16" t="s">
        <v>239</v>
      </c>
      <c r="D16" s="17" t="s">
        <v>236</v>
      </c>
      <c r="E16" s="17" t="s">
        <v>236</v>
      </c>
      <c r="F16" s="16" t="s">
        <v>68</v>
      </c>
    </row>
    <row r="17" spans="2:6">
      <c r="B17">
        <v>14</v>
      </c>
      <c r="C17" t="s">
        <v>155</v>
      </c>
      <c r="D17" s="2" t="s">
        <v>125</v>
      </c>
      <c r="E17" s="2" t="s">
        <v>125</v>
      </c>
      <c r="F17" t="s">
        <v>68</v>
      </c>
    </row>
    <row r="18" spans="2:6">
      <c r="B18">
        <v>15</v>
      </c>
      <c r="C18" t="s">
        <v>240</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zoomScale="70" zoomScaleNormal="70" workbookViewId="0">
      <selection activeCell="D28" sqref="D28"/>
    </sheetView>
  </sheetViews>
  <sheetFormatPr baseColWidth="10" defaultRowHeight="15"/>
  <cols>
    <col min="3" max="3" width="56" customWidth="1"/>
    <col min="4" max="4" width="65" bestFit="1" customWidth="1"/>
    <col min="5" max="5" width="57.140625" bestFit="1" customWidth="1"/>
    <col min="6" max="6" width="20.28515625" bestFit="1" customWidth="1"/>
  </cols>
  <sheetData>
    <row r="2" spans="2:6">
      <c r="B2" s="13" t="s">
        <v>50</v>
      </c>
      <c r="C2" s="25" t="s">
        <v>228</v>
      </c>
      <c r="D2" s="25"/>
      <c r="E2" s="25"/>
      <c r="F2" s="25"/>
    </row>
    <row r="3" spans="2:6">
      <c r="B3" t="s">
        <v>234</v>
      </c>
      <c r="C3" t="s">
        <v>64</v>
      </c>
      <c r="D3" t="s">
        <v>69</v>
      </c>
      <c r="E3" t="s">
        <v>70</v>
      </c>
      <c r="F3" t="s">
        <v>67</v>
      </c>
    </row>
    <row r="4" spans="2:6">
      <c r="B4">
        <v>1</v>
      </c>
      <c r="C4" t="s">
        <v>85</v>
      </c>
      <c r="D4" t="s">
        <v>79</v>
      </c>
      <c r="E4" t="s">
        <v>79</v>
      </c>
      <c r="F4" t="s">
        <v>68</v>
      </c>
    </row>
    <row r="5" spans="2:6">
      <c r="B5">
        <v>2</v>
      </c>
      <c r="C5" t="s">
        <v>160</v>
      </c>
      <c r="D5" t="s">
        <v>159</v>
      </c>
      <c r="E5" t="s">
        <v>159</v>
      </c>
      <c r="F5" t="s">
        <v>68</v>
      </c>
    </row>
    <row r="6" spans="2:6">
      <c r="B6">
        <v>3</v>
      </c>
      <c r="C6" t="s">
        <v>161</v>
      </c>
      <c r="D6" t="s">
        <v>162</v>
      </c>
      <c r="E6" t="s">
        <v>162</v>
      </c>
      <c r="F6" t="s">
        <v>68</v>
      </c>
    </row>
    <row r="7" spans="2:6">
      <c r="B7">
        <v>4</v>
      </c>
      <c r="C7" t="s">
        <v>245</v>
      </c>
      <c r="D7" t="s">
        <v>162</v>
      </c>
      <c r="E7" t="s">
        <v>162</v>
      </c>
      <c r="F7" t="s">
        <v>68</v>
      </c>
    </row>
    <row r="8" spans="2:6">
      <c r="B8">
        <v>5</v>
      </c>
      <c r="C8" t="s">
        <v>163</v>
      </c>
      <c r="D8" t="s">
        <v>162</v>
      </c>
      <c r="E8" t="s">
        <v>162</v>
      </c>
      <c r="F8" t="s">
        <v>68</v>
      </c>
    </row>
    <row r="9" spans="2:6">
      <c r="B9">
        <v>6</v>
      </c>
      <c r="C9" t="s">
        <v>246</v>
      </c>
      <c r="D9" t="s">
        <v>247</v>
      </c>
      <c r="E9" t="s">
        <v>247</v>
      </c>
      <c r="F9" t="s">
        <v>68</v>
      </c>
    </row>
    <row r="10" spans="2:6">
      <c r="B10">
        <v>7</v>
      </c>
      <c r="C10" t="s">
        <v>107</v>
      </c>
      <c r="D10" t="s">
        <v>164</v>
      </c>
      <c r="E10" t="s">
        <v>164</v>
      </c>
      <c r="F10" t="s">
        <v>68</v>
      </c>
    </row>
    <row r="11" spans="2:6">
      <c r="B11">
        <v>8</v>
      </c>
      <c r="C11" t="s">
        <v>109</v>
      </c>
      <c r="D11" t="s">
        <v>165</v>
      </c>
      <c r="E11" t="s">
        <v>165</v>
      </c>
      <c r="F11" t="s">
        <v>68</v>
      </c>
    </row>
    <row r="12" spans="2:6">
      <c r="B12">
        <v>9</v>
      </c>
      <c r="C12" t="s">
        <v>148</v>
      </c>
      <c r="D12" t="s">
        <v>147</v>
      </c>
      <c r="E12" t="s">
        <v>147</v>
      </c>
      <c r="F12" t="s">
        <v>68</v>
      </c>
    </row>
    <row r="13" spans="2:6">
      <c r="B13">
        <v>10</v>
      </c>
      <c r="C13" t="s">
        <v>149</v>
      </c>
      <c r="D13" t="s">
        <v>146</v>
      </c>
      <c r="E13" t="s">
        <v>146</v>
      </c>
      <c r="F13" t="s">
        <v>68</v>
      </c>
    </row>
    <row r="14" spans="2:6">
      <c r="B14">
        <v>11</v>
      </c>
      <c r="C14" t="s">
        <v>112</v>
      </c>
      <c r="D14" t="s">
        <v>113</v>
      </c>
      <c r="E14" t="s">
        <v>113</v>
      </c>
      <c r="F14" t="s">
        <v>68</v>
      </c>
    </row>
    <row r="15" spans="2:6">
      <c r="B15">
        <v>12</v>
      </c>
      <c r="C15" t="s">
        <v>110</v>
      </c>
      <c r="D15" t="s">
        <v>111</v>
      </c>
      <c r="E15" t="s">
        <v>111</v>
      </c>
      <c r="F15" t="s">
        <v>68</v>
      </c>
    </row>
    <row r="16" spans="2:6" ht="14.25" customHeight="1">
      <c r="B16">
        <v>13</v>
      </c>
      <c r="C16" t="s">
        <v>107</v>
      </c>
      <c r="D16" s="2" t="s">
        <v>166</v>
      </c>
      <c r="E16" s="2" t="s">
        <v>166</v>
      </c>
      <c r="F16" t="s">
        <v>68</v>
      </c>
    </row>
    <row r="17" spans="2:6">
      <c r="B17">
        <v>14</v>
      </c>
      <c r="C17" t="s">
        <v>241</v>
      </c>
      <c r="D17" s="2" t="s">
        <v>242</v>
      </c>
      <c r="E17" s="2" t="s">
        <v>242</v>
      </c>
      <c r="F17" t="s">
        <v>68</v>
      </c>
    </row>
    <row r="18" spans="2:6">
      <c r="B18">
        <v>15</v>
      </c>
      <c r="C18" t="s">
        <v>120</v>
      </c>
      <c r="D18" s="2" t="s">
        <v>121</v>
      </c>
      <c r="E18" s="2" t="s">
        <v>121</v>
      </c>
      <c r="F18" t="s">
        <v>68</v>
      </c>
    </row>
    <row r="19" spans="2:6">
      <c r="B19">
        <v>16</v>
      </c>
      <c r="C19" t="s">
        <v>243</v>
      </c>
      <c r="D19" s="2" t="s">
        <v>123</v>
      </c>
      <c r="E19" s="2" t="s">
        <v>123</v>
      </c>
      <c r="F19" t="s">
        <v>68</v>
      </c>
    </row>
    <row r="20" spans="2:6">
      <c r="B20">
        <v>17</v>
      </c>
      <c r="C20" t="s">
        <v>239</v>
      </c>
      <c r="D20" s="2" t="s">
        <v>236</v>
      </c>
      <c r="E20" s="2" t="s">
        <v>236</v>
      </c>
      <c r="F20" t="s">
        <v>68</v>
      </c>
    </row>
    <row r="21" spans="2:6">
      <c r="B21">
        <v>18</v>
      </c>
      <c r="C21" t="s">
        <v>155</v>
      </c>
      <c r="D21" s="2" t="s">
        <v>125</v>
      </c>
      <c r="E21" s="2" t="s">
        <v>125</v>
      </c>
      <c r="F21" t="s">
        <v>68</v>
      </c>
    </row>
    <row r="22" spans="2:6">
      <c r="B22">
        <v>19</v>
      </c>
      <c r="C22" t="s">
        <v>244</v>
      </c>
      <c r="D22" s="2" t="s">
        <v>128</v>
      </c>
      <c r="E22" s="2" t="s">
        <v>128</v>
      </c>
      <c r="F22" t="s">
        <v>68</v>
      </c>
    </row>
    <row r="23" spans="2:6">
      <c r="B23">
        <v>20</v>
      </c>
      <c r="C23" t="s">
        <v>84</v>
      </c>
      <c r="D23" t="s">
        <v>83</v>
      </c>
      <c r="E23" t="s">
        <v>83</v>
      </c>
      <c r="F23" t="s">
        <v>68</v>
      </c>
    </row>
    <row r="24" spans="2:6">
      <c r="B24">
        <v>21</v>
      </c>
      <c r="C24" t="s">
        <v>129</v>
      </c>
      <c r="D24" s="2" t="s">
        <v>130</v>
      </c>
      <c r="E24" s="2" t="s">
        <v>130</v>
      </c>
      <c r="F24" t="s">
        <v>68</v>
      </c>
    </row>
    <row r="25" spans="2:6">
      <c r="B25">
        <v>22</v>
      </c>
      <c r="C25" t="s">
        <v>131</v>
      </c>
      <c r="D25" s="2" t="s">
        <v>132</v>
      </c>
      <c r="E25" s="2" t="s">
        <v>132</v>
      </c>
      <c r="F25" t="s">
        <v>68</v>
      </c>
    </row>
    <row r="26" spans="2:6">
      <c r="B26">
        <v>23</v>
      </c>
      <c r="C26" t="s">
        <v>133</v>
      </c>
      <c r="D26" s="2" t="s">
        <v>134</v>
      </c>
      <c r="E26" s="2" t="s">
        <v>134</v>
      </c>
      <c r="F26" t="s">
        <v>68</v>
      </c>
    </row>
  </sheetData>
  <mergeCells count="1">
    <mergeCell ref="C2:F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D1" zoomScale="70" zoomScaleNormal="70" workbookViewId="0">
      <selection activeCell="E28" sqref="E28"/>
    </sheetView>
  </sheetViews>
  <sheetFormatPr baseColWidth="10" defaultRowHeight="15"/>
  <cols>
    <col min="3" max="3" width="37.28515625" bestFit="1" customWidth="1"/>
    <col min="4" max="4" width="106" customWidth="1"/>
    <col min="5" max="5" width="109.28515625" bestFit="1" customWidth="1"/>
    <col min="6" max="6" width="20.28515625" bestFit="1" customWidth="1"/>
  </cols>
  <sheetData>
    <row r="2" spans="2:6">
      <c r="B2" s="13" t="s">
        <v>51</v>
      </c>
      <c r="C2" s="25" t="s">
        <v>229</v>
      </c>
      <c r="D2" s="25"/>
      <c r="E2" s="25"/>
      <c r="F2" s="25"/>
    </row>
    <row r="3" spans="2:6">
      <c r="B3" t="s">
        <v>71</v>
      </c>
      <c r="C3" t="s">
        <v>64</v>
      </c>
      <c r="D3" t="s">
        <v>69</v>
      </c>
      <c r="E3" t="s">
        <v>70</v>
      </c>
      <c r="F3" t="s">
        <v>67</v>
      </c>
    </row>
    <row r="4" spans="2:6">
      <c r="B4">
        <v>1</v>
      </c>
      <c r="C4" t="s">
        <v>85</v>
      </c>
      <c r="D4" t="s">
        <v>79</v>
      </c>
      <c r="E4" t="s">
        <v>79</v>
      </c>
      <c r="F4" t="s">
        <v>68</v>
      </c>
    </row>
    <row r="5" spans="2:6">
      <c r="B5">
        <v>2</v>
      </c>
      <c r="C5" t="s">
        <v>85</v>
      </c>
      <c r="D5" t="s">
        <v>169</v>
      </c>
      <c r="E5" t="s">
        <v>169</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178</v>
      </c>
      <c r="E9" s="1" t="s">
        <v>178</v>
      </c>
      <c r="F9" t="s">
        <v>68</v>
      </c>
    </row>
    <row r="10" spans="2:6">
      <c r="B10">
        <v>7</v>
      </c>
      <c r="C10" t="s">
        <v>180</v>
      </c>
      <c r="D10" s="1" t="s">
        <v>177</v>
      </c>
      <c r="E10" s="1" t="s">
        <v>177</v>
      </c>
      <c r="F10" t="s">
        <v>68</v>
      </c>
    </row>
    <row r="11" spans="2:6">
      <c r="B11">
        <v>8</v>
      </c>
      <c r="C11" t="s">
        <v>179</v>
      </c>
      <c r="D11" s="1" t="s">
        <v>181</v>
      </c>
      <c r="E11" s="1" t="s">
        <v>181</v>
      </c>
      <c r="F11" t="s">
        <v>68</v>
      </c>
    </row>
    <row r="12" spans="2:6">
      <c r="B12">
        <v>9</v>
      </c>
      <c r="C12" t="s">
        <v>182</v>
      </c>
      <c r="D12" s="1" t="s">
        <v>183</v>
      </c>
      <c r="E12" s="1" t="s">
        <v>183</v>
      </c>
      <c r="F12" t="s">
        <v>68</v>
      </c>
    </row>
    <row r="13" spans="2:6">
      <c r="B13">
        <v>10</v>
      </c>
      <c r="C13" t="s">
        <v>184</v>
      </c>
      <c r="D13" s="1" t="s">
        <v>185</v>
      </c>
      <c r="E13" s="1" t="s">
        <v>185</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D21" sqref="D21"/>
    </sheetView>
  </sheetViews>
  <sheetFormatPr baseColWidth="10" defaultRowHeight="15"/>
  <cols>
    <col min="3" max="3" width="34.85546875" bestFit="1" customWidth="1"/>
    <col min="4" max="4" width="100.28515625" bestFit="1" customWidth="1"/>
    <col min="5" max="5" width="102.7109375" bestFit="1" customWidth="1"/>
    <col min="6" max="6" width="18.85546875" bestFit="1" customWidth="1"/>
  </cols>
  <sheetData>
    <row r="2" spans="2:6">
      <c r="B2" s="13" t="s">
        <v>52</v>
      </c>
      <c r="C2" s="25" t="s">
        <v>230</v>
      </c>
      <c r="D2" s="25"/>
      <c r="E2" s="25"/>
      <c r="F2" s="25"/>
    </row>
    <row r="3" spans="2:6">
      <c r="B3" t="s">
        <v>234</v>
      </c>
      <c r="C3" t="s">
        <v>64</v>
      </c>
      <c r="D3" t="s">
        <v>69</v>
      </c>
      <c r="E3" t="s">
        <v>70</v>
      </c>
      <c r="F3" t="s">
        <v>67</v>
      </c>
    </row>
    <row r="4" spans="2:6">
      <c r="B4">
        <v>1</v>
      </c>
      <c r="C4" t="s">
        <v>85</v>
      </c>
      <c r="D4" t="s">
        <v>79</v>
      </c>
      <c r="E4" t="s">
        <v>79</v>
      </c>
      <c r="F4" t="s">
        <v>68</v>
      </c>
    </row>
    <row r="5" spans="2:6">
      <c r="B5">
        <v>2</v>
      </c>
      <c r="C5" t="s">
        <v>85</v>
      </c>
      <c r="D5" t="s">
        <v>189</v>
      </c>
      <c r="E5" t="s">
        <v>186</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177</v>
      </c>
      <c r="E9" s="1" t="s">
        <v>177</v>
      </c>
      <c r="F9" t="s">
        <v>68</v>
      </c>
    </row>
    <row r="10" spans="2:6">
      <c r="B10">
        <v>7</v>
      </c>
      <c r="C10" t="s">
        <v>180</v>
      </c>
      <c r="D10" s="1" t="s">
        <v>178</v>
      </c>
      <c r="E10" s="1" t="s">
        <v>178</v>
      </c>
      <c r="F10" t="s">
        <v>68</v>
      </c>
    </row>
    <row r="11" spans="2:6">
      <c r="B11">
        <v>8</v>
      </c>
      <c r="C11" t="s">
        <v>180</v>
      </c>
      <c r="D11" s="1" t="s">
        <v>181</v>
      </c>
      <c r="E11" s="1" t="s">
        <v>181</v>
      </c>
      <c r="F11" t="s">
        <v>68</v>
      </c>
    </row>
    <row r="12" spans="2:6">
      <c r="B12">
        <v>9</v>
      </c>
      <c r="C12" t="s">
        <v>182</v>
      </c>
      <c r="D12" s="1" t="s">
        <v>187</v>
      </c>
      <c r="E12" s="1" t="s">
        <v>187</v>
      </c>
      <c r="F12" t="s">
        <v>68</v>
      </c>
    </row>
    <row r="13" spans="2:6">
      <c r="B13">
        <v>10</v>
      </c>
      <c r="C13" t="s">
        <v>184</v>
      </c>
      <c r="D13" s="1" t="s">
        <v>188</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B2" sqref="B2:F14"/>
    </sheetView>
  </sheetViews>
  <sheetFormatPr baseColWidth="10" defaultRowHeight="15"/>
  <cols>
    <col min="3" max="3" width="29.28515625" bestFit="1" customWidth="1"/>
    <col min="4" max="4" width="94.42578125" bestFit="1" customWidth="1"/>
    <col min="5" max="5" width="77.5703125" customWidth="1"/>
    <col min="6" max="6" width="20.28515625" bestFit="1" customWidth="1"/>
  </cols>
  <sheetData>
    <row r="2" spans="2:6">
      <c r="B2" s="13" t="s">
        <v>53</v>
      </c>
      <c r="C2" s="25" t="s">
        <v>231</v>
      </c>
      <c r="D2" s="25"/>
      <c r="E2" s="25"/>
      <c r="F2" s="25"/>
    </row>
    <row r="3" spans="2:6">
      <c r="B3" t="s">
        <v>234</v>
      </c>
      <c r="C3" t="s">
        <v>64</v>
      </c>
      <c r="D3" t="s">
        <v>69</v>
      </c>
      <c r="E3" t="s">
        <v>70</v>
      </c>
      <c r="F3" t="s">
        <v>67</v>
      </c>
    </row>
    <row r="4" spans="2:6">
      <c r="B4">
        <v>1</v>
      </c>
      <c r="C4" t="s">
        <v>85</v>
      </c>
      <c r="D4" t="s">
        <v>79</v>
      </c>
      <c r="E4" t="s">
        <v>79</v>
      </c>
      <c r="F4" t="s">
        <v>68</v>
      </c>
    </row>
    <row r="5" spans="2:6">
      <c r="B5">
        <v>2</v>
      </c>
      <c r="C5" t="s">
        <v>85</v>
      </c>
      <c r="D5" t="s">
        <v>196</v>
      </c>
      <c r="E5" t="s">
        <v>186</v>
      </c>
      <c r="F5" t="s">
        <v>68</v>
      </c>
    </row>
    <row r="6" spans="2:6">
      <c r="B6">
        <v>3</v>
      </c>
      <c r="C6" t="s">
        <v>190</v>
      </c>
      <c r="D6" s="1" t="s">
        <v>191</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192</v>
      </c>
      <c r="D9" s="1" t="s">
        <v>178</v>
      </c>
      <c r="E9" s="1" t="s">
        <v>177</v>
      </c>
      <c r="F9" t="s">
        <v>68</v>
      </c>
    </row>
    <row r="10" spans="2:6">
      <c r="B10">
        <v>7</v>
      </c>
      <c r="C10" t="s">
        <v>193</v>
      </c>
      <c r="D10" s="1" t="s">
        <v>177</v>
      </c>
      <c r="E10" s="1" t="s">
        <v>178</v>
      </c>
      <c r="F10" t="s">
        <v>68</v>
      </c>
    </row>
    <row r="11" spans="2:6">
      <c r="B11">
        <v>8</v>
      </c>
      <c r="C11" t="s">
        <v>192</v>
      </c>
      <c r="D11" s="1" t="s">
        <v>181</v>
      </c>
      <c r="E11" s="1" t="s">
        <v>181</v>
      </c>
      <c r="F11" t="s">
        <v>68</v>
      </c>
    </row>
    <row r="12" spans="2:6">
      <c r="B12">
        <v>9</v>
      </c>
      <c r="C12" t="s">
        <v>182</v>
      </c>
      <c r="D12" s="1" t="s">
        <v>194</v>
      </c>
      <c r="E12" s="1" t="s">
        <v>187</v>
      </c>
      <c r="F12" t="s">
        <v>68</v>
      </c>
    </row>
    <row r="13" spans="2:6">
      <c r="B13">
        <v>10</v>
      </c>
      <c r="C13" t="s">
        <v>184</v>
      </c>
      <c r="D13" s="1" t="s">
        <v>195</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68" zoomScaleNormal="68" workbookViewId="0">
      <selection activeCell="B2" sqref="B2:F14"/>
    </sheetView>
  </sheetViews>
  <sheetFormatPr baseColWidth="10" defaultRowHeight="15"/>
  <cols>
    <col min="3" max="3" width="40.42578125" customWidth="1"/>
    <col min="4" max="4" width="106" bestFit="1" customWidth="1"/>
    <col min="5" max="5" width="77.5703125" customWidth="1"/>
    <col min="6" max="6" width="20.28515625" bestFit="1" customWidth="1"/>
  </cols>
  <sheetData>
    <row r="2" spans="2:6">
      <c r="B2" s="13" t="s">
        <v>54</v>
      </c>
      <c r="C2" s="25" t="s">
        <v>232</v>
      </c>
      <c r="D2" s="25"/>
      <c r="E2" s="25"/>
      <c r="F2" s="25"/>
    </row>
    <row r="3" spans="2:6">
      <c r="B3" t="s">
        <v>234</v>
      </c>
      <c r="C3" t="s">
        <v>64</v>
      </c>
      <c r="D3" t="s">
        <v>69</v>
      </c>
      <c r="E3" t="s">
        <v>70</v>
      </c>
      <c r="F3" t="s">
        <v>67</v>
      </c>
    </row>
    <row r="4" spans="2:6">
      <c r="B4">
        <v>1</v>
      </c>
      <c r="C4" t="s">
        <v>85</v>
      </c>
      <c r="D4" t="s">
        <v>79</v>
      </c>
      <c r="E4" t="s">
        <v>79</v>
      </c>
      <c r="F4" t="s">
        <v>68</v>
      </c>
    </row>
    <row r="5" spans="2:6">
      <c r="B5">
        <v>2</v>
      </c>
      <c r="C5" t="s">
        <v>85</v>
      </c>
      <c r="D5" t="s">
        <v>197</v>
      </c>
      <c r="E5" t="s">
        <v>197</v>
      </c>
      <c r="F5" t="s">
        <v>68</v>
      </c>
    </row>
    <row r="6" spans="2:6">
      <c r="B6">
        <v>3</v>
      </c>
      <c r="C6" t="s">
        <v>190</v>
      </c>
      <c r="D6" s="1" t="s">
        <v>191</v>
      </c>
      <c r="E6" s="1" t="s">
        <v>191</v>
      </c>
      <c r="F6" t="s">
        <v>68</v>
      </c>
    </row>
    <row r="7" spans="2:6">
      <c r="B7">
        <v>4</v>
      </c>
      <c r="C7" s="1" t="s">
        <v>172</v>
      </c>
      <c r="D7" s="1" t="s">
        <v>175</v>
      </c>
      <c r="E7" s="1" t="s">
        <v>175</v>
      </c>
      <c r="F7" t="s">
        <v>68</v>
      </c>
    </row>
    <row r="8" spans="2:6">
      <c r="B8">
        <v>5</v>
      </c>
      <c r="C8" t="s">
        <v>173</v>
      </c>
      <c r="D8" t="s">
        <v>176</v>
      </c>
      <c r="E8" t="s">
        <v>176</v>
      </c>
      <c r="F8" t="s">
        <v>68</v>
      </c>
    </row>
    <row r="9" spans="2:6">
      <c r="B9">
        <v>6</v>
      </c>
      <c r="C9" t="s">
        <v>192</v>
      </c>
      <c r="D9" s="1" t="s">
        <v>177</v>
      </c>
      <c r="E9" s="1" t="s">
        <v>177</v>
      </c>
      <c r="F9" t="s">
        <v>68</v>
      </c>
    </row>
    <row r="10" spans="2:6">
      <c r="B10">
        <v>7</v>
      </c>
      <c r="C10" t="s">
        <v>193</v>
      </c>
      <c r="D10" s="1" t="s">
        <v>178</v>
      </c>
      <c r="E10" s="1" t="s">
        <v>178</v>
      </c>
      <c r="F10" t="s">
        <v>68</v>
      </c>
    </row>
    <row r="11" spans="2:6">
      <c r="B11">
        <v>8</v>
      </c>
      <c r="C11" t="s">
        <v>193</v>
      </c>
      <c r="D11" s="1" t="s">
        <v>181</v>
      </c>
      <c r="E11" s="1" t="s">
        <v>181</v>
      </c>
      <c r="F11" t="s">
        <v>68</v>
      </c>
    </row>
    <row r="12" spans="2:6">
      <c r="B12">
        <v>9</v>
      </c>
      <c r="C12" t="s">
        <v>182</v>
      </c>
      <c r="D12" s="1" t="s">
        <v>199</v>
      </c>
      <c r="E12" s="1" t="s">
        <v>199</v>
      </c>
      <c r="F12" t="s">
        <v>68</v>
      </c>
    </row>
    <row r="13" spans="2:6">
      <c r="B13">
        <v>10</v>
      </c>
      <c r="C13" t="s">
        <v>184</v>
      </c>
      <c r="D13" s="1" t="s">
        <v>198</v>
      </c>
      <c r="E13" s="1" t="s">
        <v>198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9"/>
  <sheetViews>
    <sheetView zoomScale="70" zoomScaleNormal="70" workbookViewId="0">
      <selection activeCell="C10" sqref="C10"/>
    </sheetView>
  </sheetViews>
  <sheetFormatPr baseColWidth="10" defaultRowHeight="15"/>
  <cols>
    <col min="2" max="2" width="40.7109375" bestFit="1" customWidth="1"/>
    <col min="3" max="3" width="106" bestFit="1" customWidth="1"/>
    <col min="4" max="4" width="77.5703125" customWidth="1"/>
    <col min="5" max="5" width="20.28515625" bestFit="1" customWidth="1"/>
  </cols>
  <sheetData>
    <row r="2" spans="1:5">
      <c r="A2" s="13" t="s">
        <v>55</v>
      </c>
      <c r="B2" s="25" t="s">
        <v>233</v>
      </c>
      <c r="C2" s="25"/>
      <c r="D2" s="25"/>
      <c r="E2" s="25"/>
    </row>
    <row r="3" spans="1:5">
      <c r="A3" t="s">
        <v>234</v>
      </c>
      <c r="B3" t="s">
        <v>64</v>
      </c>
      <c r="C3" t="s">
        <v>69</v>
      </c>
      <c r="D3" t="s">
        <v>70</v>
      </c>
      <c r="E3" t="s">
        <v>67</v>
      </c>
    </row>
    <row r="4" spans="1:5">
      <c r="A4">
        <v>1</v>
      </c>
      <c r="B4" t="s">
        <v>85</v>
      </c>
      <c r="C4" t="s">
        <v>79</v>
      </c>
      <c r="D4" t="s">
        <v>79</v>
      </c>
      <c r="E4" t="s">
        <v>68</v>
      </c>
    </row>
    <row r="5" spans="1:5">
      <c r="A5">
        <v>2</v>
      </c>
      <c r="B5" t="s">
        <v>85</v>
      </c>
      <c r="C5" t="s">
        <v>201</v>
      </c>
      <c r="D5" t="s">
        <v>201</v>
      </c>
      <c r="E5" t="s">
        <v>68</v>
      </c>
    </row>
    <row r="6" spans="1:5">
      <c r="A6">
        <v>3</v>
      </c>
      <c r="B6" t="s">
        <v>85</v>
      </c>
      <c r="C6" t="s">
        <v>200</v>
      </c>
      <c r="D6" t="s">
        <v>200</v>
      </c>
      <c r="E6" t="s">
        <v>68</v>
      </c>
    </row>
    <row r="7" spans="1:5">
      <c r="A7">
        <v>4</v>
      </c>
      <c r="B7" t="s">
        <v>107</v>
      </c>
      <c r="C7" t="s">
        <v>203</v>
      </c>
      <c r="D7" t="s">
        <v>203</v>
      </c>
      <c r="E7" t="s">
        <v>68</v>
      </c>
    </row>
    <row r="8" spans="1:5">
      <c r="A8">
        <v>5</v>
      </c>
      <c r="B8" t="s">
        <v>202</v>
      </c>
      <c r="C8" t="s">
        <v>204</v>
      </c>
      <c r="D8" t="s">
        <v>204</v>
      </c>
      <c r="E8" t="s">
        <v>68</v>
      </c>
    </row>
    <row r="9" spans="1:5">
      <c r="A9">
        <v>6</v>
      </c>
      <c r="B9" s="1" t="s">
        <v>172</v>
      </c>
      <c r="C9" s="1" t="s">
        <v>175</v>
      </c>
      <c r="D9" s="1" t="s">
        <v>175</v>
      </c>
      <c r="E9" t="s">
        <v>68</v>
      </c>
    </row>
    <row r="10" spans="1:5">
      <c r="A10">
        <v>7</v>
      </c>
      <c r="B10" t="s">
        <v>173</v>
      </c>
      <c r="C10" t="s">
        <v>176</v>
      </c>
      <c r="D10" t="s">
        <v>176</v>
      </c>
      <c r="E10" t="s">
        <v>68</v>
      </c>
    </row>
    <row r="11" spans="1:5">
      <c r="A11">
        <v>8</v>
      </c>
      <c r="B11" t="s">
        <v>205</v>
      </c>
      <c r="C11" s="2" t="s">
        <v>206</v>
      </c>
      <c r="D11" s="2" t="s">
        <v>206</v>
      </c>
      <c r="E11" t="s">
        <v>68</v>
      </c>
    </row>
    <row r="12" spans="1:5">
      <c r="A12">
        <v>9</v>
      </c>
      <c r="B12" t="s">
        <v>207</v>
      </c>
      <c r="C12" s="1" t="s">
        <v>208</v>
      </c>
      <c r="D12" s="1" t="s">
        <v>208</v>
      </c>
      <c r="E12" t="s">
        <v>68</v>
      </c>
    </row>
    <row r="13" spans="1:5">
      <c r="A13">
        <v>10</v>
      </c>
      <c r="B13" t="s">
        <v>209</v>
      </c>
      <c r="C13" s="1" t="s">
        <v>249</v>
      </c>
      <c r="D13" s="1" t="s">
        <v>249</v>
      </c>
      <c r="E13" t="s">
        <v>68</v>
      </c>
    </row>
    <row r="14" spans="1:5">
      <c r="A14">
        <v>11</v>
      </c>
      <c r="B14" t="s">
        <v>182</v>
      </c>
      <c r="C14" s="1" t="s">
        <v>210</v>
      </c>
      <c r="D14" s="1" t="s">
        <v>210</v>
      </c>
      <c r="E14" t="s">
        <v>68</v>
      </c>
    </row>
    <row r="15" spans="1:5">
      <c r="A15">
        <v>12</v>
      </c>
      <c r="B15" t="s">
        <v>184</v>
      </c>
      <c r="C15" s="1" t="s">
        <v>185</v>
      </c>
      <c r="D15" s="1" t="s">
        <v>185</v>
      </c>
      <c r="E15" t="s">
        <v>68</v>
      </c>
    </row>
    <row r="16" spans="1:5">
      <c r="A16">
        <v>13</v>
      </c>
      <c r="B16" t="s">
        <v>211</v>
      </c>
      <c r="C16" s="1" t="s">
        <v>213</v>
      </c>
      <c r="D16" s="1" t="s">
        <v>213</v>
      </c>
      <c r="E16" t="s">
        <v>68</v>
      </c>
    </row>
    <row r="17" spans="1:5">
      <c r="A17">
        <v>14</v>
      </c>
      <c r="B17" t="s">
        <v>85</v>
      </c>
      <c r="C17" t="s">
        <v>79</v>
      </c>
      <c r="D17" t="s">
        <v>79</v>
      </c>
      <c r="E17" t="s">
        <v>68</v>
      </c>
    </row>
    <row r="18" spans="1:5">
      <c r="A18">
        <v>15</v>
      </c>
      <c r="B18" t="s">
        <v>85</v>
      </c>
      <c r="C18" t="s">
        <v>214</v>
      </c>
      <c r="D18" t="s">
        <v>214</v>
      </c>
      <c r="E18" t="s">
        <v>68</v>
      </c>
    </row>
    <row r="19" spans="1:5">
      <c r="A19">
        <v>16</v>
      </c>
      <c r="B19" t="s">
        <v>85</v>
      </c>
      <c r="C19" t="s">
        <v>200</v>
      </c>
      <c r="D19" t="s">
        <v>200</v>
      </c>
      <c r="E19" t="s">
        <v>68</v>
      </c>
    </row>
    <row r="20" spans="1:5">
      <c r="A20">
        <v>17</v>
      </c>
      <c r="B20" t="s">
        <v>107</v>
      </c>
      <c r="C20" t="s">
        <v>216</v>
      </c>
      <c r="D20" t="s">
        <v>216</v>
      </c>
      <c r="E20" t="s">
        <v>68</v>
      </c>
    </row>
    <row r="21" spans="1:5">
      <c r="A21">
        <v>18</v>
      </c>
      <c r="B21" t="s">
        <v>202</v>
      </c>
      <c r="C21" t="s">
        <v>215</v>
      </c>
      <c r="D21" t="s">
        <v>215</v>
      </c>
      <c r="E21" t="s">
        <v>68</v>
      </c>
    </row>
    <row r="22" spans="1:5">
      <c r="A22">
        <v>19</v>
      </c>
      <c r="B22" s="1" t="s">
        <v>172</v>
      </c>
      <c r="C22" s="1" t="s">
        <v>175</v>
      </c>
      <c r="D22" s="1" t="s">
        <v>175</v>
      </c>
      <c r="E22" t="s">
        <v>68</v>
      </c>
    </row>
    <row r="23" spans="1:5">
      <c r="A23">
        <v>20</v>
      </c>
      <c r="B23" t="s">
        <v>173</v>
      </c>
      <c r="C23" t="s">
        <v>176</v>
      </c>
      <c r="D23" t="s">
        <v>176</v>
      </c>
      <c r="E23" t="s">
        <v>68</v>
      </c>
    </row>
    <row r="24" spans="1:5">
      <c r="A24">
        <v>21</v>
      </c>
      <c r="B24" t="s">
        <v>205</v>
      </c>
      <c r="C24" s="2" t="s">
        <v>206</v>
      </c>
      <c r="D24" s="2" t="s">
        <v>206</v>
      </c>
      <c r="E24" t="s">
        <v>68</v>
      </c>
    </row>
    <row r="25" spans="1:5">
      <c r="A25">
        <v>22</v>
      </c>
      <c r="B25" t="s">
        <v>207</v>
      </c>
      <c r="C25" s="1" t="s">
        <v>208</v>
      </c>
      <c r="D25" s="1" t="s">
        <v>208</v>
      </c>
      <c r="E25" t="s">
        <v>68</v>
      </c>
    </row>
    <row r="26" spans="1:5">
      <c r="A26">
        <v>23</v>
      </c>
      <c r="B26" t="s">
        <v>209</v>
      </c>
      <c r="C26" s="1" t="s">
        <v>248</v>
      </c>
      <c r="D26" s="1" t="s">
        <v>248</v>
      </c>
      <c r="E26" t="s">
        <v>68</v>
      </c>
    </row>
    <row r="27" spans="1:5">
      <c r="A27">
        <v>24</v>
      </c>
      <c r="B27" t="s">
        <v>182</v>
      </c>
      <c r="C27" s="1" t="s">
        <v>217</v>
      </c>
      <c r="D27" s="1" t="s">
        <v>187</v>
      </c>
      <c r="E27" t="s">
        <v>68</v>
      </c>
    </row>
    <row r="28" spans="1:5">
      <c r="A28">
        <v>25</v>
      </c>
      <c r="B28" t="s">
        <v>184</v>
      </c>
      <c r="C28" s="1" t="s">
        <v>188</v>
      </c>
      <c r="D28" s="1" t="s">
        <v>188</v>
      </c>
      <c r="E28" t="s">
        <v>68</v>
      </c>
    </row>
    <row r="29" spans="1:5">
      <c r="A29">
        <v>26</v>
      </c>
      <c r="B29" t="s">
        <v>211</v>
      </c>
      <c r="C29" s="1" t="s">
        <v>212</v>
      </c>
      <c r="D29" s="1" t="s">
        <v>212</v>
      </c>
      <c r="E29" t="s">
        <v>68</v>
      </c>
    </row>
    <row r="30" spans="1:5">
      <c r="A30">
        <v>27</v>
      </c>
      <c r="B30" t="s">
        <v>85</v>
      </c>
      <c r="C30" t="s">
        <v>79</v>
      </c>
      <c r="D30" t="s">
        <v>79</v>
      </c>
      <c r="E30" t="s">
        <v>68</v>
      </c>
    </row>
    <row r="31" spans="1:5">
      <c r="A31">
        <v>28</v>
      </c>
      <c r="B31" t="s">
        <v>85</v>
      </c>
      <c r="C31" t="s">
        <v>218</v>
      </c>
      <c r="D31" t="s">
        <v>218</v>
      </c>
      <c r="E31" t="s">
        <v>68</v>
      </c>
    </row>
    <row r="32" spans="1:5">
      <c r="A32">
        <v>29</v>
      </c>
      <c r="B32" t="s">
        <v>85</v>
      </c>
      <c r="C32" t="s">
        <v>219</v>
      </c>
      <c r="D32" t="s">
        <v>219</v>
      </c>
      <c r="E32" t="s">
        <v>68</v>
      </c>
    </row>
    <row r="33" spans="1:5">
      <c r="A33">
        <v>30</v>
      </c>
      <c r="B33" t="s">
        <v>107</v>
      </c>
      <c r="C33" t="s">
        <v>203</v>
      </c>
      <c r="D33" t="s">
        <v>203</v>
      </c>
      <c r="E33" t="s">
        <v>68</v>
      </c>
    </row>
    <row r="34" spans="1:5">
      <c r="A34">
        <v>31</v>
      </c>
      <c r="B34" t="s">
        <v>202</v>
      </c>
      <c r="C34" t="s">
        <v>220</v>
      </c>
      <c r="D34" t="s">
        <v>220</v>
      </c>
      <c r="E34" t="s">
        <v>68</v>
      </c>
    </row>
    <row r="35" spans="1:5">
      <c r="A35">
        <v>32</v>
      </c>
      <c r="B35" s="1" t="s">
        <v>172</v>
      </c>
      <c r="C35" s="1" t="s">
        <v>175</v>
      </c>
      <c r="D35" s="1" t="s">
        <v>175</v>
      </c>
      <c r="E35" t="s">
        <v>68</v>
      </c>
    </row>
    <row r="36" spans="1:5">
      <c r="A36">
        <v>33</v>
      </c>
      <c r="B36" t="s">
        <v>173</v>
      </c>
      <c r="C36" t="s">
        <v>176</v>
      </c>
      <c r="D36" t="s">
        <v>176</v>
      </c>
      <c r="E36" t="s">
        <v>68</v>
      </c>
    </row>
    <row r="37" spans="1:5">
      <c r="A37">
        <v>34</v>
      </c>
      <c r="B37" t="s">
        <v>205</v>
      </c>
      <c r="C37" s="2" t="s">
        <v>206</v>
      </c>
      <c r="D37" s="2" t="s">
        <v>206</v>
      </c>
      <c r="E37" t="s">
        <v>68</v>
      </c>
    </row>
    <row r="38" spans="1:5">
      <c r="A38">
        <v>35</v>
      </c>
      <c r="B38" t="s">
        <v>207</v>
      </c>
      <c r="C38" s="1" t="s">
        <v>208</v>
      </c>
      <c r="D38" s="1" t="s">
        <v>208</v>
      </c>
      <c r="E38" t="s">
        <v>68</v>
      </c>
    </row>
    <row r="39" spans="1:5">
      <c r="A39">
        <v>36</v>
      </c>
      <c r="B39" t="s">
        <v>209</v>
      </c>
      <c r="C39" s="1" t="s">
        <v>249</v>
      </c>
      <c r="D39" s="1" t="s">
        <v>249</v>
      </c>
      <c r="E39" t="s">
        <v>68</v>
      </c>
    </row>
    <row r="40" spans="1:5">
      <c r="A40">
        <v>37</v>
      </c>
      <c r="B40" t="s">
        <v>182</v>
      </c>
      <c r="C40" s="1" t="s">
        <v>210</v>
      </c>
      <c r="D40" s="1" t="s">
        <v>210</v>
      </c>
      <c r="E40" t="s">
        <v>68</v>
      </c>
    </row>
    <row r="41" spans="1:5">
      <c r="A41">
        <v>38</v>
      </c>
      <c r="B41" t="s">
        <v>184</v>
      </c>
      <c r="C41" s="1" t="s">
        <v>195</v>
      </c>
      <c r="D41" s="1" t="s">
        <v>195</v>
      </c>
      <c r="E41" t="s">
        <v>68</v>
      </c>
    </row>
    <row r="42" spans="1:5">
      <c r="A42">
        <v>39</v>
      </c>
      <c r="B42" t="s">
        <v>211</v>
      </c>
      <c r="C42" s="1" t="s">
        <v>221</v>
      </c>
      <c r="D42" s="1" t="s">
        <v>221</v>
      </c>
      <c r="E42" t="s">
        <v>68</v>
      </c>
    </row>
    <row r="43" spans="1:5">
      <c r="A43">
        <v>40</v>
      </c>
      <c r="B43" t="s">
        <v>85</v>
      </c>
      <c r="C43" t="s">
        <v>79</v>
      </c>
      <c r="D43" t="s">
        <v>79</v>
      </c>
      <c r="E43" t="s">
        <v>68</v>
      </c>
    </row>
    <row r="44" spans="1:5">
      <c r="A44">
        <v>41</v>
      </c>
      <c r="B44" t="s">
        <v>85</v>
      </c>
      <c r="C44" t="s">
        <v>222</v>
      </c>
      <c r="D44" t="s">
        <v>222</v>
      </c>
      <c r="E44" t="s">
        <v>68</v>
      </c>
    </row>
    <row r="45" spans="1:5">
      <c r="A45">
        <v>42</v>
      </c>
      <c r="B45" t="s">
        <v>85</v>
      </c>
      <c r="C45" t="s">
        <v>200</v>
      </c>
      <c r="D45" t="s">
        <v>200</v>
      </c>
      <c r="E45" t="s">
        <v>68</v>
      </c>
    </row>
    <row r="46" spans="1:5">
      <c r="A46">
        <v>43</v>
      </c>
      <c r="B46" t="s">
        <v>107</v>
      </c>
      <c r="C46" t="s">
        <v>216</v>
      </c>
      <c r="D46" t="s">
        <v>216</v>
      </c>
      <c r="E46" t="s">
        <v>68</v>
      </c>
    </row>
    <row r="47" spans="1:5">
      <c r="A47">
        <v>44</v>
      </c>
      <c r="B47" t="s">
        <v>202</v>
      </c>
      <c r="C47" t="s">
        <v>215</v>
      </c>
      <c r="D47" t="s">
        <v>215</v>
      </c>
      <c r="E47" t="s">
        <v>68</v>
      </c>
    </row>
    <row r="48" spans="1:5">
      <c r="A48">
        <v>45</v>
      </c>
      <c r="B48" s="1" t="s">
        <v>172</v>
      </c>
      <c r="C48" s="1" t="s">
        <v>175</v>
      </c>
      <c r="D48" s="1" t="s">
        <v>175</v>
      </c>
      <c r="E48" t="s">
        <v>68</v>
      </c>
    </row>
    <row r="49" spans="1:5">
      <c r="A49">
        <v>46</v>
      </c>
      <c r="B49" t="s">
        <v>173</v>
      </c>
      <c r="C49" t="s">
        <v>176</v>
      </c>
      <c r="D49" t="s">
        <v>176</v>
      </c>
      <c r="E49" t="s">
        <v>68</v>
      </c>
    </row>
    <row r="50" spans="1:5">
      <c r="A50">
        <v>47</v>
      </c>
      <c r="B50" t="s">
        <v>205</v>
      </c>
      <c r="C50" s="2" t="s">
        <v>206</v>
      </c>
      <c r="D50" s="2" t="s">
        <v>206</v>
      </c>
      <c r="E50" t="s">
        <v>68</v>
      </c>
    </row>
    <row r="51" spans="1:5">
      <c r="A51">
        <v>48</v>
      </c>
      <c r="B51" t="s">
        <v>207</v>
      </c>
      <c r="C51" s="1" t="s">
        <v>208</v>
      </c>
      <c r="D51" s="1" t="s">
        <v>208</v>
      </c>
      <c r="E51" t="s">
        <v>68</v>
      </c>
    </row>
    <row r="52" spans="1:5">
      <c r="A52">
        <v>49</v>
      </c>
      <c r="B52" t="s">
        <v>209</v>
      </c>
      <c r="C52" s="1" t="s">
        <v>249</v>
      </c>
      <c r="D52" s="1" t="s">
        <v>249</v>
      </c>
      <c r="E52" t="s">
        <v>68</v>
      </c>
    </row>
    <row r="53" spans="1:5">
      <c r="A53">
        <v>50</v>
      </c>
      <c r="B53" t="s">
        <v>182</v>
      </c>
      <c r="C53" s="1" t="s">
        <v>224</v>
      </c>
      <c r="D53" s="1" t="s">
        <v>224</v>
      </c>
      <c r="E53" t="s">
        <v>68</v>
      </c>
    </row>
    <row r="54" spans="1:5">
      <c r="A54">
        <v>51</v>
      </c>
      <c r="B54" t="s">
        <v>184</v>
      </c>
      <c r="C54" s="1" t="s">
        <v>198</v>
      </c>
      <c r="D54" s="1" t="s">
        <v>198</v>
      </c>
      <c r="E54" t="s">
        <v>68</v>
      </c>
    </row>
    <row r="55" spans="1:5">
      <c r="A55">
        <v>52</v>
      </c>
      <c r="B55" t="s">
        <v>211</v>
      </c>
      <c r="C55" s="1" t="s">
        <v>223</v>
      </c>
      <c r="D55" s="1" t="s">
        <v>223</v>
      </c>
      <c r="E55" t="s">
        <v>68</v>
      </c>
    </row>
    <row r="56" spans="1:5">
      <c r="A56">
        <v>53</v>
      </c>
      <c r="B56" t="s">
        <v>84</v>
      </c>
      <c r="C56" t="s">
        <v>83</v>
      </c>
      <c r="D56" t="s">
        <v>83</v>
      </c>
      <c r="E56" t="s">
        <v>68</v>
      </c>
    </row>
    <row r="57" spans="1:5">
      <c r="A57">
        <v>54</v>
      </c>
      <c r="B57" t="s">
        <v>129</v>
      </c>
      <c r="C57" s="2" t="s">
        <v>130</v>
      </c>
      <c r="D57" s="2" t="s">
        <v>130</v>
      </c>
      <c r="E57" t="s">
        <v>68</v>
      </c>
    </row>
    <row r="58" spans="1:5">
      <c r="A58">
        <v>55</v>
      </c>
      <c r="B58" t="s">
        <v>131</v>
      </c>
      <c r="C58" s="2" t="s">
        <v>132</v>
      </c>
      <c r="D58" s="2" t="s">
        <v>132</v>
      </c>
      <c r="E58" t="s">
        <v>68</v>
      </c>
    </row>
    <row r="59" spans="1:5">
      <c r="A59">
        <v>56</v>
      </c>
      <c r="B59" t="s">
        <v>133</v>
      </c>
      <c r="C59" s="2" t="s">
        <v>134</v>
      </c>
      <c r="D59" s="2" t="s">
        <v>134</v>
      </c>
      <c r="E59" t="s">
        <v>68</v>
      </c>
    </row>
  </sheetData>
  <mergeCells count="1">
    <mergeCell ref="B2:E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0"/>
  <sheetViews>
    <sheetView tabSelected="1" workbookViewId="0">
      <selection activeCell="G27" sqref="G27"/>
    </sheetView>
  </sheetViews>
  <sheetFormatPr baseColWidth="10" defaultRowHeight="15"/>
  <cols>
    <col min="2" max="2" width="16.85546875" customWidth="1"/>
    <col min="3" max="3" width="7.85546875" customWidth="1"/>
    <col min="4" max="4" width="12" bestFit="1" customWidth="1"/>
    <col min="5" max="5" width="13.7109375" bestFit="1" customWidth="1"/>
    <col min="6" max="6" width="18.5703125" bestFit="1" customWidth="1"/>
  </cols>
  <sheetData>
    <row r="2" spans="2:7">
      <c r="B2" s="26" t="s">
        <v>259</v>
      </c>
      <c r="C2" s="26"/>
      <c r="D2" s="26"/>
      <c r="E2" s="26"/>
      <c r="F2" s="26"/>
    </row>
    <row r="3" spans="2:7">
      <c r="B3" s="15" t="s">
        <v>250</v>
      </c>
      <c r="C3" s="15" t="s">
        <v>251</v>
      </c>
      <c r="D3" s="15" t="s">
        <v>252</v>
      </c>
      <c r="E3" s="15" t="s">
        <v>253</v>
      </c>
      <c r="F3" s="15" t="s">
        <v>258</v>
      </c>
    </row>
    <row r="4" spans="2:7">
      <c r="B4" t="s">
        <v>43</v>
      </c>
      <c r="C4">
        <v>2</v>
      </c>
      <c r="D4">
        <v>3</v>
      </c>
      <c r="E4">
        <f>C4+D4</f>
        <v>5</v>
      </c>
      <c r="F4" s="18">
        <f>C4/E4</f>
        <v>0.4</v>
      </c>
      <c r="G4">
        <v>5</v>
      </c>
    </row>
    <row r="5" spans="2:7">
      <c r="B5" t="s">
        <v>44</v>
      </c>
      <c r="C5">
        <v>2</v>
      </c>
      <c r="D5">
        <v>2</v>
      </c>
      <c r="E5">
        <f t="shared" ref="E5:E19" si="0">C5+D5</f>
        <v>4</v>
      </c>
      <c r="F5" s="18">
        <f t="shared" ref="F5:F19" si="1">C5/E5</f>
        <v>0.5</v>
      </c>
      <c r="G5">
        <v>4</v>
      </c>
    </row>
    <row r="6" spans="2:7">
      <c r="B6" t="s">
        <v>45</v>
      </c>
      <c r="C6">
        <v>4</v>
      </c>
      <c r="D6">
        <v>3</v>
      </c>
      <c r="E6">
        <f t="shared" si="0"/>
        <v>7</v>
      </c>
      <c r="F6" s="18">
        <f t="shared" si="1"/>
        <v>0.5714285714285714</v>
      </c>
      <c r="G6">
        <v>7</v>
      </c>
    </row>
    <row r="7" spans="2:7">
      <c r="B7" t="s">
        <v>46</v>
      </c>
      <c r="C7">
        <v>5</v>
      </c>
      <c r="D7">
        <v>4</v>
      </c>
      <c r="E7">
        <f t="shared" si="0"/>
        <v>9</v>
      </c>
      <c r="F7" s="18">
        <f t="shared" si="1"/>
        <v>0.55555555555555558</v>
      </c>
      <c r="G7">
        <v>8</v>
      </c>
    </row>
    <row r="8" spans="2:7">
      <c r="B8" t="s">
        <v>47</v>
      </c>
      <c r="C8">
        <v>14</v>
      </c>
      <c r="D8">
        <v>5</v>
      </c>
      <c r="E8">
        <f t="shared" si="0"/>
        <v>19</v>
      </c>
      <c r="F8" s="18">
        <f t="shared" si="1"/>
        <v>0.73684210526315785</v>
      </c>
      <c r="G8">
        <v>19</v>
      </c>
    </row>
    <row r="9" spans="2:7">
      <c r="B9" t="s">
        <v>48</v>
      </c>
      <c r="C9">
        <v>6</v>
      </c>
      <c r="D9">
        <v>3</v>
      </c>
      <c r="E9">
        <f t="shared" si="0"/>
        <v>9</v>
      </c>
      <c r="F9" s="18">
        <f t="shared" si="1"/>
        <v>0.66666666666666663</v>
      </c>
      <c r="G9">
        <v>9</v>
      </c>
    </row>
    <row r="10" spans="2:7">
      <c r="B10" t="s">
        <v>49</v>
      </c>
      <c r="C10">
        <v>13</v>
      </c>
      <c r="D10">
        <v>6</v>
      </c>
      <c r="E10">
        <f t="shared" si="0"/>
        <v>19</v>
      </c>
      <c r="F10" s="18">
        <f t="shared" si="1"/>
        <v>0.68421052631578949</v>
      </c>
      <c r="G10">
        <v>19</v>
      </c>
    </row>
    <row r="11" spans="2:7">
      <c r="B11" t="s">
        <v>50</v>
      </c>
      <c r="C11">
        <v>17</v>
      </c>
      <c r="D11">
        <v>6</v>
      </c>
      <c r="E11">
        <f t="shared" si="0"/>
        <v>23</v>
      </c>
      <c r="F11" s="18">
        <f t="shared" si="1"/>
        <v>0.73913043478260865</v>
      </c>
      <c r="G11">
        <v>23</v>
      </c>
    </row>
    <row r="12" spans="2:7">
      <c r="B12" t="s">
        <v>51</v>
      </c>
      <c r="C12">
        <v>8</v>
      </c>
      <c r="D12">
        <v>3</v>
      </c>
      <c r="E12">
        <f t="shared" si="0"/>
        <v>11</v>
      </c>
      <c r="F12" s="18">
        <f t="shared" si="1"/>
        <v>0.72727272727272729</v>
      </c>
      <c r="G12">
        <v>11</v>
      </c>
    </row>
    <row r="13" spans="2:7">
      <c r="B13" t="s">
        <v>52</v>
      </c>
      <c r="C13">
        <v>7</v>
      </c>
      <c r="D13">
        <v>4</v>
      </c>
      <c r="E13">
        <f t="shared" si="0"/>
        <v>11</v>
      </c>
      <c r="F13" s="18">
        <f t="shared" si="1"/>
        <v>0.63636363636363635</v>
      </c>
      <c r="G13">
        <v>11</v>
      </c>
    </row>
    <row r="14" spans="2:7">
      <c r="B14" t="s">
        <v>53</v>
      </c>
      <c r="C14">
        <v>8</v>
      </c>
      <c r="D14">
        <v>3</v>
      </c>
      <c r="E14">
        <f t="shared" si="0"/>
        <v>11</v>
      </c>
      <c r="F14" s="18">
        <f t="shared" si="1"/>
        <v>0.72727272727272729</v>
      </c>
      <c r="G14">
        <v>11</v>
      </c>
    </row>
    <row r="15" spans="2:7">
      <c r="B15" t="s">
        <v>54</v>
      </c>
      <c r="C15">
        <v>7</v>
      </c>
      <c r="D15">
        <v>4</v>
      </c>
      <c r="E15">
        <f t="shared" si="0"/>
        <v>11</v>
      </c>
      <c r="F15" s="18">
        <f t="shared" si="1"/>
        <v>0.63636363636363635</v>
      </c>
      <c r="G15">
        <v>11</v>
      </c>
    </row>
    <row r="16" spans="2:7">
      <c r="B16" t="s">
        <v>254</v>
      </c>
      <c r="C16">
        <v>10</v>
      </c>
      <c r="D16">
        <v>3</v>
      </c>
      <c r="E16">
        <f t="shared" si="0"/>
        <v>13</v>
      </c>
      <c r="F16" s="18">
        <f t="shared" si="1"/>
        <v>0.76923076923076927</v>
      </c>
      <c r="G16">
        <v>13</v>
      </c>
    </row>
    <row r="17" spans="2:7">
      <c r="B17" t="s">
        <v>255</v>
      </c>
      <c r="C17">
        <v>9</v>
      </c>
      <c r="D17">
        <v>4</v>
      </c>
      <c r="E17">
        <f t="shared" si="0"/>
        <v>13</v>
      </c>
      <c r="F17" s="18">
        <f t="shared" si="1"/>
        <v>0.69230769230769229</v>
      </c>
      <c r="G17">
        <v>13</v>
      </c>
    </row>
    <row r="18" spans="2:7">
      <c r="B18" t="s">
        <v>256</v>
      </c>
      <c r="C18">
        <v>8</v>
      </c>
      <c r="D18">
        <v>5</v>
      </c>
      <c r="E18">
        <f t="shared" si="0"/>
        <v>13</v>
      </c>
      <c r="F18" s="18">
        <f t="shared" si="1"/>
        <v>0.61538461538461542</v>
      </c>
      <c r="G18">
        <v>13</v>
      </c>
    </row>
    <row r="19" spans="2:7">
      <c r="B19" t="s">
        <v>257</v>
      </c>
      <c r="C19">
        <v>10</v>
      </c>
      <c r="D19">
        <v>3</v>
      </c>
      <c r="E19">
        <f t="shared" si="0"/>
        <v>13</v>
      </c>
      <c r="F19" s="18">
        <f t="shared" si="1"/>
        <v>0.76923076923076927</v>
      </c>
      <c r="G19">
        <v>17</v>
      </c>
    </row>
    <row r="20" spans="2:7">
      <c r="B20" s="15" t="s">
        <v>263</v>
      </c>
      <c r="C20">
        <f>SUM(C4:C19)</f>
        <v>130</v>
      </c>
      <c r="D20">
        <f t="shared" ref="D20:E20" si="2">SUM(D4:D19)</f>
        <v>61</v>
      </c>
      <c r="E20">
        <f t="shared" si="2"/>
        <v>191</v>
      </c>
      <c r="F20" s="18">
        <f>C20/E20</f>
        <v>0.68062827225130895</v>
      </c>
    </row>
    <row r="23" spans="2:7">
      <c r="B23" s="26" t="s">
        <v>260</v>
      </c>
      <c r="C23" s="26"/>
      <c r="D23" s="26"/>
      <c r="E23" s="26"/>
      <c r="F23" s="26"/>
    </row>
    <row r="24" spans="2:7">
      <c r="B24" s="15" t="s">
        <v>250</v>
      </c>
      <c r="C24" s="15" t="s">
        <v>251</v>
      </c>
      <c r="D24" s="15" t="s">
        <v>252</v>
      </c>
      <c r="E24" s="15" t="s">
        <v>253</v>
      </c>
      <c r="F24" s="15" t="s">
        <v>258</v>
      </c>
    </row>
    <row r="25" spans="2:7">
      <c r="B25" t="s">
        <v>43</v>
      </c>
      <c r="C25">
        <v>1</v>
      </c>
      <c r="D25">
        <v>4</v>
      </c>
      <c r="E25">
        <f>C25+D25</f>
        <v>5</v>
      </c>
      <c r="F25" s="18">
        <f>C25/E25</f>
        <v>0.2</v>
      </c>
      <c r="G25">
        <v>5</v>
      </c>
    </row>
    <row r="26" spans="2:7">
      <c r="B26" t="s">
        <v>44</v>
      </c>
      <c r="C26">
        <v>1</v>
      </c>
      <c r="D26">
        <v>3</v>
      </c>
      <c r="E26">
        <f t="shared" ref="E26:E40" si="3">C26+D26</f>
        <v>4</v>
      </c>
      <c r="F26" s="18">
        <f t="shared" ref="F26:F40" si="4">C26/E26</f>
        <v>0.25</v>
      </c>
      <c r="G26">
        <v>4</v>
      </c>
    </row>
    <row r="27" spans="2:7">
      <c r="B27" t="s">
        <v>45</v>
      </c>
      <c r="C27">
        <v>2</v>
      </c>
      <c r="D27">
        <v>5</v>
      </c>
      <c r="E27">
        <f t="shared" si="3"/>
        <v>7</v>
      </c>
      <c r="F27" s="18">
        <f t="shared" si="4"/>
        <v>0.2857142857142857</v>
      </c>
      <c r="G27">
        <v>7</v>
      </c>
    </row>
    <row r="28" spans="2:7">
      <c r="B28" t="s">
        <v>46</v>
      </c>
      <c r="C28">
        <v>3</v>
      </c>
      <c r="D28">
        <v>6</v>
      </c>
      <c r="E28">
        <f t="shared" si="3"/>
        <v>9</v>
      </c>
      <c r="F28" s="18">
        <f t="shared" si="4"/>
        <v>0.33333333333333331</v>
      </c>
      <c r="G28">
        <v>8</v>
      </c>
    </row>
    <row r="29" spans="2:7">
      <c r="B29" t="s">
        <v>47</v>
      </c>
      <c r="C29">
        <v>10</v>
      </c>
      <c r="D29">
        <v>9</v>
      </c>
      <c r="E29">
        <f t="shared" si="3"/>
        <v>19</v>
      </c>
      <c r="F29" s="18">
        <f t="shared" si="4"/>
        <v>0.52631578947368418</v>
      </c>
      <c r="G29">
        <v>19</v>
      </c>
    </row>
    <row r="30" spans="2:7">
      <c r="B30" t="s">
        <v>48</v>
      </c>
      <c r="C30">
        <v>4</v>
      </c>
      <c r="D30">
        <v>5</v>
      </c>
      <c r="E30">
        <f t="shared" si="3"/>
        <v>9</v>
      </c>
      <c r="F30" s="18">
        <f t="shared" si="4"/>
        <v>0.44444444444444442</v>
      </c>
      <c r="G30">
        <v>9</v>
      </c>
    </row>
    <row r="31" spans="2:7">
      <c r="B31" t="s">
        <v>49</v>
      </c>
      <c r="C31">
        <v>9</v>
      </c>
      <c r="D31">
        <v>10</v>
      </c>
      <c r="E31">
        <f t="shared" si="3"/>
        <v>19</v>
      </c>
      <c r="F31" s="18">
        <f t="shared" si="4"/>
        <v>0.47368421052631576</v>
      </c>
      <c r="G31">
        <v>19</v>
      </c>
    </row>
    <row r="32" spans="2:7">
      <c r="B32" t="s">
        <v>50</v>
      </c>
      <c r="C32">
        <v>12</v>
      </c>
      <c r="D32">
        <v>11</v>
      </c>
      <c r="E32">
        <f t="shared" si="3"/>
        <v>23</v>
      </c>
      <c r="F32" s="18">
        <f t="shared" si="4"/>
        <v>0.52173913043478259</v>
      </c>
      <c r="G32">
        <v>23</v>
      </c>
    </row>
    <row r="33" spans="2:7">
      <c r="B33" t="s">
        <v>51</v>
      </c>
      <c r="C33">
        <v>5</v>
      </c>
      <c r="D33">
        <v>6</v>
      </c>
      <c r="E33">
        <f t="shared" si="3"/>
        <v>11</v>
      </c>
      <c r="F33" s="18">
        <f t="shared" si="4"/>
        <v>0.45454545454545453</v>
      </c>
      <c r="G33">
        <v>11</v>
      </c>
    </row>
    <row r="34" spans="2:7">
      <c r="B34" t="s">
        <v>52</v>
      </c>
      <c r="C34">
        <v>4</v>
      </c>
      <c r="D34">
        <v>7</v>
      </c>
      <c r="E34">
        <f t="shared" si="3"/>
        <v>11</v>
      </c>
      <c r="F34" s="18">
        <f t="shared" si="4"/>
        <v>0.36363636363636365</v>
      </c>
      <c r="G34">
        <v>11</v>
      </c>
    </row>
    <row r="35" spans="2:7">
      <c r="B35" t="s">
        <v>53</v>
      </c>
      <c r="C35">
        <v>5</v>
      </c>
      <c r="D35">
        <v>6</v>
      </c>
      <c r="E35">
        <f t="shared" si="3"/>
        <v>11</v>
      </c>
      <c r="F35" s="18">
        <f t="shared" si="4"/>
        <v>0.45454545454545453</v>
      </c>
      <c r="G35">
        <v>11</v>
      </c>
    </row>
    <row r="36" spans="2:7">
      <c r="B36" t="s">
        <v>54</v>
      </c>
      <c r="C36">
        <v>3</v>
      </c>
      <c r="D36">
        <v>8</v>
      </c>
      <c r="E36">
        <f t="shared" si="3"/>
        <v>11</v>
      </c>
      <c r="F36" s="18">
        <f t="shared" si="4"/>
        <v>0.27272727272727271</v>
      </c>
      <c r="G36">
        <v>11</v>
      </c>
    </row>
    <row r="37" spans="2:7">
      <c r="B37" t="s">
        <v>254</v>
      </c>
      <c r="C37">
        <v>6</v>
      </c>
      <c r="D37">
        <v>7</v>
      </c>
      <c r="E37">
        <f t="shared" si="3"/>
        <v>13</v>
      </c>
      <c r="F37" s="18">
        <f t="shared" si="4"/>
        <v>0.46153846153846156</v>
      </c>
      <c r="G37">
        <v>13</v>
      </c>
    </row>
    <row r="38" spans="2:7">
      <c r="B38" t="s">
        <v>255</v>
      </c>
      <c r="C38">
        <v>5</v>
      </c>
      <c r="D38">
        <v>8</v>
      </c>
      <c r="E38">
        <f t="shared" si="3"/>
        <v>13</v>
      </c>
      <c r="F38" s="18">
        <f t="shared" si="4"/>
        <v>0.38461538461538464</v>
      </c>
      <c r="G38">
        <v>13</v>
      </c>
    </row>
    <row r="39" spans="2:7">
      <c r="B39" t="s">
        <v>256</v>
      </c>
      <c r="C39">
        <v>4</v>
      </c>
      <c r="D39">
        <v>9</v>
      </c>
      <c r="E39">
        <f t="shared" si="3"/>
        <v>13</v>
      </c>
      <c r="F39" s="18">
        <f t="shared" si="4"/>
        <v>0.30769230769230771</v>
      </c>
      <c r="G39">
        <v>13</v>
      </c>
    </row>
    <row r="40" spans="2:7">
      <c r="B40" t="s">
        <v>257</v>
      </c>
      <c r="C40">
        <v>6</v>
      </c>
      <c r="D40">
        <v>11</v>
      </c>
      <c r="E40">
        <f t="shared" si="3"/>
        <v>17</v>
      </c>
      <c r="F40" s="18">
        <f t="shared" si="4"/>
        <v>0.35294117647058826</v>
      </c>
      <c r="G40">
        <v>17</v>
      </c>
    </row>
    <row r="41" spans="2:7">
      <c r="B41" s="15" t="s">
        <v>263</v>
      </c>
      <c r="C41">
        <f>SUM(C25:C40)</f>
        <v>80</v>
      </c>
      <c r="D41">
        <f t="shared" ref="D41" si="5">SUM(D25:D40)</f>
        <v>115</v>
      </c>
      <c r="E41">
        <f t="shared" ref="E41" si="6">SUM(E25:E40)</f>
        <v>195</v>
      </c>
      <c r="F41" s="18">
        <f>C41/E41</f>
        <v>0.41025641025641024</v>
      </c>
    </row>
    <row r="44" spans="2:7">
      <c r="B44" s="26" t="s">
        <v>261</v>
      </c>
      <c r="C44" s="26"/>
      <c r="D44" s="26"/>
      <c r="E44" s="26"/>
      <c r="F44" s="26"/>
    </row>
    <row r="45" spans="2:7">
      <c r="B45" s="15" t="s">
        <v>250</v>
      </c>
      <c r="C45" s="15" t="s">
        <v>251</v>
      </c>
      <c r="D45" s="15" t="s">
        <v>252</v>
      </c>
      <c r="E45" s="15" t="s">
        <v>253</v>
      </c>
      <c r="F45" s="15" t="s">
        <v>258</v>
      </c>
    </row>
    <row r="46" spans="2:7">
      <c r="B46" t="s">
        <v>43</v>
      </c>
      <c r="C46">
        <v>0</v>
      </c>
      <c r="D46">
        <v>5</v>
      </c>
      <c r="E46">
        <f>C46+D46</f>
        <v>5</v>
      </c>
      <c r="F46" s="18">
        <f>C46/E46</f>
        <v>0</v>
      </c>
      <c r="G46">
        <v>5</v>
      </c>
    </row>
    <row r="47" spans="2:7">
      <c r="B47" t="s">
        <v>44</v>
      </c>
      <c r="C47">
        <v>0</v>
      </c>
      <c r="D47">
        <v>4</v>
      </c>
      <c r="E47">
        <f t="shared" ref="E47:E61" si="7">C47+D47</f>
        <v>4</v>
      </c>
      <c r="F47" s="18">
        <f t="shared" ref="F47:F61" si="8">C47/E47</f>
        <v>0</v>
      </c>
      <c r="G47">
        <v>4</v>
      </c>
    </row>
    <row r="48" spans="2:7">
      <c r="B48" t="s">
        <v>45</v>
      </c>
      <c r="C48">
        <v>0</v>
      </c>
      <c r="D48">
        <v>7</v>
      </c>
      <c r="E48">
        <f t="shared" si="7"/>
        <v>7</v>
      </c>
      <c r="F48" s="18">
        <f t="shared" si="8"/>
        <v>0</v>
      </c>
      <c r="G48">
        <v>7</v>
      </c>
    </row>
    <row r="49" spans="2:7">
      <c r="B49" t="s">
        <v>46</v>
      </c>
      <c r="C49">
        <v>1</v>
      </c>
      <c r="D49">
        <v>7</v>
      </c>
      <c r="E49">
        <f t="shared" si="7"/>
        <v>8</v>
      </c>
      <c r="F49" s="18">
        <f t="shared" si="8"/>
        <v>0.125</v>
      </c>
      <c r="G49">
        <v>8</v>
      </c>
    </row>
    <row r="50" spans="2:7">
      <c r="B50" t="s">
        <v>47</v>
      </c>
      <c r="C50">
        <v>4</v>
      </c>
      <c r="D50">
        <v>15</v>
      </c>
      <c r="E50">
        <f t="shared" si="7"/>
        <v>19</v>
      </c>
      <c r="F50" s="18">
        <f t="shared" si="8"/>
        <v>0.21052631578947367</v>
      </c>
      <c r="G50">
        <v>19</v>
      </c>
    </row>
    <row r="51" spans="2:7">
      <c r="B51" t="s">
        <v>48</v>
      </c>
      <c r="C51">
        <v>2</v>
      </c>
      <c r="D51">
        <v>7</v>
      </c>
      <c r="E51">
        <f t="shared" si="7"/>
        <v>9</v>
      </c>
      <c r="F51" s="18">
        <f t="shared" si="8"/>
        <v>0.22222222222222221</v>
      </c>
      <c r="G51">
        <v>9</v>
      </c>
    </row>
    <row r="52" spans="2:7">
      <c r="B52" t="s">
        <v>49</v>
      </c>
      <c r="C52">
        <v>3</v>
      </c>
      <c r="D52">
        <v>16</v>
      </c>
      <c r="E52">
        <f t="shared" si="7"/>
        <v>19</v>
      </c>
      <c r="F52" s="18">
        <f t="shared" si="8"/>
        <v>0.15789473684210525</v>
      </c>
      <c r="G52">
        <v>19</v>
      </c>
    </row>
    <row r="53" spans="2:7">
      <c r="B53" t="s">
        <v>50</v>
      </c>
      <c r="C53">
        <v>3</v>
      </c>
      <c r="D53">
        <v>20</v>
      </c>
      <c r="E53">
        <f t="shared" si="7"/>
        <v>23</v>
      </c>
      <c r="F53" s="18">
        <f t="shared" si="8"/>
        <v>0.13043478260869565</v>
      </c>
      <c r="G53">
        <v>23</v>
      </c>
    </row>
    <row r="54" spans="2:7">
      <c r="B54" t="s">
        <v>51</v>
      </c>
      <c r="C54">
        <v>5</v>
      </c>
      <c r="D54">
        <v>6</v>
      </c>
      <c r="E54">
        <f t="shared" si="7"/>
        <v>11</v>
      </c>
      <c r="F54" s="18">
        <f t="shared" si="8"/>
        <v>0.45454545454545453</v>
      </c>
      <c r="G54">
        <v>11</v>
      </c>
    </row>
    <row r="55" spans="2:7">
      <c r="B55" t="s">
        <v>52</v>
      </c>
      <c r="C55">
        <v>2</v>
      </c>
      <c r="D55">
        <v>9</v>
      </c>
      <c r="E55">
        <f t="shared" si="7"/>
        <v>11</v>
      </c>
      <c r="F55" s="18">
        <f t="shared" si="8"/>
        <v>0.18181818181818182</v>
      </c>
      <c r="G55">
        <v>11</v>
      </c>
    </row>
    <row r="56" spans="2:7">
      <c r="B56" t="s">
        <v>53</v>
      </c>
      <c r="C56">
        <v>3</v>
      </c>
      <c r="D56">
        <v>8</v>
      </c>
      <c r="E56">
        <f t="shared" si="7"/>
        <v>11</v>
      </c>
      <c r="F56" s="18">
        <f t="shared" si="8"/>
        <v>0.27272727272727271</v>
      </c>
      <c r="G56">
        <v>11</v>
      </c>
    </row>
    <row r="57" spans="2:7">
      <c r="B57" t="s">
        <v>54</v>
      </c>
      <c r="C57">
        <v>1</v>
      </c>
      <c r="D57">
        <v>10</v>
      </c>
      <c r="E57">
        <f t="shared" si="7"/>
        <v>11</v>
      </c>
      <c r="F57" s="18">
        <f t="shared" si="8"/>
        <v>9.0909090909090912E-2</v>
      </c>
      <c r="G57">
        <v>11</v>
      </c>
    </row>
    <row r="58" spans="2:7">
      <c r="B58" t="s">
        <v>254</v>
      </c>
      <c r="C58">
        <v>2</v>
      </c>
      <c r="D58">
        <v>11</v>
      </c>
      <c r="E58">
        <f t="shared" si="7"/>
        <v>13</v>
      </c>
      <c r="F58" s="18">
        <f t="shared" si="8"/>
        <v>0.15384615384615385</v>
      </c>
      <c r="G58">
        <v>13</v>
      </c>
    </row>
    <row r="59" spans="2:7">
      <c r="B59" t="s">
        <v>255</v>
      </c>
      <c r="C59">
        <v>3</v>
      </c>
      <c r="D59">
        <v>10</v>
      </c>
      <c r="E59">
        <f t="shared" si="7"/>
        <v>13</v>
      </c>
      <c r="F59" s="18">
        <f t="shared" si="8"/>
        <v>0.23076923076923078</v>
      </c>
      <c r="G59">
        <v>13</v>
      </c>
    </row>
    <row r="60" spans="2:7">
      <c r="B60" t="s">
        <v>256</v>
      </c>
      <c r="C60">
        <v>1</v>
      </c>
      <c r="D60">
        <v>12</v>
      </c>
      <c r="E60">
        <f t="shared" si="7"/>
        <v>13</v>
      </c>
      <c r="F60" s="18">
        <f t="shared" si="8"/>
        <v>7.6923076923076927E-2</v>
      </c>
      <c r="G60">
        <v>13</v>
      </c>
    </row>
    <row r="61" spans="2:7">
      <c r="B61" t="s">
        <v>257</v>
      </c>
      <c r="C61">
        <v>2</v>
      </c>
      <c r="D61">
        <v>15</v>
      </c>
      <c r="E61">
        <f t="shared" si="7"/>
        <v>17</v>
      </c>
      <c r="F61" s="18">
        <f t="shared" si="8"/>
        <v>0.11764705882352941</v>
      </c>
      <c r="G61">
        <v>17</v>
      </c>
    </row>
    <row r="62" spans="2:7">
      <c r="B62" s="15" t="s">
        <v>263</v>
      </c>
      <c r="C62">
        <f>SUM(C46:C61)</f>
        <v>32</v>
      </c>
      <c r="D62">
        <f t="shared" ref="D62" si="9">SUM(D46:D61)</f>
        <v>162</v>
      </c>
      <c r="E62">
        <f t="shared" ref="E62" si="10">SUM(E46:E61)</f>
        <v>194</v>
      </c>
      <c r="F62" s="18">
        <f>C62/E62</f>
        <v>0.16494845360824742</v>
      </c>
    </row>
    <row r="65" spans="2:7">
      <c r="B65" s="26" t="s">
        <v>262</v>
      </c>
      <c r="C65" s="26"/>
      <c r="D65" s="26"/>
      <c r="E65" s="26"/>
      <c r="F65" s="26"/>
    </row>
    <row r="66" spans="2:7">
      <c r="B66" s="15" t="s">
        <v>250</v>
      </c>
      <c r="C66" s="15" t="s">
        <v>251</v>
      </c>
      <c r="D66" s="15" t="s">
        <v>252</v>
      </c>
      <c r="E66" s="15" t="s">
        <v>253</v>
      </c>
      <c r="F66" s="15" t="s">
        <v>258</v>
      </c>
    </row>
    <row r="67" spans="2:7">
      <c r="B67" t="s">
        <v>43</v>
      </c>
      <c r="C67">
        <v>0</v>
      </c>
      <c r="D67">
        <v>5</v>
      </c>
      <c r="E67">
        <f>C67+D67</f>
        <v>5</v>
      </c>
      <c r="F67" s="18">
        <f>C67/E67</f>
        <v>0</v>
      </c>
      <c r="G67">
        <v>5</v>
      </c>
    </row>
    <row r="68" spans="2:7">
      <c r="B68" t="s">
        <v>44</v>
      </c>
      <c r="C68">
        <v>0</v>
      </c>
      <c r="D68">
        <v>4</v>
      </c>
      <c r="E68">
        <f t="shared" ref="E68:E82" si="11">C68+D68</f>
        <v>4</v>
      </c>
      <c r="F68" s="18">
        <f t="shared" ref="F68:F82" si="12">C68/E68</f>
        <v>0</v>
      </c>
      <c r="G68">
        <v>4</v>
      </c>
    </row>
    <row r="69" spans="2:7">
      <c r="B69" t="s">
        <v>45</v>
      </c>
      <c r="C69">
        <v>0</v>
      </c>
      <c r="D69">
        <v>7</v>
      </c>
      <c r="E69">
        <f t="shared" si="11"/>
        <v>7</v>
      </c>
      <c r="F69" s="18">
        <f t="shared" si="12"/>
        <v>0</v>
      </c>
      <c r="G69">
        <v>7</v>
      </c>
    </row>
    <row r="70" spans="2:7">
      <c r="B70" t="s">
        <v>46</v>
      </c>
      <c r="C70">
        <v>0</v>
      </c>
      <c r="D70">
        <v>8</v>
      </c>
      <c r="E70">
        <f t="shared" si="11"/>
        <v>8</v>
      </c>
      <c r="F70" s="18">
        <f t="shared" si="12"/>
        <v>0</v>
      </c>
      <c r="G70">
        <v>8</v>
      </c>
    </row>
    <row r="71" spans="2:7">
      <c r="B71" t="s">
        <v>47</v>
      </c>
      <c r="C71">
        <v>0</v>
      </c>
      <c r="D71">
        <v>19</v>
      </c>
      <c r="E71">
        <f t="shared" si="11"/>
        <v>19</v>
      </c>
      <c r="F71" s="18">
        <f t="shared" si="12"/>
        <v>0</v>
      </c>
      <c r="G71">
        <v>19</v>
      </c>
    </row>
    <row r="72" spans="2:7">
      <c r="B72" t="s">
        <v>48</v>
      </c>
      <c r="C72">
        <v>0</v>
      </c>
      <c r="D72">
        <v>9</v>
      </c>
      <c r="E72">
        <f t="shared" si="11"/>
        <v>9</v>
      </c>
      <c r="F72" s="18">
        <f t="shared" si="12"/>
        <v>0</v>
      </c>
      <c r="G72">
        <v>9</v>
      </c>
    </row>
    <row r="73" spans="2:7">
      <c r="B73" t="s">
        <v>49</v>
      </c>
      <c r="C73">
        <v>0</v>
      </c>
      <c r="D73">
        <v>19</v>
      </c>
      <c r="E73">
        <f t="shared" si="11"/>
        <v>19</v>
      </c>
      <c r="F73" s="18">
        <f t="shared" si="12"/>
        <v>0</v>
      </c>
      <c r="G73">
        <v>19</v>
      </c>
    </row>
    <row r="74" spans="2:7">
      <c r="B74" t="s">
        <v>50</v>
      </c>
      <c r="C74">
        <v>0</v>
      </c>
      <c r="D74">
        <v>23</v>
      </c>
      <c r="E74">
        <f t="shared" si="11"/>
        <v>23</v>
      </c>
      <c r="F74" s="18">
        <f t="shared" si="12"/>
        <v>0</v>
      </c>
      <c r="G74">
        <v>23</v>
      </c>
    </row>
    <row r="75" spans="2:7">
      <c r="B75" t="s">
        <v>51</v>
      </c>
      <c r="C75">
        <v>0</v>
      </c>
      <c r="D75">
        <v>11</v>
      </c>
      <c r="E75">
        <f t="shared" si="11"/>
        <v>11</v>
      </c>
      <c r="F75" s="18">
        <f t="shared" si="12"/>
        <v>0</v>
      </c>
      <c r="G75">
        <v>11</v>
      </c>
    </row>
    <row r="76" spans="2:7">
      <c r="B76" t="s">
        <v>52</v>
      </c>
      <c r="C76">
        <v>0</v>
      </c>
      <c r="D76">
        <v>11</v>
      </c>
      <c r="E76">
        <f t="shared" si="11"/>
        <v>11</v>
      </c>
      <c r="F76" s="18">
        <f t="shared" si="12"/>
        <v>0</v>
      </c>
      <c r="G76">
        <v>11</v>
      </c>
    </row>
    <row r="77" spans="2:7">
      <c r="B77" t="s">
        <v>53</v>
      </c>
      <c r="C77">
        <v>0</v>
      </c>
      <c r="D77">
        <v>11</v>
      </c>
      <c r="E77">
        <f t="shared" si="11"/>
        <v>11</v>
      </c>
      <c r="F77" s="18">
        <f t="shared" si="12"/>
        <v>0</v>
      </c>
      <c r="G77">
        <v>11</v>
      </c>
    </row>
    <row r="78" spans="2:7">
      <c r="B78" t="s">
        <v>54</v>
      </c>
      <c r="C78">
        <v>0</v>
      </c>
      <c r="D78">
        <v>11</v>
      </c>
      <c r="E78">
        <f t="shared" si="11"/>
        <v>11</v>
      </c>
      <c r="F78" s="18">
        <f t="shared" si="12"/>
        <v>0</v>
      </c>
      <c r="G78">
        <v>11</v>
      </c>
    </row>
    <row r="79" spans="2:7">
      <c r="B79" t="s">
        <v>254</v>
      </c>
      <c r="C79">
        <v>0</v>
      </c>
      <c r="D79">
        <v>13</v>
      </c>
      <c r="E79">
        <f t="shared" si="11"/>
        <v>13</v>
      </c>
      <c r="F79" s="18">
        <f t="shared" si="12"/>
        <v>0</v>
      </c>
      <c r="G79">
        <v>13</v>
      </c>
    </row>
    <row r="80" spans="2:7">
      <c r="B80" t="s">
        <v>255</v>
      </c>
      <c r="C80">
        <v>0</v>
      </c>
      <c r="D80">
        <v>13</v>
      </c>
      <c r="E80">
        <f t="shared" si="11"/>
        <v>13</v>
      </c>
      <c r="F80" s="18">
        <f t="shared" si="12"/>
        <v>0</v>
      </c>
      <c r="G80">
        <v>13</v>
      </c>
    </row>
    <row r="81" spans="2:7">
      <c r="B81" t="s">
        <v>256</v>
      </c>
      <c r="C81">
        <v>0</v>
      </c>
      <c r="D81">
        <v>13</v>
      </c>
      <c r="E81">
        <f t="shared" si="11"/>
        <v>13</v>
      </c>
      <c r="F81" s="18">
        <f t="shared" si="12"/>
        <v>0</v>
      </c>
      <c r="G81">
        <v>13</v>
      </c>
    </row>
    <row r="82" spans="2:7">
      <c r="B82" t="s">
        <v>257</v>
      </c>
      <c r="C82">
        <v>0</v>
      </c>
      <c r="D82">
        <v>17</v>
      </c>
      <c r="E82">
        <f t="shared" si="11"/>
        <v>17</v>
      </c>
      <c r="F82" s="18">
        <f t="shared" si="12"/>
        <v>0</v>
      </c>
      <c r="G82">
        <v>17</v>
      </c>
    </row>
    <row r="83" spans="2:7">
      <c r="B83" s="15" t="s">
        <v>263</v>
      </c>
      <c r="C83">
        <f>SUM(C67:C82)</f>
        <v>0</v>
      </c>
      <c r="D83">
        <f t="shared" ref="D83" si="13">SUM(D67:D82)</f>
        <v>194</v>
      </c>
      <c r="E83">
        <f t="shared" ref="E83" si="14">SUM(E67:E82)</f>
        <v>194</v>
      </c>
      <c r="F83" s="18">
        <f>C83/E83</f>
        <v>0</v>
      </c>
    </row>
    <row r="86" spans="2:7">
      <c r="E86" t="s">
        <v>264</v>
      </c>
      <c r="F86" t="s">
        <v>258</v>
      </c>
    </row>
    <row r="87" spans="2:7">
      <c r="E87">
        <v>1</v>
      </c>
      <c r="F87" s="19">
        <f>F20</f>
        <v>0.68062827225130895</v>
      </c>
    </row>
    <row r="88" spans="2:7">
      <c r="E88">
        <v>2</v>
      </c>
      <c r="F88" s="19">
        <f>F41</f>
        <v>0.41025641025641024</v>
      </c>
    </row>
    <row r="89" spans="2:7">
      <c r="E89">
        <v>3</v>
      </c>
      <c r="F89" s="19">
        <f>F62</f>
        <v>0.16494845360824742</v>
      </c>
    </row>
    <row r="90" spans="2:7">
      <c r="E90">
        <v>4</v>
      </c>
      <c r="F90" s="19">
        <f>F83</f>
        <v>0</v>
      </c>
    </row>
  </sheetData>
  <mergeCells count="4">
    <mergeCell ref="B2:F2"/>
    <mergeCell ref="B23:F23"/>
    <mergeCell ref="B44:F44"/>
    <mergeCell ref="B65:F65"/>
  </mergeCells>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2"/>
  <sheetViews>
    <sheetView topLeftCell="D13" workbookViewId="0">
      <selection activeCell="P20" sqref="P20"/>
    </sheetView>
  </sheetViews>
  <sheetFormatPr baseColWidth="10" defaultRowHeight="15"/>
  <cols>
    <col min="3" max="3" width="11.85546875" bestFit="1" customWidth="1"/>
  </cols>
  <sheetData>
    <row r="2" spans="2:12">
      <c r="B2" t="s">
        <v>281</v>
      </c>
      <c r="C2" t="s">
        <v>282</v>
      </c>
      <c r="D2" t="s">
        <v>283</v>
      </c>
      <c r="E2" t="s">
        <v>284</v>
      </c>
      <c r="F2" t="s">
        <v>285</v>
      </c>
    </row>
    <row r="3" spans="2:12">
      <c r="B3">
        <v>1</v>
      </c>
      <c r="C3" t="s">
        <v>286</v>
      </c>
      <c r="D3" t="s">
        <v>286</v>
      </c>
      <c r="E3" t="s">
        <v>287</v>
      </c>
      <c r="F3" t="s">
        <v>286</v>
      </c>
    </row>
    <row r="4" spans="2:12">
      <c r="B4">
        <v>2</v>
      </c>
      <c r="C4" t="s">
        <v>287</v>
      </c>
      <c r="D4" t="s">
        <v>286</v>
      </c>
      <c r="E4" t="s">
        <v>286</v>
      </c>
      <c r="F4" t="s">
        <v>287</v>
      </c>
      <c r="K4" t="s">
        <v>29</v>
      </c>
      <c r="L4" t="s">
        <v>289</v>
      </c>
    </row>
    <row r="5" spans="2:12">
      <c r="B5">
        <v>3</v>
      </c>
      <c r="C5" t="s">
        <v>286</v>
      </c>
      <c r="D5" t="s">
        <v>287</v>
      </c>
      <c r="E5" t="s">
        <v>286</v>
      </c>
      <c r="F5" t="s">
        <v>286</v>
      </c>
      <c r="K5">
        <v>1</v>
      </c>
      <c r="L5">
        <f>COUNTIF(C3:C12,"Si")/10</f>
        <v>0.7</v>
      </c>
    </row>
    <row r="6" spans="2:12">
      <c r="B6">
        <v>4</v>
      </c>
      <c r="C6" t="s">
        <v>286</v>
      </c>
      <c r="D6" t="s">
        <v>288</v>
      </c>
      <c r="E6" t="s">
        <v>287</v>
      </c>
      <c r="F6" t="s">
        <v>286</v>
      </c>
      <c r="K6">
        <v>2</v>
      </c>
      <c r="L6">
        <f>COUNTIF(D3:D12,"Si")/10</f>
        <v>0.8</v>
      </c>
    </row>
    <row r="7" spans="2:12">
      <c r="B7">
        <v>5</v>
      </c>
      <c r="C7" t="s">
        <v>287</v>
      </c>
      <c r="D7" t="s">
        <v>286</v>
      </c>
      <c r="E7" t="s">
        <v>286</v>
      </c>
      <c r="F7" t="s">
        <v>286</v>
      </c>
      <c r="K7">
        <v>3</v>
      </c>
      <c r="L7">
        <f>COUNTIF(E3:E12,"Si")/10</f>
        <v>0.6</v>
      </c>
    </row>
    <row r="8" spans="2:12">
      <c r="B8">
        <v>6</v>
      </c>
      <c r="C8" t="s">
        <v>286</v>
      </c>
      <c r="D8" t="s">
        <v>286</v>
      </c>
      <c r="E8" t="s">
        <v>287</v>
      </c>
      <c r="F8" t="s">
        <v>286</v>
      </c>
      <c r="K8">
        <v>4</v>
      </c>
      <c r="L8">
        <f>COUNTIF(F3:F12,"Si")/10</f>
        <v>0.8</v>
      </c>
    </row>
    <row r="9" spans="2:12">
      <c r="B9">
        <v>7</v>
      </c>
      <c r="C9" t="s">
        <v>286</v>
      </c>
      <c r="D9" t="s">
        <v>286</v>
      </c>
      <c r="E9" t="s">
        <v>286</v>
      </c>
      <c r="F9" t="s">
        <v>287</v>
      </c>
    </row>
    <row r="10" spans="2:12">
      <c r="B10">
        <v>8</v>
      </c>
      <c r="C10" t="s">
        <v>287</v>
      </c>
      <c r="D10" t="s">
        <v>286</v>
      </c>
      <c r="E10" t="s">
        <v>286</v>
      </c>
      <c r="F10" t="s">
        <v>286</v>
      </c>
    </row>
    <row r="11" spans="2:12">
      <c r="B11">
        <v>9</v>
      </c>
      <c r="C11" t="s">
        <v>286</v>
      </c>
      <c r="D11" t="s">
        <v>286</v>
      </c>
      <c r="E11" t="s">
        <v>287</v>
      </c>
      <c r="F11" t="s">
        <v>286</v>
      </c>
    </row>
    <row r="12" spans="2:12">
      <c r="B12">
        <v>10</v>
      </c>
      <c r="C12" t="s">
        <v>286</v>
      </c>
      <c r="D12" t="s">
        <v>287</v>
      </c>
      <c r="E12" t="s">
        <v>286</v>
      </c>
      <c r="F12" t="s">
        <v>286</v>
      </c>
    </row>
  </sheetData>
  <pageMargins left="0.7" right="0.7" top="0.75" bottom="0.75" header="0.3" footer="0.3"/>
  <ignoredErrors>
    <ignoredError sqref="L6" formula="1"/>
  </ignoredErrors>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7"/>
  <sheetViews>
    <sheetView topLeftCell="D28" workbookViewId="0">
      <selection activeCell="P44" sqref="P44"/>
    </sheetView>
  </sheetViews>
  <sheetFormatPr baseColWidth="10" defaultRowHeight="15"/>
  <cols>
    <col min="2" max="2" width="14.42578125" bestFit="1" customWidth="1"/>
    <col min="3" max="3" width="32" bestFit="1" customWidth="1"/>
    <col min="4" max="4" width="31.140625" bestFit="1" customWidth="1"/>
    <col min="5" max="5" width="11.85546875" bestFit="1" customWidth="1"/>
    <col min="9" max="9" width="12.85546875" bestFit="1" customWidth="1"/>
  </cols>
  <sheetData>
    <row r="2" spans="2:13">
      <c r="C2" t="s">
        <v>303</v>
      </c>
      <c r="J2" t="s">
        <v>304</v>
      </c>
    </row>
    <row r="4" spans="2:13">
      <c r="B4" t="s">
        <v>305</v>
      </c>
      <c r="C4" t="s">
        <v>306</v>
      </c>
      <c r="D4" t="s">
        <v>307</v>
      </c>
      <c r="E4" t="s">
        <v>308</v>
      </c>
      <c r="F4" t="s">
        <v>309</v>
      </c>
      <c r="I4" t="s">
        <v>305</v>
      </c>
      <c r="J4" t="s">
        <v>306</v>
      </c>
      <c r="K4" t="s">
        <v>307</v>
      </c>
      <c r="L4" t="s">
        <v>308</v>
      </c>
      <c r="M4" t="s">
        <v>309</v>
      </c>
    </row>
    <row r="6" spans="2:13">
      <c r="B6" t="s">
        <v>310</v>
      </c>
      <c r="C6">
        <v>129</v>
      </c>
      <c r="D6">
        <v>123</v>
      </c>
      <c r="E6">
        <v>90</v>
      </c>
      <c r="F6">
        <v>230</v>
      </c>
      <c r="I6" t="s">
        <v>310</v>
      </c>
      <c r="J6">
        <v>101</v>
      </c>
      <c r="K6">
        <v>80</v>
      </c>
      <c r="L6">
        <v>71</v>
      </c>
      <c r="M6">
        <v>178</v>
      </c>
    </row>
    <row r="7" spans="2:13">
      <c r="B7" t="s">
        <v>311</v>
      </c>
      <c r="C7">
        <v>128</v>
      </c>
      <c r="D7">
        <v>120</v>
      </c>
      <c r="E7">
        <v>99</v>
      </c>
      <c r="F7">
        <v>222</v>
      </c>
      <c r="I7" t="s">
        <v>311</v>
      </c>
      <c r="J7">
        <v>112</v>
      </c>
      <c r="K7">
        <v>96</v>
      </c>
      <c r="L7">
        <v>62</v>
      </c>
      <c r="M7">
        <v>177</v>
      </c>
    </row>
    <row r="8" spans="2:13">
      <c r="B8" t="s">
        <v>312</v>
      </c>
      <c r="C8">
        <v>127</v>
      </c>
      <c r="D8">
        <v>122</v>
      </c>
      <c r="E8">
        <v>87</v>
      </c>
      <c r="F8">
        <v>211</v>
      </c>
      <c r="I8" t="s">
        <v>312</v>
      </c>
      <c r="J8">
        <v>110</v>
      </c>
      <c r="K8">
        <v>90</v>
      </c>
      <c r="L8">
        <v>58</v>
      </c>
      <c r="M8">
        <v>168</v>
      </c>
    </row>
    <row r="9" spans="2:13">
      <c r="B9" t="s">
        <v>313</v>
      </c>
      <c r="C9">
        <v>132</v>
      </c>
      <c r="D9">
        <v>124</v>
      </c>
      <c r="E9">
        <v>89</v>
      </c>
      <c r="F9">
        <v>227</v>
      </c>
      <c r="I9" t="s">
        <v>313</v>
      </c>
      <c r="J9">
        <v>115</v>
      </c>
      <c r="K9">
        <v>100</v>
      </c>
      <c r="L9">
        <v>66</v>
      </c>
      <c r="M9">
        <v>170</v>
      </c>
    </row>
    <row r="10" spans="2:13">
      <c r="B10" t="s">
        <v>314</v>
      </c>
      <c r="C10">
        <v>134</v>
      </c>
      <c r="D10">
        <v>131</v>
      </c>
      <c r="E10">
        <v>90</v>
      </c>
      <c r="F10">
        <v>225</v>
      </c>
      <c r="I10" t="s">
        <v>314</v>
      </c>
      <c r="J10">
        <v>120</v>
      </c>
      <c r="K10">
        <v>98</v>
      </c>
      <c r="L10">
        <v>77</v>
      </c>
      <c r="M10">
        <v>189</v>
      </c>
    </row>
    <row r="11" spans="2:13">
      <c r="B11" t="s">
        <v>315</v>
      </c>
      <c r="C11">
        <v>132</v>
      </c>
      <c r="D11">
        <v>128</v>
      </c>
      <c r="E11">
        <v>88</v>
      </c>
      <c r="F11">
        <v>228</v>
      </c>
      <c r="I11" t="s">
        <v>315</v>
      </c>
      <c r="J11">
        <v>100</v>
      </c>
      <c r="K11">
        <v>87</v>
      </c>
      <c r="L11">
        <v>60</v>
      </c>
      <c r="M11">
        <v>176</v>
      </c>
    </row>
    <row r="12" spans="2:13">
      <c r="B12" t="s">
        <v>316</v>
      </c>
      <c r="C12">
        <v>129</v>
      </c>
      <c r="D12">
        <v>125</v>
      </c>
      <c r="E12">
        <v>90</v>
      </c>
      <c r="F12">
        <v>224</v>
      </c>
      <c r="I12" t="s">
        <v>316</v>
      </c>
      <c r="J12">
        <v>103</v>
      </c>
      <c r="K12">
        <v>88</v>
      </c>
      <c r="L12">
        <v>55</v>
      </c>
      <c r="M12">
        <v>173</v>
      </c>
    </row>
    <row r="13" spans="2:13">
      <c r="B13" t="s">
        <v>317</v>
      </c>
      <c r="C13">
        <v>133</v>
      </c>
      <c r="D13">
        <v>124</v>
      </c>
      <c r="E13">
        <v>91</v>
      </c>
      <c r="F13">
        <v>219</v>
      </c>
      <c r="I13" t="s">
        <v>317</v>
      </c>
      <c r="J13">
        <v>111</v>
      </c>
      <c r="K13">
        <v>92</v>
      </c>
      <c r="L13">
        <v>57</v>
      </c>
      <c r="M13">
        <v>180</v>
      </c>
    </row>
    <row r="14" spans="2:13">
      <c r="B14" t="s">
        <v>318</v>
      </c>
      <c r="C14">
        <v>130</v>
      </c>
      <c r="D14">
        <v>128</v>
      </c>
      <c r="E14">
        <v>90</v>
      </c>
      <c r="F14">
        <v>222</v>
      </c>
      <c r="I14" t="s">
        <v>318</v>
      </c>
      <c r="J14">
        <v>122</v>
      </c>
      <c r="K14">
        <v>99</v>
      </c>
      <c r="L14">
        <v>63</v>
      </c>
      <c r="M14">
        <v>183</v>
      </c>
    </row>
    <row r="15" spans="2:13">
      <c r="B15" t="s">
        <v>319</v>
      </c>
      <c r="C15">
        <v>134</v>
      </c>
      <c r="D15">
        <v>131</v>
      </c>
      <c r="E15">
        <v>92</v>
      </c>
      <c r="F15">
        <v>230</v>
      </c>
      <c r="I15" t="s">
        <v>319</v>
      </c>
      <c r="J15">
        <v>99</v>
      </c>
      <c r="K15">
        <v>82</v>
      </c>
      <c r="L15">
        <v>60</v>
      </c>
      <c r="M15">
        <v>179</v>
      </c>
    </row>
    <row r="16" spans="2:13">
      <c r="B16" t="s">
        <v>320</v>
      </c>
      <c r="C16">
        <f>AVERAGE(C6:C15)</f>
        <v>130.80000000000001</v>
      </c>
      <c r="D16">
        <f>AVERAGE(D6:D15)</f>
        <v>125.6</v>
      </c>
      <c r="E16">
        <f>AVERAGE(E6:E15)</f>
        <v>90.6</v>
      </c>
      <c r="F16">
        <f>AVERAGE(F6:F15)</f>
        <v>223.8</v>
      </c>
      <c r="I16" t="s">
        <v>320</v>
      </c>
      <c r="J16">
        <f>AVERAGE(J6:J15)</f>
        <v>109.3</v>
      </c>
      <c r="K16">
        <f>AVERAGE(K6:K15)</f>
        <v>91.2</v>
      </c>
      <c r="L16">
        <f>AVERAGE(L6:L15)</f>
        <v>62.9</v>
      </c>
      <c r="M16">
        <f>AVERAGE(M6:M15)</f>
        <v>177.3</v>
      </c>
    </row>
    <row r="18" spans="2:5">
      <c r="B18" t="s">
        <v>321</v>
      </c>
      <c r="C18">
        <f>SUM(C6:C15)</f>
        <v>1308</v>
      </c>
    </row>
    <row r="20" spans="2:5" ht="30">
      <c r="B20" s="2" t="s">
        <v>322</v>
      </c>
      <c r="C20">
        <f>(1/10)*C18</f>
        <v>130.80000000000001</v>
      </c>
    </row>
    <row r="25" spans="2:5">
      <c r="B25" t="s">
        <v>323</v>
      </c>
      <c r="C25" t="s">
        <v>324</v>
      </c>
      <c r="D25" t="s">
        <v>325</v>
      </c>
      <c r="E25" t="s">
        <v>327</v>
      </c>
    </row>
    <row r="26" spans="2:5">
      <c r="B26" t="s">
        <v>306</v>
      </c>
      <c r="C26">
        <f>C16</f>
        <v>130.80000000000001</v>
      </c>
      <c r="D26">
        <f>J16</f>
        <v>109.3</v>
      </c>
      <c r="E26" s="22">
        <f>D26/C26</f>
        <v>0.83562691131498457</v>
      </c>
    </row>
    <row r="27" spans="2:5">
      <c r="B27" t="s">
        <v>307</v>
      </c>
      <c r="C27">
        <f>D16</f>
        <v>125.6</v>
      </c>
      <c r="D27">
        <f>K16</f>
        <v>91.2</v>
      </c>
      <c r="E27" s="22">
        <f t="shared" ref="E27:E29" si="0">D27/C27</f>
        <v>0.72611464968152872</v>
      </c>
    </row>
    <row r="28" spans="2:5">
      <c r="B28" t="s">
        <v>308</v>
      </c>
      <c r="C28">
        <f>E16</f>
        <v>90.6</v>
      </c>
      <c r="D28">
        <f>L16</f>
        <v>62.9</v>
      </c>
      <c r="E28" s="22">
        <f t="shared" si="0"/>
        <v>0.69426048565121412</v>
      </c>
    </row>
    <row r="29" spans="2:5">
      <c r="B29" t="s">
        <v>309</v>
      </c>
      <c r="C29">
        <f>F16</f>
        <v>223.8</v>
      </c>
      <c r="D29">
        <f>M16</f>
        <v>177.3</v>
      </c>
      <c r="E29" s="22">
        <f t="shared" si="0"/>
        <v>0.79222520107238603</v>
      </c>
    </row>
    <row r="33" spans="4:5">
      <c r="D33" t="s">
        <v>29</v>
      </c>
      <c r="E33" t="s">
        <v>326</v>
      </c>
    </row>
    <row r="34" spans="4:5">
      <c r="D34">
        <v>1</v>
      </c>
      <c r="E34" s="22">
        <f>E26</f>
        <v>0.83562691131498457</v>
      </c>
    </row>
    <row r="35" spans="4:5">
      <c r="D35">
        <v>2</v>
      </c>
      <c r="E35" s="22">
        <f>E27</f>
        <v>0.72611464968152872</v>
      </c>
    </row>
    <row r="36" spans="4:5">
      <c r="D36">
        <v>3</v>
      </c>
      <c r="E36" s="22">
        <f>E28</f>
        <v>0.69426048565121412</v>
      </c>
    </row>
    <row r="37" spans="4:5">
      <c r="D37">
        <v>4</v>
      </c>
      <c r="E37" s="22">
        <f>E29</f>
        <v>0.79222520107238603</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K130"/>
  <sheetViews>
    <sheetView showGridLines="0" topLeftCell="A21" zoomScale="51" zoomScaleNormal="51" workbookViewId="0">
      <selection activeCell="C36" sqref="C36:I51"/>
    </sheetView>
  </sheetViews>
  <sheetFormatPr baseColWidth="10" defaultRowHeight="15"/>
  <cols>
    <col min="4" max="5" width="18.42578125" bestFit="1" customWidth="1"/>
    <col min="6" max="6" width="38.140625" bestFit="1" customWidth="1"/>
    <col min="7" max="7" width="12.42578125" bestFit="1" customWidth="1"/>
    <col min="8" max="8" width="16.140625" bestFit="1" customWidth="1"/>
    <col min="9" max="9" width="11.85546875" bestFit="1" customWidth="1"/>
  </cols>
  <sheetData>
    <row r="3" spans="3:9">
      <c r="C3" s="3" t="s">
        <v>39</v>
      </c>
      <c r="D3" s="3">
        <v>1</v>
      </c>
    </row>
    <row r="5" spans="3:9">
      <c r="C5" s="3" t="s">
        <v>13</v>
      </c>
      <c r="D5" s="3" t="s">
        <v>0</v>
      </c>
      <c r="E5" s="3" t="s">
        <v>29</v>
      </c>
      <c r="F5" s="3" t="s">
        <v>1</v>
      </c>
      <c r="G5" s="3" t="s">
        <v>28</v>
      </c>
      <c r="H5" s="3" t="s">
        <v>24</v>
      </c>
      <c r="I5" s="3" t="s">
        <v>25</v>
      </c>
    </row>
    <row r="6" spans="3:9">
      <c r="C6" s="3">
        <v>1</v>
      </c>
      <c r="D6" s="3">
        <v>1</v>
      </c>
      <c r="E6" s="3"/>
      <c r="F6" s="4" t="s">
        <v>3</v>
      </c>
      <c r="G6" s="3"/>
      <c r="H6" s="3">
        <v>3</v>
      </c>
      <c r="I6" s="3">
        <v>15</v>
      </c>
    </row>
    <row r="7" spans="3:9">
      <c r="C7" s="3"/>
      <c r="D7" s="3"/>
      <c r="E7" s="3">
        <v>1</v>
      </c>
      <c r="F7" s="4" t="s">
        <v>30</v>
      </c>
      <c r="G7" s="3" t="s">
        <v>34</v>
      </c>
      <c r="H7" s="3"/>
      <c r="I7" s="3">
        <v>1</v>
      </c>
    </row>
    <row r="8" spans="3:9">
      <c r="C8" s="3"/>
      <c r="D8" s="3"/>
      <c r="E8" s="3">
        <v>2</v>
      </c>
      <c r="F8" s="4" t="s">
        <v>31</v>
      </c>
      <c r="G8" s="3" t="s">
        <v>35</v>
      </c>
      <c r="H8" s="3"/>
      <c r="I8" s="3">
        <v>2</v>
      </c>
    </row>
    <row r="9" spans="3:9">
      <c r="C9" s="3"/>
      <c r="D9" s="3"/>
      <c r="E9" s="3">
        <v>3</v>
      </c>
      <c r="F9" s="4" t="s">
        <v>32</v>
      </c>
      <c r="G9" s="3" t="s">
        <v>36</v>
      </c>
      <c r="H9" s="3"/>
      <c r="I9" s="3">
        <v>10</v>
      </c>
    </row>
    <row r="10" spans="3:9">
      <c r="C10" s="3"/>
      <c r="D10" s="3"/>
      <c r="E10" s="3">
        <v>4</v>
      </c>
      <c r="F10" s="4" t="s">
        <v>33</v>
      </c>
      <c r="G10" s="3" t="s">
        <v>37</v>
      </c>
      <c r="H10" s="3"/>
      <c r="I10" s="3">
        <v>2</v>
      </c>
    </row>
    <row r="11" spans="3:9">
      <c r="C11" s="9"/>
      <c r="D11" s="9"/>
      <c r="E11" s="9"/>
      <c r="F11" s="10"/>
      <c r="G11" s="11"/>
      <c r="H11" s="3" t="s">
        <v>38</v>
      </c>
      <c r="I11" s="3">
        <f>SUM(I7:I10)</f>
        <v>15</v>
      </c>
    </row>
    <row r="12" spans="3:9">
      <c r="F12" s="1"/>
      <c r="G12" s="5"/>
    </row>
    <row r="13" spans="3:9">
      <c r="C13" s="3" t="s">
        <v>39</v>
      </c>
      <c r="D13" s="3">
        <v>2</v>
      </c>
      <c r="F13" s="1"/>
    </row>
    <row r="14" spans="3:9">
      <c r="F14" s="1"/>
    </row>
    <row r="15" spans="3:9">
      <c r="C15" s="3" t="s">
        <v>13</v>
      </c>
      <c r="D15" s="3" t="s">
        <v>0</v>
      </c>
      <c r="E15" s="3" t="s">
        <v>29</v>
      </c>
      <c r="F15" s="3" t="s">
        <v>1</v>
      </c>
      <c r="G15" s="3" t="s">
        <v>28</v>
      </c>
      <c r="H15" s="3" t="s">
        <v>24</v>
      </c>
      <c r="I15" s="3" t="s">
        <v>25</v>
      </c>
    </row>
    <row r="16" spans="3:9">
      <c r="C16" s="3">
        <v>2</v>
      </c>
      <c r="D16" s="3">
        <v>2</v>
      </c>
      <c r="E16" s="3"/>
      <c r="F16" s="4" t="s">
        <v>4</v>
      </c>
      <c r="G16" s="3"/>
      <c r="H16" s="3">
        <v>1</v>
      </c>
      <c r="I16" s="3">
        <v>5</v>
      </c>
    </row>
    <row r="17" spans="3:11">
      <c r="C17" s="3"/>
      <c r="D17" s="3"/>
      <c r="E17" s="3">
        <v>1</v>
      </c>
      <c r="F17" s="4" t="s">
        <v>30</v>
      </c>
      <c r="G17" s="3" t="s">
        <v>34</v>
      </c>
      <c r="H17" s="3"/>
      <c r="I17" s="3">
        <v>1</v>
      </c>
    </row>
    <row r="18" spans="3:11">
      <c r="C18" s="3"/>
      <c r="D18" s="3"/>
      <c r="E18" s="3">
        <v>2</v>
      </c>
      <c r="F18" s="4" t="s">
        <v>31</v>
      </c>
      <c r="G18" s="3" t="s">
        <v>35</v>
      </c>
      <c r="H18" s="3"/>
      <c r="I18" s="3">
        <v>1</v>
      </c>
    </row>
    <row r="19" spans="3:11">
      <c r="C19" s="3"/>
      <c r="D19" s="3"/>
      <c r="E19" s="3">
        <v>3</v>
      </c>
      <c r="F19" s="4" t="s">
        <v>32</v>
      </c>
      <c r="G19" s="3" t="s">
        <v>36</v>
      </c>
      <c r="H19" s="3"/>
      <c r="I19" s="3">
        <v>2</v>
      </c>
    </row>
    <row r="20" spans="3:11">
      <c r="C20" s="3"/>
      <c r="D20" s="3"/>
      <c r="E20" s="3">
        <v>4</v>
      </c>
      <c r="F20" s="4" t="s">
        <v>33</v>
      </c>
      <c r="G20" s="3" t="s">
        <v>37</v>
      </c>
      <c r="H20" s="3"/>
      <c r="I20" s="3">
        <v>1</v>
      </c>
    </row>
    <row r="21" spans="3:11">
      <c r="C21" s="3"/>
      <c r="D21" s="3"/>
      <c r="E21" s="3"/>
      <c r="F21" s="4"/>
      <c r="G21" s="3"/>
      <c r="H21" s="3"/>
      <c r="I21" s="3"/>
    </row>
    <row r="22" spans="3:11">
      <c r="C22" s="3">
        <v>3</v>
      </c>
      <c r="D22" s="3">
        <v>3</v>
      </c>
      <c r="E22" s="3"/>
      <c r="F22" s="4" t="s">
        <v>5</v>
      </c>
      <c r="G22" s="3"/>
      <c r="H22" s="3">
        <v>2</v>
      </c>
      <c r="I22" s="3">
        <v>5</v>
      </c>
    </row>
    <row r="23" spans="3:11">
      <c r="C23" s="3"/>
      <c r="D23" s="3"/>
      <c r="E23" s="3">
        <v>1</v>
      </c>
      <c r="F23" s="4" t="s">
        <v>30</v>
      </c>
      <c r="G23" s="3" t="s">
        <v>34</v>
      </c>
      <c r="H23" s="3"/>
      <c r="I23" s="3">
        <v>1</v>
      </c>
    </row>
    <row r="24" spans="3:11">
      <c r="C24" s="3"/>
      <c r="D24" s="3"/>
      <c r="E24" s="3">
        <v>2</v>
      </c>
      <c r="F24" s="4" t="s">
        <v>31</v>
      </c>
      <c r="G24" s="3" t="s">
        <v>35</v>
      </c>
      <c r="H24" s="3"/>
      <c r="I24" s="3">
        <v>1</v>
      </c>
    </row>
    <row r="25" spans="3:11">
      <c r="C25" s="3"/>
      <c r="D25" s="3"/>
      <c r="E25" s="3">
        <v>3</v>
      </c>
      <c r="F25" s="4" t="s">
        <v>32</v>
      </c>
      <c r="G25" s="3" t="s">
        <v>36</v>
      </c>
      <c r="H25" s="3"/>
      <c r="I25" s="3">
        <v>2</v>
      </c>
    </row>
    <row r="26" spans="3:11">
      <c r="C26" s="3"/>
      <c r="D26" s="3"/>
      <c r="E26" s="3">
        <v>4</v>
      </c>
      <c r="F26" s="4" t="s">
        <v>33</v>
      </c>
      <c r="G26" s="3" t="s">
        <v>37</v>
      </c>
      <c r="H26" s="3"/>
      <c r="I26" s="3">
        <v>1</v>
      </c>
    </row>
    <row r="27" spans="3:11">
      <c r="C27" s="3"/>
      <c r="D27" s="3"/>
      <c r="E27" s="3"/>
      <c r="F27" s="4"/>
      <c r="G27" s="3"/>
      <c r="H27" s="3"/>
      <c r="I27" s="3"/>
    </row>
    <row r="28" spans="3:11" ht="14.25" customHeight="1">
      <c r="C28" s="3">
        <v>4</v>
      </c>
      <c r="D28" s="3">
        <v>14</v>
      </c>
      <c r="E28" s="3"/>
      <c r="F28" s="4" t="s">
        <v>12</v>
      </c>
      <c r="G28" s="3"/>
      <c r="H28" s="3">
        <v>3</v>
      </c>
      <c r="I28" s="3">
        <v>5</v>
      </c>
      <c r="K28">
        <v>1</v>
      </c>
    </row>
    <row r="29" spans="3:11" ht="14.25" customHeight="1">
      <c r="C29" s="3"/>
      <c r="D29" s="3"/>
      <c r="E29" s="3">
        <v>1</v>
      </c>
      <c r="F29" s="4" t="s">
        <v>30</v>
      </c>
      <c r="G29" s="3" t="s">
        <v>34</v>
      </c>
      <c r="H29" s="3"/>
      <c r="I29" s="3">
        <v>1</v>
      </c>
    </row>
    <row r="30" spans="3:11" ht="14.25" customHeight="1">
      <c r="C30" s="3"/>
      <c r="D30" s="3"/>
      <c r="E30" s="3">
        <v>2</v>
      </c>
      <c r="F30" s="4" t="s">
        <v>31</v>
      </c>
      <c r="G30" s="3" t="s">
        <v>35</v>
      </c>
      <c r="H30" s="3"/>
      <c r="I30" s="3">
        <v>1</v>
      </c>
    </row>
    <row r="31" spans="3:11" ht="14.25" customHeight="1">
      <c r="C31" s="3"/>
      <c r="D31" s="3"/>
      <c r="E31" s="3">
        <v>3</v>
      </c>
      <c r="F31" s="4" t="s">
        <v>32</v>
      </c>
      <c r="G31" s="3" t="s">
        <v>36</v>
      </c>
      <c r="H31" s="3"/>
      <c r="I31" s="3">
        <v>2</v>
      </c>
    </row>
    <row r="32" spans="3:11" ht="14.25" customHeight="1">
      <c r="C32" s="3"/>
      <c r="D32" s="3"/>
      <c r="E32" s="3">
        <v>4</v>
      </c>
      <c r="F32" s="4" t="s">
        <v>33</v>
      </c>
      <c r="G32" s="3" t="s">
        <v>37</v>
      </c>
      <c r="H32" s="3"/>
      <c r="I32" s="3">
        <v>1</v>
      </c>
    </row>
    <row r="33" spans="3:9" ht="14.25" customHeight="1">
      <c r="H33" s="3" t="s">
        <v>38</v>
      </c>
      <c r="I33" s="3">
        <f>SUM(I29:I32,I17:I20,I23:I26)</f>
        <v>15</v>
      </c>
    </row>
    <row r="34" spans="3:9" ht="14.25" customHeight="1"/>
    <row r="35" spans="3:9" ht="14.25" customHeight="1"/>
    <row r="36" spans="3:9" ht="14.25" customHeight="1">
      <c r="C36" s="3" t="s">
        <v>39</v>
      </c>
      <c r="D36" s="3">
        <v>3</v>
      </c>
    </row>
    <row r="37" spans="3:9" ht="14.25" customHeight="1">
      <c r="C37" s="5"/>
      <c r="D37" s="5"/>
    </row>
    <row r="38" spans="3:9">
      <c r="C38" s="3" t="s">
        <v>13</v>
      </c>
      <c r="D38" s="3" t="s">
        <v>0</v>
      </c>
      <c r="E38" s="3" t="s">
        <v>29</v>
      </c>
      <c r="F38" s="3" t="s">
        <v>1</v>
      </c>
      <c r="G38" s="3" t="s">
        <v>28</v>
      </c>
      <c r="H38" s="3" t="s">
        <v>24</v>
      </c>
      <c r="I38" s="3" t="s">
        <v>25</v>
      </c>
    </row>
    <row r="39" spans="3:9">
      <c r="C39" s="3">
        <v>5</v>
      </c>
      <c r="D39" s="3">
        <v>10</v>
      </c>
      <c r="E39" s="3"/>
      <c r="F39" s="4" t="s">
        <v>21</v>
      </c>
      <c r="G39" s="3"/>
      <c r="H39" s="3">
        <v>2</v>
      </c>
      <c r="I39" s="3">
        <v>10</v>
      </c>
    </row>
    <row r="40" spans="3:9">
      <c r="C40" s="3"/>
      <c r="D40" s="3"/>
      <c r="E40" s="3">
        <v>1</v>
      </c>
      <c r="F40" s="4" t="s">
        <v>30</v>
      </c>
      <c r="G40" s="3" t="s">
        <v>34</v>
      </c>
      <c r="H40" s="3"/>
      <c r="I40" s="3">
        <v>1</v>
      </c>
    </row>
    <row r="41" spans="3:9">
      <c r="C41" s="3"/>
      <c r="D41" s="3"/>
      <c r="E41" s="3">
        <v>2</v>
      </c>
      <c r="F41" s="4" t="s">
        <v>31</v>
      </c>
      <c r="G41" s="3" t="s">
        <v>35</v>
      </c>
      <c r="H41" s="3"/>
      <c r="I41" s="3">
        <v>2</v>
      </c>
    </row>
    <row r="42" spans="3:9">
      <c r="C42" s="3"/>
      <c r="D42" s="3"/>
      <c r="E42" s="3">
        <v>3</v>
      </c>
      <c r="F42" s="4" t="s">
        <v>32</v>
      </c>
      <c r="G42" s="3" t="s">
        <v>36</v>
      </c>
      <c r="H42" s="3"/>
      <c r="I42" s="3">
        <v>5</v>
      </c>
    </row>
    <row r="43" spans="3:9">
      <c r="C43" s="3"/>
      <c r="D43" s="3"/>
      <c r="E43" s="3">
        <v>4</v>
      </c>
      <c r="F43" s="4" t="s">
        <v>33</v>
      </c>
      <c r="G43" s="3" t="s">
        <v>37</v>
      </c>
      <c r="H43" s="3"/>
      <c r="I43" s="3">
        <v>2</v>
      </c>
    </row>
    <row r="44" spans="3:9">
      <c r="C44" s="3"/>
      <c r="D44" s="3"/>
      <c r="E44" s="3"/>
      <c r="F44" s="4"/>
      <c r="G44" s="3"/>
      <c r="H44" s="3"/>
      <c r="I44" s="3"/>
    </row>
    <row r="45" spans="3:9">
      <c r="C45" s="3">
        <v>6</v>
      </c>
      <c r="D45" s="3">
        <v>9</v>
      </c>
      <c r="E45" s="3"/>
      <c r="F45" s="4" t="s">
        <v>11</v>
      </c>
      <c r="G45" s="3"/>
      <c r="H45" s="3">
        <v>3</v>
      </c>
      <c r="I45" s="3">
        <v>5</v>
      </c>
    </row>
    <row r="46" spans="3:9">
      <c r="C46" s="3"/>
      <c r="D46" s="3"/>
      <c r="E46" s="3">
        <v>1</v>
      </c>
      <c r="F46" s="4" t="s">
        <v>30</v>
      </c>
      <c r="G46" s="3" t="s">
        <v>34</v>
      </c>
      <c r="H46" s="3"/>
      <c r="I46" s="3">
        <v>1</v>
      </c>
    </row>
    <row r="47" spans="3:9">
      <c r="C47" s="3"/>
      <c r="D47" s="3"/>
      <c r="E47" s="3">
        <v>2</v>
      </c>
      <c r="F47" s="4" t="s">
        <v>31</v>
      </c>
      <c r="G47" s="3" t="s">
        <v>35</v>
      </c>
      <c r="H47" s="3"/>
      <c r="I47" s="3">
        <v>1</v>
      </c>
    </row>
    <row r="48" spans="3:9">
      <c r="C48" s="3"/>
      <c r="D48" s="3"/>
      <c r="E48" s="3">
        <v>3</v>
      </c>
      <c r="F48" s="4" t="s">
        <v>32</v>
      </c>
      <c r="G48" s="3" t="s">
        <v>36</v>
      </c>
      <c r="H48" s="3"/>
      <c r="I48" s="3">
        <v>2</v>
      </c>
    </row>
    <row r="49" spans="3:9">
      <c r="C49" s="3"/>
      <c r="D49" s="3"/>
      <c r="E49" s="3">
        <v>4</v>
      </c>
      <c r="F49" s="4" t="s">
        <v>33</v>
      </c>
      <c r="G49" s="3" t="s">
        <v>37</v>
      </c>
      <c r="H49" s="3"/>
      <c r="I49" s="3">
        <v>1</v>
      </c>
    </row>
    <row r="50" spans="3:9">
      <c r="C50" s="3"/>
      <c r="D50" s="3"/>
      <c r="E50" s="3"/>
      <c r="F50" s="4"/>
      <c r="G50" s="3"/>
      <c r="H50" s="3"/>
      <c r="I50" s="3"/>
    </row>
    <row r="51" spans="3:9">
      <c r="F51" s="1"/>
      <c r="H51" s="3" t="s">
        <v>38</v>
      </c>
      <c r="I51" s="3">
        <f>SUM(I40:I43,I46:I49)</f>
        <v>15</v>
      </c>
    </row>
    <row r="52" spans="3:9">
      <c r="F52" s="1"/>
      <c r="H52" s="5"/>
      <c r="I52" s="5"/>
    </row>
    <row r="53" spans="3:9">
      <c r="F53" s="1"/>
      <c r="H53" s="5"/>
      <c r="I53" s="5"/>
    </row>
    <row r="54" spans="3:9">
      <c r="C54" s="3" t="s">
        <v>39</v>
      </c>
      <c r="D54" s="3">
        <v>4</v>
      </c>
      <c r="F54" s="1"/>
      <c r="H54" s="5"/>
      <c r="I54" s="5"/>
    </row>
    <row r="55" spans="3:9">
      <c r="F55" s="1"/>
    </row>
    <row r="56" spans="3:9">
      <c r="C56" s="3" t="s">
        <v>13</v>
      </c>
      <c r="D56" s="3" t="s">
        <v>0</v>
      </c>
      <c r="E56" s="3" t="s">
        <v>29</v>
      </c>
      <c r="F56" s="3" t="s">
        <v>1</v>
      </c>
      <c r="G56" s="3" t="s">
        <v>28</v>
      </c>
      <c r="H56" s="3" t="s">
        <v>24</v>
      </c>
      <c r="I56" s="3" t="s">
        <v>25</v>
      </c>
    </row>
    <row r="57" spans="3:9">
      <c r="C57" s="3">
        <v>7</v>
      </c>
      <c r="D57" s="3">
        <v>11</v>
      </c>
      <c r="E57" s="3"/>
      <c r="F57" s="4" t="s">
        <v>22</v>
      </c>
      <c r="G57" s="3"/>
      <c r="H57" s="3">
        <v>3</v>
      </c>
      <c r="I57" s="3">
        <v>15</v>
      </c>
    </row>
    <row r="58" spans="3:9">
      <c r="C58" s="3"/>
      <c r="D58" s="3"/>
      <c r="E58" s="3">
        <v>1</v>
      </c>
      <c r="F58" s="4" t="s">
        <v>30</v>
      </c>
      <c r="G58" s="3" t="s">
        <v>34</v>
      </c>
      <c r="H58" s="3"/>
      <c r="I58" s="3">
        <v>2</v>
      </c>
    </row>
    <row r="59" spans="3:9">
      <c r="C59" s="3"/>
      <c r="D59" s="3"/>
      <c r="E59" s="3">
        <v>2</v>
      </c>
      <c r="F59" s="4" t="s">
        <v>31</v>
      </c>
      <c r="G59" s="3" t="s">
        <v>35</v>
      </c>
      <c r="H59" s="3"/>
      <c r="I59" s="3">
        <v>2</v>
      </c>
    </row>
    <row r="60" spans="3:9">
      <c r="C60" s="3"/>
      <c r="D60" s="3"/>
      <c r="E60" s="3">
        <v>3</v>
      </c>
      <c r="F60" s="4" t="s">
        <v>32</v>
      </c>
      <c r="G60" s="3" t="s">
        <v>36</v>
      </c>
      <c r="H60" s="3"/>
      <c r="I60" s="3">
        <v>9</v>
      </c>
    </row>
    <row r="61" spans="3:9">
      <c r="C61" s="3"/>
      <c r="D61" s="3"/>
      <c r="E61" s="3">
        <v>4</v>
      </c>
      <c r="F61" s="4" t="s">
        <v>33</v>
      </c>
      <c r="G61" s="3" t="s">
        <v>37</v>
      </c>
      <c r="H61" s="3"/>
      <c r="I61" s="3">
        <v>2</v>
      </c>
    </row>
    <row r="62" spans="3:9">
      <c r="F62" s="1"/>
      <c r="H62" s="3" t="s">
        <v>38</v>
      </c>
      <c r="I62" s="3">
        <f>SUM(I58:I61)</f>
        <v>15</v>
      </c>
    </row>
    <row r="65" spans="3:9">
      <c r="C65" s="3" t="s">
        <v>39</v>
      </c>
      <c r="D65" s="3">
        <v>5</v>
      </c>
      <c r="F65" s="1"/>
    </row>
    <row r="66" spans="3:9">
      <c r="F66" s="1"/>
    </row>
    <row r="67" spans="3:9">
      <c r="C67" s="3" t="s">
        <v>13</v>
      </c>
      <c r="D67" s="3" t="s">
        <v>0</v>
      </c>
      <c r="E67" s="3" t="s">
        <v>29</v>
      </c>
      <c r="F67" s="3" t="s">
        <v>1</v>
      </c>
      <c r="G67" s="3" t="s">
        <v>28</v>
      </c>
      <c r="H67" s="3" t="s">
        <v>24</v>
      </c>
      <c r="I67" s="3" t="s">
        <v>25</v>
      </c>
    </row>
    <row r="68" spans="3:9">
      <c r="C68" s="3">
        <v>8</v>
      </c>
      <c r="D68" s="3">
        <v>13</v>
      </c>
      <c r="E68" s="3"/>
      <c r="F68" s="4" t="s">
        <v>23</v>
      </c>
      <c r="G68" s="3"/>
      <c r="H68" s="3">
        <v>3</v>
      </c>
      <c r="I68" s="3">
        <v>15</v>
      </c>
    </row>
    <row r="69" spans="3:9">
      <c r="C69" s="3"/>
      <c r="D69" s="3"/>
      <c r="E69" s="3">
        <v>1</v>
      </c>
      <c r="F69" s="4" t="s">
        <v>30</v>
      </c>
      <c r="G69" s="3" t="s">
        <v>34</v>
      </c>
      <c r="H69" s="3"/>
      <c r="I69" s="3">
        <v>2</v>
      </c>
    </row>
    <row r="70" spans="3:9">
      <c r="C70" s="3"/>
      <c r="D70" s="3"/>
      <c r="E70" s="3">
        <v>2</v>
      </c>
      <c r="F70" s="4" t="s">
        <v>31</v>
      </c>
      <c r="G70" s="3" t="s">
        <v>35</v>
      </c>
      <c r="H70" s="3"/>
      <c r="I70" s="3">
        <v>2</v>
      </c>
    </row>
    <row r="71" spans="3:9">
      <c r="C71" s="3"/>
      <c r="D71" s="3"/>
      <c r="E71" s="3">
        <v>3</v>
      </c>
      <c r="F71" s="4" t="s">
        <v>32</v>
      </c>
      <c r="G71" s="3" t="s">
        <v>36</v>
      </c>
      <c r="H71" s="3"/>
      <c r="I71" s="3">
        <v>9</v>
      </c>
    </row>
    <row r="72" spans="3:9">
      <c r="C72" s="3"/>
      <c r="D72" s="3"/>
      <c r="E72" s="3">
        <v>4</v>
      </c>
      <c r="F72" s="4" t="s">
        <v>33</v>
      </c>
      <c r="G72" s="3" t="s">
        <v>37</v>
      </c>
      <c r="H72" s="3"/>
      <c r="I72" s="3">
        <v>2</v>
      </c>
    </row>
    <row r="73" spans="3:9">
      <c r="F73" s="1"/>
      <c r="H73" s="3" t="s">
        <v>38</v>
      </c>
      <c r="I73" s="3">
        <f>SUM(I69:I72)</f>
        <v>15</v>
      </c>
    </row>
    <row r="74" spans="3:9">
      <c r="F74" s="1"/>
    </row>
    <row r="75" spans="3:9">
      <c r="C75" s="3" t="s">
        <v>39</v>
      </c>
      <c r="D75" s="3">
        <v>6</v>
      </c>
      <c r="F75" s="1"/>
    </row>
    <row r="76" spans="3:9" s="5" customFormat="1">
      <c r="C76" s="7"/>
      <c r="D76" s="7"/>
      <c r="F76" s="8"/>
    </row>
    <row r="77" spans="3:9">
      <c r="C77" s="3" t="s">
        <v>13</v>
      </c>
      <c r="D77" s="3" t="s">
        <v>0</v>
      </c>
      <c r="E77" s="3" t="s">
        <v>29</v>
      </c>
      <c r="F77" s="3" t="s">
        <v>1</v>
      </c>
      <c r="G77" s="3" t="s">
        <v>28</v>
      </c>
      <c r="H77" s="3" t="s">
        <v>24</v>
      </c>
      <c r="I77" s="3" t="s">
        <v>25</v>
      </c>
    </row>
    <row r="78" spans="3:9">
      <c r="C78" s="3">
        <v>9</v>
      </c>
      <c r="D78" s="3">
        <v>4</v>
      </c>
      <c r="E78" s="3"/>
      <c r="F78" s="4" t="s">
        <v>6</v>
      </c>
      <c r="G78" s="3"/>
      <c r="H78" s="3">
        <v>1</v>
      </c>
      <c r="I78" s="3">
        <v>4</v>
      </c>
    </row>
    <row r="79" spans="3:9">
      <c r="C79" s="3"/>
      <c r="D79" s="3"/>
      <c r="E79" s="3">
        <v>1</v>
      </c>
      <c r="F79" s="4" t="s">
        <v>30</v>
      </c>
      <c r="G79" s="3" t="s">
        <v>34</v>
      </c>
      <c r="H79" s="3"/>
      <c r="I79" s="3">
        <v>1</v>
      </c>
    </row>
    <row r="80" spans="3:9">
      <c r="C80" s="3"/>
      <c r="D80" s="3"/>
      <c r="E80" s="3">
        <v>2</v>
      </c>
      <c r="F80" s="4" t="s">
        <v>31</v>
      </c>
      <c r="G80" s="3" t="s">
        <v>35</v>
      </c>
      <c r="H80" s="3"/>
      <c r="I80" s="3">
        <v>1</v>
      </c>
    </row>
    <row r="81" spans="3:11">
      <c r="C81" s="3"/>
      <c r="D81" s="3"/>
      <c r="E81" s="3">
        <v>3</v>
      </c>
      <c r="F81" s="4" t="s">
        <v>32</v>
      </c>
      <c r="G81" s="3" t="s">
        <v>36</v>
      </c>
      <c r="H81" s="3"/>
      <c r="I81" s="3">
        <v>1</v>
      </c>
    </row>
    <row r="82" spans="3:11">
      <c r="C82" s="3"/>
      <c r="D82" s="3"/>
      <c r="E82" s="3">
        <v>4</v>
      </c>
      <c r="F82" s="4" t="s">
        <v>33</v>
      </c>
      <c r="G82" s="3" t="s">
        <v>37</v>
      </c>
      <c r="H82" s="3"/>
      <c r="I82" s="3">
        <v>1</v>
      </c>
      <c r="K82">
        <v>1</v>
      </c>
    </row>
    <row r="83" spans="3:11">
      <c r="C83" s="3"/>
      <c r="D83" s="3"/>
      <c r="E83" s="3"/>
      <c r="F83" s="4"/>
      <c r="G83" s="3"/>
      <c r="H83" s="3"/>
      <c r="I83" s="3"/>
    </row>
    <row r="84" spans="3:11">
      <c r="C84" s="3">
        <v>10</v>
      </c>
      <c r="D84" s="3">
        <v>5</v>
      </c>
      <c r="E84" s="3"/>
      <c r="F84" s="4" t="s">
        <v>7</v>
      </c>
      <c r="G84" s="3"/>
      <c r="H84" s="3">
        <v>2</v>
      </c>
      <c r="I84" s="3">
        <v>3</v>
      </c>
    </row>
    <row r="85" spans="3:11">
      <c r="C85" s="3"/>
      <c r="D85" s="3"/>
      <c r="E85" s="3">
        <v>1</v>
      </c>
      <c r="F85" s="4" t="s">
        <v>30</v>
      </c>
      <c r="G85" s="3" t="s">
        <v>34</v>
      </c>
      <c r="H85" s="3"/>
      <c r="I85" s="3">
        <v>0.5</v>
      </c>
    </row>
    <row r="86" spans="3:11">
      <c r="C86" s="3"/>
      <c r="D86" s="3"/>
      <c r="E86" s="3">
        <v>2</v>
      </c>
      <c r="F86" s="4" t="s">
        <v>31</v>
      </c>
      <c r="G86" s="3" t="s">
        <v>35</v>
      </c>
      <c r="H86" s="3"/>
      <c r="I86" s="3">
        <v>0.5</v>
      </c>
    </row>
    <row r="87" spans="3:11">
      <c r="C87" s="3"/>
      <c r="D87" s="3"/>
      <c r="E87" s="3">
        <v>3</v>
      </c>
      <c r="F87" s="4" t="s">
        <v>32</v>
      </c>
      <c r="G87" s="3" t="s">
        <v>36</v>
      </c>
      <c r="H87" s="3"/>
      <c r="I87" s="3">
        <v>1.5</v>
      </c>
    </row>
    <row r="88" spans="3:11">
      <c r="C88" s="3"/>
      <c r="D88" s="3"/>
      <c r="E88" s="3">
        <v>4</v>
      </c>
      <c r="F88" s="4" t="s">
        <v>33</v>
      </c>
      <c r="G88" s="3" t="s">
        <v>37</v>
      </c>
      <c r="H88" s="3"/>
      <c r="I88" s="3">
        <v>0.5</v>
      </c>
    </row>
    <row r="89" spans="3:11">
      <c r="C89" s="3"/>
      <c r="D89" s="3"/>
      <c r="E89" s="3"/>
      <c r="F89" s="4"/>
      <c r="G89" s="3"/>
      <c r="H89" s="3"/>
      <c r="I89" s="3"/>
    </row>
    <row r="90" spans="3:11">
      <c r="C90" s="3">
        <v>11</v>
      </c>
      <c r="D90" s="3">
        <v>6</v>
      </c>
      <c r="E90" s="3"/>
      <c r="F90" s="4" t="s">
        <v>8</v>
      </c>
      <c r="G90" s="3"/>
      <c r="H90" s="3">
        <v>2</v>
      </c>
      <c r="I90" s="3">
        <v>3</v>
      </c>
    </row>
    <row r="91" spans="3:11">
      <c r="C91" s="3"/>
      <c r="D91" s="3"/>
      <c r="E91" s="3">
        <v>1</v>
      </c>
      <c r="F91" s="4" t="s">
        <v>30</v>
      </c>
      <c r="G91" s="3" t="s">
        <v>34</v>
      </c>
      <c r="H91" s="3"/>
      <c r="I91" s="3">
        <v>0.5</v>
      </c>
    </row>
    <row r="92" spans="3:11">
      <c r="C92" s="3"/>
      <c r="D92" s="3"/>
      <c r="E92" s="3">
        <v>2</v>
      </c>
      <c r="F92" s="4" t="s">
        <v>31</v>
      </c>
      <c r="G92" s="3" t="s">
        <v>35</v>
      </c>
      <c r="H92" s="3"/>
      <c r="I92" s="3">
        <v>0.5</v>
      </c>
    </row>
    <row r="93" spans="3:11">
      <c r="C93" s="3"/>
      <c r="D93" s="3"/>
      <c r="E93" s="3">
        <v>3</v>
      </c>
      <c r="F93" s="4" t="s">
        <v>32</v>
      </c>
      <c r="G93" s="3" t="s">
        <v>36</v>
      </c>
      <c r="H93" s="3"/>
      <c r="I93" s="3">
        <v>1.5</v>
      </c>
    </row>
    <row r="94" spans="3:11">
      <c r="C94" s="3"/>
      <c r="D94" s="3"/>
      <c r="E94" s="3">
        <v>4</v>
      </c>
      <c r="F94" s="4" t="s">
        <v>33</v>
      </c>
      <c r="G94" s="3" t="s">
        <v>37</v>
      </c>
      <c r="H94" s="3"/>
      <c r="I94" s="3">
        <v>0.5</v>
      </c>
      <c r="K94">
        <v>1</v>
      </c>
    </row>
    <row r="95" spans="3:11">
      <c r="C95" s="3"/>
      <c r="D95" s="3"/>
      <c r="E95" s="3"/>
      <c r="F95" s="4"/>
      <c r="G95" s="3"/>
      <c r="H95" s="3"/>
      <c r="I95" s="3"/>
    </row>
    <row r="96" spans="3:11">
      <c r="C96" s="3">
        <v>12</v>
      </c>
      <c r="D96" s="3">
        <v>7</v>
      </c>
      <c r="E96" s="3"/>
      <c r="F96" s="4" t="s">
        <v>9</v>
      </c>
      <c r="G96" s="3"/>
      <c r="H96" s="3">
        <v>3</v>
      </c>
      <c r="I96" s="3">
        <v>3</v>
      </c>
    </row>
    <row r="97" spans="3:9">
      <c r="C97" s="3"/>
      <c r="D97" s="3"/>
      <c r="E97" s="3">
        <v>1</v>
      </c>
      <c r="F97" s="4" t="s">
        <v>30</v>
      </c>
      <c r="G97" s="3" t="s">
        <v>34</v>
      </c>
      <c r="H97" s="3"/>
      <c r="I97" s="3">
        <v>0.5</v>
      </c>
    </row>
    <row r="98" spans="3:9">
      <c r="C98" s="3"/>
      <c r="D98" s="3"/>
      <c r="E98" s="3">
        <v>2</v>
      </c>
      <c r="F98" s="4" t="s">
        <v>31</v>
      </c>
      <c r="G98" s="3" t="s">
        <v>35</v>
      </c>
      <c r="H98" s="3"/>
      <c r="I98" s="3">
        <v>0.5</v>
      </c>
    </row>
    <row r="99" spans="3:9">
      <c r="C99" s="3"/>
      <c r="D99" s="3"/>
      <c r="E99" s="3">
        <v>3</v>
      </c>
      <c r="F99" s="4" t="s">
        <v>32</v>
      </c>
      <c r="G99" s="3" t="s">
        <v>36</v>
      </c>
      <c r="H99" s="3"/>
      <c r="I99" s="3">
        <v>1.5</v>
      </c>
    </row>
    <row r="100" spans="3:9">
      <c r="C100" s="3"/>
      <c r="D100" s="3"/>
      <c r="E100" s="3">
        <v>4</v>
      </c>
      <c r="F100" s="4" t="s">
        <v>33</v>
      </c>
      <c r="G100" s="3" t="s">
        <v>37</v>
      </c>
      <c r="H100" s="3"/>
      <c r="I100" s="3">
        <v>0.5</v>
      </c>
    </row>
    <row r="101" spans="3:9">
      <c r="C101" s="3"/>
      <c r="D101" s="3"/>
      <c r="E101" s="3"/>
      <c r="F101" s="4"/>
      <c r="G101" s="3"/>
      <c r="H101" s="3"/>
      <c r="I101" s="3"/>
    </row>
    <row r="102" spans="3:9">
      <c r="C102" s="3">
        <v>13</v>
      </c>
      <c r="D102" s="3">
        <v>8</v>
      </c>
      <c r="E102" s="3"/>
      <c r="F102" s="4" t="s">
        <v>10</v>
      </c>
      <c r="G102" s="3"/>
      <c r="H102" s="3">
        <v>3</v>
      </c>
      <c r="I102" s="3">
        <v>2</v>
      </c>
    </row>
    <row r="103" spans="3:9">
      <c r="C103" s="3"/>
      <c r="D103" s="3"/>
      <c r="E103" s="3">
        <v>1</v>
      </c>
      <c r="F103" s="4" t="s">
        <v>30</v>
      </c>
      <c r="G103" s="3" t="s">
        <v>34</v>
      </c>
      <c r="H103" s="3"/>
      <c r="I103" s="3">
        <v>0.5</v>
      </c>
    </row>
    <row r="104" spans="3:9">
      <c r="C104" s="3"/>
      <c r="D104" s="3"/>
      <c r="E104" s="3">
        <v>2</v>
      </c>
      <c r="F104" s="4" t="s">
        <v>31</v>
      </c>
      <c r="G104" s="3" t="s">
        <v>35</v>
      </c>
      <c r="H104" s="3"/>
      <c r="I104" s="3">
        <v>0.5</v>
      </c>
    </row>
    <row r="105" spans="3:9">
      <c r="C105" s="3"/>
      <c r="D105" s="3"/>
      <c r="E105" s="3">
        <v>3</v>
      </c>
      <c r="F105" s="4" t="s">
        <v>32</v>
      </c>
      <c r="G105" s="3" t="s">
        <v>36</v>
      </c>
      <c r="H105" s="3"/>
      <c r="I105" s="3">
        <v>0.5</v>
      </c>
    </row>
    <row r="106" spans="3:9">
      <c r="C106" s="3"/>
      <c r="D106" s="3"/>
      <c r="E106" s="3">
        <v>4</v>
      </c>
      <c r="F106" s="4" t="s">
        <v>33</v>
      </c>
      <c r="G106" s="3" t="s">
        <v>37</v>
      </c>
      <c r="H106" s="3"/>
      <c r="I106" s="3">
        <v>0.5</v>
      </c>
    </row>
    <row r="107" spans="3:9" ht="14.25" customHeight="1">
      <c r="F107" s="1"/>
      <c r="H107" s="3" t="s">
        <v>38</v>
      </c>
      <c r="I107" s="3">
        <f>SUM(I79:I82,I85:I88,I91:I94,I97:I100,I103:I106)</f>
        <v>15</v>
      </c>
    </row>
    <row r="108" spans="3:9" ht="14.25" customHeight="1">
      <c r="F108" s="1"/>
    </row>
    <row r="109" spans="3:9" ht="14.25" customHeight="1">
      <c r="C109" s="3" t="s">
        <v>39</v>
      </c>
      <c r="D109" s="3">
        <v>7</v>
      </c>
      <c r="F109" s="1"/>
    </row>
    <row r="110" spans="3:9" ht="14.25" customHeight="1">
      <c r="F110" s="1"/>
    </row>
    <row r="111" spans="3:9" ht="14.25" customHeight="1">
      <c r="C111" s="3" t="s">
        <v>13</v>
      </c>
      <c r="D111" s="3" t="s">
        <v>0</v>
      </c>
      <c r="E111" s="3" t="s">
        <v>29</v>
      </c>
      <c r="F111" s="3" t="s">
        <v>1</v>
      </c>
      <c r="G111" s="3" t="s">
        <v>28</v>
      </c>
      <c r="H111" s="3" t="s">
        <v>24</v>
      </c>
      <c r="I111" s="3" t="s">
        <v>25</v>
      </c>
    </row>
    <row r="112" spans="3:9">
      <c r="C112" s="3">
        <v>14</v>
      </c>
      <c r="D112" s="3">
        <v>12</v>
      </c>
      <c r="E112" s="3"/>
      <c r="F112" s="4" t="s">
        <v>26</v>
      </c>
      <c r="G112" s="3"/>
      <c r="H112" s="3">
        <v>3</v>
      </c>
      <c r="I112" s="3">
        <v>15</v>
      </c>
    </row>
    <row r="113" spans="3:9">
      <c r="C113" s="3"/>
      <c r="D113" s="3"/>
      <c r="E113" s="3">
        <v>1</v>
      </c>
      <c r="F113" s="4" t="s">
        <v>30</v>
      </c>
      <c r="G113" s="3" t="s">
        <v>34</v>
      </c>
      <c r="H113" s="3"/>
      <c r="I113" s="3">
        <v>2</v>
      </c>
    </row>
    <row r="114" spans="3:9">
      <c r="C114" s="3"/>
      <c r="D114" s="3"/>
      <c r="E114" s="3">
        <v>2</v>
      </c>
      <c r="F114" s="4" t="s">
        <v>31</v>
      </c>
      <c r="G114" s="3" t="s">
        <v>35</v>
      </c>
      <c r="H114" s="3"/>
      <c r="I114" s="3">
        <v>2</v>
      </c>
    </row>
    <row r="115" spans="3:9">
      <c r="C115" s="3"/>
      <c r="D115" s="3"/>
      <c r="E115" s="3">
        <v>3</v>
      </c>
      <c r="F115" s="4" t="s">
        <v>32</v>
      </c>
      <c r="G115" s="3" t="s">
        <v>36</v>
      </c>
      <c r="H115" s="3"/>
      <c r="I115" s="3">
        <v>9</v>
      </c>
    </row>
    <row r="116" spans="3:9">
      <c r="C116" s="3"/>
      <c r="D116" s="3"/>
      <c r="E116" s="3">
        <v>4</v>
      </c>
      <c r="F116" s="4" t="s">
        <v>33</v>
      </c>
      <c r="G116" s="3" t="s">
        <v>37</v>
      </c>
      <c r="H116" s="3"/>
      <c r="I116" s="3">
        <v>2</v>
      </c>
    </row>
    <row r="117" spans="3:9">
      <c r="F117" s="1"/>
      <c r="H117" s="6" t="s">
        <v>38</v>
      </c>
      <c r="I117" s="3">
        <f>SUM(I113:I116)</f>
        <v>15</v>
      </c>
    </row>
    <row r="118" spans="3:9">
      <c r="F118" s="1"/>
    </row>
    <row r="119" spans="3:9">
      <c r="F119" s="1"/>
    </row>
    <row r="120" spans="3:9">
      <c r="F120" s="1"/>
    </row>
    <row r="121" spans="3:9">
      <c r="F121" s="1"/>
    </row>
    <row r="122" spans="3:9">
      <c r="F122" s="1"/>
    </row>
    <row r="123" spans="3:9">
      <c r="F123" s="1"/>
    </row>
    <row r="124" spans="3:9">
      <c r="F124" s="1"/>
    </row>
    <row r="125" spans="3:9">
      <c r="F125" s="1"/>
    </row>
    <row r="126" spans="3:9">
      <c r="F126" s="1"/>
    </row>
    <row r="127" spans="3:9">
      <c r="F127" s="1"/>
    </row>
    <row r="128" spans="3:9">
      <c r="F128" s="1"/>
    </row>
    <row r="129" spans="3:9">
      <c r="F129" s="1"/>
    </row>
    <row r="130" spans="3:9">
      <c r="C130" s="24" t="s">
        <v>27</v>
      </c>
      <c r="D130" s="24"/>
      <c r="E130" s="24"/>
      <c r="F130" s="24"/>
      <c r="H130">
        <f>SUM(H6:H112)</f>
        <v>34</v>
      </c>
      <c r="I130">
        <f>SUM(I6:I112)</f>
        <v>285</v>
      </c>
    </row>
  </sheetData>
  <mergeCells count="1">
    <mergeCell ref="C130:F130"/>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6"/>
  <sheetViews>
    <sheetView topLeftCell="A10" workbookViewId="0">
      <selection activeCell="B27" sqref="B27"/>
    </sheetView>
  </sheetViews>
  <sheetFormatPr baseColWidth="10" defaultRowHeight="15"/>
  <cols>
    <col min="1" max="1" width="12" bestFit="1" customWidth="1"/>
    <col min="2" max="2" width="96.85546875" bestFit="1" customWidth="1"/>
    <col min="3" max="3" width="4.5703125" bestFit="1" customWidth="1"/>
    <col min="4" max="4" width="4.7109375" customWidth="1"/>
    <col min="5" max="5" width="4.42578125" customWidth="1"/>
    <col min="6" max="6" width="4.7109375" customWidth="1"/>
    <col min="7" max="7" width="5.28515625" customWidth="1"/>
    <col min="8" max="8" width="4.85546875" customWidth="1"/>
    <col min="9" max="10" width="5" customWidth="1"/>
    <col min="11" max="11" width="4.7109375" customWidth="1"/>
    <col min="12" max="12" width="5" customWidth="1"/>
    <col min="13" max="13" width="11.85546875" bestFit="1" customWidth="1"/>
    <col min="14" max="14" width="18.7109375" bestFit="1" customWidth="1"/>
    <col min="15" max="15" width="30.42578125" bestFit="1" customWidth="1"/>
    <col min="16" max="16" width="15.42578125" bestFit="1" customWidth="1"/>
    <col min="17" max="17" width="11.85546875" bestFit="1" customWidth="1"/>
  </cols>
  <sheetData>
    <row r="2" spans="1:15" ht="30">
      <c r="A2" s="2" t="s">
        <v>330</v>
      </c>
      <c r="B2" t="s">
        <v>266</v>
      </c>
      <c r="C2" t="s">
        <v>292</v>
      </c>
      <c r="D2" t="s">
        <v>293</v>
      </c>
      <c r="E2" t="s">
        <v>294</v>
      </c>
      <c r="F2" t="s">
        <v>295</v>
      </c>
      <c r="G2" t="s">
        <v>296</v>
      </c>
      <c r="H2" t="s">
        <v>297</v>
      </c>
      <c r="I2" t="s">
        <v>298</v>
      </c>
      <c r="J2" t="s">
        <v>299</v>
      </c>
      <c r="K2" t="s">
        <v>300</v>
      </c>
      <c r="L2" t="s">
        <v>301</v>
      </c>
      <c r="M2" t="s">
        <v>290</v>
      </c>
      <c r="N2" t="s">
        <v>291</v>
      </c>
    </row>
    <row r="3" spans="1:15">
      <c r="A3">
        <v>1</v>
      </c>
      <c r="B3" t="s">
        <v>267</v>
      </c>
      <c r="C3">
        <v>4</v>
      </c>
      <c r="D3">
        <v>5</v>
      </c>
      <c r="E3">
        <v>3</v>
      </c>
      <c r="F3">
        <v>4</v>
      </c>
      <c r="G3">
        <v>5</v>
      </c>
      <c r="H3">
        <v>4</v>
      </c>
      <c r="I3">
        <v>2</v>
      </c>
      <c r="J3">
        <v>5</v>
      </c>
      <c r="K3">
        <v>4</v>
      </c>
      <c r="L3">
        <v>5</v>
      </c>
      <c r="M3">
        <f>AVERAGE(C3:L3)</f>
        <v>4.0999999999999996</v>
      </c>
      <c r="N3" s="22">
        <f>STDEV(C3:L3)</f>
        <v>0.99442892601175348</v>
      </c>
    </row>
    <row r="4" spans="1:15">
      <c r="A4">
        <v>2</v>
      </c>
      <c r="B4" t="s">
        <v>268</v>
      </c>
      <c r="C4">
        <v>1</v>
      </c>
      <c r="D4">
        <v>2</v>
      </c>
      <c r="E4">
        <v>3</v>
      </c>
      <c r="F4">
        <v>1</v>
      </c>
      <c r="G4">
        <v>2</v>
      </c>
      <c r="H4">
        <v>1</v>
      </c>
      <c r="I4">
        <v>2</v>
      </c>
      <c r="J4">
        <v>2</v>
      </c>
      <c r="K4">
        <v>1</v>
      </c>
      <c r="L4">
        <v>1</v>
      </c>
      <c r="M4">
        <f t="shared" ref="M4:M12" si="0">AVERAGE(C4:L4)</f>
        <v>1.6</v>
      </c>
      <c r="N4" s="22">
        <f t="shared" ref="N4:N36" si="1">STDEV(C4:L4)</f>
        <v>0.69920589878010087</v>
      </c>
    </row>
    <row r="5" spans="1:15">
      <c r="A5">
        <v>3</v>
      </c>
      <c r="B5" t="s">
        <v>269</v>
      </c>
      <c r="C5">
        <v>5</v>
      </c>
      <c r="D5">
        <v>5</v>
      </c>
      <c r="E5">
        <v>4</v>
      </c>
      <c r="F5">
        <v>5</v>
      </c>
      <c r="G5">
        <v>4</v>
      </c>
      <c r="H5">
        <v>5</v>
      </c>
      <c r="I5">
        <v>3</v>
      </c>
      <c r="J5">
        <v>4</v>
      </c>
      <c r="K5">
        <v>5</v>
      </c>
      <c r="L5">
        <v>5</v>
      </c>
      <c r="M5">
        <f t="shared" si="0"/>
        <v>4.5</v>
      </c>
      <c r="N5" s="22">
        <f t="shared" si="1"/>
        <v>0.70710678118654757</v>
      </c>
    </row>
    <row r="6" spans="1:15">
      <c r="A6">
        <v>4</v>
      </c>
      <c r="B6" t="s">
        <v>270</v>
      </c>
      <c r="C6">
        <v>2</v>
      </c>
      <c r="D6">
        <v>1</v>
      </c>
      <c r="E6">
        <v>2</v>
      </c>
      <c r="F6">
        <v>1</v>
      </c>
      <c r="G6">
        <v>3</v>
      </c>
      <c r="H6">
        <v>1</v>
      </c>
      <c r="I6">
        <v>1</v>
      </c>
      <c r="J6">
        <v>2</v>
      </c>
      <c r="K6">
        <v>1</v>
      </c>
      <c r="L6">
        <v>2</v>
      </c>
      <c r="M6">
        <f t="shared" si="0"/>
        <v>1.6</v>
      </c>
      <c r="N6" s="22">
        <f t="shared" si="1"/>
        <v>0.69920589878010087</v>
      </c>
    </row>
    <row r="7" spans="1:15">
      <c r="A7">
        <v>5</v>
      </c>
      <c r="B7" t="s">
        <v>271</v>
      </c>
      <c r="C7">
        <v>5</v>
      </c>
      <c r="D7">
        <v>4</v>
      </c>
      <c r="E7">
        <v>5</v>
      </c>
      <c r="F7">
        <v>5</v>
      </c>
      <c r="G7">
        <v>4</v>
      </c>
      <c r="H7">
        <v>5</v>
      </c>
      <c r="I7">
        <v>4</v>
      </c>
      <c r="J7">
        <v>5</v>
      </c>
      <c r="K7">
        <v>4</v>
      </c>
      <c r="L7">
        <v>5</v>
      </c>
      <c r="M7">
        <f t="shared" si="0"/>
        <v>4.5999999999999996</v>
      </c>
      <c r="N7" s="22">
        <f t="shared" si="1"/>
        <v>0.51639777949432286</v>
      </c>
    </row>
    <row r="8" spans="1:15">
      <c r="A8">
        <v>6</v>
      </c>
      <c r="B8" t="s">
        <v>272</v>
      </c>
      <c r="C8">
        <v>1</v>
      </c>
      <c r="D8">
        <v>1</v>
      </c>
      <c r="E8">
        <v>2</v>
      </c>
      <c r="F8">
        <v>1</v>
      </c>
      <c r="G8">
        <v>2</v>
      </c>
      <c r="H8">
        <v>1</v>
      </c>
      <c r="I8">
        <v>2</v>
      </c>
      <c r="J8">
        <v>1</v>
      </c>
      <c r="K8">
        <v>1</v>
      </c>
      <c r="L8">
        <v>2</v>
      </c>
      <c r="M8">
        <f t="shared" si="0"/>
        <v>1.4</v>
      </c>
      <c r="N8" s="22">
        <f t="shared" si="1"/>
        <v>0.51639777949432208</v>
      </c>
    </row>
    <row r="9" spans="1:15">
      <c r="A9">
        <v>7</v>
      </c>
      <c r="B9" t="s">
        <v>273</v>
      </c>
      <c r="C9">
        <v>4</v>
      </c>
      <c r="D9">
        <v>5</v>
      </c>
      <c r="E9">
        <v>4</v>
      </c>
      <c r="F9">
        <v>5</v>
      </c>
      <c r="G9">
        <v>5</v>
      </c>
      <c r="H9">
        <v>4</v>
      </c>
      <c r="I9">
        <v>5</v>
      </c>
      <c r="J9">
        <v>4</v>
      </c>
      <c r="K9">
        <v>5</v>
      </c>
      <c r="L9">
        <v>3</v>
      </c>
      <c r="M9">
        <f t="shared" si="0"/>
        <v>4.4000000000000004</v>
      </c>
      <c r="N9" s="22">
        <f t="shared" si="1"/>
        <v>0.69920589878010153</v>
      </c>
    </row>
    <row r="10" spans="1:15">
      <c r="A10">
        <v>8</v>
      </c>
      <c r="B10" t="s">
        <v>274</v>
      </c>
      <c r="C10">
        <v>2</v>
      </c>
      <c r="D10">
        <v>1</v>
      </c>
      <c r="E10">
        <v>1</v>
      </c>
      <c r="F10">
        <v>3</v>
      </c>
      <c r="G10">
        <v>1</v>
      </c>
      <c r="H10">
        <v>1</v>
      </c>
      <c r="I10">
        <v>2</v>
      </c>
      <c r="J10">
        <v>1</v>
      </c>
      <c r="K10">
        <v>3</v>
      </c>
      <c r="L10">
        <v>1</v>
      </c>
      <c r="M10">
        <f t="shared" si="0"/>
        <v>1.6</v>
      </c>
      <c r="N10" s="22">
        <f t="shared" si="1"/>
        <v>0.8432740427115677</v>
      </c>
    </row>
    <row r="11" spans="1:15">
      <c r="A11">
        <v>9</v>
      </c>
      <c r="B11" t="s">
        <v>275</v>
      </c>
      <c r="C11">
        <v>5</v>
      </c>
      <c r="D11">
        <v>5</v>
      </c>
      <c r="E11">
        <v>4</v>
      </c>
      <c r="F11">
        <v>5</v>
      </c>
      <c r="G11">
        <v>4</v>
      </c>
      <c r="H11">
        <v>5</v>
      </c>
      <c r="I11">
        <v>5</v>
      </c>
      <c r="J11">
        <v>4</v>
      </c>
      <c r="K11">
        <v>5</v>
      </c>
      <c r="L11">
        <v>3</v>
      </c>
      <c r="M11">
        <f t="shared" si="0"/>
        <v>4.5</v>
      </c>
      <c r="N11" s="22">
        <f t="shared" si="1"/>
        <v>0.70710678118654757</v>
      </c>
    </row>
    <row r="12" spans="1:15">
      <c r="A12">
        <v>10</v>
      </c>
      <c r="B12" t="s">
        <v>276</v>
      </c>
      <c r="C12">
        <v>1</v>
      </c>
      <c r="D12">
        <v>2</v>
      </c>
      <c r="E12">
        <v>1</v>
      </c>
      <c r="F12">
        <v>2</v>
      </c>
      <c r="G12">
        <v>1</v>
      </c>
      <c r="H12">
        <v>1</v>
      </c>
      <c r="I12">
        <v>2</v>
      </c>
      <c r="J12">
        <v>1</v>
      </c>
      <c r="K12">
        <v>1</v>
      </c>
      <c r="L12">
        <v>2</v>
      </c>
      <c r="M12">
        <f t="shared" si="0"/>
        <v>1.4</v>
      </c>
      <c r="N12" s="22">
        <f t="shared" si="1"/>
        <v>0.51639777949432208</v>
      </c>
    </row>
    <row r="13" spans="1:15">
      <c r="N13" s="22"/>
    </row>
    <row r="14" spans="1:15">
      <c r="C14" t="s">
        <v>292</v>
      </c>
      <c r="D14" t="s">
        <v>293</v>
      </c>
      <c r="E14" t="s">
        <v>294</v>
      </c>
      <c r="F14" t="s">
        <v>295</v>
      </c>
      <c r="G14" t="s">
        <v>296</v>
      </c>
      <c r="H14" t="s">
        <v>297</v>
      </c>
      <c r="I14" t="s">
        <v>298</v>
      </c>
      <c r="J14" t="s">
        <v>299</v>
      </c>
      <c r="K14" t="s">
        <v>300</v>
      </c>
      <c r="L14" t="s">
        <v>301</v>
      </c>
      <c r="M14" t="s">
        <v>281</v>
      </c>
      <c r="N14" s="22" t="s">
        <v>328</v>
      </c>
      <c r="O14" t="s">
        <v>329</v>
      </c>
    </row>
    <row r="15" spans="1:15">
      <c r="A15">
        <v>1</v>
      </c>
      <c r="B15" t="s">
        <v>267</v>
      </c>
      <c r="C15">
        <f t="shared" ref="C15:L15" si="2">C3-1</f>
        <v>3</v>
      </c>
      <c r="D15">
        <f t="shared" si="2"/>
        <v>4</v>
      </c>
      <c r="E15">
        <f t="shared" si="2"/>
        <v>2</v>
      </c>
      <c r="F15">
        <f t="shared" si="2"/>
        <v>3</v>
      </c>
      <c r="G15">
        <f t="shared" si="2"/>
        <v>4</v>
      </c>
      <c r="H15">
        <f t="shared" si="2"/>
        <v>3</v>
      </c>
      <c r="I15">
        <f t="shared" si="2"/>
        <v>1</v>
      </c>
      <c r="J15">
        <f t="shared" si="2"/>
        <v>4</v>
      </c>
      <c r="K15">
        <f t="shared" si="2"/>
        <v>3</v>
      </c>
      <c r="L15">
        <f t="shared" si="2"/>
        <v>4</v>
      </c>
      <c r="M15">
        <v>1</v>
      </c>
      <c r="N15" s="22">
        <f>C27</f>
        <v>90</v>
      </c>
      <c r="O15" s="22">
        <f>AVERAGE(N15:N24)</f>
        <v>86.25</v>
      </c>
    </row>
    <row r="16" spans="1:15">
      <c r="A16">
        <v>2</v>
      </c>
      <c r="B16" t="s">
        <v>268</v>
      </c>
      <c r="C16">
        <f t="shared" ref="C16:L16" si="3">5-C4</f>
        <v>4</v>
      </c>
      <c r="D16">
        <f t="shared" si="3"/>
        <v>3</v>
      </c>
      <c r="E16">
        <f t="shared" si="3"/>
        <v>2</v>
      </c>
      <c r="F16">
        <f t="shared" si="3"/>
        <v>4</v>
      </c>
      <c r="G16">
        <f t="shared" si="3"/>
        <v>3</v>
      </c>
      <c r="H16">
        <f t="shared" si="3"/>
        <v>4</v>
      </c>
      <c r="I16">
        <f t="shared" si="3"/>
        <v>3</v>
      </c>
      <c r="J16">
        <f t="shared" si="3"/>
        <v>3</v>
      </c>
      <c r="K16">
        <f t="shared" si="3"/>
        <v>4</v>
      </c>
      <c r="L16">
        <f t="shared" si="3"/>
        <v>4</v>
      </c>
      <c r="M16">
        <v>2</v>
      </c>
      <c r="N16" s="22">
        <f>D27</f>
        <v>92.5</v>
      </c>
      <c r="O16" s="22">
        <f>O15</f>
        <v>86.25</v>
      </c>
    </row>
    <row r="17" spans="1:15">
      <c r="A17">
        <v>3</v>
      </c>
      <c r="B17" t="s">
        <v>269</v>
      </c>
      <c r="C17">
        <f t="shared" ref="C17:L17" si="4">C5-1</f>
        <v>4</v>
      </c>
      <c r="D17">
        <f t="shared" si="4"/>
        <v>4</v>
      </c>
      <c r="E17">
        <f t="shared" si="4"/>
        <v>3</v>
      </c>
      <c r="F17">
        <f t="shared" si="4"/>
        <v>4</v>
      </c>
      <c r="G17">
        <f t="shared" si="4"/>
        <v>3</v>
      </c>
      <c r="H17">
        <f t="shared" si="4"/>
        <v>4</v>
      </c>
      <c r="I17">
        <f t="shared" si="4"/>
        <v>2</v>
      </c>
      <c r="J17">
        <f t="shared" si="4"/>
        <v>3</v>
      </c>
      <c r="K17">
        <f t="shared" si="4"/>
        <v>4</v>
      </c>
      <c r="L17">
        <f t="shared" si="4"/>
        <v>4</v>
      </c>
      <c r="M17">
        <v>3</v>
      </c>
      <c r="N17" s="22">
        <f>E27</f>
        <v>77.5</v>
      </c>
      <c r="O17" s="22">
        <f t="shared" ref="O17:O24" si="5">O16</f>
        <v>86.25</v>
      </c>
    </row>
    <row r="18" spans="1:15">
      <c r="A18">
        <v>4</v>
      </c>
      <c r="B18" t="s">
        <v>270</v>
      </c>
      <c r="C18">
        <f t="shared" ref="C18:L18" si="6">5-C6</f>
        <v>3</v>
      </c>
      <c r="D18">
        <f t="shared" si="6"/>
        <v>4</v>
      </c>
      <c r="E18">
        <f t="shared" si="6"/>
        <v>3</v>
      </c>
      <c r="F18">
        <f t="shared" si="6"/>
        <v>4</v>
      </c>
      <c r="G18">
        <f t="shared" si="6"/>
        <v>2</v>
      </c>
      <c r="H18">
        <f t="shared" si="6"/>
        <v>4</v>
      </c>
      <c r="I18">
        <f t="shared" si="6"/>
        <v>4</v>
      </c>
      <c r="J18">
        <f t="shared" si="6"/>
        <v>3</v>
      </c>
      <c r="K18">
        <f t="shared" si="6"/>
        <v>4</v>
      </c>
      <c r="L18">
        <f t="shared" si="6"/>
        <v>3</v>
      </c>
      <c r="M18">
        <v>4</v>
      </c>
      <c r="N18" s="22">
        <f>F27</f>
        <v>90</v>
      </c>
      <c r="O18" s="22">
        <f t="shared" si="5"/>
        <v>86.25</v>
      </c>
    </row>
    <row r="19" spans="1:15">
      <c r="A19">
        <v>5</v>
      </c>
      <c r="B19" t="s">
        <v>271</v>
      </c>
      <c r="C19">
        <f t="shared" ref="C19:L19" si="7">C7-1</f>
        <v>4</v>
      </c>
      <c r="D19">
        <f t="shared" si="7"/>
        <v>3</v>
      </c>
      <c r="E19">
        <f t="shared" si="7"/>
        <v>4</v>
      </c>
      <c r="F19">
        <f t="shared" si="7"/>
        <v>4</v>
      </c>
      <c r="G19">
        <f t="shared" si="7"/>
        <v>3</v>
      </c>
      <c r="H19">
        <f t="shared" si="7"/>
        <v>4</v>
      </c>
      <c r="I19">
        <f t="shared" si="7"/>
        <v>3</v>
      </c>
      <c r="J19">
        <f t="shared" si="7"/>
        <v>4</v>
      </c>
      <c r="K19">
        <f t="shared" si="7"/>
        <v>3</v>
      </c>
      <c r="L19">
        <f t="shared" si="7"/>
        <v>4</v>
      </c>
      <c r="M19">
        <v>5</v>
      </c>
      <c r="N19" s="22">
        <f>G27</f>
        <v>82.5</v>
      </c>
      <c r="O19" s="22">
        <f t="shared" si="5"/>
        <v>86.25</v>
      </c>
    </row>
    <row r="20" spans="1:15">
      <c r="A20">
        <v>6</v>
      </c>
      <c r="B20" t="s">
        <v>272</v>
      </c>
      <c r="C20">
        <f t="shared" ref="C20:L20" si="8">5-C8</f>
        <v>4</v>
      </c>
      <c r="D20">
        <f t="shared" si="8"/>
        <v>4</v>
      </c>
      <c r="E20">
        <f t="shared" si="8"/>
        <v>3</v>
      </c>
      <c r="F20">
        <f t="shared" si="8"/>
        <v>4</v>
      </c>
      <c r="G20">
        <f t="shared" si="8"/>
        <v>3</v>
      </c>
      <c r="H20">
        <f t="shared" si="8"/>
        <v>4</v>
      </c>
      <c r="I20">
        <f t="shared" si="8"/>
        <v>3</v>
      </c>
      <c r="J20">
        <f t="shared" si="8"/>
        <v>4</v>
      </c>
      <c r="K20">
        <f t="shared" si="8"/>
        <v>4</v>
      </c>
      <c r="L20">
        <f t="shared" si="8"/>
        <v>3</v>
      </c>
      <c r="M20">
        <v>6</v>
      </c>
      <c r="N20" s="22">
        <f>H27</f>
        <v>95</v>
      </c>
      <c r="O20" s="22">
        <f t="shared" si="5"/>
        <v>86.25</v>
      </c>
    </row>
    <row r="21" spans="1:15">
      <c r="A21">
        <v>7</v>
      </c>
      <c r="B21" t="s">
        <v>273</v>
      </c>
      <c r="C21">
        <f t="shared" ref="C21:L21" si="9">C9-1</f>
        <v>3</v>
      </c>
      <c r="D21">
        <f t="shared" si="9"/>
        <v>4</v>
      </c>
      <c r="E21">
        <f t="shared" si="9"/>
        <v>3</v>
      </c>
      <c r="F21">
        <f t="shared" si="9"/>
        <v>4</v>
      </c>
      <c r="G21">
        <f t="shared" si="9"/>
        <v>4</v>
      </c>
      <c r="H21">
        <f t="shared" si="9"/>
        <v>3</v>
      </c>
      <c r="I21">
        <f t="shared" si="9"/>
        <v>4</v>
      </c>
      <c r="J21">
        <f t="shared" si="9"/>
        <v>3</v>
      </c>
      <c r="K21">
        <f t="shared" si="9"/>
        <v>4</v>
      </c>
      <c r="L21">
        <f t="shared" si="9"/>
        <v>2</v>
      </c>
      <c r="M21">
        <v>7</v>
      </c>
      <c r="N21" s="22">
        <f>I27</f>
        <v>75</v>
      </c>
      <c r="O21" s="22">
        <f t="shared" si="5"/>
        <v>86.25</v>
      </c>
    </row>
    <row r="22" spans="1:15">
      <c r="A22">
        <v>8</v>
      </c>
      <c r="B22" t="s">
        <v>274</v>
      </c>
      <c r="C22">
        <f t="shared" ref="C22:L22" si="10">5-C10</f>
        <v>3</v>
      </c>
      <c r="D22">
        <f t="shared" si="10"/>
        <v>4</v>
      </c>
      <c r="E22">
        <f t="shared" si="10"/>
        <v>4</v>
      </c>
      <c r="F22">
        <f t="shared" si="10"/>
        <v>2</v>
      </c>
      <c r="G22">
        <f t="shared" si="10"/>
        <v>4</v>
      </c>
      <c r="H22">
        <f t="shared" si="10"/>
        <v>4</v>
      </c>
      <c r="I22">
        <f t="shared" si="10"/>
        <v>3</v>
      </c>
      <c r="J22">
        <f t="shared" si="10"/>
        <v>4</v>
      </c>
      <c r="K22">
        <f t="shared" si="10"/>
        <v>2</v>
      </c>
      <c r="L22">
        <f t="shared" si="10"/>
        <v>4</v>
      </c>
      <c r="M22">
        <v>8</v>
      </c>
      <c r="N22" s="22">
        <f>J27</f>
        <v>87.5</v>
      </c>
      <c r="O22" s="22">
        <f t="shared" si="5"/>
        <v>86.25</v>
      </c>
    </row>
    <row r="23" spans="1:15">
      <c r="A23">
        <v>9</v>
      </c>
      <c r="B23" t="s">
        <v>275</v>
      </c>
      <c r="C23">
        <f t="shared" ref="C23:L23" si="11">C11-1</f>
        <v>4</v>
      </c>
      <c r="D23">
        <f t="shared" si="11"/>
        <v>4</v>
      </c>
      <c r="E23">
        <f t="shared" si="11"/>
        <v>3</v>
      </c>
      <c r="F23">
        <f t="shared" si="11"/>
        <v>4</v>
      </c>
      <c r="G23">
        <f t="shared" si="11"/>
        <v>3</v>
      </c>
      <c r="H23">
        <f t="shared" si="11"/>
        <v>4</v>
      </c>
      <c r="I23">
        <f t="shared" si="11"/>
        <v>4</v>
      </c>
      <c r="J23">
        <f t="shared" si="11"/>
        <v>3</v>
      </c>
      <c r="K23">
        <f t="shared" si="11"/>
        <v>4</v>
      </c>
      <c r="L23">
        <f t="shared" si="11"/>
        <v>2</v>
      </c>
      <c r="M23">
        <v>9</v>
      </c>
      <c r="N23" s="22">
        <f>K27</f>
        <v>90</v>
      </c>
      <c r="O23" s="22">
        <f t="shared" si="5"/>
        <v>86.25</v>
      </c>
    </row>
    <row r="24" spans="1:15">
      <c r="A24">
        <v>10</v>
      </c>
      <c r="B24" t="s">
        <v>276</v>
      </c>
      <c r="C24">
        <f t="shared" ref="C24:L24" si="12">5-C12</f>
        <v>4</v>
      </c>
      <c r="D24">
        <f t="shared" si="12"/>
        <v>3</v>
      </c>
      <c r="E24">
        <f t="shared" si="12"/>
        <v>4</v>
      </c>
      <c r="F24">
        <f t="shared" si="12"/>
        <v>3</v>
      </c>
      <c r="G24">
        <f t="shared" si="12"/>
        <v>4</v>
      </c>
      <c r="H24">
        <f t="shared" si="12"/>
        <v>4</v>
      </c>
      <c r="I24">
        <f t="shared" si="12"/>
        <v>3</v>
      </c>
      <c r="J24">
        <f t="shared" si="12"/>
        <v>4</v>
      </c>
      <c r="K24">
        <f t="shared" si="12"/>
        <v>4</v>
      </c>
      <c r="L24">
        <f t="shared" si="12"/>
        <v>3</v>
      </c>
      <c r="M24">
        <v>10</v>
      </c>
      <c r="N24" s="22">
        <f>L27</f>
        <v>82.5</v>
      </c>
      <c r="O24" s="22">
        <f t="shared" si="5"/>
        <v>86.25</v>
      </c>
    </row>
    <row r="25" spans="1:15">
      <c r="B25" t="s">
        <v>331</v>
      </c>
      <c r="C25">
        <f t="shared" ref="C25:L25" si="13">SUM(C15:C24)</f>
        <v>36</v>
      </c>
      <c r="D25">
        <f t="shared" si="13"/>
        <v>37</v>
      </c>
      <c r="E25">
        <f t="shared" si="13"/>
        <v>31</v>
      </c>
      <c r="F25">
        <f t="shared" si="13"/>
        <v>36</v>
      </c>
      <c r="G25">
        <f t="shared" si="13"/>
        <v>33</v>
      </c>
      <c r="H25">
        <f t="shared" si="13"/>
        <v>38</v>
      </c>
      <c r="I25">
        <f t="shared" si="13"/>
        <v>30</v>
      </c>
      <c r="J25">
        <f t="shared" si="13"/>
        <v>35</v>
      </c>
      <c r="K25">
        <f t="shared" si="13"/>
        <v>36</v>
      </c>
      <c r="L25">
        <f t="shared" si="13"/>
        <v>33</v>
      </c>
      <c r="N25" s="22"/>
    </row>
    <row r="26" spans="1:15">
      <c r="B26" t="s">
        <v>332</v>
      </c>
      <c r="C26">
        <v>2.5</v>
      </c>
      <c r="D26">
        <v>2.5</v>
      </c>
      <c r="E26">
        <v>2.5</v>
      </c>
      <c r="F26">
        <v>2.5</v>
      </c>
      <c r="G26">
        <v>2.5</v>
      </c>
      <c r="H26">
        <v>2.5</v>
      </c>
      <c r="I26">
        <v>2.5</v>
      </c>
      <c r="J26">
        <v>2.5</v>
      </c>
      <c r="K26">
        <v>2.5</v>
      </c>
      <c r="L26">
        <v>2.5</v>
      </c>
      <c r="N26" s="22"/>
    </row>
    <row r="27" spans="1:15">
      <c r="B27" t="s">
        <v>328</v>
      </c>
      <c r="C27">
        <f>C25*C26</f>
        <v>90</v>
      </c>
      <c r="D27">
        <f t="shared" ref="D27:L27" si="14">D25*D26</f>
        <v>92.5</v>
      </c>
      <c r="E27">
        <f t="shared" si="14"/>
        <v>77.5</v>
      </c>
      <c r="F27">
        <f t="shared" si="14"/>
        <v>90</v>
      </c>
      <c r="G27">
        <f t="shared" si="14"/>
        <v>82.5</v>
      </c>
      <c r="H27">
        <f t="shared" si="14"/>
        <v>95</v>
      </c>
      <c r="I27">
        <f t="shared" si="14"/>
        <v>75</v>
      </c>
      <c r="J27">
        <f t="shared" si="14"/>
        <v>87.5</v>
      </c>
      <c r="K27">
        <f t="shared" si="14"/>
        <v>90</v>
      </c>
      <c r="L27">
        <f t="shared" si="14"/>
        <v>82.5</v>
      </c>
      <c r="N27" s="22"/>
    </row>
    <row r="28" spans="1:15">
      <c r="B28" t="s">
        <v>329</v>
      </c>
      <c r="C28" s="23">
        <f>AVERAGE(C27:L27)</f>
        <v>86.25</v>
      </c>
      <c r="D28" s="23">
        <f>C28</f>
        <v>86.25</v>
      </c>
      <c r="E28" s="23">
        <f t="shared" ref="E28:L28" si="15">D28</f>
        <v>86.25</v>
      </c>
      <c r="F28" s="23">
        <f t="shared" si="15"/>
        <v>86.25</v>
      </c>
      <c r="G28" s="23">
        <f t="shared" si="15"/>
        <v>86.25</v>
      </c>
      <c r="H28" s="23">
        <f t="shared" si="15"/>
        <v>86.25</v>
      </c>
      <c r="I28" s="23">
        <f t="shared" si="15"/>
        <v>86.25</v>
      </c>
      <c r="J28" s="23">
        <f t="shared" si="15"/>
        <v>86.25</v>
      </c>
      <c r="K28" s="23">
        <f t="shared" si="15"/>
        <v>86.25</v>
      </c>
      <c r="L28" s="23">
        <f t="shared" si="15"/>
        <v>86.25</v>
      </c>
      <c r="N28" s="22"/>
    </row>
    <row r="29" spans="1:15">
      <c r="N29" s="22"/>
    </row>
    <row r="30" spans="1:15">
      <c r="N30" s="22"/>
    </row>
    <row r="31" spans="1:15">
      <c r="N31" s="22"/>
    </row>
    <row r="32" spans="1:15">
      <c r="A32" t="s">
        <v>265</v>
      </c>
      <c r="B32" t="s">
        <v>266</v>
      </c>
      <c r="C32" t="s">
        <v>292</v>
      </c>
      <c r="D32" t="s">
        <v>293</v>
      </c>
      <c r="E32" t="s">
        <v>294</v>
      </c>
      <c r="F32" t="s">
        <v>295</v>
      </c>
      <c r="G32" t="s">
        <v>296</v>
      </c>
      <c r="H32" t="s">
        <v>297</v>
      </c>
      <c r="I32" t="s">
        <v>298</v>
      </c>
      <c r="J32" t="s">
        <v>299</v>
      </c>
      <c r="K32" t="s">
        <v>300</v>
      </c>
      <c r="L32" t="s">
        <v>301</v>
      </c>
      <c r="M32" t="s">
        <v>290</v>
      </c>
      <c r="N32" t="s">
        <v>291</v>
      </c>
    </row>
    <row r="33" spans="1:14">
      <c r="A33">
        <v>1</v>
      </c>
      <c r="B33" t="s">
        <v>277</v>
      </c>
      <c r="C33">
        <v>5</v>
      </c>
      <c r="D33">
        <v>4</v>
      </c>
      <c r="E33">
        <v>5</v>
      </c>
      <c r="F33">
        <v>4</v>
      </c>
      <c r="G33">
        <v>5</v>
      </c>
      <c r="H33">
        <v>3</v>
      </c>
      <c r="I33">
        <v>5</v>
      </c>
      <c r="J33">
        <v>5</v>
      </c>
      <c r="K33">
        <v>4</v>
      </c>
      <c r="L33">
        <v>5</v>
      </c>
      <c r="M33" s="23">
        <f>AVERAGE(C33:L33)</f>
        <v>4.5</v>
      </c>
      <c r="N33" s="22">
        <f t="shared" si="1"/>
        <v>0.70710678118654757</v>
      </c>
    </row>
    <row r="34" spans="1:14">
      <c r="A34">
        <v>2</v>
      </c>
      <c r="B34" s="20" t="s">
        <v>278</v>
      </c>
      <c r="C34">
        <v>4</v>
      </c>
      <c r="D34">
        <v>4</v>
      </c>
      <c r="E34">
        <v>5</v>
      </c>
      <c r="F34">
        <v>5</v>
      </c>
      <c r="G34">
        <v>5</v>
      </c>
      <c r="H34">
        <v>2</v>
      </c>
      <c r="I34">
        <v>4</v>
      </c>
      <c r="J34">
        <v>4</v>
      </c>
      <c r="K34">
        <v>5</v>
      </c>
      <c r="L34">
        <v>4</v>
      </c>
      <c r="M34" s="23">
        <f t="shared" ref="M34:M36" si="16">AVERAGE(C34:L34)</f>
        <v>4.2</v>
      </c>
      <c r="N34" s="22">
        <f t="shared" si="1"/>
        <v>0.91893658347268103</v>
      </c>
    </row>
    <row r="35" spans="1:14">
      <c r="A35">
        <v>3</v>
      </c>
      <c r="B35" s="20" t="s">
        <v>279</v>
      </c>
      <c r="C35">
        <v>5</v>
      </c>
      <c r="D35">
        <v>5</v>
      </c>
      <c r="E35">
        <v>3</v>
      </c>
      <c r="F35">
        <v>5</v>
      </c>
      <c r="G35">
        <v>4</v>
      </c>
      <c r="H35">
        <v>5</v>
      </c>
      <c r="I35">
        <v>5</v>
      </c>
      <c r="J35">
        <v>4</v>
      </c>
      <c r="K35">
        <v>5</v>
      </c>
      <c r="L35">
        <v>2</v>
      </c>
      <c r="M35" s="23">
        <f t="shared" si="16"/>
        <v>4.3</v>
      </c>
      <c r="N35" s="22">
        <f t="shared" si="1"/>
        <v>1.05934990547138</v>
      </c>
    </row>
    <row r="36" spans="1:14">
      <c r="A36">
        <v>4</v>
      </c>
      <c r="B36" s="21" t="s">
        <v>280</v>
      </c>
      <c r="C36">
        <v>4</v>
      </c>
      <c r="D36">
        <v>5</v>
      </c>
      <c r="E36">
        <v>2</v>
      </c>
      <c r="F36">
        <v>4</v>
      </c>
      <c r="G36">
        <v>5</v>
      </c>
      <c r="H36">
        <v>5</v>
      </c>
      <c r="I36">
        <v>4</v>
      </c>
      <c r="J36">
        <v>5</v>
      </c>
      <c r="K36">
        <v>4</v>
      </c>
      <c r="L36">
        <v>5</v>
      </c>
      <c r="M36" s="23">
        <f t="shared" si="16"/>
        <v>4.3</v>
      </c>
      <c r="N36" s="22">
        <f t="shared" si="1"/>
        <v>0.94868329805051343</v>
      </c>
    </row>
  </sheetData>
  <pageMargins left="0.7" right="0.7" top="0.75" bottom="0.75" header="0.3" footer="0.3"/>
  <pageSetup paperSize="9" orientation="portrait" horizontalDpi="0" verticalDpi="0" r:id="rId1"/>
  <ignoredErrors>
    <ignoredError sqref="C16:L16 C18:L18 C20:L20 C22:L22 C17:L17 C19:L19 C21:L21 C23:L23" 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topLeftCell="A19" workbookViewId="0">
      <selection activeCell="B9" sqref="B9"/>
    </sheetView>
  </sheetViews>
  <sheetFormatPr baseColWidth="10" defaultRowHeight="15"/>
  <cols>
    <col min="1" max="1" width="12" bestFit="1" customWidth="1"/>
    <col min="2" max="2" width="96.85546875" bestFit="1" customWidth="1"/>
    <col min="3" max="5" width="4.42578125" customWidth="1"/>
    <col min="6" max="6" width="4.7109375" customWidth="1"/>
    <col min="7" max="7" width="5.28515625" customWidth="1"/>
    <col min="8" max="8" width="4.85546875" customWidth="1"/>
    <col min="9" max="10" width="5" customWidth="1"/>
    <col min="11" max="11" width="4.7109375" customWidth="1"/>
    <col min="12" max="12" width="5" customWidth="1"/>
    <col min="13" max="13" width="11.85546875" bestFit="1" customWidth="1"/>
    <col min="14" max="14" width="18.7109375" bestFit="1" customWidth="1"/>
    <col min="16" max="16" width="15.42578125" bestFit="1" customWidth="1"/>
  </cols>
  <sheetData>
    <row r="2" spans="1:14">
      <c r="A2" t="s">
        <v>265</v>
      </c>
      <c r="B2" t="s">
        <v>266</v>
      </c>
      <c r="C2" t="s">
        <v>292</v>
      </c>
      <c r="D2" t="s">
        <v>293</v>
      </c>
      <c r="E2" t="s">
        <v>294</v>
      </c>
      <c r="F2" t="s">
        <v>295</v>
      </c>
      <c r="G2" t="s">
        <v>296</v>
      </c>
      <c r="H2" t="s">
        <v>297</v>
      </c>
      <c r="I2" t="s">
        <v>298</v>
      </c>
      <c r="J2" t="s">
        <v>299</v>
      </c>
      <c r="K2" t="s">
        <v>300</v>
      </c>
      <c r="L2" t="s">
        <v>301</v>
      </c>
      <c r="M2" t="s">
        <v>290</v>
      </c>
      <c r="N2" t="s">
        <v>291</v>
      </c>
    </row>
    <row r="3" spans="1:14">
      <c r="A3">
        <v>1</v>
      </c>
      <c r="B3" t="s">
        <v>267</v>
      </c>
      <c r="C3">
        <v>5</v>
      </c>
      <c r="D3">
        <v>5</v>
      </c>
      <c r="E3">
        <v>5</v>
      </c>
      <c r="F3">
        <v>5</v>
      </c>
      <c r="G3">
        <v>5</v>
      </c>
      <c r="H3">
        <v>5</v>
      </c>
      <c r="I3">
        <v>5</v>
      </c>
      <c r="J3">
        <v>5</v>
      </c>
      <c r="K3">
        <v>5</v>
      </c>
      <c r="L3">
        <v>5</v>
      </c>
      <c r="M3">
        <f>AVERAGE(C3:L3)</f>
        <v>5</v>
      </c>
      <c r="N3" s="22">
        <f>STDEV(C3:L3)</f>
        <v>0</v>
      </c>
    </row>
    <row r="4" spans="1:14">
      <c r="A4">
        <v>2</v>
      </c>
      <c r="B4" t="s">
        <v>268</v>
      </c>
      <c r="C4">
        <v>1</v>
      </c>
      <c r="D4">
        <v>1</v>
      </c>
      <c r="E4">
        <v>1</v>
      </c>
      <c r="F4">
        <v>1</v>
      </c>
      <c r="G4">
        <v>1</v>
      </c>
      <c r="H4">
        <v>1</v>
      </c>
      <c r="I4">
        <v>1</v>
      </c>
      <c r="J4">
        <v>1</v>
      </c>
      <c r="K4">
        <v>1</v>
      </c>
      <c r="L4">
        <v>1</v>
      </c>
      <c r="M4">
        <f t="shared" ref="M4:M12" si="0">AVERAGE(C4:L4)</f>
        <v>1</v>
      </c>
      <c r="N4" s="22">
        <f t="shared" ref="N4:N33" si="1">STDEV(C4:L4)</f>
        <v>0</v>
      </c>
    </row>
    <row r="5" spans="1:14">
      <c r="A5">
        <v>3</v>
      </c>
      <c r="B5" t="s">
        <v>269</v>
      </c>
      <c r="C5">
        <v>5</v>
      </c>
      <c r="D5">
        <v>5</v>
      </c>
      <c r="E5">
        <v>5</v>
      </c>
      <c r="F5">
        <v>5</v>
      </c>
      <c r="G5">
        <v>5</v>
      </c>
      <c r="H5">
        <v>5</v>
      </c>
      <c r="I5">
        <v>5</v>
      </c>
      <c r="J5">
        <v>5</v>
      </c>
      <c r="K5">
        <v>5</v>
      </c>
      <c r="L5">
        <v>5</v>
      </c>
      <c r="M5">
        <f t="shared" si="0"/>
        <v>5</v>
      </c>
      <c r="N5" s="22">
        <f t="shared" si="1"/>
        <v>0</v>
      </c>
    </row>
    <row r="6" spans="1:14">
      <c r="A6">
        <v>4</v>
      </c>
      <c r="B6" t="s">
        <v>270</v>
      </c>
      <c r="C6">
        <v>1</v>
      </c>
      <c r="D6">
        <v>1</v>
      </c>
      <c r="E6">
        <v>1</v>
      </c>
      <c r="F6">
        <v>1</v>
      </c>
      <c r="G6">
        <v>1</v>
      </c>
      <c r="H6">
        <v>1</v>
      </c>
      <c r="I6">
        <v>1</v>
      </c>
      <c r="J6">
        <v>1</v>
      </c>
      <c r="K6">
        <v>1</v>
      </c>
      <c r="L6">
        <v>1</v>
      </c>
      <c r="M6">
        <f t="shared" si="0"/>
        <v>1</v>
      </c>
      <c r="N6" s="22">
        <f t="shared" si="1"/>
        <v>0</v>
      </c>
    </row>
    <row r="7" spans="1:14">
      <c r="A7">
        <v>5</v>
      </c>
      <c r="B7" t="s">
        <v>271</v>
      </c>
      <c r="C7">
        <v>5</v>
      </c>
      <c r="D7">
        <v>5</v>
      </c>
      <c r="E7">
        <v>5</v>
      </c>
      <c r="F7">
        <v>5</v>
      </c>
      <c r="G7">
        <v>5</v>
      </c>
      <c r="H7">
        <v>5</v>
      </c>
      <c r="I7">
        <v>5</v>
      </c>
      <c r="J7">
        <v>5</v>
      </c>
      <c r="K7">
        <v>5</v>
      </c>
      <c r="L7">
        <v>5</v>
      </c>
      <c r="M7">
        <f t="shared" si="0"/>
        <v>5</v>
      </c>
      <c r="N7" s="22">
        <f t="shared" si="1"/>
        <v>0</v>
      </c>
    </row>
    <row r="8" spans="1:14">
      <c r="A8">
        <v>6</v>
      </c>
      <c r="B8" t="s">
        <v>272</v>
      </c>
      <c r="C8">
        <v>1</v>
      </c>
      <c r="D8">
        <v>1</v>
      </c>
      <c r="E8">
        <v>1</v>
      </c>
      <c r="F8">
        <v>1</v>
      </c>
      <c r="G8">
        <v>1</v>
      </c>
      <c r="H8">
        <v>1</v>
      </c>
      <c r="I8">
        <v>1</v>
      </c>
      <c r="J8">
        <v>1</v>
      </c>
      <c r="K8">
        <v>1</v>
      </c>
      <c r="L8">
        <v>1</v>
      </c>
      <c r="M8">
        <f t="shared" si="0"/>
        <v>1</v>
      </c>
      <c r="N8" s="22">
        <f t="shared" si="1"/>
        <v>0</v>
      </c>
    </row>
    <row r="9" spans="1:14">
      <c r="A9">
        <v>7</v>
      </c>
      <c r="B9" t="s">
        <v>273</v>
      </c>
      <c r="C9">
        <v>5</v>
      </c>
      <c r="D9">
        <v>5</v>
      </c>
      <c r="E9">
        <v>5</v>
      </c>
      <c r="F9">
        <v>5</v>
      </c>
      <c r="G9">
        <v>5</v>
      </c>
      <c r="H9">
        <v>5</v>
      </c>
      <c r="I9">
        <v>5</v>
      </c>
      <c r="J9">
        <v>5</v>
      </c>
      <c r="K9">
        <v>5</v>
      </c>
      <c r="L9">
        <v>5</v>
      </c>
      <c r="M9">
        <f t="shared" si="0"/>
        <v>5</v>
      </c>
      <c r="N9" s="22">
        <f t="shared" si="1"/>
        <v>0</v>
      </c>
    </row>
    <row r="10" spans="1:14">
      <c r="A10">
        <v>8</v>
      </c>
      <c r="B10" t="s">
        <v>274</v>
      </c>
      <c r="C10">
        <v>1</v>
      </c>
      <c r="D10">
        <v>1</v>
      </c>
      <c r="E10">
        <v>1</v>
      </c>
      <c r="F10">
        <v>1</v>
      </c>
      <c r="G10">
        <v>1</v>
      </c>
      <c r="H10">
        <v>1</v>
      </c>
      <c r="I10">
        <v>1</v>
      </c>
      <c r="J10">
        <v>1</v>
      </c>
      <c r="K10">
        <v>1</v>
      </c>
      <c r="L10">
        <v>1</v>
      </c>
      <c r="M10">
        <f t="shared" si="0"/>
        <v>1</v>
      </c>
      <c r="N10" s="22">
        <f t="shared" si="1"/>
        <v>0</v>
      </c>
    </row>
    <row r="11" spans="1:14">
      <c r="A11">
        <v>9</v>
      </c>
      <c r="B11" t="s">
        <v>275</v>
      </c>
      <c r="C11">
        <v>5</v>
      </c>
      <c r="D11">
        <v>5</v>
      </c>
      <c r="E11">
        <v>5</v>
      </c>
      <c r="F11">
        <v>5</v>
      </c>
      <c r="G11">
        <v>5</v>
      </c>
      <c r="H11">
        <v>5</v>
      </c>
      <c r="I11">
        <v>5</v>
      </c>
      <c r="J11">
        <v>5</v>
      </c>
      <c r="K11">
        <v>5</v>
      </c>
      <c r="L11">
        <v>5</v>
      </c>
      <c r="M11">
        <f t="shared" si="0"/>
        <v>5</v>
      </c>
      <c r="N11" s="22">
        <f t="shared" si="1"/>
        <v>0</v>
      </c>
    </row>
    <row r="12" spans="1:14">
      <c r="A12">
        <v>10</v>
      </c>
      <c r="B12" t="s">
        <v>276</v>
      </c>
      <c r="C12">
        <v>1</v>
      </c>
      <c r="D12">
        <v>1</v>
      </c>
      <c r="E12">
        <v>1</v>
      </c>
      <c r="F12">
        <v>1</v>
      </c>
      <c r="G12">
        <v>1</v>
      </c>
      <c r="H12">
        <v>1</v>
      </c>
      <c r="I12">
        <v>1</v>
      </c>
      <c r="J12">
        <v>1</v>
      </c>
      <c r="K12">
        <v>1</v>
      </c>
      <c r="L12">
        <v>1</v>
      </c>
      <c r="M12">
        <f t="shared" si="0"/>
        <v>1</v>
      </c>
      <c r="N12" s="22">
        <f t="shared" si="1"/>
        <v>0</v>
      </c>
    </row>
    <row r="13" spans="1:14">
      <c r="N13" s="22"/>
    </row>
    <row r="14" spans="1:14">
      <c r="C14" t="s">
        <v>292</v>
      </c>
      <c r="D14" t="s">
        <v>293</v>
      </c>
      <c r="E14" t="s">
        <v>294</v>
      </c>
      <c r="F14" t="s">
        <v>295</v>
      </c>
      <c r="G14" t="s">
        <v>296</v>
      </c>
      <c r="H14" t="s">
        <v>297</v>
      </c>
      <c r="I14" t="s">
        <v>298</v>
      </c>
      <c r="J14" t="s">
        <v>299</v>
      </c>
      <c r="K14" t="s">
        <v>300</v>
      </c>
      <c r="L14" t="s">
        <v>301</v>
      </c>
      <c r="N14" s="22"/>
    </row>
    <row r="15" spans="1:14">
      <c r="A15">
        <v>1</v>
      </c>
      <c r="B15" t="s">
        <v>267</v>
      </c>
      <c r="C15">
        <f>C3-1</f>
        <v>4</v>
      </c>
      <c r="D15">
        <f t="shared" ref="D15:L15" si="2">D3-1</f>
        <v>4</v>
      </c>
      <c r="E15">
        <f t="shared" si="2"/>
        <v>4</v>
      </c>
      <c r="F15">
        <f t="shared" si="2"/>
        <v>4</v>
      </c>
      <c r="G15">
        <f t="shared" si="2"/>
        <v>4</v>
      </c>
      <c r="H15">
        <f t="shared" si="2"/>
        <v>4</v>
      </c>
      <c r="I15">
        <f t="shared" si="2"/>
        <v>4</v>
      </c>
      <c r="J15">
        <f t="shared" si="2"/>
        <v>4</v>
      </c>
      <c r="K15">
        <f t="shared" si="2"/>
        <v>4</v>
      </c>
      <c r="L15">
        <f t="shared" si="2"/>
        <v>4</v>
      </c>
      <c r="N15" s="22"/>
    </row>
    <row r="16" spans="1:14">
      <c r="A16">
        <v>2</v>
      </c>
      <c r="B16" t="s">
        <v>268</v>
      </c>
      <c r="C16">
        <f>5-C4</f>
        <v>4</v>
      </c>
      <c r="D16">
        <f t="shared" ref="D16:L16" si="3">5-D4</f>
        <v>4</v>
      </c>
      <c r="E16">
        <f t="shared" si="3"/>
        <v>4</v>
      </c>
      <c r="F16">
        <f t="shared" si="3"/>
        <v>4</v>
      </c>
      <c r="G16">
        <f t="shared" si="3"/>
        <v>4</v>
      </c>
      <c r="H16">
        <f t="shared" si="3"/>
        <v>4</v>
      </c>
      <c r="I16">
        <f t="shared" si="3"/>
        <v>4</v>
      </c>
      <c r="J16">
        <f t="shared" si="3"/>
        <v>4</v>
      </c>
      <c r="K16">
        <f t="shared" si="3"/>
        <v>4</v>
      </c>
      <c r="L16">
        <f t="shared" si="3"/>
        <v>4</v>
      </c>
      <c r="N16" s="22"/>
    </row>
    <row r="17" spans="1:14">
      <c r="A17">
        <v>3</v>
      </c>
      <c r="B17" t="s">
        <v>269</v>
      </c>
      <c r="C17">
        <f>C5-1</f>
        <v>4</v>
      </c>
      <c r="D17">
        <f t="shared" ref="D17:L17" si="4">D5-1</f>
        <v>4</v>
      </c>
      <c r="E17">
        <f t="shared" si="4"/>
        <v>4</v>
      </c>
      <c r="F17">
        <f t="shared" si="4"/>
        <v>4</v>
      </c>
      <c r="G17">
        <f t="shared" si="4"/>
        <v>4</v>
      </c>
      <c r="H17">
        <f t="shared" si="4"/>
        <v>4</v>
      </c>
      <c r="I17">
        <f t="shared" si="4"/>
        <v>4</v>
      </c>
      <c r="J17">
        <f t="shared" si="4"/>
        <v>4</v>
      </c>
      <c r="K17">
        <f t="shared" si="4"/>
        <v>4</v>
      </c>
      <c r="L17">
        <f t="shared" si="4"/>
        <v>4</v>
      </c>
      <c r="N17" s="22"/>
    </row>
    <row r="18" spans="1:14">
      <c r="A18">
        <v>4</v>
      </c>
      <c r="B18" t="s">
        <v>270</v>
      </c>
      <c r="C18">
        <f>5-C6</f>
        <v>4</v>
      </c>
      <c r="D18">
        <f t="shared" ref="D18:L18" si="5">5-D6</f>
        <v>4</v>
      </c>
      <c r="E18">
        <f t="shared" si="5"/>
        <v>4</v>
      </c>
      <c r="F18">
        <f t="shared" si="5"/>
        <v>4</v>
      </c>
      <c r="G18">
        <f t="shared" si="5"/>
        <v>4</v>
      </c>
      <c r="H18">
        <f t="shared" si="5"/>
        <v>4</v>
      </c>
      <c r="I18">
        <f t="shared" si="5"/>
        <v>4</v>
      </c>
      <c r="J18">
        <f t="shared" si="5"/>
        <v>4</v>
      </c>
      <c r="K18">
        <f t="shared" si="5"/>
        <v>4</v>
      </c>
      <c r="L18">
        <f t="shared" si="5"/>
        <v>4</v>
      </c>
      <c r="N18" s="22"/>
    </row>
    <row r="19" spans="1:14">
      <c r="A19">
        <v>5</v>
      </c>
      <c r="B19" t="s">
        <v>271</v>
      </c>
      <c r="C19">
        <f>C7-1</f>
        <v>4</v>
      </c>
      <c r="D19">
        <f t="shared" ref="D19:L19" si="6">D7-1</f>
        <v>4</v>
      </c>
      <c r="E19">
        <f t="shared" si="6"/>
        <v>4</v>
      </c>
      <c r="F19">
        <f t="shared" si="6"/>
        <v>4</v>
      </c>
      <c r="G19">
        <f t="shared" si="6"/>
        <v>4</v>
      </c>
      <c r="H19">
        <f t="shared" si="6"/>
        <v>4</v>
      </c>
      <c r="I19">
        <f t="shared" si="6"/>
        <v>4</v>
      </c>
      <c r="J19">
        <f t="shared" si="6"/>
        <v>4</v>
      </c>
      <c r="K19">
        <f t="shared" si="6"/>
        <v>4</v>
      </c>
      <c r="L19">
        <f t="shared" si="6"/>
        <v>4</v>
      </c>
      <c r="N19" s="22"/>
    </row>
    <row r="20" spans="1:14">
      <c r="A20">
        <v>6</v>
      </c>
      <c r="B20" t="s">
        <v>272</v>
      </c>
      <c r="C20">
        <f>5-C8</f>
        <v>4</v>
      </c>
      <c r="D20">
        <f t="shared" ref="D20:L20" si="7">5-D8</f>
        <v>4</v>
      </c>
      <c r="E20">
        <f t="shared" si="7"/>
        <v>4</v>
      </c>
      <c r="F20">
        <f t="shared" si="7"/>
        <v>4</v>
      </c>
      <c r="G20">
        <f t="shared" si="7"/>
        <v>4</v>
      </c>
      <c r="H20">
        <f t="shared" si="7"/>
        <v>4</v>
      </c>
      <c r="I20">
        <f t="shared" si="7"/>
        <v>4</v>
      </c>
      <c r="J20">
        <f t="shared" si="7"/>
        <v>4</v>
      </c>
      <c r="K20">
        <f t="shared" si="7"/>
        <v>4</v>
      </c>
      <c r="L20">
        <f t="shared" si="7"/>
        <v>4</v>
      </c>
      <c r="N20" s="22"/>
    </row>
    <row r="21" spans="1:14">
      <c r="A21">
        <v>7</v>
      </c>
      <c r="B21" t="s">
        <v>273</v>
      </c>
      <c r="C21">
        <f>C9-1</f>
        <v>4</v>
      </c>
      <c r="D21">
        <f t="shared" ref="D21:L21" si="8">D9-1</f>
        <v>4</v>
      </c>
      <c r="E21">
        <f t="shared" si="8"/>
        <v>4</v>
      </c>
      <c r="F21">
        <f t="shared" si="8"/>
        <v>4</v>
      </c>
      <c r="G21">
        <f t="shared" si="8"/>
        <v>4</v>
      </c>
      <c r="H21">
        <f t="shared" si="8"/>
        <v>4</v>
      </c>
      <c r="I21">
        <f t="shared" si="8"/>
        <v>4</v>
      </c>
      <c r="J21">
        <f t="shared" si="8"/>
        <v>4</v>
      </c>
      <c r="K21">
        <f t="shared" si="8"/>
        <v>4</v>
      </c>
      <c r="L21">
        <f t="shared" si="8"/>
        <v>4</v>
      </c>
      <c r="N21" s="22"/>
    </row>
    <row r="22" spans="1:14">
      <c r="A22">
        <v>8</v>
      </c>
      <c r="B22" t="s">
        <v>274</v>
      </c>
      <c r="C22">
        <f>5-C10</f>
        <v>4</v>
      </c>
      <c r="D22">
        <f t="shared" ref="D22:L22" si="9">5-D10</f>
        <v>4</v>
      </c>
      <c r="E22">
        <f t="shared" si="9"/>
        <v>4</v>
      </c>
      <c r="F22">
        <f t="shared" si="9"/>
        <v>4</v>
      </c>
      <c r="G22">
        <f t="shared" si="9"/>
        <v>4</v>
      </c>
      <c r="H22">
        <f t="shared" si="9"/>
        <v>4</v>
      </c>
      <c r="I22">
        <f t="shared" si="9"/>
        <v>4</v>
      </c>
      <c r="J22">
        <f t="shared" si="9"/>
        <v>4</v>
      </c>
      <c r="K22">
        <f t="shared" si="9"/>
        <v>4</v>
      </c>
      <c r="L22">
        <f t="shared" si="9"/>
        <v>4</v>
      </c>
      <c r="N22" s="22"/>
    </row>
    <row r="23" spans="1:14">
      <c r="A23">
        <v>9</v>
      </c>
      <c r="B23" t="s">
        <v>275</v>
      </c>
      <c r="C23">
        <f>C11-1</f>
        <v>4</v>
      </c>
      <c r="D23">
        <f t="shared" ref="D23:L23" si="10">D11-1</f>
        <v>4</v>
      </c>
      <c r="E23">
        <f t="shared" si="10"/>
        <v>4</v>
      </c>
      <c r="F23">
        <f t="shared" si="10"/>
        <v>4</v>
      </c>
      <c r="G23">
        <f t="shared" si="10"/>
        <v>4</v>
      </c>
      <c r="H23">
        <f t="shared" si="10"/>
        <v>4</v>
      </c>
      <c r="I23">
        <f t="shared" si="10"/>
        <v>4</v>
      </c>
      <c r="J23">
        <f t="shared" si="10"/>
        <v>4</v>
      </c>
      <c r="K23">
        <f t="shared" si="10"/>
        <v>4</v>
      </c>
      <c r="L23">
        <f t="shared" si="10"/>
        <v>4</v>
      </c>
      <c r="N23" s="22"/>
    </row>
    <row r="24" spans="1:14">
      <c r="A24">
        <v>10</v>
      </c>
      <c r="B24" t="s">
        <v>276</v>
      </c>
      <c r="C24">
        <f>5-C12</f>
        <v>4</v>
      </c>
      <c r="D24">
        <f t="shared" ref="D24:L24" si="11">5-D12</f>
        <v>4</v>
      </c>
      <c r="E24">
        <f t="shared" si="11"/>
        <v>4</v>
      </c>
      <c r="F24">
        <f t="shared" si="11"/>
        <v>4</v>
      </c>
      <c r="G24">
        <f t="shared" si="11"/>
        <v>4</v>
      </c>
      <c r="H24">
        <f t="shared" si="11"/>
        <v>4</v>
      </c>
      <c r="I24">
        <f t="shared" si="11"/>
        <v>4</v>
      </c>
      <c r="J24">
        <f t="shared" si="11"/>
        <v>4</v>
      </c>
      <c r="K24">
        <f t="shared" si="11"/>
        <v>4</v>
      </c>
      <c r="L24">
        <f t="shared" si="11"/>
        <v>4</v>
      </c>
      <c r="N24" s="22"/>
    </row>
    <row r="25" spans="1:14">
      <c r="C25">
        <f>SUM(C15:C24)</f>
        <v>40</v>
      </c>
      <c r="D25">
        <f t="shared" ref="D25:L25" si="12">SUM(D15:D24)</f>
        <v>40</v>
      </c>
      <c r="E25">
        <f t="shared" si="12"/>
        <v>40</v>
      </c>
      <c r="F25">
        <f t="shared" si="12"/>
        <v>40</v>
      </c>
      <c r="G25">
        <f t="shared" si="12"/>
        <v>40</v>
      </c>
      <c r="H25">
        <f t="shared" si="12"/>
        <v>40</v>
      </c>
      <c r="I25">
        <f t="shared" si="12"/>
        <v>40</v>
      </c>
      <c r="J25">
        <f t="shared" si="12"/>
        <v>40</v>
      </c>
      <c r="K25">
        <f t="shared" si="12"/>
        <v>40</v>
      </c>
      <c r="L25">
        <f t="shared" si="12"/>
        <v>40</v>
      </c>
      <c r="N25" s="22"/>
    </row>
    <row r="26" spans="1:14">
      <c r="C26">
        <v>2.5</v>
      </c>
      <c r="D26">
        <v>2.5</v>
      </c>
      <c r="E26">
        <v>2.5</v>
      </c>
      <c r="F26">
        <v>2.5</v>
      </c>
      <c r="G26">
        <v>2.5</v>
      </c>
      <c r="H26">
        <v>2.5</v>
      </c>
      <c r="I26">
        <v>2.5</v>
      </c>
      <c r="J26">
        <v>2.5</v>
      </c>
      <c r="K26">
        <v>2.5</v>
      </c>
      <c r="L26">
        <v>2.5</v>
      </c>
      <c r="N26" s="22"/>
    </row>
    <row r="27" spans="1:14">
      <c r="B27" t="s">
        <v>302</v>
      </c>
      <c r="C27">
        <f>C25*C26</f>
        <v>100</v>
      </c>
      <c r="D27">
        <f t="shared" ref="D27:L27" si="13">D25*D26</f>
        <v>100</v>
      </c>
      <c r="E27">
        <f t="shared" si="13"/>
        <v>100</v>
      </c>
      <c r="F27">
        <f t="shared" si="13"/>
        <v>100</v>
      </c>
      <c r="G27">
        <f t="shared" si="13"/>
        <v>100</v>
      </c>
      <c r="H27">
        <f t="shared" si="13"/>
        <v>100</v>
      </c>
      <c r="I27">
        <f t="shared" si="13"/>
        <v>100</v>
      </c>
      <c r="J27">
        <f t="shared" si="13"/>
        <v>100</v>
      </c>
      <c r="K27">
        <f t="shared" si="13"/>
        <v>100</v>
      </c>
      <c r="L27">
        <f t="shared" si="13"/>
        <v>100</v>
      </c>
      <c r="N27" s="22"/>
    </row>
    <row r="28" spans="1:14">
      <c r="N28" s="22"/>
    </row>
    <row r="29" spans="1:14">
      <c r="A29" t="s">
        <v>265</v>
      </c>
      <c r="B29" t="s">
        <v>266</v>
      </c>
      <c r="C29" t="s">
        <v>292</v>
      </c>
      <c r="D29" t="s">
        <v>293</v>
      </c>
      <c r="E29" t="s">
        <v>294</v>
      </c>
      <c r="F29" t="s">
        <v>295</v>
      </c>
      <c r="G29" t="s">
        <v>296</v>
      </c>
      <c r="H29" t="s">
        <v>297</v>
      </c>
      <c r="I29" t="s">
        <v>298</v>
      </c>
      <c r="J29" t="s">
        <v>299</v>
      </c>
      <c r="K29" t="s">
        <v>300</v>
      </c>
      <c r="L29" t="s">
        <v>301</v>
      </c>
      <c r="M29" t="s">
        <v>290</v>
      </c>
      <c r="N29" t="s">
        <v>291</v>
      </c>
    </row>
    <row r="30" spans="1:14">
      <c r="A30">
        <v>1</v>
      </c>
      <c r="B30" t="s">
        <v>277</v>
      </c>
      <c r="C30">
        <v>5</v>
      </c>
      <c r="D30">
        <v>5</v>
      </c>
      <c r="E30">
        <v>5</v>
      </c>
      <c r="F30">
        <v>5</v>
      </c>
      <c r="G30">
        <v>5</v>
      </c>
      <c r="H30">
        <v>5</v>
      </c>
      <c r="I30">
        <v>5</v>
      </c>
      <c r="J30">
        <v>5</v>
      </c>
      <c r="K30">
        <v>5</v>
      </c>
      <c r="L30">
        <v>5</v>
      </c>
      <c r="M30">
        <f>AVERAGE(C30:L30)</f>
        <v>5</v>
      </c>
      <c r="N30" s="22">
        <f t="shared" si="1"/>
        <v>0</v>
      </c>
    </row>
    <row r="31" spans="1:14">
      <c r="A31">
        <v>2</v>
      </c>
      <c r="B31" s="20" t="s">
        <v>278</v>
      </c>
      <c r="C31">
        <v>5</v>
      </c>
      <c r="D31">
        <v>5</v>
      </c>
      <c r="E31">
        <v>5</v>
      </c>
      <c r="F31">
        <v>5</v>
      </c>
      <c r="G31">
        <v>5</v>
      </c>
      <c r="H31">
        <v>5</v>
      </c>
      <c r="I31">
        <v>5</v>
      </c>
      <c r="J31">
        <v>5</v>
      </c>
      <c r="K31">
        <v>5</v>
      </c>
      <c r="L31">
        <v>5</v>
      </c>
      <c r="M31">
        <f t="shared" ref="M31:M33" si="14">AVERAGE(C31:L31)</f>
        <v>5</v>
      </c>
      <c r="N31" s="22">
        <f t="shared" si="1"/>
        <v>0</v>
      </c>
    </row>
    <row r="32" spans="1:14">
      <c r="A32">
        <v>3</v>
      </c>
      <c r="B32" s="20" t="s">
        <v>279</v>
      </c>
      <c r="C32">
        <v>5</v>
      </c>
      <c r="D32">
        <v>5</v>
      </c>
      <c r="E32">
        <v>5</v>
      </c>
      <c r="F32">
        <v>5</v>
      </c>
      <c r="G32">
        <v>5</v>
      </c>
      <c r="H32">
        <v>5</v>
      </c>
      <c r="I32">
        <v>5</v>
      </c>
      <c r="J32">
        <v>5</v>
      </c>
      <c r="K32">
        <v>5</v>
      </c>
      <c r="L32">
        <v>5</v>
      </c>
      <c r="M32">
        <f t="shared" si="14"/>
        <v>5</v>
      </c>
      <c r="N32" s="22">
        <f t="shared" si="1"/>
        <v>0</v>
      </c>
    </row>
    <row r="33" spans="1:14">
      <c r="A33">
        <v>4</v>
      </c>
      <c r="B33" s="21" t="s">
        <v>280</v>
      </c>
      <c r="C33">
        <v>5</v>
      </c>
      <c r="D33">
        <v>5</v>
      </c>
      <c r="E33">
        <v>5</v>
      </c>
      <c r="F33">
        <v>5</v>
      </c>
      <c r="G33">
        <v>5</v>
      </c>
      <c r="H33">
        <v>5</v>
      </c>
      <c r="I33">
        <v>5</v>
      </c>
      <c r="J33">
        <v>5</v>
      </c>
      <c r="K33">
        <v>5</v>
      </c>
      <c r="L33">
        <v>5</v>
      </c>
      <c r="M33">
        <f t="shared" si="14"/>
        <v>5</v>
      </c>
      <c r="N33" s="22">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E20"/>
  <sheetViews>
    <sheetView zoomScale="85" zoomScaleNormal="85" workbookViewId="0">
      <selection activeCell="B19" sqref="B19:C19"/>
    </sheetView>
  </sheetViews>
  <sheetFormatPr baseColWidth="10" defaultRowHeight="15"/>
  <cols>
    <col min="2" max="2" width="17.85546875" customWidth="1"/>
    <col min="3" max="3" width="51.42578125" customWidth="1"/>
    <col min="4" max="4" width="20.85546875" customWidth="1"/>
  </cols>
  <sheetData>
    <row r="6" spans="2:5" ht="30">
      <c r="B6" s="12" t="s">
        <v>42</v>
      </c>
      <c r="C6" s="13" t="s">
        <v>61</v>
      </c>
      <c r="D6" s="13" t="s">
        <v>57</v>
      </c>
      <c r="E6" t="s">
        <v>14</v>
      </c>
    </row>
    <row r="7" spans="2:5">
      <c r="B7" s="13" t="s">
        <v>43</v>
      </c>
      <c r="C7" s="1" t="s">
        <v>3</v>
      </c>
      <c r="D7" s="14" t="s">
        <v>58</v>
      </c>
      <c r="E7">
        <v>1</v>
      </c>
    </row>
    <row r="8" spans="2:5">
      <c r="B8" s="13" t="s">
        <v>44</v>
      </c>
      <c r="C8" s="1" t="s">
        <v>4</v>
      </c>
      <c r="D8" s="14" t="s">
        <v>58</v>
      </c>
      <c r="E8">
        <v>2</v>
      </c>
    </row>
    <row r="9" spans="2:5">
      <c r="B9" s="13" t="s">
        <v>45</v>
      </c>
      <c r="C9" s="1" t="s">
        <v>5</v>
      </c>
      <c r="D9" s="14" t="s">
        <v>58</v>
      </c>
      <c r="E9">
        <v>2</v>
      </c>
    </row>
    <row r="10" spans="2:5">
      <c r="B10" s="13" t="s">
        <v>46</v>
      </c>
      <c r="C10" s="1" t="s">
        <v>12</v>
      </c>
      <c r="D10" s="14" t="s">
        <v>58</v>
      </c>
      <c r="E10">
        <v>2</v>
      </c>
    </row>
    <row r="11" spans="2:5">
      <c r="B11" s="13" t="s">
        <v>47</v>
      </c>
      <c r="C11" s="1" t="s">
        <v>226</v>
      </c>
      <c r="D11" s="14" t="s">
        <v>58</v>
      </c>
      <c r="E11">
        <v>3</v>
      </c>
    </row>
    <row r="12" spans="2:5">
      <c r="B12" s="13" t="s">
        <v>48</v>
      </c>
      <c r="C12" s="1" t="s">
        <v>11</v>
      </c>
      <c r="D12" s="14" t="s">
        <v>58</v>
      </c>
      <c r="E12">
        <v>3</v>
      </c>
    </row>
    <row r="13" spans="2:5">
      <c r="B13" s="13" t="s">
        <v>49</v>
      </c>
      <c r="C13" s="1" t="s">
        <v>227</v>
      </c>
      <c r="D13" s="14" t="s">
        <v>58</v>
      </c>
      <c r="E13">
        <v>4</v>
      </c>
    </row>
    <row r="14" spans="2:5">
      <c r="B14" s="13" t="s">
        <v>50</v>
      </c>
      <c r="C14" s="1" t="s">
        <v>228</v>
      </c>
      <c r="D14" s="14" t="s">
        <v>58</v>
      </c>
      <c r="E14">
        <v>5</v>
      </c>
    </row>
    <row r="15" spans="2:5">
      <c r="B15" s="13" t="s">
        <v>51</v>
      </c>
      <c r="C15" s="1" t="s">
        <v>229</v>
      </c>
      <c r="D15" s="14" t="s">
        <v>58</v>
      </c>
      <c r="E15">
        <v>6</v>
      </c>
    </row>
    <row r="16" spans="2:5">
      <c r="B16" s="13" t="s">
        <v>52</v>
      </c>
      <c r="C16" s="1" t="s">
        <v>230</v>
      </c>
      <c r="D16" s="14" t="s">
        <v>58</v>
      </c>
      <c r="E16">
        <v>6</v>
      </c>
    </row>
    <row r="17" spans="2:5">
      <c r="B17" s="13" t="s">
        <v>53</v>
      </c>
      <c r="C17" s="1" t="s">
        <v>231</v>
      </c>
      <c r="D17" s="14" t="s">
        <v>58</v>
      </c>
      <c r="E17">
        <v>6</v>
      </c>
    </row>
    <row r="18" spans="2:5">
      <c r="B18" s="13" t="s">
        <v>54</v>
      </c>
      <c r="C18" s="1" t="s">
        <v>232</v>
      </c>
      <c r="D18" s="14" t="s">
        <v>58</v>
      </c>
      <c r="E18">
        <v>6</v>
      </c>
    </row>
    <row r="19" spans="2:5">
      <c r="B19" s="13" t="s">
        <v>55</v>
      </c>
      <c r="C19" s="1" t="s">
        <v>233</v>
      </c>
      <c r="D19" s="14" t="s">
        <v>58</v>
      </c>
      <c r="E19">
        <v>7</v>
      </c>
    </row>
    <row r="20" spans="2:5">
      <c r="B20" s="13" t="s">
        <v>56</v>
      </c>
      <c r="C20" t="s">
        <v>60</v>
      </c>
      <c r="D20" s="14" t="s">
        <v>59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zoomScaleNormal="100" workbookViewId="0">
      <selection activeCell="F19" sqref="F19"/>
    </sheetView>
  </sheetViews>
  <sheetFormatPr baseColWidth="10" defaultRowHeight="15"/>
  <cols>
    <col min="2" max="2" width="8" bestFit="1" customWidth="1"/>
    <col min="3" max="3" width="24.5703125" customWidth="1"/>
    <col min="4" max="4" width="30.7109375" customWidth="1"/>
    <col min="5" max="5" width="31.140625" customWidth="1"/>
    <col min="6" max="6" width="20.28515625" bestFit="1" customWidth="1"/>
  </cols>
  <sheetData>
    <row r="2" spans="2:6">
      <c r="B2" s="15" t="s">
        <v>43</v>
      </c>
      <c r="C2" s="25" t="s">
        <v>3</v>
      </c>
      <c r="D2" s="25"/>
      <c r="E2" s="25"/>
      <c r="F2" s="25"/>
    </row>
    <row r="3" spans="2:6">
      <c r="B3" s="15" t="s">
        <v>71</v>
      </c>
      <c r="C3" s="15" t="s">
        <v>64</v>
      </c>
      <c r="D3" s="15" t="s">
        <v>69</v>
      </c>
      <c r="E3" s="15" t="s">
        <v>70</v>
      </c>
      <c r="F3" s="15" t="s">
        <v>67</v>
      </c>
    </row>
    <row r="4" spans="2:6">
      <c r="B4">
        <v>1</v>
      </c>
      <c r="C4" t="s">
        <v>65</v>
      </c>
      <c r="D4" t="s">
        <v>66</v>
      </c>
      <c r="E4" t="s">
        <v>66</v>
      </c>
      <c r="F4" t="s">
        <v>68</v>
      </c>
    </row>
    <row r="5" spans="2:6">
      <c r="B5">
        <v>2</v>
      </c>
      <c r="C5" t="s">
        <v>62</v>
      </c>
      <c r="D5" t="s">
        <v>63</v>
      </c>
      <c r="E5" t="s">
        <v>63</v>
      </c>
      <c r="F5" t="s">
        <v>68</v>
      </c>
    </row>
    <row r="6" spans="2:6">
      <c r="B6">
        <v>3</v>
      </c>
      <c r="C6" t="s">
        <v>73</v>
      </c>
      <c r="D6" t="s">
        <v>72</v>
      </c>
      <c r="E6" t="s">
        <v>72</v>
      </c>
      <c r="F6" t="s">
        <v>68</v>
      </c>
    </row>
    <row r="7" spans="2:6">
      <c r="B7">
        <v>4</v>
      </c>
      <c r="C7" t="s">
        <v>76</v>
      </c>
      <c r="D7" t="s">
        <v>74</v>
      </c>
      <c r="E7" t="s">
        <v>74</v>
      </c>
      <c r="F7" t="s">
        <v>68</v>
      </c>
    </row>
    <row r="8" spans="2:6">
      <c r="B8">
        <v>5</v>
      </c>
      <c r="C8" t="s">
        <v>77</v>
      </c>
      <c r="D8" t="s">
        <v>75</v>
      </c>
      <c r="E8" t="s">
        <v>75</v>
      </c>
      <c r="F8" t="s">
        <v>68</v>
      </c>
    </row>
    <row r="13" spans="2:6">
      <c r="E13" t="s">
        <v>225</v>
      </c>
    </row>
  </sheetData>
  <mergeCells count="1">
    <mergeCell ref="C2:F2"/>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zoomScale="70" zoomScaleNormal="70" workbookViewId="0">
      <selection activeCell="B2" sqref="B2"/>
    </sheetView>
  </sheetViews>
  <sheetFormatPr baseColWidth="10" defaultRowHeight="15"/>
  <cols>
    <col min="3" max="3" width="40.42578125" customWidth="1"/>
    <col min="4" max="4" width="37.85546875" bestFit="1" customWidth="1"/>
    <col min="5" max="5" width="40.28515625" customWidth="1"/>
    <col min="6" max="6" width="20.28515625" bestFit="1" customWidth="1"/>
  </cols>
  <sheetData>
    <row r="2" spans="2:6">
      <c r="B2" s="15" t="s">
        <v>44</v>
      </c>
      <c r="C2" s="25" t="s">
        <v>4</v>
      </c>
      <c r="D2" s="25"/>
      <c r="E2" s="25"/>
      <c r="F2" s="25"/>
    </row>
    <row r="3" spans="2:6">
      <c r="B3" t="s">
        <v>71</v>
      </c>
      <c r="C3" t="s">
        <v>64</v>
      </c>
      <c r="D3" t="s">
        <v>69</v>
      </c>
      <c r="E3" t="s">
        <v>70</v>
      </c>
      <c r="F3" t="s">
        <v>67</v>
      </c>
    </row>
    <row r="4" spans="2:6">
      <c r="B4">
        <v>1</v>
      </c>
      <c r="C4" t="s">
        <v>78</v>
      </c>
      <c r="D4" t="s">
        <v>79</v>
      </c>
      <c r="E4" t="s">
        <v>79</v>
      </c>
      <c r="F4" t="s">
        <v>68</v>
      </c>
    </row>
    <row r="5" spans="2:6">
      <c r="B5">
        <v>2</v>
      </c>
      <c r="C5" t="s">
        <v>80</v>
      </c>
      <c r="D5" t="s">
        <v>81</v>
      </c>
      <c r="E5" t="s">
        <v>81</v>
      </c>
      <c r="F5" t="s">
        <v>68</v>
      </c>
    </row>
    <row r="6" spans="2:6">
      <c r="B6">
        <v>3</v>
      </c>
      <c r="C6" t="s">
        <v>82</v>
      </c>
      <c r="D6" t="s">
        <v>83</v>
      </c>
      <c r="E6" t="s">
        <v>83</v>
      </c>
      <c r="F6" t="s">
        <v>68</v>
      </c>
    </row>
    <row r="7" spans="2:6">
      <c r="B7">
        <v>4</v>
      </c>
      <c r="C7" t="s">
        <v>84</v>
      </c>
      <c r="D7" t="s">
        <v>83</v>
      </c>
      <c r="E7" t="s">
        <v>83</v>
      </c>
      <c r="F7" t="s">
        <v>68</v>
      </c>
    </row>
  </sheetData>
  <mergeCells count="1">
    <mergeCell ref="C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topLeftCell="B1" zoomScale="70" zoomScaleNormal="70" workbookViewId="0">
      <selection activeCell="B2" sqref="B2"/>
    </sheetView>
  </sheetViews>
  <sheetFormatPr baseColWidth="10" defaultRowHeight="15"/>
  <cols>
    <col min="3" max="3" width="40.42578125" customWidth="1"/>
    <col min="4" max="5" width="57.140625" bestFit="1" customWidth="1"/>
    <col min="6" max="6" width="24.42578125" bestFit="1" customWidth="1"/>
  </cols>
  <sheetData>
    <row r="2" spans="2:6">
      <c r="B2" s="15" t="s">
        <v>45</v>
      </c>
      <c r="C2" s="25" t="s">
        <v>5</v>
      </c>
      <c r="D2" s="25"/>
      <c r="E2" s="25"/>
      <c r="F2" s="25"/>
    </row>
    <row r="3" spans="2:6">
      <c r="B3" s="15" t="s">
        <v>71</v>
      </c>
      <c r="C3" s="15" t="s">
        <v>64</v>
      </c>
      <c r="D3" s="15" t="s">
        <v>69</v>
      </c>
      <c r="E3" s="15" t="s">
        <v>70</v>
      </c>
      <c r="F3" s="15" t="s">
        <v>67</v>
      </c>
    </row>
    <row r="4" spans="2:6">
      <c r="B4">
        <v>1</v>
      </c>
      <c r="C4" t="s">
        <v>85</v>
      </c>
      <c r="D4" t="s">
        <v>79</v>
      </c>
      <c r="E4" t="s">
        <v>79</v>
      </c>
      <c r="F4" t="s">
        <v>68</v>
      </c>
    </row>
    <row r="5" spans="2:6">
      <c r="B5">
        <v>2</v>
      </c>
      <c r="C5" t="s">
        <v>87</v>
      </c>
      <c r="D5" t="s">
        <v>91</v>
      </c>
      <c r="E5" t="s">
        <v>91</v>
      </c>
      <c r="F5" t="s">
        <v>68</v>
      </c>
    </row>
    <row r="6" spans="2:6">
      <c r="B6">
        <v>3</v>
      </c>
      <c r="C6" t="s">
        <v>86</v>
      </c>
      <c r="D6" t="s">
        <v>93</v>
      </c>
      <c r="E6" t="s">
        <v>93</v>
      </c>
      <c r="F6" t="s">
        <v>68</v>
      </c>
    </row>
    <row r="7" spans="2:6">
      <c r="B7">
        <v>4</v>
      </c>
      <c r="C7" t="s">
        <v>88</v>
      </c>
      <c r="D7" t="s">
        <v>92</v>
      </c>
      <c r="E7" t="s">
        <v>92</v>
      </c>
      <c r="F7" t="s">
        <v>68</v>
      </c>
    </row>
    <row r="8" spans="2:6">
      <c r="B8">
        <v>5</v>
      </c>
      <c r="C8" t="s">
        <v>89</v>
      </c>
      <c r="D8" t="s">
        <v>94</v>
      </c>
      <c r="E8" t="s">
        <v>94</v>
      </c>
      <c r="F8" t="s">
        <v>68</v>
      </c>
    </row>
    <row r="9" spans="2:6">
      <c r="B9">
        <v>6</v>
      </c>
      <c r="C9" t="s">
        <v>90</v>
      </c>
      <c r="D9" t="s">
        <v>95</v>
      </c>
      <c r="E9" t="s">
        <v>95</v>
      </c>
      <c r="F9" t="s">
        <v>68</v>
      </c>
    </row>
    <row r="10" spans="2:6">
      <c r="B10">
        <v>7</v>
      </c>
      <c r="C10" t="s">
        <v>84</v>
      </c>
      <c r="D10" t="s">
        <v>83</v>
      </c>
      <c r="E10" t="s">
        <v>83</v>
      </c>
      <c r="F10" t="s">
        <v>68</v>
      </c>
    </row>
  </sheetData>
  <mergeCells count="1">
    <mergeCell ref="C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zoomScale="85" zoomScaleNormal="85" workbookViewId="0">
      <selection activeCell="C16" sqref="C16"/>
    </sheetView>
  </sheetViews>
  <sheetFormatPr baseColWidth="10" defaultRowHeight="15"/>
  <cols>
    <col min="3" max="3" width="45.28515625" bestFit="1" customWidth="1"/>
    <col min="4" max="5" width="36.5703125" bestFit="1" customWidth="1"/>
    <col min="6" max="6" width="18.85546875" bestFit="1" customWidth="1"/>
  </cols>
  <sheetData>
    <row r="2" spans="2:6">
      <c r="B2" s="15" t="s">
        <v>46</v>
      </c>
      <c r="C2" s="25" t="s">
        <v>12</v>
      </c>
      <c r="D2" s="25"/>
      <c r="E2" s="25"/>
      <c r="F2" s="25"/>
    </row>
    <row r="3" spans="2:6">
      <c r="B3" s="15" t="s">
        <v>234</v>
      </c>
      <c r="C3" s="15" t="s">
        <v>64</v>
      </c>
      <c r="D3" s="15" t="s">
        <v>69</v>
      </c>
      <c r="E3" s="15" t="s">
        <v>70</v>
      </c>
      <c r="F3" s="15" t="s">
        <v>67</v>
      </c>
    </row>
    <row r="4" spans="2:6">
      <c r="B4">
        <v>1</v>
      </c>
      <c r="C4" t="s">
        <v>85</v>
      </c>
      <c r="D4" t="s">
        <v>79</v>
      </c>
      <c r="E4" t="s">
        <v>79</v>
      </c>
      <c r="F4" t="s">
        <v>68</v>
      </c>
    </row>
    <row r="5" spans="2:6" ht="45">
      <c r="B5">
        <v>2</v>
      </c>
      <c r="C5" s="2" t="s">
        <v>168</v>
      </c>
      <c r="D5" t="s">
        <v>98</v>
      </c>
      <c r="E5" t="s">
        <v>98</v>
      </c>
      <c r="F5" t="s">
        <v>68</v>
      </c>
    </row>
    <row r="6" spans="2:6">
      <c r="B6">
        <v>3</v>
      </c>
      <c r="C6" t="s">
        <v>96</v>
      </c>
      <c r="D6" t="s">
        <v>97</v>
      </c>
      <c r="E6" t="s">
        <v>97</v>
      </c>
      <c r="F6" t="s">
        <v>68</v>
      </c>
    </row>
    <row r="7" spans="2:6">
      <c r="B7">
        <v>4</v>
      </c>
      <c r="C7" t="s">
        <v>99</v>
      </c>
      <c r="D7" s="2" t="s">
        <v>103</v>
      </c>
      <c r="E7" s="2" t="s">
        <v>103</v>
      </c>
      <c r="F7" t="s">
        <v>68</v>
      </c>
    </row>
    <row r="8" spans="2:6">
      <c r="B8">
        <v>5</v>
      </c>
      <c r="C8" t="s">
        <v>100</v>
      </c>
      <c r="D8" s="2" t="s">
        <v>104</v>
      </c>
      <c r="E8" s="2" t="s">
        <v>104</v>
      </c>
      <c r="F8" t="s">
        <v>68</v>
      </c>
    </row>
    <row r="9" spans="2:6">
      <c r="B9">
        <v>6</v>
      </c>
      <c r="C9" t="s">
        <v>101</v>
      </c>
      <c r="D9" s="2" t="s">
        <v>105</v>
      </c>
      <c r="E9" s="2" t="s">
        <v>105</v>
      </c>
      <c r="F9" t="s">
        <v>68</v>
      </c>
    </row>
    <row r="10" spans="2:6">
      <c r="B10">
        <v>7</v>
      </c>
      <c r="C10" t="s">
        <v>102</v>
      </c>
      <c r="D10" s="2" t="s">
        <v>106</v>
      </c>
      <c r="E10" s="2" t="s">
        <v>106</v>
      </c>
      <c r="F10" t="s">
        <v>68</v>
      </c>
    </row>
    <row r="11" spans="2:6">
      <c r="B11">
        <v>8</v>
      </c>
      <c r="C11" t="s">
        <v>84</v>
      </c>
      <c r="D11" t="s">
        <v>83</v>
      </c>
      <c r="E11" t="s">
        <v>83</v>
      </c>
      <c r="F11" t="s">
        <v>68</v>
      </c>
    </row>
  </sheetData>
  <mergeCells count="1">
    <mergeCell ref="C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zoomScale="85" zoomScaleNormal="85" workbookViewId="0">
      <selection activeCell="E23" sqref="E23"/>
    </sheetView>
  </sheetViews>
  <sheetFormatPr baseColWidth="10" defaultRowHeight="15"/>
  <cols>
    <col min="3" max="3" width="42" bestFit="1" customWidth="1"/>
    <col min="4" max="5" width="53.42578125" bestFit="1" customWidth="1"/>
    <col min="6" max="6" width="19.85546875" bestFit="1" customWidth="1"/>
  </cols>
  <sheetData>
    <row r="2" spans="2:6">
      <c r="B2" s="13" t="s">
        <v>47</v>
      </c>
      <c r="C2" s="25" t="s">
        <v>226</v>
      </c>
      <c r="D2" s="25"/>
      <c r="E2" s="25"/>
      <c r="F2" s="25"/>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108</v>
      </c>
      <c r="E6" t="s">
        <v>108</v>
      </c>
      <c r="F6" t="s">
        <v>68</v>
      </c>
    </row>
    <row r="7" spans="2:6">
      <c r="B7">
        <v>4</v>
      </c>
      <c r="C7" t="s">
        <v>112</v>
      </c>
      <c r="D7" t="s">
        <v>113</v>
      </c>
      <c r="E7" t="s">
        <v>113</v>
      </c>
      <c r="F7" t="s">
        <v>68</v>
      </c>
    </row>
    <row r="8" spans="2:6">
      <c r="B8">
        <v>5</v>
      </c>
      <c r="C8" t="s">
        <v>110</v>
      </c>
      <c r="D8" t="s">
        <v>111</v>
      </c>
      <c r="E8" t="s">
        <v>111</v>
      </c>
      <c r="F8" t="s">
        <v>68</v>
      </c>
    </row>
    <row r="9" spans="2:6">
      <c r="B9">
        <v>6</v>
      </c>
      <c r="C9" t="s">
        <v>107</v>
      </c>
      <c r="D9" s="2" t="s">
        <v>114</v>
      </c>
      <c r="E9" s="2" t="s">
        <v>114</v>
      </c>
      <c r="F9" t="s">
        <v>68</v>
      </c>
    </row>
    <row r="10" spans="2:6">
      <c r="B10">
        <v>7</v>
      </c>
      <c r="C10" t="s">
        <v>109</v>
      </c>
      <c r="D10" s="2" t="s">
        <v>114</v>
      </c>
      <c r="E10" s="2" t="s">
        <v>114</v>
      </c>
      <c r="F10" t="s">
        <v>68</v>
      </c>
    </row>
    <row r="11" spans="2:6">
      <c r="B11">
        <v>8</v>
      </c>
      <c r="C11" t="s">
        <v>109</v>
      </c>
      <c r="D11" s="2" t="s">
        <v>115</v>
      </c>
      <c r="E11" s="2" t="s">
        <v>115</v>
      </c>
      <c r="F11" t="s">
        <v>68</v>
      </c>
    </row>
    <row r="12" spans="2:6">
      <c r="B12">
        <v>9</v>
      </c>
      <c r="C12" t="s">
        <v>117</v>
      </c>
      <c r="D12" s="2" t="s">
        <v>116</v>
      </c>
      <c r="E12" s="2" t="s">
        <v>116</v>
      </c>
      <c r="F12" t="s">
        <v>68</v>
      </c>
    </row>
    <row r="13" spans="2:6">
      <c r="B13">
        <v>10</v>
      </c>
      <c r="C13" t="s">
        <v>119</v>
      </c>
      <c r="D13" s="2" t="s">
        <v>118</v>
      </c>
      <c r="E13" s="2" t="s">
        <v>118</v>
      </c>
      <c r="F13" t="s">
        <v>68</v>
      </c>
    </row>
    <row r="14" spans="2:6">
      <c r="B14">
        <v>11</v>
      </c>
      <c r="C14" t="s">
        <v>120</v>
      </c>
      <c r="D14" s="2" t="s">
        <v>121</v>
      </c>
      <c r="E14" s="2" t="s">
        <v>121</v>
      </c>
      <c r="F14" t="s">
        <v>68</v>
      </c>
    </row>
    <row r="15" spans="2:6" ht="15.75" thickBot="1">
      <c r="B15">
        <v>12</v>
      </c>
      <c r="C15" t="s">
        <v>122</v>
      </c>
      <c r="D15" s="2" t="s">
        <v>123</v>
      </c>
      <c r="E15" s="2" t="s">
        <v>123</v>
      </c>
      <c r="F15" t="s">
        <v>68</v>
      </c>
    </row>
    <row r="16" spans="2:6" ht="15.75" thickBot="1">
      <c r="B16">
        <v>13</v>
      </c>
      <c r="C16" s="16" t="s">
        <v>172</v>
      </c>
      <c r="D16" s="17" t="s">
        <v>236</v>
      </c>
      <c r="E16" s="17" t="s">
        <v>236</v>
      </c>
      <c r="F16" s="16" t="s">
        <v>68</v>
      </c>
    </row>
    <row r="17" spans="2:6">
      <c r="B17">
        <v>14</v>
      </c>
      <c r="C17" t="s">
        <v>124</v>
      </c>
      <c r="D17" s="2" t="s">
        <v>125</v>
      </c>
      <c r="E17" s="2" t="s">
        <v>125</v>
      </c>
      <c r="F17" t="s">
        <v>68</v>
      </c>
    </row>
    <row r="18" spans="2:6">
      <c r="B18">
        <v>15</v>
      </c>
      <c r="C18" t="s">
        <v>127</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zoomScaleNormal="100" workbookViewId="0">
      <selection activeCell="D18" sqref="D18"/>
    </sheetView>
  </sheetViews>
  <sheetFormatPr baseColWidth="10" defaultRowHeight="15"/>
  <cols>
    <col min="3" max="3" width="37.140625" bestFit="1" customWidth="1"/>
    <col min="4" max="5" width="46" bestFit="1" customWidth="1"/>
    <col min="6" max="6" width="18.85546875" bestFit="1" customWidth="1"/>
  </cols>
  <sheetData>
    <row r="2" spans="2:6">
      <c r="B2" s="13" t="s">
        <v>48</v>
      </c>
      <c r="C2" s="25" t="s">
        <v>11</v>
      </c>
      <c r="D2" s="25"/>
      <c r="E2" s="25"/>
      <c r="F2" s="25"/>
    </row>
    <row r="3" spans="2:6">
      <c r="B3" t="s">
        <v>234</v>
      </c>
      <c r="C3" t="s">
        <v>64</v>
      </c>
      <c r="D3" t="s">
        <v>69</v>
      </c>
      <c r="E3" t="s">
        <v>70</v>
      </c>
      <c r="F3" t="s">
        <v>67</v>
      </c>
    </row>
    <row r="4" spans="2:6">
      <c r="B4">
        <v>1</v>
      </c>
      <c r="C4" t="s">
        <v>85</v>
      </c>
      <c r="D4" t="s">
        <v>79</v>
      </c>
      <c r="E4" t="s">
        <v>79</v>
      </c>
      <c r="F4" t="s">
        <v>68</v>
      </c>
    </row>
    <row r="5" spans="2:6">
      <c r="B5">
        <v>2</v>
      </c>
      <c r="C5" t="s">
        <v>136</v>
      </c>
      <c r="D5" t="s">
        <v>135</v>
      </c>
      <c r="E5" t="s">
        <v>135</v>
      </c>
      <c r="F5" t="s">
        <v>68</v>
      </c>
    </row>
    <row r="6" spans="2:6" ht="15.75" thickBot="1">
      <c r="B6">
        <v>3</v>
      </c>
      <c r="C6" t="s">
        <v>126</v>
      </c>
      <c r="D6" t="s">
        <v>137</v>
      </c>
      <c r="E6" t="s">
        <v>137</v>
      </c>
      <c r="F6" t="s">
        <v>68</v>
      </c>
    </row>
    <row r="7" spans="2:6" ht="15.75" thickBot="1">
      <c r="B7">
        <v>4</v>
      </c>
      <c r="C7" s="16" t="s">
        <v>237</v>
      </c>
      <c r="D7" s="16" t="s">
        <v>238</v>
      </c>
      <c r="E7" s="16" t="s">
        <v>238</v>
      </c>
      <c r="F7" s="16" t="s">
        <v>68</v>
      </c>
    </row>
    <row r="8" spans="2:6">
      <c r="B8">
        <v>5</v>
      </c>
      <c r="C8" t="s">
        <v>138</v>
      </c>
      <c r="D8" t="s">
        <v>139</v>
      </c>
      <c r="E8" t="s">
        <v>139</v>
      </c>
      <c r="F8" t="s">
        <v>68</v>
      </c>
    </row>
    <row r="9" spans="2:6">
      <c r="B9">
        <v>6</v>
      </c>
      <c r="C9" t="s">
        <v>140</v>
      </c>
      <c r="D9" t="s">
        <v>145</v>
      </c>
      <c r="E9" t="s">
        <v>145</v>
      </c>
      <c r="F9" t="s">
        <v>68</v>
      </c>
    </row>
    <row r="10" spans="2:6">
      <c r="B10">
        <v>7</v>
      </c>
      <c r="C10" t="s">
        <v>141</v>
      </c>
      <c r="D10" s="2" t="s">
        <v>143</v>
      </c>
      <c r="E10" s="2" t="s">
        <v>143</v>
      </c>
      <c r="F10" t="s">
        <v>68</v>
      </c>
    </row>
    <row r="11" spans="2:6">
      <c r="B11">
        <v>8</v>
      </c>
      <c r="C11" t="s">
        <v>142</v>
      </c>
      <c r="D11" s="2" t="s">
        <v>144</v>
      </c>
      <c r="E11" s="2" t="s">
        <v>144</v>
      </c>
      <c r="F11" t="s">
        <v>68</v>
      </c>
    </row>
    <row r="12" spans="2:6">
      <c r="B12">
        <v>9</v>
      </c>
      <c r="C12" t="s">
        <v>84</v>
      </c>
      <c r="D12" t="s">
        <v>83</v>
      </c>
      <c r="E12" t="s">
        <v>83</v>
      </c>
      <c r="F12" t="s">
        <v>68</v>
      </c>
    </row>
  </sheetData>
  <mergeCells count="1">
    <mergeCell ref="C2:F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P a s e o   1 "   D e s c r i p t i o n = " L a   d e s c r i p c i � n   d e l   p a s e o   v a   a q u � "   x m l n s = " h t t p : / / m i c r o s o f t . d a t a . v i s u a l i z a t i o n . e n g i n e . t o u r s / 1 . 0 " > < S c e n e s > < S c e n e   C u s t o m M a p G u i d = " 0 0 0 0 0 0 0 0 - 0 0 0 0 - 0 0 0 0 - 0 0 0 0 - 0 0 0 0 0 0 0 0 0 0 0 0 "   C u s t o m M a p I d = " 0 0 0 0 0 0 0 0 - 0 0 0 0 - 0 0 0 0 - 0 0 0 0 - 0 0 0 0 0 0 0 0 0 0 0 0 "   S c e n e I d = " 8 5 8 b 1 c 7 0 - 6 4 d 9 - 4 7 c f - 9 7 3 8 - f 3 f 6 2 4 3 8 0 2 7 d " > < T r a n s i t i o n > M o v e T o < / T r a n s i t i o n > < E f f e c t > S t a t i o n < / E f f e c t > < T h e m e > B i n g R o a d < / T h e m e > < T h e m e W i t h L a b e l > f a l s e < / T h e m e W i t h L a b e l > < F l a t M o d e E n a b l e d > f a l s e < / F l a t M o d e E n a b l e d > < D u r a t i o n > 1 0 0 0 0 0 0 0 0 < / D u r a t i o n > < T r a n s i t i o n D u r a t i o n > 3 0 0 0 0 0 0 0 < / T r a n s i t i o n D u r a t i o n > < S p e e d > 0 . 5 < / S p e e d > < F r a m e > < C a m e r a > < L a t i t u d e > 8 . 2 7 0 4 8 2 4 1 5 9 2 5 4 7 6 6 < / L a t i t u d e > < L o n g i t u d e > - 7 5 . 1 5 6 6 9 5 9 8 3 5 1 3 4 7 2 < / L o n g i t u d e > < R o t a t i o n > 0 < / R o t a t i o n > < P i v o t A n g l e > - 0 . 0 0 8 3 6 4 3 3 9 3 0 6 3 4 5 7 2 5 < / P i v o t A n g l e > < D i s t a n c e > 1 . 8 < / D i s t a n c e > < / C a m e r a > < I m a g e > i V B O R w 0 K G g o A A A A N S U h E U g A A A N Q A A A B 1 C A Y A A A A 2 n s 9 T A A A A A X N S R 0 I A r s 4 c 6 Q A A A A R n Q U 1 B A A C x j w v 8 Y Q U A A A A J c E h Z c w A A A y U A A A M l A W Z Z 9 g I A A C r R S U R B V H h e 7 X 1 X c x x X l u b J 8 i h 4 7 w j C E C R I i K K T m h J l K M p 1 j 1 r d P d P T O 9 s d P b O j j Z n Z n Y i J 2 M f d j X n e m L + x L / u 0 E T s T P W 3 V U o u i R G 9 A K z r Q w h L e l r d 7 v n P z V m U V C h A I g S R Q y A + 4 u C a z E l k 3 7 5 f H X G f 8 + 1 f n 0 m T D h o 1 1 g c O M b d i w s Q 4 w f v 3 1 e V t C 2 b C x T r A l l A 0 b 6 w i b U D Z s r C N Y 5 b t g q 3 w v G A Y H j 8 9 P T q e H O j s 6 a H D G T Y 1 l R D 0 N c V q M E D 2 c c t K O + g Q l U 0 Q l H q J z j 9 y U S B n k 4 N c h Q n t F m M Y m h i g U j l A o E l U X t f F C Y P z m p E 2 o 5 w 0 H s + D t / b 2 U c v q o 0 h u j Z D J J 6 X R a w l T A o E i c y O 9 O U d + Q h x L J N O 2 o S 5 D P n a Z S b 5 p m g w 7 q r E / R o 2 k n D U 6 7 K M 7 E A g z D k N D b k q K O W n 6 k h p u m 5 4 N 0 7 p u 7 c l 0 b z w c 2 o Z 4 T t j U 1 U F d r C 0 0 t J K i d G / y D s S T V l h O V e l I U S b D U e e i m a M L I N H 4 H 8 y T F S R C p q 2 K O W u v 9 k h + e I b o 7 6 Z V z c E x 9 R h E K 0 H F 3 Q 4 p 2 c g B 5 Z 8 J u u j 3 p p o X R i 3 L M x r M D E + q i T a h n h J q K M n q 1 d x f N B e O s 1 i W p 0 p d k t S 1 N c 4 E 4 V Z U 6 K Z V K 0 e d 3 f H L u S l L k a H e U y W N m T N w e T d H w f A n t r g 9 S M M 7 S a k 5 d R x M K Q N r B o a 4 s R Z 1 1 a b o 8 7 C W X y 0 k + H 0 v B y e s U i 8 f M M 2 2 s F 4 z f n r I J t Z 5 A I z 5 2 6 C X y e w 1 a D M b I 6 U h T h N u t j 1 W 4 y w M G H W p P U V j y q t r v j C T J 7 z H o v q h v L i m z A v w A 1 7 6 / J 0 r x J J H b a R 7 I Q y B q 0 J m H b G A x r K Q C k N d l Q j K W W k 6 n k 9 x 8 s d j s V U q n W E T a W B f Y h F p H f H h 4 P 7 k c C b G J E C C B N K Z m Q 1 R b V S J p q z T C O W j g G j i C j 3 1 x V 6 l 1 7 + 2 K M C k N U f c 0 T 6 A O f j P q o r 0 t 6 n / N h g x K R E P U V F d G 4 w s O e j D l E o I B L r 5 0 M p 0 l m C a X D v j f b r e b v O 4 A B S b u m G f Z W C t s Q q 0 D f v D 6 A X J Q P E M k E E Y H j c l F g 4 Z m n X S w L U 4 j s w a 1 V K U z B B H g f D M J X H j s o b k w S 7 S W R V Y d P e I J z D n f R D K R I K f L J c S E 1 A H g 1 I C K O B V w 0 O W h X F 0 R J L L G I F S W W C 5 y p a c o P D c g x 2 w 8 P Y z f n r 5 k E 2 q N 6 O 3 u o I 6 6 U g q H w 9 I g 8 4 m k Y 5 E u H H 9 9 3 0 N v d Y W l 4 V v J t h z C 4 Q i V l C j b C I g n D V b 5 s p 8 D 4 a p K C l 8 H 6 u G D K T f N B g 0 K x J Z 2 N 2 p C A U h r U i l V 0 E W J x W 8 o l b B d 8 E 8 L 4 3 c 2 o d a E d 1 / Z S y 5 D S a X l i G S F a H 9 G m o J R B 5 V 5 s 6 r g 1 / e 8 d H R n 4 Y a r p Y 8 G i C n e P / 7 4 Y s y g S p / 6 P 5 / f 8 b J a S O T k 6 7 d W p a T f C n C m w t T b 5 h b 1 E L d k J Z E V u j y f W H 6 / i 0 I T f X L M x u p g E + o p U b X t F T r Y y B I p H R c 1 y 0 o k 5 B N M g t m Z O e V B 4 3 I Q w u v 1 c O P 0 k 4 v T E x O T N D c 3 R 8 m U Q a F I k g a C t d y I n d S z o 5 l e b m F d z Y J 4 L E Z u j 3 I 0 A I o U Z o Y B M s / N z p L P X 0 Z P F r 3 0 e J p t L U P Z X p y i K j / R 9 9 q z 1 7 z 1 x E X D c 4 p s h c h l J R Z I h e D x u M m Z G K J o Y F K O 2 V g Z T K g + m 1 C r h K f m E L W U R a i z J k K L i 4 s 0 N T V F N b W 1 V M p k s T Z Q N P z + C S f t a i j s P R u Z i t L Q d J I O 7 / L T T N B B A z N O q v E u 0 v z U E + r t 6 S Q X t 3 l I I h A V B I X T I B 8 4 F g w G q a y s j G J M P A 8 T b 2 C a a D r k F o d E a 2 V S n B O O d I x J 5 q a m C n Q a O y j J 9 4 b 7 0 8 g n l p V U m l h 4 E f j 9 T g q O X 5 Z j N p a H 8 b s z N q F W A 2 f F Q Y o t j t E H + 0 q k M c e i U Z E e W j p p J O J x k U q h S I K M F D d 0 r z f T M A G c b 2 3 E p + + x r R R 3 0 L u 7 U 6 L S / d / P 7 t I r B 1 + i 8 Q U n H d u V V Q V n Z + d o a H C I W B 7 y R Y h a W p q p v q F e j t 2 5 f Z e e O F + W o U m v d c a p 3 J u m s w 8 9 t G h 6 + l Y D 6 z 0 B O q / v H S q g 1 + u m 2 K x N q p V g / N 4 m 1 I r w V u 2 g a K K M n B S n t 3 d E R K 0 D N H E A S A i 8 9 l 0 s S X R D B M / y 2 q g g G A h Q K U s V A A Q 6 f t t B H / S q a 9 6 d c N G F i 9 f p P 3 3 c K / k v L w 3 S 2 F R Y + r B + + v 4 e K V u Y n y c H G 0 x O p 4 v u z 1 b Q k / m s w + G 9 n h g d v 5 t V E d e C Q s T S Q T k s 3 O R z z l B o 1 v Y E F g I T 6 r J N q G V Q U n + Q 1 S q 2 Q d J J e m d H U B q V l k i w X 9 D A g H w p l Y Z t x T H e 7 N F I h L y + r K c O h M R 1 4 k z I i 4 M l F I y 7 p N M W g B o Z T b r o 1 N 0 E R e c G 6 c + P 7 S I f S w U r Q q z m + U t L 5 f q f 3 1 b 2 0 n o D 9 2 e F J h S C V g H d q U m K h 5 6 Y Z 9 j Q M H 5 / 1 i Z U I X h r D l I 4 H G d y J O m 9 X W E h j S Y D k E + i + d l Z q q y u N n N Z 5 K t 4 1 v z U x D j V N T R K G k i w o A r H D C r 1 J D M q o h V T k 5 P k L i m T f q z p M K u S D g + F W F 1 8 V r D e t 0 4 j x r 2 J p P I 6 K T J z R c p t K B h / s A m 1 B O 5 q k A l q X C p D p k B g U R p T P O W m E n c 6 4 3 1 L s a R C P x T U O B A u n w i Q R L o c 0 q q s v N w 8 k k U k w m q d T 4 2 i A J 6 M j F B z a 6 u Z y 8 V n z 0 g q L Q c r q Q D k N a k g q T w u B y U W r p l H b T y 7 1 9 s m h S Y T S A A y w X U N Q p W W l r F R 7 q P y U k + O K 9 v B a h / I h H P g k c t H P B r l z 3 n l j e 7 3 l 5 q l u Y h i s J 8 J X A N k w v X C o Z D k 5 0 K G z H V 6 3 m Q C c B 9 W I I + A + s G 9 x V i s O s r 3 m U d t G H 8 4 d 8 W W U C Y 8 1 Q c o F F L z k z 7 c H c k 0 H g D E g t M B y O 9 w f R q A J C V + P / + P B D f K t L z p t S 0 2 + O g h b e / s Q q u F K J A y Y G x s i h L u K r o 1 U Z i Q z w M r S S r c f 7 U v R g t z 9 8 y j W x e 2 h D L h q z 0 g N h P e v C V u 1 W E L d U 5 D k w l Y K 5 k A O C g i r C L C S w e p Z X V s b G v v U A T O a 7 y 1 9 X U v l E y A 9 e U C 6 D z q C y + g 2 Q j X j 6 f F P L p 1 g f 5 D N f B y C 4 e K 5 g P i z U P D Q A N 5 v S M q j U X c 4 Q w Q A B I K 9 l A A n j i 2 h S B h A J R H W a 1 b X J i X v B W w r a y N E I 4 L v N F 9 J V l 7 S Q P n 4 f r 5 k g D A l A 2 / J 3 u d F w n r 9 0 F a B Z A q R X G q 4 H t 1 F a z j r R J Y Q h U q 3 j q h r L 6 T 5 u e z 0 y 3 Q Q B y G 2 W i 4 c c d i b A O x V I H d B C M c T g X k I W E A l M N G K i l g H 0 H C W Q k S Y n U P / V C L C w s 0 O T E u f V n j T 0 Y l z M / N y X U A 9 D V p o L P 2 y b y T Q r H s d V 4 0 8 k k F 1 R V 1 h / o M U o f E W z U Y n 5 6 / u j F e f S 8 K p f t E E o F Q a B z l P k g o J Z l Q B o m y H H B c q 2 y z 0 9 N U V V N T U M I A g c U F J m O F m S s M / H / r 5 6 8 N E Y 0 H n r 8 j Y r X Q 9 6 p j 1 B V S q W S c S u i R l G 0 1 b G k b y l m x P + P W R m N W Q R 1 D 2 u q 1 U 2 / g X G g y A d W 1 G O S a S y a o g V A J 5 2 Z m M m Q C C Z e D 9 f P w 6 G 1 k M l m B u t J x C n X I t I p Q Y b d / s c P 4 4 / l r W 1 J C l d T v o 4 W F u J A m S y Z V F U c 7 F y T G K H E N H M s h D M 7 N I 9 B y s E q y / J E T + b g z H K X B x Z U l 2 U a C t U 6 Q l j z X T Z K l V L V n g u s 3 Y h 7 d G l A y e g u G Q G C 5 2 b V p k 0 h p O n 3 q L A 0 O D d H Y 2 D j 1 9 V 2 h c 2 f P Z 6 X W K s k E W C U Z + q 3 i c d X P B R s q H 5 u J T E C 2 3 l R a 8 k I s r L Z U k 1 P n W y F s S Z U P H Z E g h l X V 0 0 B y P u K g r x 5 W 0 J t v H a H t b W 3 k 4 o p 6 9 d V D 9 P q R 1 + i r E y f N M 1 c G v I H 5 u D H s o L 5 h P 1 0 d L a W r I 1 5 x x S 9 E 8 C R y G + Z m Q 2 7 9 q f o E o d I c k t R g H t k a M D 6 7 c H 3 z P s k 1 o K R u D 8 0 v K P t I P 3 z d I B C X e d M y n 6 i p M k n 7 W p Q 0 C g U D 5 C 9 V I 8 S v X L l K L 7 3 U S 7 d u 3 a Z g I C S k y 8 e V I T d N B p T 6 0 1 a V p B Y O w L l H h U e C o + / i g 9 1 q g O y L G A 2 x X t D q n 4 6 T i R g l W R r X l E x I f i t g y 6 l 8 w Z B z G V V P A W R 6 Z X u c a k u z 5 Z p M w M G D B y g a j d G B A / t Z w u R 2 8 G I 6 B g g x G Y D g V w t Q D s 4 6 h U j L k Q n A 5 z S 2 m e T b z F B 1 q q Q U c Z g L V + c 8 g 2 I O W 0 r l 8 1 S / L F 6 9 Q m T S a Y 8 j Q f H Q v E w X B 9 C p a 0 U o F K T y c k W w j u 3 b a G 5 O 9 R k 9 n n b S n + 5 8 d + m y p 3 n p e M D N g t z 6 5 D + Q V E y o e M p B b d V L O 7 O L E V u K U O F w K m M 3 W W H N 7 2 9 L U 0 1 1 h T Q I T K d A / x E A q Q Y X u B 7 g i n R D U x P N z M x I v n 9 i 7 c O R g B u j 6 v N 4 0 Q F 6 I R e s q 7 e Z o T x / D l q Y 3 h p r U r D 6 v j V + I J 0 K 2 U 3 5 u D j g z i z V N R t y k N d X Q t N T k + K p s 4 4 y x 2 g G N J Z Q Y J F O n D h J 0 U j I P L I 2 Y D Q E R k V o B K K K S S D 1 Z o K 1 X k E k R S i D + h d b y Z W I W p 5 I c f 5 s G R t q N d I p H z d G 3 N J n V F u n 1 m 4 A x k Z G J J b x e P z Z P b 2 9 F G v 8 g M / z S / l 3 A V a L P W 6 u G A t Y 1 + D b T M j c N d e P t q O g D F V D 6 h Z 4 N s U U t o T K 5 6 n a v S r p p K G l A m L D 6 c m M k p g c H 6 e G 5 m Z x i Q u h + M 3 7 X U a e F 4 J V I v H l M 9 h U 5 L L W r y m h J P Z W k s f Y / E 6 X l Y D X B 0 f F H c I R t d P F a q X T a X P R f Q A L 8 M N + w s j x + s Z G G c S K A b L z c 7 N y P L B O g 1 a x U G X + l W K J b A l W j d 1 M k L o F i S S n S H V n z E 1 V T j h d U F q c A b u d 4 H s X b X C 4 v E 8 l n Q B r Q 8 b + S 5 i q M T o 0 K P k S c 9 h Q S Y m a J H g 1 b + 3 w p w H u D / 1 P l S U p q i t N 0 Y d 7 o r J g C 1 Z / L R a g t r W E i i Q c U m f 6 2 R R j K H q V L + 3 r f m r b K R 9 Y 7 w H T 3 I c H B m g x s E g L L K U M h y E q Y G P 5 6 l Q Y J 1 c 2 l k r O A W f h a p 8 P O 2 h 8 0 S F 9 W O c f u W X Z M G w q g P 6 w o g A a m / w x a G F h k W o c u V 0 R x Q T j T 3 0 3 V 9 + y N i H i n t 0 y P U O T S h P p a Q h 1 q H a I a u v r u T 1 w o 2 B M T a D n P 0 0 e t 4 c W q J Z u s S q z H A 5 u i 1 N 9 u b b B x u j G 3 H a 2 k 9 R 1 v g 3 H d s b I 4 1 L 3 e e K e R y Q n 9 p W K x F f 3 + Y 2 B t C w Z k E j E K R G L k i s x T f u 2 p W k 8 v v w A 4 c 2 M o l b 5 n L 5 a s X 8 0 k d Z C J u x u U d f Q k B n Q O j I 4 K C 7 z Q C D A b 9 t 5 c g R W X v C x r k x J s L H R E Z p O b 1 s 1 m Q B F I t w v 0 d s 7 Y v T u r m g O m Z 7 m e 7 x Q 4 G G Y c Y T U q k / W 5 1 R M o a h V v p S r s a C 6 9 z S Y D x s 0 O 7 d A o U B Q J t C 1 b t 9 O 7 Z 2 d M n t X R p F z J c L + K Q T s 3 A 6 p N v 7 k C T W 1 t N J U 8 O m r + 8 Q 9 r + y u A Z f 6 l / 3 K p e 5 j q f V u d 5 C 2 p a + J z d V W v X E 9 Z 6 h 6 r i I J G X C d + B I B M 1 N c K G o v X z y + N q l k B T 5 1 8 U k 9 V V T X 0 O j w E D 3 o v 0 s z 0 9 P k d D i p e V u b z G 8 6 x L Z O Z 6 1 q 1 F j / o d U 1 K L N + d 9 S p M q y 5 8 E X f + F N P Y y 9 0 N t 6 C c J Q 8 n k x Q R Y V 6 2 + 9 u S g i x 9 L o T G G w r i 4 V s B G T q X d + Q Q Z c G P O R 1 4 C W E s u I K x h e X b 6 2 t p W 0 C R J w 7 c 2 b k a q y V X A 1 s C x 1 g m w j A m D 4 9 D G m C b a O G x i a a n p y g C B O s o q J S 5 j 1 d u / a N L K + 8 o 7 u L R m n P U 9 s + I A U I Z B 1 B o Q F V d k / N N P X P L 5 0 e g c 9 Z B 9 y + S O B l g v p P 8 n O I x 6 O U Y N U 5 w f H e 2 i m K + L M d 5 s U C 4 / i V 4 i S U 4 W + n Y N g t L n M r o d Z K J i v e 6 I r J N A 8 r 0 M B h X 2 1 n d R C 4 c 6 e f W l u b Z e G V A K u L l 8 a b p H y r A f W d S i V N I n F I x C g e i 9 K h p l l a d F e L S l x M K F o b K p n 2 f 2 f 7 a T m g s x f u b i 0 F x h Y c d P J h C V G l I h N c w 1 j h 6 N T J M x S N x S i W z s 7 Y f d 5 Y b t f 4 5 w J d 9 9 Z H Y K Y h w b 3 x p Z M w N z t Y Q t 1 e / x a 3 A R B z 7 5 J 5 S y A V g s a z I J g V x 3 b F 6 P y p U / T 2 O 2 + a J U T 3 7 z + k q u o q q q u t M U t U W z v e 7 2 V 1 D v f z b N / S V h U Q A u E Z V 0 E W / I / w g + X U x G 1 u S i m o f u X x A W q o S J O z v s s 8 u T h Q t I N j s V Y c 8 K w J l I 8 T / R 7 q 6 G o 3 c 0 Q D j w e o r a 0 1 h 0 x w u Z 8 6 d Z p o 6 I 8 0 O X T b L H 1 2 s N p T q J 7 n B m G v / J r k M s G J i X A p j Y 1 N 5 D y z Y g j G l 1 e L U E I Z T g q m O 5 6 J / b Q a G N x i X m 5 N U H h u V L b k f H D v I V X X V l N n Z w f b V n c p y D b V s X f f I a d T j Y 4 o Z m C v L A w 3 y k g o t q H Q w R u P R a j V + Y C q d x T X R g N M q D t F R y h P d Q / N z K j F K 1 8 E o T R i 0 T B 5 v C X i G T x 1 8 Q 6 1 l s 7 T 4 c O v 5 h j i x U 4 o O C R A K H j 5 F K G U t y 8 e j V C z e 4 h q O 3 r I W G E x 0 c 2 G o l T 5 Y u b u M M + Z P 0 s A M g F X h 9 1 U 2 r S X 9 u 0 / k E O m j b S 8 8 j M D n g E H Z U 2 Z B f J g 0 j Q c r G N l o r i 6 Q q X / r 9 g C C y Z T G q l H u B E A I p 1 8 V E Z x v r e H U 8 r 1 1 j e 4 9 p H q 2 O W w 1 X G X Q s F 5 K v d t n O + Z D z w H H U A k l Z a k 2 H b z I 4 8 K P s P N G o p y p A S c e o p Q G w + / u R S k 0 3 / 6 D T 1 + P C B T 6 5 8 G e P v t a 4 3 T w b Y Y l Q W u 0 G i 0 l X Y 0 l 9 G R z h g d 7 Y 5 R Z + 3 G W u C l M J n w X F T A D / b L K v Q M N 2 s o y n 4 o e W Y b F N X V N f T j n 3 x M D Y 0 N d L S n 8 B j A Q t j Z k J S 5 U 0 0 V K X I n 5 m j b t l b Z v B r O D w C j 0 H F O d 1 1 C b L b 3 e q K y d S l Q i 7 l W / F l o m 6 7 n O P M X o y T S J G 8 3 R S b + k V + d 5 / A i u 8 m e B Y r S h l J v w Y 0 J q H x j C 0 5 y u P 1 U U 1 1 N N a F L F A 1 n F 3 i B F H I V a G X 1 5 q h 1 o L / / H h O z i o J s g 2 E d Q S u 6 6 p M y R A q r J b 3 N U g t j / D C v C m Q C q d 7 h s m r / s 6 8 f T R j + w 7 / K M a Q C 0 q a j i M P Q o r / g M 9 y s g Z 9 f 8 f 1 Y I Q 9 u g w G L X 3 5 9 z 0 N X h l 0 0 M T Z C H x 8 w q N S b F g l 0 b G d U F r s E E S p c C 3 L / W H R T D 3 V C H o N i B w Y G R f 3 L H w L 1 b Y A P o J 1 V Q 7 j 2 n y 0 0 g V Y O s T j 2 6 i i e n 6 J U + T Y L J h e d N B H w 0 L 1 J D 7 3 Z F R P p h N E T W D T z 6 p C L 2 s v n q M q 9 w B I m u 6 k 1 n B u 7 d / d Q / 9 1 7 o v 6 t B Q 1 l a k P u 1 z q e 0 Y x g I Q s i q 2 R C s O S l O 4 O D t d e 5 C F C c I y U 2 E R p f + p A G Z p z S H 2 V d 8 W g u l K I b V 6 / T o Y 7 C V o b H 4 5 W t S N e K k Z F R W c v i n Z 1 Z s q 4 X h C J M m q y 9 p M i D M k U i R S y M Z p H y Q s 9 w k w Z b Q r 1 g 6 K 1 F A e u a f N G k i 0 p 3 f i Q b W x f C k T d e o 8 H B I b p y + R p 9 e f w r G h + f o I S M m c O o h K y 9 V Q j H + f y 2 t m 2 S 9 r r S d L g 9 R p F w U P K Q k m j s a 4 W V Q F b y K A L p c u s 5 R S a h r P p f 0 f x Y O k + t 6 c 0 E 3 H c o t r w P z O f z 0 s 6 d 3 X T w 0 H 5 6 9 7 1 3 a H p 6 m k Z H R p h k g 3 T r 5 i 3 z r M J o b m 4 2 U w p V / j R 1 u u 6 I 3 Q Y 7 b m / l A H X X B M S R s R Z A j d M k W k I s U y p J 3 i S Y 5 c l t + h 9 b 5 d v A 8 J h u 7 9 W g t 3 c P b d + + n a q q q q m z S 0 0 j W Q 7 N L Y 1 0 5 v T Z z C 7 3 f / j 9 Z 9 S 6 L b u F J w b 0 d j W 6 x S v o S q q 1 3 V c N k E Y c E o V J l O J Y Z g A g D z I V e n 6 b O B S l y r d J h d I S R N e w u h E 2 M X B 7 s m p i K B y m Y C g k 4 x o x R + v M 6 X M 0 N z t H r 3 7 v F b p 0 s U / O a W 5 p o p q a a k k D V d W V o j o C j s n z E q 8 G Q h 6 V M O 0 j p e Y p 8 l h I Z g Y c c 2 3 2 3 R D y U L R u 8 8 2 q 6 u U D 6 0 c 8 D U r L y 8 T h o I G G 2 3 f x M v V d u i L 2 1 p E j h 6 m j o 1 0 a u J Z k 2 O d q e l r t I g L U 1 d X J X L L F Q I B e 5 / M 9 q + g M V o R R p N H S J 2 M z m e T R I X O M Q 0 1 1 q e X J b f 6 f 4 n R K 8 I M t B q A h w 2 n w N J i f n 8 9 x Z J S W l s p 0 k e 8 d f k V 2 W 9 Q j u 0 E W d A 4 D e 1 / q p c r K C n F s n P z 6 N N 1 k G 2 x 6 a o o u X e h j W 8 1 H R 7 p W 4 1 6 3 S i B O m 8 Q p Z D N l S Z V k F V U t N F M s K E o b C s I J E m o z S y m s Y I T Z v 0 8 D q H U O h 5 P O s l p n x e t v v E a / / v f f c S P O k h O j N C 4 y Y e A R H B l 9 Q p c v X 6 W F + Q V 6 6 + 0 3 6 Z V D B 2 h b 2 z Z x d g A g d X f 9 y p 5 D Q b 6 U Y u K k 0 m o K D c i j 7 C f k d U h R Q 2 N l z r P b 7 I F f V w V K N 3 n w p r H 4 5 O a V U u n I D P X U z J m 5 b w c 2 M v j d b z + l r 7 4 6 R W 6 X i / a + 3 C v r W q D B w v t 3 7 s x 5 + s m f f 5 y z G y P W F N z W 1 k r H j 5 + g M p Z i m K e 1 c 1 e 3 v I w q K r m R 5 2 F 6 f o X l k z N E M l 3 j Z t C k 0 p J J y v Q x J n 8 6 l T C 7 D Z Y + w 8 0 a j F M 3 H x S H f p S H 2 d g 2 e X h 4 a 1 v f z N b 0 R k R L Z Z J 6 m + P U f 7 e f 1 a 4 Z e p V V N S z v u 1 x / F A B n w / V r 3 9 D u 3 h 6 q Y j I E g 0 G 6 x H Y T p M + r 3 z v I 6 p w i S I z t I o 9 3 + b 1 + 8 4 G 6 g p T / 4 r a L k u S U o U 7 X R 3 L v Q 8 i C H 7 O u U 5 h M C O m D / j C k E 3 F z K W a 1 n o S s K R G L 8 L 1 E K B E L 0 w 8 / O m x e q T h g n L p V n I S a i 7 b K A i j y R j T f n s D z I N R 3 W X 8 c o 8 S 1 4 2 u e V T C Q B X Z R S U k J N T Y 2 S v 9 T P j C u r 7 G x Q e y d 1 Q L r s 2 O J a U 2 a Q s B I j M c T K e p p U x M l U X V c p T I e 8 P G U Q Q + n 3 R S L q / o V 1 Y 4 J h d m 5 O s 6 S y T r 9 3 S Q U h x Q I 9 a O l u + h v Z h S l y o e Q 5 r f k i 8 J a y Y T p F l Y v M h w F z c 1 N 1 N O z i 2 5 c v y H r U c C Z k I / 6 + j o 6 8 e V J M 7 c 8 s O h n z B y u B D I B I B P K C w F r C m o y A e A d y A R 0 1 K V l 2 N L h j p h M d u y p C 1 F 9 a U K p c 1 z 3 q H + 8 z L S 9 J H Z V M p u H J K u o w L V z n 9 t m D 5 b H V 1 x w O W D Q L / / 2 3 Y h 4 c 8 f y T g i X 2 0 P 7 9 7 8 s j o M n Y 2 N m q Y L f 7 6 f y M r U z / U q A 2 u g q o D q i f G J 8 n K X W u F m y M p 6 M j i r J R i k q 9 y a p 0 z d A V e 4 g 9 T Z F 6 W h 3 2 C T S U p t J k 0 m r h o d e 2 W 1 e s X h Q t L t v V P h m 5 U H m Y y M T D O p U P i K R K E u f r + n Y s a N y 7 y 0 t z T Q + N s G N + o m 4 u I e H h 2 m O V c I E N 9 T V A B s e F E I D S 6 y 6 h k Y z t z I a m 5 o y p E G Q r X 7 4 u k m W Q K j z t o o Q 9 T R E M w Q S E i H O q I R Y j S p J p W U l O c + s G E L R S i h A q 3 2 b R U p h c K y 2 8 e B Q u H C h j x 7 c f 0 h H 3 3 k r Y z v h u 2 D 6 R n V t j X S 6 o n H D / Y 1 l n 7 8 L o r H V j V z H 5 g i 4 R 7 G b L K S C v Y U Y N t / 2 m j S V u t U S b i K Z O C g V U N l X I B Q 8 f M U I J h Q a W 3 G G t B j K a o O l z U C q M p o W a Q P 8 6 / / 7 F b 3 8 8 k v 0 0 t 4 9 a t s c C 0 A u H 9 s 3 U N W w G U F 7 + 3 Y q K 1 M b F 6 w V X u + 3 O z Q e P 7 x P H v 6 / A I Y W g T D Y H A G S C U O e I H X k n h Y W y B C b C S R S A W p e x g v I o a 6 2 g q + y 9 J l t 9 o D R + g W K i y O U + 6 D P 8 9 t x E / R J Y e b t 7 s Y 4 n T t z Q U h 1 5 I 3 D V F K y f C O H J P j 8 8 + N 0 u e 8 K e Z l g 5 e X l 5 p G n B / a v + j Z A I m 3 b 3 i F 9 X k o q J a V f K x F X 6 h t q H F I 1 H o s L Y e 5 P q D X 5 c K 4 m k i Y T 4 j f f O r j k e R V F O H P n 0 c Z v b d 8 B I 9 P l Z D j d M o I A 0 C q V j j c S M H 0 C 9 z W K D d o a G 5 d I J o 3 J y S n x 9 n V 2 t K + L 5 M X / X O k 6 O A 5 S 4 J w k k w Y v K C w n 7 f G o H f I R I K n Q p J C G 1 / C r u 7 C p r O u Z K 3 c 5 F r h M x E P 0 H / 7 q Q 3 X x I k N R q 3 w I 0 N X x R i z k o N h o A M f R a F t b W p Y l E 3 D x Y h 9 1 d X a s C 5 k i k f C q r q P 3 K Y a t B R U P M 4 a T I n 1 S L O H G h G i K X A k a m F b S C W m U i a R C O o F 8 n F q b 6 / i K u c + p W E J R O y W A + q q 4 U j d M 9 U N j P R r j e g N b f 5 5 / v P J I h q G h I T p w Y P 3 W A / + 2 2 b 2 Q T g g u J r g Q i i X R 3 O y M 1 C d 2 w 5 + a m q K A o 0 G 2 p 8 F x T P t 4 N G m q e y C T J h I 6 e f E c m F B H 3 j p k X r 3 4 U N S b V i P 4 P P A w q T c j O h c 3 O r C n b 3 Q F B 9 i N 6 7 e o p r q K G / U s z X O D h g M A 6 t S 3 I R Q M C j H y I S 8 b b v j 5 A D l 0 w G K U + C T S b l b z Y E d B M p X 4 / R R 3 V l N L p V p H X n Y V u e + S 6 4 F E E o N Q H G T j h k R M O q 4 L P a e i C W f v D m w 8 Y 2 K d M T L h o F j C S U 4 X 2 1 I I p j 0 F F G p k G w G w p w p h l k m E h l 1 b k 9 0 e B 1 A T C w t L N 3 x H S G R I F + x c X 1 L i F 2 8 c P H Y o x 3 G Q s 7 S s T B w N u J b H 5 x N C g K x l 5 R X y P 5 V K p y Q 9 3 O S z I Q d V e B V Z M G 5 v e i F F 1 4 d Z 6 r E N p e w n c 2 M A V h M T s J 9 i Y f r R j 4 9 S a a n f v L P i Q 9 G r f E B r A 9 6 0 6 k 2 p 1 T + F j f s u C e U t Y K l R X V V F p 0 + e F c c E M D k 1 z f Z N X M i E h q 2 X d 4 Y E G x o c l L R W b 7 1 M k j I m T V l 5 u a R 1 O e K q 6 m o h G Y 5 V M V k x d t D H x A O Z I I 0 0 m S Y n J i T m T 1 G F D 3 W q y n H O 9 W E 4 J V T 9 i k 1 l j u V L S c y q N 4 d i J h N Q n G t K F A p p P H T o 8 i A V 1 E A M 6 u T y D Y p T D 5 e 3 p X 7 8 k x 8 K C b D a 0 e T 4 B J e o L + J y u c j n L 6 X j X 5 y g a D x B t 2 7 d l X I r U i t 8 a U g q H U A Q E A P u e Y x y A G k g m f B / s b p S h j Q m o U 7 1 O + R l p f K I W U L p m I k E T 9 9 b R 1 8 p / G y K K B j n + g c 3 c L N a X 9 x 9 n G D j 2 S N z c K D + O b k B q p r Y m M A K s r 3 N K 4 8 o m J i Y p K u X r 9 H M z C x V V F Z w o 3 2 D K s w + q U / / 8 D n 9 2 U e r c 0 + D L C C S X i s P e Y S R o U E q r 6 i S a f K R c E S q C y q z m p q h y A T J + H W / k k 6 y D 5 R J I H G X i 6 q n p m r 8 z S d / Y f 6 3 4 s W W I l T / o y i l y C S T S S o H x 1 r 1 2 Y j A r N 3 V r O k w O D R E 9 X X 1 O Z 3 B w 8 M j F G I S b G t t k f L l v m e W T I p E V g m l 4 l z 7 K R h Y p D i T y G E o D 0 O M p e G Z + w 5 R 6 6 x T N W A 7 K f s p T D / 8 + B 2 q r s H o i O L G 1 l H 5 O O z q 8 r J a E p M H r 9 Q / F S v 1 b 2 O + V 7 A G + m p Q X 1 d H i 9 z Q r c A O H e j 8 x X c 7 f + 4 i 3 b x 5 W 1 Z B s k 7 X y C e T 6 l t S 5 I G 6 p 0 g F 1 S 0 p 3 r 0 Y k w U j 3 9 E P J W S K x e j 8 Q 3 T i K s e E r l N F L N h O U Q 4 x q s Z Q o w L P p N h C U Q 8 9 K h S 8 b l I P v R C p O G w 0 Y A T 6 n b H s 6 r L L 4 c n Y u K w T k Q 8 3 q 2 p w B G A g 7 a 5 d 3 U K M y a k p U w o p i a M J J H k z h n f P x R I c 9 l K c J d D M 9 J R 0 N m P R F R x X q 9 T i 8 1 j w 3 6 x H s y 5 B J q h + I B K k 1 S / + + i c F n 0 U x h q I f K Z E f u j v 8 3 G h M 1 c R s A N I Q U k w q b m Q b s a 9 q b H H 5 U R M a m C 6 / 3 N Q M 9 b 3 S 4 r T A S w M 2 j 5 A n h 0 z Z N P q T I K 8 l z 6 T B Z 1 X f k / q c u M k 5 B B Y X 6 M w D 0 3 a S a 3 I 5 b C h T 5 U O M C Y l e m X Z f + H k U W 9 g S b v N 8 9 H S V K l c u P 3 B 5 k 2 p S c c A b G m r O R k I s Q X S i f 3 n V b 2 j G Y H U v u C y h A E 0 q T J O f n J i S O V b 3 7 t 0 X g l g D p I 6 M 0 e N Y e e k U g a p r a k 2 p p M g E A m l X v Z J M q E + 8 p K B S K z J B 3 f u b T / 7 S v I O t g S 1 l Q + n g 9 T n J a a C x q A Y g k g o N B Y 2 C G 5 H u 4 U c D 5 D / 8 o R e P W N K Q H T r 6 J 1 w s T c 1 C E 0 0 V C X o 4 X H j J Z E 0 k B E g k Y O / e X t q 3 / 2 V R 1 9 C R G 1 h c F A m E v i v M 3 A W p 8 P 1 x L B x W q 8 5 K A M l A I E 6 j Y / f 0 f Q y W N e u O Y 0 U i R a Z E L E p / + V d / V r D + i z k Y F + 4 P b 0 x r / D m g 7 9 q E j E R 3 I p g e P 4 x J c z o Q 8 7 v G 4 T Q 9 W f j F n 4 2 z 1 h 8 2 q u 5 t i l N l S V q W C p u N + q m 7 p S R D H g B R l l B w O m R j L P G F q R + Y V q 8 d E l o F x K I w 8 W i M y i s r R U p h t S T p f x K i J c X L d 3 X E w 5 K T 7 S k h k 0 k i D s q z F y G f x 0 m / / N u f y n 1 s J W x J l U / j 0 L 4 G 9 U a 1 v F 3 x x l V S S 6 k 1 I r H Q 2 L g B o j G q Y D Z a h B e E x Y g h A 2 l v P J i T J Z Y d k b E l x I D q q r x 0 Z u A 0 v H L w B k L 6 l J e V S z m I o p 0 M y G O U R F l F h V k H + E x U p U 2 p N b r o l Z 0 H s 2 R C n a k 6 T M S j b K f F t y S Z A O P C g 6 0 r o Y C Z 2 T D d f z g v Y / w g q S C l 0 E c F S Y U O T N g l W C 8 B a c R 4 U x s s t b S k 2 g g S 6 8 P d E T p 5 8 g w 5 m 4 7 Q a 1 0 g l J J E m v g g 2 B N M s W C y V F V V y h A j u N F f e f W g v B M U C U G m X E L q E I S T g s 9 b j D l l 4 m A o A r V Y q 3 l Q + b J 9 T s l 4 h P 7 u H 3 + x o j 1 X z F D 6 z B Y O N d V + K v G x L Y C 3 q 0 g o H a O h 5 N p U e C O L 0 8 I s 0 x J L W t t 6 A d e S 6 2 W D J k Z W Q n I w G 7 6 W Q N h h Y z H q o F P 3 n C Y R F C k g e R Y W F q i C J U 5 D Q 7 2 s e o T P 4 e U A 4 q l z Q Q 5 1 n T h / Z / R T Q S L p g J f N x S E v 3 R x R Z B L J h H P M O s u S K U o / + / m P 5 O V T q K 6 3 Q j A u P h h Z x 9 a w e X H 2 / G N K G 9 n R E 0 p K c Y B 0 M q U V J J O W W F Z J h R j 1 K W l J 4 I r y R 8 p W D 5 D G T G q A S J n Y P J i J O M H l 7 / d E K B A M i m O h u q p a C O F w Y B S 5 m i p / 4 / o 3 L I 0 O c V 6 T U M 0 K h p 0 0 O D h M r x 4 + J F M 0 3 G 4 1 A x f n 6 L 2 j + h 4 7 K B R j s j G J 1 M s l V z J p u y n B k q m t r Z k + + t F 7 8 r m t C u P i Q 5 t Q G q f P P u I a Y f I U U v 0 k B o F M U o F M G W K p w H 9 M Q u l Y X d e a 1 g n 5 q 8 s s T 0 A l z Q K O F G l U R q S U J F U a Z V 5 n i t 7 o U r N p s X x z j B s 6 d j Z E x + z p U + f o 2 H t H 6 V 7 / f W p q a p T h R + K Q E F K p c O d O v y z 0 s m / f X s l r y R a N R u j S o J f J o y S Y l U z i H o e H V I g E U k W o a 8 d 2 + u A H b + P u t j S Y U K P y j G w o n D p 9 L y u p H I h B J E g q l l B O Z U v B 8 6 f I h J j p I o R S 5 A J L M g R D z o y F P W Z S l x S C J s y S t E k g l T U J x e F w e 1 R 2 6 o D 0 w T S O h c U F q q q s k u N K I q l z s d 7 5 4 M A Q q 4 Z B I R w 2 Z V M r u a b o w Y O H t H 1 7 m 6 S h 4 s E l f m n Q Z x I J K q 5 S f Z U T w i q Z W D V m M p W W + e m v P / k Z b m z L w 7 h k E 2 o J T n x 9 h 6 1 L S C j t S k c a T g k l p Y R c i D O E U m Q S 8 k g a p M E f / J U M Q 1 K Z d G F o 8 m T T i J g S U q i K E Z t 5 D s d 2 w a u W p k u X + m S 9 P k g h l G v H B K Z r 4 L i W S P B W Y n O 1 s t I y u c + J y S k m 2 q A s W R a N R O X 7 J J h o e n y e 2 I 2 Y S 6 b V P E g m T a Z E h O 1 P H 3 3 y 9 / 9 R b t U G P 1 m b U I X x 5 V e 3 W F I 5 c 0 g l 0 i m H V C A R S K U J Z S U W C I Q 0 r o Y 8 f i U j a f O P B e Z j y E T Z f I Z A k g d R k F L x O z v V S k l n W b 1 7 7 c h h S W c l k 4 r V t j K K V B g c C 4 c K V D n Y U S h v a 2 u V Y 2 q x y j R d H I D 0 U m q e J p V 2 0 g i Z O K Q S U V b z 2 u n 7 H 6 k 9 p G w o G J c e 2 Y R a D s e P f 8 O k Y v K A V N L Z y 2 Q S Y p m q n x B J E w o x C G S S C o Q R c u F K i D W B d N n y U I R R y K R B F C G W U E n K n U a K 3 m T 7 C Q 6 E G z d u y u I t I I Y i l V U q c V 6 n O U C N m 5 q a l v 4 m D J 5 F H i G W S N G l x 4 Y Q T j s h F K F y y Y Q h R T 0 9 3 f T + D 9 5 S 9 2 Y j A y b U E 5 t Q K + D 0 q Z s U i i T Z f g K R s o 6 K H P X P J J O e H 7 R U U j E k R l 4 u y z D L 8 y C k 0 R A S q V h F i E E W l X 6 j i y U K q 2 A j w y N s A 2 E / L E U k K 5 l y i G W G 2 3 f 6 q X t H l 6 Q 1 m S 4 N O C j O U k s k k 6 h 5 k G K K S G I 7 M Z F U p 2 2 C P v m H X 5 D f n 9 2 V w 0 Y W R p 9 N q G / F 9 P Q C X b h 0 n 8 k D 9 U 9 L K c R W W w o k A s E 0 q R C 4 z C S R k l A o U 9 e U Q g 0 k l z w F R R x 9 Q J H J j D n g 5 y 0 m 1 F c n T t L b R 9 9 U x E E 5 k y R D I j P O S q e 0 7 J + 7 c + c O G h o a Z i K l Z L s c k A k q o O 5 v y 3 j z T O m k y K R G j v / X f / p b / o 6 W e 7 e R A 6 P v s U 2 o 1 Q A N 8 t N P + 0 Q y G a b 6 h z F / Q i g p g 8 Q y S S T k U m k w S H 6 E T y o t y D J L l w i y D w P E w a + K J Z X J p 2 U b m T 2 N E f H e Y S s b K 6 G y K l 6 u d M I a e p V V l Z K G V B o e G q G R G N t P I I 6 F T C K R R D K Z H d w s B U v 9 f v r P / + X n c m c 2 l g c T a k w e l 4 3 V 4 c T x y x Q I x R W B L I 4 K A 5 L L l F J K U j F N J A 0 y m U S S N K 6 i K K S k V m F o i a S J l B u n y e d K 0 f a S M R l K h O t o q W S V T l a 7 C S E Y C p P H 7 R b y z I d S d G d M 2 U t a M q n A B B J v H q d Z K v G r h F 4 9 f J A O H z m I f 2 7 j W 2 A T a g 2 I R G L 0 2 R 8 v c O 1 l S a V t q k w s 5 N E E 0 2 R C j F 9 L v A I U f 9 T j U Q R T p E L 6 p e Y 4 l X k S t D C / S G U V L K E g j b Q 3 T 2 J N J B A M h E n R 4 F S C 7 j 2 e p N K q B j m m J J J V M m k 1 L y b l 2 O X j 7 / 7 x l + q + b a w K x u U B m 1 B r x Y 1 r 9 + n + / V F s q c 4 k g v q n y J S R V B m J p c k E C u m Y Y T b U p c R i 4 p g p M M i k l P r l P B Z t O b A t S l e u X K f 9 + / d K m R D H Q i g Q R r n K F Z m Q v 8 s S a S G s 0 k v J p I i E v I u N p Y 9 + 9 D 5 1 d L X J f 7 a x e j C h x m 1 C f U d 8 + o f T b M t g z l C u p M o 6 K k C i L L E 0 q Y B v e / s r y a T j N D m M N L 3 S F q O H D x 5 R u 7 k A i x D K 0 t e U C V w W j a V o Z I 5 o a p G V N 6 h 3 T D C r i q f s J 0 U m J 9 9 v z 5 6 d 9 P 7 3 7 S F E a 4 V N q H X E r / 7 1 T z L p T h H L d F Y s J 6 m E S I j x y d W Q S q l 7 + 1 p j 5 H a k Z d x e 9 8 7 u H K l k J d T l Q S y o w u S B t B I J p c m 0 V M 1 z s k R 6 e X 8 v v X 3 s d f U P b a w Z x h W b U O s K V O b l i 9 9 Q f / 8 Q M a O U p B I y a W J p M i H N E f J W Q u m k + V Q k s h D q I E s n L I d c W 1 c r B 0 E e k V A c P 5 h 0 0 H w Y Z W p l X E W u r F Q S M n E a 6 h 1 W 0 s W i L T / 4 4 b s y 4 s H G + s C 4 M j h h P j o b 6 4 1 g M E S / / r c v K M k 1 r E k l B A K x 8 A N G I S / M A i z E s i C r 7 j F Z O J 2 e v C x j 7 7 Q n D 8 e x n t 6 N Y b W l j G y F q s l k U f M w J g 9 q X W V l B f 3 y k 5 + J a m p j f W H c H 5 9 J L 0 Z R 0 Q Y / F J t b z w o z M 3 P 0 2 1 9 9 A V q Y J N I x S G Q l F a D T 6 n k I n z j t d a W o o y Z B Q w O P Z V 9 d P V b v m 1 G H k A r E 0 Z J J b R K N f F K I g 9 W O P v m H n 4 t U s v H s Y P z P f / 7 n d F t 7 O 3 3 8 F z + j z 3 7 7 G + r e 3 U N f f f 4 5 / f T v / 8 k 8 x c Z 6 A 9 M s L p 6 7 Q v f u P m Y p w 1 Q B s e Q I / 8 0 h F s i k S A V n B P q e S m i R 6 q p K x D a K s 7 3 2 k N W 8 O N t I I B f I h M 2 i n U 6 D 3 F 4 f v f P u E W r v 3 C 7 j 9 W w 8 H x j / 6 1 / + J T 0 7 M 0 v / 7 b / / D 2 L z l P 7 t / / x v m S b 9 w c 9 + a Z 5 i 4 3 k A n a 1 3 b j 2 g x 4 8 G a X 5 u U d R F l G n p p H 4 x I F a l y 7 x s A 2 G G r a u M 7 a k a 2 t n T R e 0 d 2 8 T B Y O P F w b g 6 N C m P T G P 8 / k 2 a Y q P 3 p T f e N U t s 2 L C x W i w h l A 0 b N l a P y f E x u n v z G + r o 3 k m h Q G B r r 8 t n w 8 Z 3 x e 0 b 1 2 l k a I A W 5 u f o w u m T Z F w b n r I l l A 0 b 6 w K i / w 8 o R s d 0 k v m t z 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 N a m e = " C a p a   1 "   G u i d = " a 6 a 5 e 5 7 e - 7 d c 7 - 4 7 7 1 - 8 b a 1 - a 2 7 b e 4 d a a b 0 5 "   R e v = " 1 "   R e v G u i d = " d 8 5 2 1 1 8 1 - 4 3 5 a - 4 b 3 9 - a 2 6 9 - 8 5 5 9 2 7 d f f 8 b 8 " 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P a s e o   1 "   I d = " { D 4 1 6 B 9 F F - C 1 E E - 4 B 9 D - A F A 6 - C 4 5 2 2 E 5 D 6 8 E 6 } "   T o u r I d = " 5 9 b 9 8 2 e 0 - 9 b 4 9 - 4 8 5 1 - 9 0 7 a - 7 a e e 5 8 6 8 5 6 2 8 "   X m l V e r = " 5 "   M i n X m l V e r = " 3 " > < D e s c r i p t i o n > L a   d e s c r i p c i � n   d e l   p a s e o   v a   a q u � < / D e s c r i p t i o n > < I m a g e > i V B O R w 0 K G g o A A A A N S U h E U g A A A N Q A A A B 1 C A Y A A A A 2 n s 9 T A A A A A X N S R 0 I A r s 4 c 6 Q A A A A R n Q U 1 B A A C x j w v 8 Y Q U A A A A J c E h Z c w A A A y U A A A M l A W Z Z 9 g I A A C r R S U R B V H h e 7 X 1 X c x x X l u b J 8 i h 4 7 w j C E C R I i K K T m h J l K M p 1 j 1 r d P d P T O 9 s d P b O j j Z n Z n Y i J 2 M f d j X n e m L + x L / u 0 E T s T P W 3 V U o u i R G 9 A K z r Q w h L e l r d 7 v n P z V m U V C h A I g S R Q y A + 4 u C a z E l k 3 7 5 f H X G f 8 + 1 f n 0 m T D h o 1 1 g c O M b d i w s Q 4 w f v 3 1 e V t C 2 b C x T r A l l A 0 b 6 w i b U D Z s r C N Y 5 b t g q 3 w v G A Y H j 8 9 P T q e H O j s 6 a H D G T Y 1 l R D 0 N c V q M E D 2 c c t K O + g Q l U 0 Q l H q J z j 9 y U S B n k 4 N c h Q n t F m M Y m h i g U j l A o E l U X t f F C Y P z m p E 2 o 5 w 0 H s + D t / b 2 U c v q o 0 h u j Z D J J 6 X R a w l T A o E i c y O 9 O U d + Q h x L J N O 2 o S 5 D P n a Z S b 5 p m g w 7 q r E / R o 2 k n D U 6 7 K M 7 E A g z D k N D b k q K O W n 6 k h p u m 5 4 N 0 7 p u 7 c l 0 b z w c 2 o Z 4 T t j U 1 U F d r C 0 0 t J K i d G / y D s S T V l h O V e l I U S b D U e e i m a M L I N H 4 H 8 y T F S R C p q 2 K O W u v 9 k h + e I b o 7 6 Z V z c E x 9 R h E K 0 H F 3 Q 4 p 2 c g B 5 Z 8 J u u j 3 p p o X R i 3 L M x r M D E + q i T a h n h J q K M n q 1 d x f N B e O s 1 i W p 0 p d k t S 1 N c 4 E 4 V Z U 6 K Z V K 0 e d 3 f H L u S l L k a H e U y W N m T N w e T d H w f A n t r g 9 S M M 7 S a k 5 d R x M K Q N r B o a 4 s R Z 1 1 a b o 8 7 C W X y 0 k + H 0 v B y e s U i 8 f M M 2 2 s F 4 z f n r I J t Z 5 A I z 5 2 6 C X y e w 1 a D M b I 6 U h T h N u t j 1 W 4 y w M G H W p P U V j y q t r v j C T J 7 z H o v q h v L i m z A v w A 1 7 6 / J 0 r x J J H b a R 7 I Q y B q 0 J m H b G A x r K Q C k N d l Q j K W W k 6 n k 9 x 8 s d j s V U q n W E T a W B f Y h F p H f H h 4 P 7 k c C b G J E C C B N K Z m Q 1 R b V S J p q z T C O W j g G j i C j 3 1 x V 6 l 1 7 + 2 K M C k N U f c 0 T 6 A O f j P q o r 0 t 6 n / N h g x K R E P U V F d G 4 w s O e j D l E o I B L r 5 0 M p 0 l m C a X D v j f b r e b v O 4 A B S b u m G f Z W C t s Q q 0 D f v D 6 A X J Q P E M k E E Y H j c l F g 4 Z m n X S w L U 4 j s w a 1 V K U z B B H g f D M J X H j s o b k w S 7 S W R V Y d P e I J z D n f R D K R I K f L J c S E 1 A H g 1 I C K O B V w 0 O W h X F 0 R J L L G I F S W W C 5 y p a c o P D c g x 2 w 8 P Y z f n r 5 k E 2 q N 6 O 3 u o I 6 6 U g q H w 9 I g 8 4 m k Y 5 E u H H 9 9 3 0 N v d Y W l 4 V v J t h z C 4 Q i V l C j b C I g n D V b 5 s p 8 D 4 a p K C l 8 H 6 u G D K T f N B g 0 K x J Z 2 N 2 p C A U h r U i l V 0 E W J x W 8 o l b B d 8 E 8 L 4 3 c 2 o d a E d 1 / Z S y 5 D S a X l i G S F a H 9 G m o J R B 5 V 5 s 6 r g 1 / e 8 d H R n 4 Y a r p Y 8 G i C n e P / 7 4 Y s y g S p / 6 P 5 / f 8 b J a S O T k 6 7 d W p a T f C n C m w t T b 5 h b 1 E L d k J Z E V u j y f W H 6 / i 0 I T f X L M x u p g E + o p U b X t F T r Y y B I p H R c 1 y 0 o k 5 B N M g t m Z O e V B 4 3 I Q w u v 1 c O P 0 k 4 v T E x O T N D c 3 R 8 m U Q a F I k g a C t d y I n d S z o 5 l e b m F d z Y J 4 L E Z u j 3 I 0 A I o U Z o Y B M s / N z p L P X 0 Z P F r 3 0 e J p t L U P Z X p y i K j / R 9 9 q z 1 7 z 1 x E X D c 4 p s h c h l J R Z I h e D x u M m Z G K J o Y F K O 2 V g Z T K g + m 1 C r h K f m E L W U R a i z J k K L i 4 s 0 N T V F N b W 1 V M p k s T Z Q N P z + C S f t a i j s P R u Z i t L Q d J I O 7 / L T T N B B A z N O q v E u 0 v z U E + r t 6 S Q X t 3 l I I h A V B I X T I B 8 4 F g w G q a y s j G J M P A 8 T b 2 C a a D r k F o d E a 2 V S n B O O d I x J 5 q a m C n Q a O y j J 9 4 b 7 0 8 g n l p V U m l h 4 E f j 9 T g q O X 5 Z j N p a H 8 b s z N q F W A 2 f F Q Y o t j t E H + 0 q k M c e i U Z E e W j p p J O J x k U q h S I K M F D d 0 r z f T M A G c b 2 3 E p + + x r R R 3 0 L u 7 U 6 L S / d / P 7 t I r B 1 + i 8 Q U n H d u V V Q V n Z + d o a H C I W B 7 y R Y h a W p q p v q F e j t 2 5 f Z e e O F + W o U m v d c a p 3 J u m s w 8 9 t G h 6 + l Y D 6 z 0 B O q / v H S q g 1 + u m 2 K x N q p V g / N 4 m 1 I r w V u 2 g a K K M n B S n t 3 d E R K 0 D N H E A S A i 8 9 l 0 s S X R D B M / y 2 q g g G A h Q K U s V A A Q 6 f t t B H / S q a 9 6 d c N G F i 9 f p P 3 3 c K / k v L w 3 S 2 F R Y + r B + + v 4 e K V u Y n y c H G 0 x O p 4 v u z 1 b Q k / m s w + G 9 n h g d v 5 t V E d e C Q s T S Q T k s 3 O R z z l B o 1 v Y E F g I T 6 r J N q G V Q U n + Q 1 S q 2 Q d J J e m d H U B q V l k i w X 9 D A g H w p l Y Z t x T H e 7 N F I h L y + r K c O h M R 1 4 k z I i 4 M l F I y 7 p N M W g B o Z T b r o 1 N 0 E R e c G 6 c + P 7 S I f S w U r Q q z m + U t L 5 f q f 3 1 b 2 0 n o D 9 2 e F J h S C V g H d q U m K h 5 6 Y Z 9 j Q M H 5 / 1 i Z U I X h r D l I 4 H G d y J O m 9 X W E h j S Y D k E + i + d l Z q q y u N n N Z 5 K t 4 1 v z U x D j V N T R K G k i w o A r H D C r 1 J D M q o h V T k 5 P k L i m T f q z p M K u S D g + F W F 1 8 V r D e t 0 4 j x r 2 J p P I 6 K T J z R c p t K B h / s A m 1 B O 5 q k A l q X C p D p k B g U R p T P O W m E n c 6 4 3 1 L s a R C P x T U O B A u n w i Q R L o c 0 q q s v N w 8 k k U k w m q d T 4 2 i A J 6 M j F B z a 6 u Z y 8 V n z 0 g q L Q c r q Q D k N a k g q T w u B y U W r p l H b T y 7 1 9 s m h S Y T S A A y w X U N Q p W W l r F R 7 q P y U k + O K 9 v B a h / I h H P g k c t H P B r l z 3 n l j e 7 3 l 5 q l u Y h i s J 8 J X A N k w v X C o Z D k 5 0 K G z H V 6 3 m Q C c B 9 W I I + A + s G 9 x V i s O s r 3 m U d t G H 8 4 d 8 W W U C Y 8 1 Q c o F F L z k z 7 c H c k 0 H g D E g t M B y O 9 w f R q A J C V + P / + P B D f K t L z p t S 0 2 + O g h b e / s Q q u F K J A y Y G x s i h L u K r o 1 U Z i Q z w M r S S r c f 7 U v R g t z 9 8 y j W x e 2 h D L h q z 0 g N h P e v C V u 1 W E L d U 5 D k w l Y K 5 k A O C g i r C L C S w e p Z X V s b G v v U A T O a 7 y 1 9 X U v l E y A 9 e U C 6 D z q C y + g 2 Q j X j 6 f F P L p 1 g f 5 D N f B y C 4 e K 5 g P i z U P D Q A N 5 v S M q j U X c 4 Q w Q A B I K 9 l A A n j i 2 h S B h A J R H W a 1 b X J i X v B W w r a y N E I 4 L v N F 9 J V l 7 S Q P n 4 f r 5 k g D A l A 2 / J 3 u d F w n r 9 0 F a B Z A q R X G q 4 H t 1 F a z j r R J Y Q h U q 3 j q h r L 6 T 5 u e z 0 y 3 Q Q B y G 2 W i 4 c c d i b A O x V I H d B C M c T g X k I W E A l M N G K i l g H 0 H C W Q k S Y n U P / V C L C w s 0 O T E u f V n j T 0 Y l z M / N y X U A 9 D V p o L P 2 y b y T Q r H s d V 4 0 8 k k F 1 R V 1 h / o M U o f E W z U Y n 5 6 / u j F e f S 8 K p f t E E o F Q a B z l P k g o J Z l Q B o m y H H B c q 2 y z 0 9 N U V V N T U M I A g c U F J m O F m S s M / H / r 5 6 8 N E Y 0 H n r 8 j Y r X Q 9 6 p j 1 B V S q W S c S u i R l G 0 1 b G k b y l m x P + P W R m N W Q R 1 D 2 u q 1 U 2 / g X G g y A d W 1 G O S a S y a o g V A J 5 2 Z m M m Q C C Z e D 9 f P w 6 G 1 k M l m B u t J x C n X I t I p Q Y b d / s c P 4 4 / l r W 1 J C l d T v o 4 W F u J A m S y Z V F U c 7 F y T G K H E N H M s h D M 7 N I 9 B y s E q y / J E T + b g z H K X B x Z U l 2 U a C t U 6 Q l j z X T Z K l V L V n g u s 3 Y h 7 d G l A y e g u G Q G C 5 2 b V p k 0 h p O n 3 q L A 0 O D d H Y 2 D j 1 9 V 2 h c 2 f P Z 6 X W K s k E W C U Z + q 3 i c d X P B R s q H 5 u J T E C 2 3 l R a 8 k I s r L Z U k 1 P n W y F s S Z U P H Z E g h l X V 0 0 B y P u K g r x 5 W 0 J t v H a H t b W 3 k 4 o p 6 9 d V D 9 P q R 1 + i r E y f N M 1 c G v I H 5 u D H s o L 5 h P 1 0 d L a W r I 1 5 x x S 9 E 8 C R y G + Z m Q 2 7 9 q f o E o d I c k t R g H t k a M D 6 7 c H 3 z P s k 1 o K R u D 8 0 v K P t I P 3 z d I B C X e d M y n 6 i p M k n 7 W p Q 0 C g U D 5 C 9 V I 8 S v X L l K L 7 3 U S 7 d u 3 a Z g I C S k y 8 e V I T d N B p T 6 0 1 a V p B Y O w L l H h U e C o + / i g 9 1 q g O y L G A 2 x X t D q n 4 6 T i R g l W R r X l E x I f i t g y 6 l 8 w Z B z G V V P A W R 6 Z X u c a k u z 5 Z p M w M G D B y g a j d G B A / t Z w u R 2 8 G I 6 B g g x G Y D g V w t Q D s 4 6 h U j L k Q n A 5 z S 2 m e T b z F B 1 q q Q U c Z g L V + c 8 g 2 I O W 0 r l 8 1 S / L F 6 9 Q m T S a Y 8 j Q f H Q v E w X B 9 C p a 0 U o F K T y c k W w j u 3 b a G 5 O 9 R k 9 n n b S n + 5 8 d + m y p 3 n p e M D N g t z 6 5 D + Q V E y o e M p B b d V L O 7 O L E V u K U O F w K m M 3 W W H N 7 2 9 L U 0 1 1 h T Q I T K d A / x E A q Q Y X u B 7 g i n R D U x P N z M x I v n 9 i 7 c O R g B u j 6 v N 4 0 Q F 6 I R e s q 7 e Z o T x / D l q Y 3 h p r U r D 6 v j V + I J 0 K 2 U 3 5 u D j g z i z V N R t y k N d X Q t N T k + K p s 4 4 y x 2 g G N J Z Q Y J F O n D h J 0 U j I P L I 2 Y D Q E R k V o B K K K S S D 1 Z o K 1 X k E k R S i D + h d b y Z W I W p 5 I c f 5 s G R t q N d I p H z d G 3 N J n V F u n 1 m 4 A x k Z G J J b x e P z Z P b 2 9 F G v 8 g M / z S / l 3 A V a L P W 6 u G A t Y 1 + D b T M j c N d e P t q O g D F V D 6 h Z 4 N s U U t o T K 5 6 n a v S r p p K G l A m L D 6 c m M k p g c H 6 e G 5 m Z x i Q u h + M 3 7 X U a e F 4 J V I v H l M 9 h U 5 L L W r y m h J P Z W k s f Y / E 6 X l Y D X B 0 f F H c I R t d P F a q X T a X P R f Q A L 8 M N + w s j x + s Z G G c S K A b L z c 7 N y P L B O g 1 a x U G X + l W K J b A l W j d 1 M k L o F i S S n S H V n z E 1 V T j h d U F q c A b u d 4 H s X b X C 4 v E 8 l n Q B r Q 8 b + S 5 i q M T o 0 K P k S c 9 h Q S Y m a J H g 1 b + 3 w p w H u D / 1 P l S U p q i t N 0 Y d 7 o r J g C 1 Z / L R a g t r W E i i Q c U m f 6 2 R R j K H q V L + 3 r f m r b K R 9 Y 7 w H T 3 I c H B m g x s E g L L K U M h y E q Y G P 5 6 l Q Y J 1 c 2 l k r O A W f h a p 8 P O 2 h 8 0 S F 9 W O c f u W X Z M G w q g P 6 w o g A a m / w x a G F h k W o c u V 0 R x Q T j T 3 0 3 V 9 + y N i H i n t 0 y P U O T S h P p a Q h 1 q H a I a u v r u T 1 w o 2 B M T a D n P 0 0 e t 4 c W q J Z u s S q z H A 5 u i 1 N 9 u b b B x u j G 3 H a 2 k 9 R 1 v g 3 H d s b I 4 1 L 3 e e K e R y Q n 9 p W K x F f 3 + Y 2 B t C w Z k E j E K R G L k i s x T f u 2 p W k 8 v v w A 4 c 2 M o l b 5 n L 5 a s X 8 0 k d Z C J u x u U d f Q k B n Q O j I 4 K C 7 z Q C D A b 9 t 5 c g R W X v C x r k x J s L H R E Z p O b 1 s 1 m Q B F I t w v 0 d s 7 Y v T u r m g O m Z 7 m e 7 x Q 4 G G Y c Y T U q k / W 5 1 R M o a h V v p S r s a C 6 9 z S Y D x s 0 O 7 d A o U B Q J t C 1 b t 9 O 7 Z 2 d M n t X R p F z J c L + K Q T s 3 A 6 p N v 7 k C T W 1 t N J U 8 O m r + 8 Q 9 r + y u A Z f 6 l / 3 K p e 5 j q f V u d 5 C 2 p a + J z d V W v X E 9 Z 6 h 6 r i I J G X C d + B I B M 1 N c K G o v X z y + N q l k B T 5 1 8 U k 9 V V T X 0 O j w E D 3 o v 0 s z 0 9 P k d D i p e V u b z G 8 6 x L Z O Z 6 1 q 1 F j / o d U 1 K L N + d 9 S p M q y 5 8 E X f + F N P Y y 9 0 N t 6 C c J Q 8 n k x Q R Y V 6 2 + 9 u S g i x 9 L o T G G w r i 4 V s B G T q X d + Q Q Z c G P O R 1 4 C W E s u I K x h e X b 6 2 t p W 0 C R J w 7 c 2 b k a q y V X A 1 s C x 1 g m w j A m D 4 9 D G m C b a O G x i a a n p y g C B O s o q J S 5 j 1 d u / a N L K + 8 o 7 u L R m n P U 9 s + I A U I Z B 1 B o Q F V d k / N N P X P L 5 0 e g c 9 Z B 9 y + S O B l g v p P 8 n O I x 6 O U Y N U 5 w f H e 2 i m K + L M d 5 s U C 4 / i V 4 i S U 4 W + n Y N g t L n M r o d Z K J i v e 6 I r J N A 8 r 0 M B h X 2 1 n d R C 4 c 6 e f W l u b Z e G V A K u L l 8 a b p H y r A f W d S i V N I n F I x C g e i 9 K h p l l a d F e L S l x M K F o b K p n 2 f 2 f 7 a T m g s x f u b i 0 F x h Y c d P J h C V G l I h N c w 1 j h 6 N T J M x S N x S i W z s 7 Y f d 5 Y b t f 4 5 w J d 9 9 Z H Y K Y h w b 3 x p Z M w N z t Y Q t 1 e / x a 3 A R B z 7 5 J 5 S y A V g s a z I J g V x 3 b F 6 P y p U / T 2 O 2 + a J U T 3 7 z + k q u o q q q u t M U t U W z v e 7 2 V 1 D v f z b N / S V h U Q A u E Z V 0 E W / I / w g + X U x G 1 u S i m o f u X x A W q o S J O z v s s 8 u T h Q t I N j s V Y c 8 K w J l I 8 T / R 7 q 6 G o 3 c 0 Q D j w e o r a 0 1 h 0 x w u Z 8 6 d Z p o 6 I 8 0 O X T b L H 1 2 s N p T q J 7 n B m G v / J r k M s G J i X A p j Y 1 N 5 D y z Y g j G l 1 e L U E I Z T g q m O 5 6 J / b Q a G N x i X m 5 N U H h u V L b k f H D v I V X X V l N n Z w f b V n c p y D b V s X f f I a d T j Y 4 o Z m C v L A w 3 y k g o t q H Q w R u P R a j V + Y C q d x T X R g N M q D t F R y h P d Q / N z K j F K 1 8 E o T R i 0 T B 5 v C X i G T x 1 8 Q 6 1 l s 7 T 4 c O v 5 h j i x U 4 o O C R A K H j 5 F K G U t y 8 e j V C z e 4 h q O 3 r I W G E x 0 c 2 G o l T 5 Y u b u M M + Z P 0 s A M g F X h 9 1 U 2 r S X 9 u 0 / k E O m j b S 8 8 j M D n g E H Z U 2 Z B f J g 0 j Q c r G N l o r i 6 Q q X / r 9 g C C y Z T G q l H u B E A I p 1 8 V E Z x v r e H U 8 r 1 1 j e 4 9 p H q 2 O W w 1 X G X Q s F 5 K v d t n O + Z D z w H H U A k l Z a k 2 H b z I 4 8 K P s P N G o p y p A S c e o p Q G w + / u R S k 0 3 / 6 D T 1 + P C B T 6 5 8 G e P v t a 4 3 T w b Y Y l Q W u 0 G i 0 l X Y 0 l 9 G R z h g d 7 Y 5 R Z + 3 G W u C l M J n w X F T A D / b L K v Q M N 2 s o y n 4 o e W Y b F N X V N f T j n 3 x M D Y 0 N d L S n 8 B j A Q t j Z k J S 5 U 0 0 V K X I n 5 m j b t l b Z v B r O D w C j 0 H F O d 1 1 C b L b 3 e q K y d S l Q i 7 l W / F l o m 6 7 n O P M X o y T S J G 8 3 R S b + k V + d 5 / A i u 8 m e B Y r S h l J v w Y 0 J q H x j C 0 5 y u P 1 U U 1 1 N N a F L F A 1 n F 3 i B F H I V a G X 1 5 q h 1 o L / / H h O z i o J s g 2 E d Q S u 6 6 p M y R A q r J b 3 N U g t j / D C v C m Q C q d 7 h s m r / s 6 8 f T R j + w 7 / K M a Q C 0 q a j i M P Q o r / g M 9 y s g Z 9 f 8 f 1 Y I Q 9 u g w G L X 3 5 9 z 0 N X h l 0 0 M T Z C H x 8 w q N S b F g l 0 b G d U F r s E E S p c C 3 L / W H R T D 3 V C H o N i B w Y G R f 3 L H w L 1 b Y A P o J 1 V Q 7 j 2 n y 0 0 g V Y O s T j 2 6 i i e n 6 J U + T Y L J h e d N B H w 0 L 1 J D 7 3 Z F R P p h N E T W D T z 6 p C L 2 s v n q M q 9 w B I m u 6 k 1 n B u 7 d / d Q / 9 1 7 o v 6 t B Q 1 l a k P u 1 z q e 0 Y x g I Q s i q 2 R C s O S l O 4 O D t d e 5 C F C c I y U 2 E R p f + p A G Z p z S H 2 V d 8 W g u l K I b V 6 / T o Y 7 C V o b H 4 5 W t S N e K k Z F R W c v i n Z 1 Z s q 4 X h C J M m q y 9 p M i D M k U i R S y M Z p H y Q s 9 w k w Z b Q r 1 g 6 K 1 F A e u a f N G k i 0 p 3 f i Q b W x f C k T d e o 8 H B I b p y + R p 9 e f w r G h + f o I S M m c O o h K y 9 V Q j H + f y 2 t m 2 S 9 r r S d L g 9 R p F w U P K Q k m j s a 4 W V Q F b y K A L p c u s 5 R S a h r P p f 0 f x Y O k + t 6 c 0 E 3 H c o t r w P z O f z 0 s 6 d 3 X T w 0 H 5 6 9 7 1 3 a H p 6 m k Z H R p h k g 3 T r 5 i 3 z r M J o b m 4 2 U w p V / j R 1 u u 6 I 3 Q Y 7 b m / l A H X X B M S R s R Z A j d M k W k I s U y p J 3 i S Y 5 c l t + h 9 b 5 d v A 8 J h u 7 9 W g t 3 c P b d + + n a q q q q m z S 0 0 j W Q 7 N L Y 1 0 5 v T Z z C 7 3 f / j 9 Z 9 S 6 L b u F J w b 0 d j W 6 x S v o S q q 1 3 V c N k E Y c E o V J l O J Y Z g A g D z I V e n 6 b O B S l y r d J h d I S R N e w u h E 2 M X B 7 s m p i K B y m Y C g k 4 x o x R + v M 6 X M 0 N z t H r 3 7 v F b p 0 s U / O a W 5 p o p q a a k k D V d W V o j o C j s n z E q 8 G Q h 6 V M O 0 j p e Y p 8 l h I Z g Y c c 2 3 2 3 R D y U L R u 8 8 2 q 6 u U D 6 0 c 8 D U r L y 8 T h o I G G 2 3 f x M v V d u i L 2 1 p E j h 6 m j o 1 0 a u J Z k 2 O d q e l r t I g L U 1 d X J X L L F Q I B e 5 / M 9 q + g M V o R R p N H S J 2 M z m e T R I X O M Q 0 1 1 q e X J b f 6 f 4 n R K 8 I M t B q A h w 2 n w N J i f n 8 9 x Z J S W l s p 0 k e 8 d f k V 2 W 9 Q j u 0 E W d A 4 D e 1 / q p c r K C n F s n P z 6 N N 1 k G 2 x 6 a o o u X e h j W 8 1 H R 7 p W 4 1 6 3 S i B O m 8 Q p Z D N l S Z V k F V U t N F M s K E o b C s I J E m o z S y m s Y I T Z v 0 8 D q H U O h 5 P O s l p n x e t v v E a / / v f f c S P O k h O j N C 4 y Y e A R H B l 9 Q p c v X 6 W F + Q V 6 6 + 0 3 6 Z V D B 2 h b 2 z Z x d g A g d X f 9 y p 5 D Q b 6 U Y u K k 0 m o K D c i j 7 C f k d U h R Q 2 N l z r P b 7 I F f V w V K N 3 n w p r H 4 5 O a V U u n I D P X U z J m 5 b w c 2 M v j d b z + l r 7 4 6 R W 6 X i / a + 3 C v r W q D B w v t 3 7 s x 5 + s m f f 5 y z G y P W F N z W 1 k r H j 5 + g M p Z i m K e 1 c 1 e 3 v I w q K r m R 5 2 F 6 f o X l k z N E M l 3 j Z t C k 0 p J J y v Q x J n 8 6 l T C 7 D Z Y + w 8 0 a j F M 3 H x S H f p S H 2 d g 2 e X h 4 a 1 v f z N b 0 R k R L Z Z J 6 m + P U f 7 e f 1 a 4 Z e p V V N S z v u 1 x / F A B n w / V r 3 9 D u 3 h 6 q Y j I E g 0 G 6 x H Y T p M + r 3 z v I 6 p w i S I z t I o 9 3 + b 1 + 8 4 G 6 g p T / 4 r a L k u S U o U 7 X R 3 L v Q 8 i C H 7 O u U 5 h M C O m D / j C k E 3 F z K W a 1 n o S s K R G L 8 L 1 E K B E L 0 w 8 / O m x e q T h g n L p V n I S a i 7 b K A i j y R j T f n s D z I N R 3 W X 8 c o 8 S 1 4 2 u e V T C Q B X Z R S U k J N T Y 2 S v 9 T P j C u r 7 G x Q e y d 1 Q L r s 2 O J a U 2 a Q s B I j M c T K e p p U x M l U X V c p T I e 8 P G U Q Q + n 3 R S L q / o V 1 Y 4 J h d m 5 O s 6 S y T r 9 3 S Q U h x Q I 9 a O l u + h v Z h S l y o e Q 5 r f k i 8 J a y Y T p F l Y v M h w F z c 1 N 1 N O z i 2 5 c v y H r U c C Z k I / 6 + j o 6 8 e V J M 7 c 8 s O h n z B y u B D I B I B P K C w F r C m o y A e A d y A R 0 1 K V l 2 N L h j p h M d u y p C 1 F 9 a U K p c 1 z 3 q H + 8 z L S 9 J H Z V M p u H J K u o w L V z n 9 t m D 5 b H V 1 x w O W D Q L / / 2 3 Y h 4 c 8 f y T g i X 2 0 P 7 9 7 8 s j o M n Y 2 N m q Y L f 7 6 f y M r U z / U q A 2 u g q o D q i f G J 8 n K X W u F m y M p 6 M j i r J R i k q 9 y a p 0 z d A V e 4 g 9 T Z F 6 W h 3 2 C T S U p t J k 0 m r h o d e 2 W 1 e s X h Q t L t v V P h m 5 U H m Y y M T D O p U P i K R K E u f r + n Y s a N y 7 y 0 t z T Q + N s G N + o m 4 u I e H h 2 m O V c I E N 9 T V A B s e F E I D S 6 y 6 h k Y z t z I a m 5 o y p E G Q r X 7 4 u k m W Q K j z t o o Q 9 T R E M w Q S E i H O q I R Y j S p J p W U l O c + s G E L R S i h A q 3 2 b R U p h c K y 2 8 e B Q u H C h j x 7 c f 0 h H 3 3 k r Y z v h u 2 D 6 R n V t j X S 6 o n H D / Y 1 l n 7 8 L o r H V j V z H 5 g i 4 R 7 G b L K S C v Y U Y N t / 2 m j S V u t U S b i K Z O C g V U N l X I B Q 8 f M U I J h Q a W 3 G G t B j K a o O l z U C q M p o W a Q P 8 6 / / 7 F b 3 8 8 k v 0 0 t 4 9 a t s c C 0 A u H 9 s 3 U N W w G U F 7 + 3 Y q K 1 M b F 6 w V X u + 3 O z Q e P 7 x P H v 6 / A I Y W g T D Y H A G S C U O e I H X k n h Y W y B C b C S R S A W p e x g v I o a 6 2 g q + y 9 J l t 9 o D R + g W K i y O U + 6 D P 8 9 t x E / R J Y e b t 7 s Y 4 n T t z Q U h 1 5 I 3 D V F K y f C O H J P j 8 8 + N 0 u e 8 K e Z l g 5 e X l 5 p G n B / a v + j Z A I m 3 b 3 i F 9 X k o q J a V f K x F X 6 h t q H F I 1 H o s L Y e 5 P q D X 5 c K 4 m k i Y T 4 j f f O r j k e R V F O H P n 0 c Z v b d 8 B I 9 P l Z D j d M o I A 0 C q V j j c S M H 0 C 9 z W K D d o a G 5 d I J o 3 J y S n x 9 n V 2 t K + L 5 M X / X O k 6 O A 5 S 4 J w k k w Y v K C w n 7 f G o H f I R I K n Q p J C G 1 / C r u 7 C p r O u Z K 3 c 5 F r h M x E P 0 H / 7 q Q 3 X x I k N R q 3 w I 0 N X x R i z k o N h o A M f R a F t b W p Y l E 3 D x Y h 9 1 d X a s C 5 k i k f C q r q P 3 K Y a t B R U P M 4 a T I n 1 S L O H G h G i K X A k a m F b S C W m U i a R C O o F 8 n F q b 6 / i K u c + p W E J R O y W A + q q 4 U j d M 9 U N j P R r j e g N b f 5 5 / v P J I h q G h I T p w Y P 3 W A / + 2 2 b 2 Q T g g u J r g Q i i X R 3 O y M 1 C d 2 w 5 + a m q K A o 0 G 2 p 8 F x T P t 4 N G m q e y C T J h I 6 e f E c m F B H 3 j p k X r 3 4 U N S b V i P 4 P P A w q T c j O h c 3 O r C n b 3 Q F B 9 i N 6 7 e o p r q K G / U s z X O D h g M A 6 t S 3 I R Q M C j H y I S 8 b b v j 5 A D l 0 w G K U + C T S b l b z Y E d B M p X 4 / R R 3 V l N L p V p H X n Y V u e + S 6 4 F E E o N Q H G T j h k R M O q 4 L P a e i C W f v D m w 8 Y 2 K d M T L h o F j C S U 4 X 2 1 I I p j 0 F F G p k G w G w p w p h l k m E h l 1 b k 9 0 e B 1 A T C w t L N 3 x H S G R I F + x c X 1 L i F 2 8 c P H Y o x 3 G Q s 7 S s T B w N u J b H 5 x N C g K x l 5 R X y P 5 V K p y Q 9 3 O S z I Q d V e B V Z M G 5 v e i F F 1 4 d Z 6 r E N p e w n c 2 M A V h M T s J 9 i Y f r R j 4 9 S a a n f v L P i Q 9 G r f E B r A 9 6 0 6 k 2 p 1 T + F j f s u C e U t Y K l R X V V F p 0 + e F c c E M D k 1 z f Z N X M i E h q 2 X d 4 Y E G x o c l L R W b 7 1 M k j I m T V l 5 u a R 1 O e K q 6 m o h G Y 5 V M V k x d t D H x A O Z I I 0 0 m S Y n J i T m T 1 G F D 3 W q y n H O 9 W E 4 J V T 9 i k 1 l j u V L S c y q N 4 d i J h N Q n G t K F A p p P H T o 8 i A V 1 E A M 6 u T y D Y p T D 5 e 3 p X 7 8 k x 8 K C b D a 0 e T 4 B J e o L + J y u c j n L 6 X j X 5 y g a D x B t 2 7 d l X I r U i t 8 a U g q H U A Q E A P u e Y x y A G k g m f B / s b p S h j Q m o U 7 1 O + R l p f K I W U L p m I k E T 9 9 b R 1 8 p / G y K K B j n + g c 3 c L N a X 9 x 9 n G D j 2 S N z c K D + O b k B q p r Y m M A K s r 3 N K 4 8 o m J i Y p K u X r 9 H M z C x V V F Z w o 3 2 D K s w + q U / / 8 D n 9 2 U e r c 0 + D L C C S X i s P e Y S R o U E q r 6 i S a f K R c E S q C y q z m p q h y A T J + H W / k k 6 y D 5 R J I H G X i 6 q n p m r 8 z S d / Y f 6 3 4 s W W I l T / o y i l y C S T S S o H x 1 r 1 2 Y j A r N 3 V r O k w O D R E 9 X X 1 O Z 3 B w 8 M j F G I S b G t t k f L l v m e W T I p E V g m l 4 l z 7 K R h Y p D i T y G E o D 0 O M p e G Z + w 5 R 6 6 x T N W A 7 K f s p T D / 8 + B 2 q r s H o i O L G 1 l H 5 O O z q 8 r J a E p M H r 9 Q / F S v 1 b 2 O + V 7 A G + m p Q X 1 d H i 9 z Q r c A O H e j 8 x X c 7 f + 4 i 3 b x 5 W 1 Z B s k 7 X y C e T 6 l t S 5 I G 6 p 0 g F 1 S 0 p 3 r 0 Y k w U j 3 9 E P J W S K x e j 8 Q 3 T i K s e E r l N F L N h O U Q 4 x q s Z Q o w L P p N h C U Q 8 9 K h S 8 b l I P v R C p O G w 0 Y A T 6 n b H s 6 r L L 4 c n Y u K w T k Q 8 3 q 2 p w B G A g 7 a 5 d 3 U K M y a k p U w o p i a M J J H k z h n f P x R I c 9 l K c J d D M 9 J R 0 N m P R F R x X q 9 T i 8 1 j w 3 6 x H s y 5 B J q h + I B K k 1 S / + + i c F n 0 U x h q I f K Z E f u j v 8 3 G h M 1 c R s A N I Q U k w q b m Q b s a 9 q b H H 5 U R M a m C 6 / 3 N Q M 9 b 3 S 4 r T A S w M 2 j 5 A n h 0 z Z N P q T I K 8 l z 6 T B Z 1 X f k / q c u M k 5 B B Y X 6 M w D 0 3 a S a 3 I 5 b C h T 5 U O M C Y l e m X Z f + H k U W 9 g S b v N 8 9 H S V K l c u P 3 B 5 k 2 p S c c A b G m r O R k I s Q X S i f 3 n V b 2 j G Y H U v u C y h A E 0 q T J O f n J i S O V b 3 7 t 0 X g l g D p I 6 M 0 e N Y e e k U g a p r a k 2 p p M g E A m l X v Z J M q E + 8 p K B S K z J B 3 f u b T / 7 S v I O t g S 1 l Q + n g 9 T n J a a C x q A Y g k g o N B Y 2 C G 5 H u 4 U c D 5 D / 8 o R e P W N K Q H T r 6 J 1 w s T c 1 C E 0 0 V C X o 4 X H j J Z E 0 k B E g k Y O / e X t q 3 / 2 V R 1 9 C R G 1 h c F A m E v i v M 3 A W p 8 P 1 x L B x W q 8 5 K A M l A I E 6 j Y / f 0 f Q y W N e u O Y 0 U i R a Z E L E p / + V d / V r D + i z k Y F + 4 P b 0 x r / D m g 7 9 q E j E R 3 I p g e P 4 x J c z o Q 8 7 v G 4 T Q 9 W f j F n 4 2 z 1 h 8 2 q u 5 t i l N l S V q W C p u N + q m 7 p S R D H g B R l l B w O m R j L P G F q R + Y V q 8 d E l o F x K I w 8 W i M y i s r R U p h t S T p f x K i J c X L d 3 X E w 5 K T 7 S k h k 0 k i D s q z F y G f x 0 m / / N u f y n 1 s J W x J l U / j 0 L 4 G 9 U a 1 v F 3 x x l V S S 6 k 1 I r H Q 2 L g B o j G q Y D Z a h B e E x Y g h A 2 l v P J i T J Z Y d k b E l x I D q q r x 0 Z u A 0 v H L w B k L 6 l J e V S z m I o p 0 M y G O U R F l F h V k H + E x U p U 2 p N b r o l Z 0 H s 2 R C n a k 6 T M S j b K f F t y S Z A O P C g 6 0 r o Y C Z 2 T D d f z g v Y / w g q S C l 0 E c F S Y U O T N g l W C 8 B a c R 4 U x s s t b S k 2 g g S 6 8 P d E T p 5 8 g w 5 m 4 7 Q a 1 0 g l J J E m v g g 2 B N M s W C y V F V V y h A j u N F f e f W g v B M U C U G m X E L q E I S T g s 9 b j D l l 4 m A o A r V Y q 3 l Q + b J 9 T s l 4 h P 7 u H 3 + x o j 1 X z F D 6 z B Y O N d V + K v G x L Y C 3 q 0 g o H a O h 5 N p U e C O L 0 8 I s 0 x J L W t t 6 A d e S 6 2 W D J k Z W Q n I w G 7 6 W Q N h h Y z H q o F P 3 n C Y R F C k g e R Y W F q i C J U 5 D Q 7 2 s e o T P 4 e U A 4 q l z Q Q 5 1 n T h / Z / R T Q S L p g J f N x S E v 3 R x R Z B L J h H P M O s u S K U o / + / m P 5 O V T q K 6 3 Q j A u P h h Z x 9 a w e X H 2 / G N K G 9 n R E 0 p K c Y B 0 M q U V J J O W W F Z J h R j 1 K W l J 4 I r y R 8 p W D 5 D G T G q A S J n Y P J i J O M H l 7 / d E K B A M i m O h u q p a C O F w Y B S 5 m i p / 4 / o 3 L I 0 O c V 6 T U M 0 K h p 0 0 O D h M r x 4 + J F M 0 3 G 4 1 A x f n 6 L 2 j + h 4 7 K B R j s j G J 1 M s l V z J p u y n B k q m t r Z k + + t F 7 8 r m t C u P i Q 5 t Q G q f P P u I a Y f I U U v 0 k B o F M U o F M G W K p w H 9 M Q u l Y X d e a 1 g n 5 q 8 s s T 0 A l z Q K O F G l U R q S U J F U a Z V 5 n i t 7 o U r N p s X x z j B s 6 d j Z E x + z p U + f o 2 H t H 6 V 7 / f W p q a p T h R + K Q E F K p c O d O v y z 0 s m / f X s l r y R a N R u j S o J f J o y S Y l U z i H o e H V I g E U k W o a 8 d 2 + u A H b + P u t j S Y U K P y j G w o n D p 9 L y u p H I h B J E g q l l B O Z U v B 8 6 f I h J j p I o R S 5 A J L M g R D z o y F P W Z S l x S C J s y S t E k g l T U J x e F w e 1 R 2 6 o D 0 w T S O h c U F q q q s k u N K I q l z s d 7 5 4 M A Q q 4 Z B I R w 2 Z V M r u a b o w Y O H t H 1 7 m 6 S h 4 s E l f m n Q Z x I J K q 5 S f Z U T w i q Z W D V m M p W W + e m v P / k Z b m z L w 7 h k E 2 o J T n x 9 h 6 1 L S C j t S k c a T g k l p Y R c i D O E U m Q S 8 k g a p M E f / J U M Q 1 K Z d G F o 8 m T T i J g S U q i K E Z t 5 D s d 2 w a u W p k u X + m S 9 P k g h l G v H B K Z r 4 L i W S P B W Y n O 1 s t I y u c + J y S k m 2 q A s W R a N R O X 7 J J h o e n y e 2 I 2 Y S 6 b V P E g m T a Z E h O 1 P H 3 3 y 9 / 9 R b t U G P 1 m b U I X x 5 V e 3 W F I 5 c 0 g l 0 i m H V C A R S K U J Z S U W C I Q 0 r o Y 8 f i U j a f O P B e Z j y E T Z f I Z A k g d R k F L x O z v V S k l n W b 1 7 7 c h h S W c l k 4 r V t j K K V B g c C 4 c K V D n Y U S h v a 2 u V Y 2 q x y j R d H I D 0 U m q e J p V 2 0 g i Z O K Q S U V b z 2 u n 7 H 6 k 9 p G w o G J c e 2 Y R a D s e P f 8 O k Y v K A V N L Z y 2 Q S Y p m q n x B J E w o x C G S S C o Q R c u F K i D W B d N n y U I R R y K R B F C G W U E n K n U a K 3 m T 7 C Q 6 E G z d u y u I t I I Y i l V U q c V 6 n O U C N m 5 q a l v 4 m D J 5 F H i G W S N G l x 4 Y Q T j s h F K F y y Y Q h R T 0 9 3 f T + D 9 5 S 9 2 Y j A y b U E 5 t Q K + D 0 q Z s U i i T Z f g K R s o 6 K H P X P J J O e H 7 R U U j E k R l 4 u y z D L 8 y C k 0 R A S q V h F i E E W l X 6 j i y U K q 2 A j w y N s A 2 E / L E U k K 5 l y i G W G 2 3 f 6 q X t H l 6 Q 1 m S 4 N O C j O U k s k k 6 h 5 k G K K S G I 7 M Z F U p 2 2 C P v m H X 5 D f n 9 2 V w 0 Y W R p 9 N q G / F 9 P Q C X b h 0 n 8 k D 9 U 9 L K c R W W w o k A s E 0 q R C 4 z C S R k l A o U 9 e U Q g 0 k l z w F R R x 9 Q J H J j D n g 5 y 0 m 1 F c n T t L b R 9 9 U x E E 5 k y R D I j P O S q e 0 7 J + 7 c + c O G h o a Z i K l Z L s c k A k q o O 5 v y 3 j z T O m k y K R G j v / X f / p b / o 6 W e 7 e R A 6 P v s U 2 o 1 Q A N 8 t N P + 0 Q y G a b 6 h z F / Q i g p g 8 Q y S S T k U m k w S H 6 E T y o t y D J L l w i y D w P E w a + K J Z X J p 2 U b m T 2 N E f H e Y S s b K 6 G y K l 6 u d M I a e p V V l Z K G V B o e G q G R G N t P I I 6 F T C K R R D K Z H d w s B U v 9 f v r P / + X n c m c 2 l g c T a k w e l 4 3 V 4 c T x y x Q I x R W B L I 4 K A 5 L L l F J K U j F N J A 0 y m U S S N K 6 i K K S k V m F o i a S J l B u n y e d K 0 f a S M R l K h O t o q W S V T l a 7 C S E Y C p P H 7 R b y z I d S d G d M 2 U t a M q n A B B J v H q d Z K v G r h F 4 9 f J A O H z m I f 2 7 j W 2 A T a g 2 I R G L 0 2 R 8 v c O 1 l S a V t q k w s 5 N E E 0 2 R C j F 9 L v A I U f 9 T j U Q R T p E L 6 p e Y 4 l X k S t D C / S G U V L K E g j b Q 3 T 2 J N J B A M h E n R 4 F S C 7 j 2 e p N K q B j m m J J J V M m k 1 L y b l 2 O X j 7 / 7 x l + q + b a w K x u U B m 1 B r x Y 1 r 9 + n + / V F s q c 4 k g v q n y J S R V B m J p c k E C u m Y Y T b U p c R i 4 p g p M M i k l P r l P B Z t O b A t S l e u X K f 9 + / d K m R D H Q i g Q R r n K F Z m Q v 8 s S a S G s 0 k v J p I i E v I u N p Y 9 + 9 D 5 1 d L X J f 7 a x e j C h x m 1 C f U d 8 + o f T b M t g z l C u p M o 6 K k C i L L E 0 q Y B v e / s r y a T j N D m M N L 3 S F q O H D x 5 R u 7 k A i x D K 0 t e U C V w W j a V o Z I 5 o a p G V N 6 h 3 T D C r i q f s J 0 U m J 9 9 v z 5 6 d 9 P 7 3 7 S F E a 4 V N q H X E r / 7 1 T z L p T h H L d F Y s J 6 m E S I j x y d W Q S q l 7 + 1 p j 5 H a k Z d x e 9 8 7 u H K l k J d T l Q S y o w u S B t B I J p c m 0 V M 1 z s k R 6 e X 8 v v X 3 s d f U P b a w Z x h W b U O s K V O b l i 9 9 Q f / 8 Q M a O U p B I y a W J p M i H N E f J W Q u m k + V Q k s h D q I E s n L I d c W 1 c r B 0 E e k V A c P 5 h 0 0 H w Y Z W p l X E W u r F Q S M n E a 6 h 1 W 0 s W i L T / 4 4 b s y 4 s H G + s C 4 M j h h P j o b 6 4 1 g M E S / / r c v K M k 1 r E k l B A K x 8 A N G I S / M A i z E s i C r 7 j F Z O J 2 e v C x j 7 7 Q n D 8 e x n t 6 N Y b W l j G y F q s l k U f M w J g 9 q X W V l B f 3 y k 5 + J a m p j f W H c H 5 9 J L 0 Z R 0 Q Y / F J t b z w o z M 3 P 0 2 1 9 9 A V q Y J N I x S G Q l F a D T 6 n k I n z j t d a W o o y Z B Q w O P Z V 9 d P V b v m 1 G H k A r E 0 Z J J b R K N f F K I g 9 W O P v m H n 4 t U s v H s Y P z P f / 7 n d F t 7 O 3 3 8 F z + j z 3 7 7 G + r e 3 U N f f f 4 5 / f T v / 8 k 8 x c Z 6 A 9 M s L p 6 7 Q v f u P m Y p w 1 Q B s e Q I / 8 0 h F s i k S A V n B P q e S m i R 6 q p K x D a K s 7 3 2 k N W 8 O N t I I B f I h M 2 i n U 6 D 3 F 4 f v f P u E W r v 3 C 7 j 9 W w 8 H x j / 6 1 / + J T 0 7 M 0 v / 7 b / / D 2 L z l P 7 t / / x v m S b 9 w c 9 + a Z 5 i 4 3 k A n a 1 3 b j 2 g x 4 8 G a X 5 u U d R F l G n p p H 4 x I F a l y 7 x s A 2 G G r a u M 7 a k a 2 t n T R e 0 d 2 8 T B Y O P F w b g 6 N C m P T G P 8 / k 2 a Y q P 3 p T f e N U t s 2 L C x W i w h l A 0 b N l a P y f E x u n v z G + r o 3 k m h Q G B r r 8 t n w 8 Z 3 x e 0 b 1 2 l k a I A W 5 u f o w u m T Z F w b n r I l l A 0 b 6 w K i / w 8 o R s d 0 k v m t z Q A A A A B J R U 5 E r k J g g g = = < / I m a g e > < / T o u r > < / T o u r s > < / V i s u a l i z a t i o n > 
</file>

<file path=customXml/itemProps1.xml><?xml version="1.0" encoding="utf-8"?>
<ds:datastoreItem xmlns:ds="http://schemas.openxmlformats.org/officeDocument/2006/customXml" ds:itemID="{D416B9FF-C1EE-4B9D-AFA6-C4522E5D68E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CE7E4DE-C66E-4AB6-850D-70519486E1DF}">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Estimaciones</vt:lpstr>
      <vt:lpstr>Iteraciones</vt:lpstr>
      <vt:lpstr>Prueba Alpha</vt:lpstr>
      <vt:lpstr>RF-01</vt:lpstr>
      <vt:lpstr>RF-02</vt:lpstr>
      <vt:lpstr>RF-03</vt:lpstr>
      <vt:lpstr>RF-04</vt:lpstr>
      <vt:lpstr>RF-05</vt:lpstr>
      <vt:lpstr>RF-06</vt:lpstr>
      <vt:lpstr>RF-07</vt:lpstr>
      <vt:lpstr>RF-08</vt:lpstr>
      <vt:lpstr>RF-09</vt:lpstr>
      <vt:lpstr>RF-10</vt:lpstr>
      <vt:lpstr>RF-11</vt:lpstr>
      <vt:lpstr>RF-12</vt:lpstr>
      <vt:lpstr>RF-13</vt:lpstr>
      <vt:lpstr>Ejecucion Pruebas</vt:lpstr>
      <vt:lpstr>Prueba de Efectividad</vt:lpstr>
      <vt:lpstr>Prueba de Eficiencia</vt:lpstr>
      <vt:lpstr>Satisfaccion de Usuario</vt:lpstr>
      <vt:lpstr>Satisfaccion de Usuario Ideal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Portatil</dc:creator>
  <cp:lastModifiedBy>Mario Merlo</cp:lastModifiedBy>
  <dcterms:created xsi:type="dcterms:W3CDTF">2018-08-02T21:35:39Z</dcterms:created>
  <dcterms:modified xsi:type="dcterms:W3CDTF">2019-02-07T18:24:15Z</dcterms:modified>
</cp:coreProperties>
</file>