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ocumentos Tesis\Todo sobre tesis Maestria - 2018\Tesis final Agosto 2018\"/>
    </mc:Choice>
  </mc:AlternateContent>
  <bookViews>
    <workbookView xWindow="0" yWindow="0" windowWidth="20490" windowHeight="7155" firstSheet="17" activeTab="19"/>
  </bookViews>
  <sheets>
    <sheet name="Estimaciones" sheetId="1" r:id="rId1"/>
    <sheet name="Iteraciones" sheetId="2" r:id="rId2"/>
    <sheet name="Prueba Alpha" sheetId="3" r:id="rId3"/>
    <sheet name="RF-01" sheetId="4" r:id="rId4"/>
    <sheet name="RF-02" sheetId="5" r:id="rId5"/>
    <sheet name="RF-03" sheetId="6" r:id="rId6"/>
    <sheet name="RF-04" sheetId="7" r:id="rId7"/>
    <sheet name="RF-05" sheetId="8" r:id="rId8"/>
    <sheet name="RF-06" sheetId="9" r:id="rId9"/>
    <sheet name="RF-07" sheetId="10" r:id="rId10"/>
    <sheet name="RF-08" sheetId="11" r:id="rId11"/>
    <sheet name="RF-09" sheetId="13" r:id="rId12"/>
    <sheet name="RF-10" sheetId="14" r:id="rId13"/>
    <sheet name="RF-11" sheetId="15" r:id="rId14"/>
    <sheet name="RF-12" sheetId="16" r:id="rId15"/>
    <sheet name="RF-13" sheetId="17" r:id="rId16"/>
    <sheet name="Ejecucion Pruebas" sheetId="18" r:id="rId17"/>
    <sheet name="Prueba de Efectividad" sheetId="20" r:id="rId18"/>
    <sheet name="Prueba de Eficiencia" sheetId="21" r:id="rId19"/>
    <sheet name="Satisfaccion de Usuario" sheetId="19" r:id="rId20"/>
    <sheet name="Hoja1" sheetId="22" r:id="rId21"/>
  </sheets>
  <externalReferences>
    <externalReference r:id="rId22"/>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8" i="21" l="1"/>
  <c r="C20" i="21" s="1"/>
  <c r="M16" i="21"/>
  <c r="D29" i="21" s="1"/>
  <c r="E29" i="21" s="1"/>
  <c r="E37" i="21" s="1"/>
  <c r="L16" i="21"/>
  <c r="D28" i="21" s="1"/>
  <c r="K16" i="21"/>
  <c r="D27" i="21" s="1"/>
  <c r="J16" i="21"/>
  <c r="D26" i="21" s="1"/>
  <c r="F16" i="21"/>
  <c r="C29" i="21" s="1"/>
  <c r="E16" i="21"/>
  <c r="C28" i="21" s="1"/>
  <c r="D16" i="21"/>
  <c r="C27" i="21" s="1"/>
  <c r="C16" i="21"/>
  <c r="C26" i="21" s="1"/>
  <c r="E28" i="21" l="1"/>
  <c r="E36" i="21" s="1"/>
  <c r="E27" i="21"/>
  <c r="E35" i="21" s="1"/>
  <c r="E26" i="21"/>
  <c r="E34" i="21" s="1"/>
  <c r="M16" i="19" l="1"/>
  <c r="E14" i="19"/>
  <c r="E16" i="19" s="1"/>
  <c r="F14" i="19"/>
  <c r="F16" i="19" s="1"/>
  <c r="G14" i="19"/>
  <c r="G16" i="19" s="1"/>
  <c r="H14" i="19"/>
  <c r="H16" i="19" s="1"/>
  <c r="I14" i="19"/>
  <c r="I16" i="19" s="1"/>
  <c r="J14" i="19"/>
  <c r="J16" i="19" s="1"/>
  <c r="K14" i="19"/>
  <c r="K16" i="19" s="1"/>
  <c r="L14" i="19"/>
  <c r="L16" i="19" s="1"/>
  <c r="M14" i="19"/>
  <c r="D14" i="19"/>
  <c r="D16" i="19" s="1"/>
  <c r="P19" i="19"/>
  <c r="P20" i="19"/>
  <c r="P21" i="19"/>
  <c r="P22" i="19"/>
  <c r="P4" i="19"/>
  <c r="P5" i="19"/>
  <c r="P6" i="19"/>
  <c r="P7" i="19"/>
  <c r="P8" i="19"/>
  <c r="P9" i="19"/>
  <c r="P10" i="19"/>
  <c r="P11" i="19"/>
  <c r="P12" i="19"/>
  <c r="P3" i="19"/>
  <c r="O20" i="19"/>
  <c r="O21" i="19"/>
  <c r="O22" i="19"/>
  <c r="O19" i="19"/>
  <c r="O4" i="19"/>
  <c r="O5" i="19"/>
  <c r="O6" i="19"/>
  <c r="O7" i="19"/>
  <c r="O8" i="19"/>
  <c r="O9" i="19"/>
  <c r="O10" i="19"/>
  <c r="O11" i="19"/>
  <c r="O12" i="19"/>
  <c r="O3" i="19"/>
  <c r="L8" i="20" l="1"/>
  <c r="L7" i="20"/>
  <c r="L6" i="20"/>
  <c r="L5" i="20"/>
  <c r="F90" i="18" l="1"/>
  <c r="F89" i="18"/>
  <c r="F88" i="18"/>
  <c r="F87" i="18"/>
  <c r="E83" i="18"/>
  <c r="D83" i="18"/>
  <c r="C83" i="18"/>
  <c r="F83" i="18" s="1"/>
  <c r="E62" i="18"/>
  <c r="D62" i="18"/>
  <c r="C62" i="18"/>
  <c r="F62" i="18" s="1"/>
  <c r="E41" i="18"/>
  <c r="D41" i="18"/>
  <c r="C41" i="18"/>
  <c r="F41" i="18" s="1"/>
  <c r="F20" i="18"/>
  <c r="D20" i="18"/>
  <c r="E20" i="18"/>
  <c r="C20" i="18"/>
  <c r="E82" i="18"/>
  <c r="F82" i="18" s="1"/>
  <c r="E81" i="18"/>
  <c r="F81" i="18" s="1"/>
  <c r="E80" i="18"/>
  <c r="F80" i="18" s="1"/>
  <c r="E79" i="18"/>
  <c r="F79" i="18" s="1"/>
  <c r="E78" i="18"/>
  <c r="F78" i="18" s="1"/>
  <c r="E77" i="18"/>
  <c r="F77" i="18" s="1"/>
  <c r="E76" i="18"/>
  <c r="F76" i="18" s="1"/>
  <c r="E75" i="18"/>
  <c r="F75" i="18" s="1"/>
  <c r="E74" i="18"/>
  <c r="F74" i="18" s="1"/>
  <c r="E73" i="18"/>
  <c r="F73" i="18" s="1"/>
  <c r="E72" i="18"/>
  <c r="F72" i="18" s="1"/>
  <c r="E71" i="18"/>
  <c r="F71" i="18" s="1"/>
  <c r="E70" i="18"/>
  <c r="F70" i="18" s="1"/>
  <c r="E69" i="18"/>
  <c r="F69" i="18" s="1"/>
  <c r="E68" i="18"/>
  <c r="F68" i="18" s="1"/>
  <c r="E67" i="18"/>
  <c r="F67" i="18" s="1"/>
  <c r="E61" i="18"/>
  <c r="F61" i="18" s="1"/>
  <c r="E60" i="18"/>
  <c r="F60" i="18" s="1"/>
  <c r="E59" i="18"/>
  <c r="F59" i="18" s="1"/>
  <c r="E58" i="18"/>
  <c r="F58" i="18" s="1"/>
  <c r="E57" i="18"/>
  <c r="F57" i="18" s="1"/>
  <c r="E56" i="18"/>
  <c r="F56" i="18" s="1"/>
  <c r="E55" i="18"/>
  <c r="F55" i="18" s="1"/>
  <c r="F54" i="18"/>
  <c r="E54" i="18"/>
  <c r="E53" i="18"/>
  <c r="F53" i="18" s="1"/>
  <c r="E52" i="18"/>
  <c r="F52" i="18" s="1"/>
  <c r="E51" i="18"/>
  <c r="F51" i="18" s="1"/>
  <c r="E50" i="18"/>
  <c r="F50" i="18" s="1"/>
  <c r="E49" i="18"/>
  <c r="F49" i="18" s="1"/>
  <c r="F48" i="18"/>
  <c r="E48" i="18"/>
  <c r="E47" i="18"/>
  <c r="F47" i="18" s="1"/>
  <c r="E46" i="18"/>
  <c r="F46" i="18" s="1"/>
  <c r="E40" i="18"/>
  <c r="F40" i="18" s="1"/>
  <c r="E39" i="18"/>
  <c r="F39" i="18" s="1"/>
  <c r="E38" i="18"/>
  <c r="F38" i="18" s="1"/>
  <c r="E37" i="18"/>
  <c r="F37" i="18" s="1"/>
  <c r="E36" i="18"/>
  <c r="F36" i="18" s="1"/>
  <c r="E35" i="18"/>
  <c r="F35" i="18" s="1"/>
  <c r="E34" i="18"/>
  <c r="F34" i="18" s="1"/>
  <c r="E33" i="18"/>
  <c r="F33" i="18" s="1"/>
  <c r="E32" i="18"/>
  <c r="F32" i="18" s="1"/>
  <c r="E31" i="18"/>
  <c r="F31" i="18" s="1"/>
  <c r="E30" i="18"/>
  <c r="F30" i="18" s="1"/>
  <c r="E29" i="18"/>
  <c r="F29" i="18" s="1"/>
  <c r="E28" i="18"/>
  <c r="F28" i="18" s="1"/>
  <c r="E27" i="18"/>
  <c r="F27" i="18" s="1"/>
  <c r="E26" i="18"/>
  <c r="F26" i="18" s="1"/>
  <c r="E25" i="18"/>
  <c r="F25" i="18" s="1"/>
  <c r="F5" i="18"/>
  <c r="F6" i="18"/>
  <c r="F7" i="18"/>
  <c r="F8" i="18"/>
  <c r="F9" i="18"/>
  <c r="F10" i="18"/>
  <c r="F11" i="18"/>
  <c r="F12" i="18"/>
  <c r="F13" i="18"/>
  <c r="F14" i="18"/>
  <c r="F15" i="18"/>
  <c r="F16" i="18"/>
  <c r="F17" i="18"/>
  <c r="F18" i="18"/>
  <c r="F19" i="18"/>
  <c r="F4" i="18"/>
  <c r="E5" i="18"/>
  <c r="E6" i="18"/>
  <c r="E7" i="18"/>
  <c r="E8" i="18"/>
  <c r="E9" i="18"/>
  <c r="E10" i="18"/>
  <c r="E11" i="18"/>
  <c r="E12" i="18"/>
  <c r="E13" i="18"/>
  <c r="E14" i="18"/>
  <c r="E15" i="18"/>
  <c r="E16" i="18"/>
  <c r="E17" i="18"/>
  <c r="E18" i="18"/>
  <c r="E19" i="18"/>
  <c r="E4" i="18"/>
  <c r="I117" i="2" l="1"/>
  <c r="I107" i="2"/>
  <c r="I73" i="2"/>
  <c r="I62" i="2"/>
  <c r="I51" i="2"/>
  <c r="I33" i="2"/>
  <c r="G48" i="1"/>
  <c r="H48" i="1"/>
  <c r="I11" i="2" l="1"/>
  <c r="H130" i="2"/>
  <c r="I130" i="2" l="1"/>
</calcChain>
</file>

<file path=xl/comments1.xml><?xml version="1.0" encoding="utf-8"?>
<comments xmlns="http://schemas.openxmlformats.org/spreadsheetml/2006/main">
  <authors>
    <author>Portatil</author>
  </authors>
  <commentList>
    <comment ref="E13" authorId="0" shapeId="0">
      <text>
        <r>
          <rPr>
            <b/>
            <sz val="9"/>
            <color indexed="81"/>
            <rFont val="Tahoma"/>
            <family val="2"/>
          </rPr>
          <t>Portatil:</t>
        </r>
        <r>
          <rPr>
            <sz val="9"/>
            <color indexed="81"/>
            <rFont val="Tahoma"/>
            <family val="2"/>
          </rPr>
          <t xml:space="preserve">
Complejidad de la historia</t>
        </r>
      </text>
    </comment>
    <comment ref="F13" authorId="0" shapeId="0">
      <text>
        <r>
          <rPr>
            <b/>
            <sz val="9"/>
            <color indexed="81"/>
            <rFont val="Tahoma"/>
            <family val="2"/>
          </rPr>
          <t>Portatil:</t>
        </r>
        <r>
          <rPr>
            <sz val="9"/>
            <color indexed="81"/>
            <rFont val="Tahoma"/>
            <family val="2"/>
          </rPr>
          <t xml:space="preserve">
Cuanto tirmpo por semana se demora</t>
        </r>
      </text>
    </comment>
    <comment ref="E33" authorId="0" shapeId="0">
      <text>
        <r>
          <rPr>
            <b/>
            <sz val="9"/>
            <color indexed="81"/>
            <rFont val="Tahoma"/>
            <family val="2"/>
          </rPr>
          <t>Portatil:</t>
        </r>
        <r>
          <rPr>
            <sz val="9"/>
            <color indexed="81"/>
            <rFont val="Tahoma"/>
            <family val="2"/>
          </rPr>
          <t xml:space="preserve">
Complejidad de la historia</t>
        </r>
      </text>
    </comment>
    <comment ref="F33" authorId="0" shapeId="0">
      <text>
        <r>
          <rPr>
            <b/>
            <sz val="9"/>
            <color indexed="81"/>
            <rFont val="Tahoma"/>
            <family val="2"/>
          </rPr>
          <t>Portatil:</t>
        </r>
        <r>
          <rPr>
            <sz val="9"/>
            <color indexed="81"/>
            <rFont val="Tahoma"/>
            <family val="2"/>
          </rPr>
          <t xml:space="preserve">
Cuanto tirmpo por semana se demora</t>
        </r>
      </text>
    </comment>
  </commentList>
</comments>
</file>

<file path=xl/comments2.xml><?xml version="1.0" encoding="utf-8"?>
<comments xmlns="http://schemas.openxmlformats.org/spreadsheetml/2006/main">
  <authors>
    <author>Portatil</author>
  </authors>
  <commentList>
    <comment ref="G5" authorId="0" shapeId="0">
      <text>
        <r>
          <rPr>
            <b/>
            <sz val="9"/>
            <color indexed="81"/>
            <rFont val="Tahoma"/>
            <family val="2"/>
          </rPr>
          <t>Portatil:</t>
        </r>
        <r>
          <rPr>
            <sz val="9"/>
            <color indexed="81"/>
            <rFont val="Tahoma"/>
            <family val="2"/>
          </rPr>
          <t xml:space="preserve">
Complejidad de la historia</t>
        </r>
      </text>
    </comment>
    <comment ref="G15" authorId="0" shapeId="0">
      <text>
        <r>
          <rPr>
            <b/>
            <sz val="9"/>
            <color indexed="81"/>
            <rFont val="Tahoma"/>
            <family val="2"/>
          </rPr>
          <t>Portatil:</t>
        </r>
        <r>
          <rPr>
            <sz val="9"/>
            <color indexed="81"/>
            <rFont val="Tahoma"/>
            <family val="2"/>
          </rPr>
          <t xml:space="preserve">
Complejidad de la historia</t>
        </r>
      </text>
    </comment>
    <comment ref="G38" authorId="0" shapeId="0">
      <text>
        <r>
          <rPr>
            <b/>
            <sz val="9"/>
            <color indexed="81"/>
            <rFont val="Tahoma"/>
            <family val="2"/>
          </rPr>
          <t>Portatil:</t>
        </r>
        <r>
          <rPr>
            <sz val="9"/>
            <color indexed="81"/>
            <rFont val="Tahoma"/>
            <family val="2"/>
          </rPr>
          <t xml:space="preserve">
Complejidad de la historia</t>
        </r>
      </text>
    </comment>
    <comment ref="G56" authorId="0" shapeId="0">
      <text>
        <r>
          <rPr>
            <b/>
            <sz val="9"/>
            <color indexed="81"/>
            <rFont val="Tahoma"/>
            <family val="2"/>
          </rPr>
          <t>Portatil:</t>
        </r>
        <r>
          <rPr>
            <sz val="9"/>
            <color indexed="81"/>
            <rFont val="Tahoma"/>
            <family val="2"/>
          </rPr>
          <t xml:space="preserve">
Complejidad de la historia</t>
        </r>
      </text>
    </comment>
    <comment ref="G67" authorId="0" shapeId="0">
      <text>
        <r>
          <rPr>
            <b/>
            <sz val="9"/>
            <color indexed="81"/>
            <rFont val="Tahoma"/>
            <family val="2"/>
          </rPr>
          <t>Portatil:</t>
        </r>
        <r>
          <rPr>
            <sz val="9"/>
            <color indexed="81"/>
            <rFont val="Tahoma"/>
            <family val="2"/>
          </rPr>
          <t xml:space="preserve">
Complejidad de la historia</t>
        </r>
      </text>
    </comment>
    <comment ref="G77" authorId="0" shapeId="0">
      <text>
        <r>
          <rPr>
            <b/>
            <sz val="9"/>
            <color indexed="81"/>
            <rFont val="Tahoma"/>
            <family val="2"/>
          </rPr>
          <t>Portatil:</t>
        </r>
        <r>
          <rPr>
            <sz val="9"/>
            <color indexed="81"/>
            <rFont val="Tahoma"/>
            <family val="2"/>
          </rPr>
          <t xml:space="preserve">
Complejidad de la historia</t>
        </r>
      </text>
    </comment>
    <comment ref="G111" authorId="0" shapeId="0">
      <text>
        <r>
          <rPr>
            <b/>
            <sz val="9"/>
            <color indexed="81"/>
            <rFont val="Tahoma"/>
            <family val="2"/>
          </rPr>
          <t>Portatil:</t>
        </r>
        <r>
          <rPr>
            <sz val="9"/>
            <color indexed="81"/>
            <rFont val="Tahoma"/>
            <family val="2"/>
          </rPr>
          <t xml:space="preserve">
Complejidad de la historia</t>
        </r>
      </text>
    </comment>
  </commentList>
</comments>
</file>

<file path=xl/comments3.xml><?xml version="1.0" encoding="utf-8"?>
<comments xmlns="http://schemas.openxmlformats.org/spreadsheetml/2006/main">
  <authors>
    <author>Portatil</author>
  </authors>
  <commentList>
    <comment ref="E6" authorId="0" shapeId="0">
      <text>
        <r>
          <rPr>
            <b/>
            <sz val="9"/>
            <color indexed="81"/>
            <rFont val="Tahoma"/>
            <family val="2"/>
          </rPr>
          <t>Portatil:</t>
        </r>
        <r>
          <rPr>
            <sz val="9"/>
            <color indexed="81"/>
            <rFont val="Tahoma"/>
            <family val="2"/>
          </rPr>
          <t xml:space="preserve">
Cuanto tirmpo por semana se demora</t>
        </r>
      </text>
    </comment>
  </commentList>
</comments>
</file>

<file path=xl/sharedStrings.xml><?xml version="1.0" encoding="utf-8"?>
<sst xmlns="http://schemas.openxmlformats.org/spreadsheetml/2006/main" count="1377" uniqueCount="328">
  <si>
    <t>Numero de Historia</t>
  </si>
  <si>
    <t>Nombre de la historia</t>
  </si>
  <si>
    <t>Estimacion</t>
  </si>
  <si>
    <t>Creación del sistema de seguimiento de la mano</t>
  </si>
  <si>
    <t>Ingreso a la pantalla principal de la aplicación</t>
  </si>
  <si>
    <t>Ingreso al menú de videojuegos de la aplicación</t>
  </si>
  <si>
    <t>Ingreso al juego de entrenamiento</t>
  </si>
  <si>
    <t xml:space="preserve">Actividad de entrenamiento Izquierda </t>
  </si>
  <si>
    <t xml:space="preserve">Actividad de entrenamiento Derecha </t>
  </si>
  <si>
    <t>Actividad de entrenamiento Arriba</t>
  </si>
  <si>
    <t xml:space="preserve">Actividad de entrenamiento Abajo </t>
  </si>
  <si>
    <t xml:space="preserve">Pantalla de fin de juego </t>
  </si>
  <si>
    <t>Pantalla de Instrucciones del videojuego</t>
  </si>
  <si>
    <t>Orden</t>
  </si>
  <si>
    <t>Iteraccion</t>
  </si>
  <si>
    <t>J</t>
  </si>
  <si>
    <t>Q</t>
  </si>
  <si>
    <t>K</t>
  </si>
  <si>
    <t>A</t>
  </si>
  <si>
    <t>CARTA</t>
  </si>
  <si>
    <t>VALOR
ASIGNADO</t>
  </si>
  <si>
    <t xml:space="preserve">Ingreso al juego de Izquierda a Derecha </t>
  </si>
  <si>
    <t xml:space="preserve">Ingreso al juego de Arriba y Abajo </t>
  </si>
  <si>
    <t>Ingreso al juego de laberinto</t>
  </si>
  <si>
    <t>tiempo/semanas</t>
  </si>
  <si>
    <t>tiempo/dias</t>
  </si>
  <si>
    <t xml:space="preserve">Ingreso al juego de Mover objetos </t>
  </si>
  <si>
    <t>Totales</t>
  </si>
  <si>
    <t>Asignado</t>
  </si>
  <si>
    <t>Tarea</t>
  </si>
  <si>
    <t>Analisis</t>
  </si>
  <si>
    <t>Diseño</t>
  </si>
  <si>
    <t>Implementación</t>
  </si>
  <si>
    <t>Pruebas</t>
  </si>
  <si>
    <t>Analista</t>
  </si>
  <si>
    <t>Arquitecto</t>
  </si>
  <si>
    <t>Programador</t>
  </si>
  <si>
    <t>Tester</t>
  </si>
  <si>
    <t>Total</t>
  </si>
  <si>
    <t xml:space="preserve">Iteracion </t>
  </si>
  <si>
    <t>TOTAL</t>
  </si>
  <si>
    <t>Ingreso a las instrucciones  juego de entrenamiento</t>
  </si>
  <si>
    <t>CODIGO
REQUERIMIENTOS</t>
  </si>
  <si>
    <t>RF-01</t>
  </si>
  <si>
    <t>RF-02</t>
  </si>
  <si>
    <t>RF-03</t>
  </si>
  <si>
    <t>RF-04</t>
  </si>
  <si>
    <t>RF-05</t>
  </si>
  <si>
    <t>RF-06</t>
  </si>
  <si>
    <t>RF-07</t>
  </si>
  <si>
    <t>RF-08</t>
  </si>
  <si>
    <t>RF-09</t>
  </si>
  <si>
    <t>RF-10</t>
  </si>
  <si>
    <t>RF-11</t>
  </si>
  <si>
    <t>RF-12</t>
  </si>
  <si>
    <t>RF-13</t>
  </si>
  <si>
    <t>RNF-01</t>
  </si>
  <si>
    <t>TIPO</t>
  </si>
  <si>
    <t>Funcional</t>
  </si>
  <si>
    <t>No Funcional</t>
  </si>
  <si>
    <t>Cumplir con las Metricas de Usabilidad</t>
  </si>
  <si>
    <t>NOMBRE</t>
  </si>
  <si>
    <t>Kinect no Conectado</t>
  </si>
  <si>
    <t>Mensaje de error "No conectado"</t>
  </si>
  <si>
    <t>Entrada</t>
  </si>
  <si>
    <t>Kinect conectado</t>
  </si>
  <si>
    <t>Ingresa al Software</t>
  </si>
  <si>
    <t>Resultado Obtenido</t>
  </si>
  <si>
    <t>Satisfactoria</t>
  </si>
  <si>
    <t>Valor Esperado</t>
  </si>
  <si>
    <t>Valor Obtenido</t>
  </si>
  <si>
    <t>ACCION</t>
  </si>
  <si>
    <t>Reconoce la Mano</t>
  </si>
  <si>
    <t>Camara reconoce la mano</t>
  </si>
  <si>
    <t>Mueve el cursor del mouse</t>
  </si>
  <si>
    <t>Ejecuta clic del mouse</t>
  </si>
  <si>
    <t>Mano abierta</t>
  </si>
  <si>
    <t>Mano cerrada</t>
  </si>
  <si>
    <t>Tamaño de la pantalla</t>
  </si>
  <si>
    <t>full screen 1024 px X 768px</t>
  </si>
  <si>
    <t>Clic en entrar</t>
  </si>
  <si>
    <t>Ingresar al menu de juegos</t>
  </si>
  <si>
    <t xml:space="preserve">Clic en salir </t>
  </si>
  <si>
    <t>Salir del Juego</t>
  </si>
  <si>
    <t>Tecla ESC</t>
  </si>
  <si>
    <t>Fondo de la pantalla</t>
  </si>
  <si>
    <t>Clic en Izquierda y Derecha</t>
  </si>
  <si>
    <t>Clic en Entrenamiento</t>
  </si>
  <si>
    <t>Clic en Arriba y Abajo</t>
  </si>
  <si>
    <t xml:space="preserve">Clic en Mover Objetos </t>
  </si>
  <si>
    <t>Clic en Laberinto</t>
  </si>
  <si>
    <t>Pantalla de Instrucciones del juego de Entrenamiento</t>
  </si>
  <si>
    <t>Pantalla de Instrucciones del juego de Arriba y Abajo</t>
  </si>
  <si>
    <t>Pantalla de Instrucciones del juego de Izquierda y Derecha</t>
  </si>
  <si>
    <t>Pantalla de Instrucciones del juego de Mover Objetos</t>
  </si>
  <si>
    <t>Pantalla de Instrucciones del juego de Laberinto</t>
  </si>
  <si>
    <t>Clic en Anterior</t>
  </si>
  <si>
    <t>Pantalla del menu de los videojuegos</t>
  </si>
  <si>
    <t>Instruccion de cada juego</t>
  </si>
  <si>
    <t>Clic en Siguiente, numero juego = 2</t>
  </si>
  <si>
    <t>Clic en Siguiente, numero juego = 3</t>
  </si>
  <si>
    <t>Clic en Siguiente, numero juego = 4</t>
  </si>
  <si>
    <t>Clic en Siguiente, numero juego = 5</t>
  </si>
  <si>
    <t>Pantalla Juego Izquierda Derecha</t>
  </si>
  <si>
    <t>Pantalla Juego Arriba y Abajo</t>
  </si>
  <si>
    <t>Pantalla Juego Mover Objetos</t>
  </si>
  <si>
    <t>Pantalla Juego Mover Laberinto</t>
  </si>
  <si>
    <t>Pesonaje del jugador</t>
  </si>
  <si>
    <t>Se muestre en pantalla</t>
  </si>
  <si>
    <t>Pesonaje del enemigo</t>
  </si>
  <si>
    <t>Clic en la derecha</t>
  </si>
  <si>
    <t>Se mueve el personaje del jugador a la derecha</t>
  </si>
  <si>
    <t>Clic en la izquierda</t>
  </si>
  <si>
    <t>Se mueve el personaje del jugador a la izquierda</t>
  </si>
  <si>
    <t>Se mantenga en los limites horizontales de la pantalla</t>
  </si>
  <si>
    <t>Se mueva de izquierda a derecha automaticamente</t>
  </si>
  <si>
    <t>Arroje los huevos aletoriamente</t>
  </si>
  <si>
    <t>Huevos de la gallina</t>
  </si>
  <si>
    <t>Recoja los huevos</t>
  </si>
  <si>
    <t>Colision personaje jugador con huevos</t>
  </si>
  <si>
    <t>Marcador</t>
  </si>
  <si>
    <t>Muestre el marcador</t>
  </si>
  <si>
    <t>Un punto por huevo</t>
  </si>
  <si>
    <t>Actualice el marcador</t>
  </si>
  <si>
    <t>Huevo pasa el limite vertical de la pantalla</t>
  </si>
  <si>
    <t>fin de juego</t>
  </si>
  <si>
    <t>Puntaje total</t>
  </si>
  <si>
    <t>Puntaje total y numero de juego</t>
  </si>
  <si>
    <t>Enviarse a la pantalla de fin de juego</t>
  </si>
  <si>
    <t>Tecla P</t>
  </si>
  <si>
    <t>pausara y reanudara el videojuego</t>
  </si>
  <si>
    <t>Tecla Back Space</t>
  </si>
  <si>
    <t>regresara al menú de juegos</t>
  </si>
  <si>
    <t>Barra Espaciadora</t>
  </si>
  <si>
    <t>Activa y desactiva el sonido del juego.</t>
  </si>
  <si>
    <t>Titulo y nombre del juego</t>
  </si>
  <si>
    <t>Numero de Juego</t>
  </si>
  <si>
    <t>Muestra el puntaje</t>
  </si>
  <si>
    <t>Si numero de juego = 1 "Entrenamiento"</t>
  </si>
  <si>
    <t>Se muestra el puntaje de cada actividad</t>
  </si>
  <si>
    <t>Clic en Reiniciar juego</t>
  </si>
  <si>
    <t>Clic en Regresar al menu del juego</t>
  </si>
  <si>
    <t>Clic en Salir</t>
  </si>
  <si>
    <t>Despliega la pantalla del menú de los videojuegos</t>
  </si>
  <si>
    <t>Saldrá de la aplicación</t>
  </si>
  <si>
    <t>Reinicia el videojuego</t>
  </si>
  <si>
    <t>Se mueve el personaje del jugador a la abajo</t>
  </si>
  <si>
    <t>Se mueve el personaje del jugador a la ariba</t>
  </si>
  <si>
    <t>Clic en la arriba</t>
  </si>
  <si>
    <t>Clic en la abajo</t>
  </si>
  <si>
    <t>Se mantenga en los limites verticales de la pantalla</t>
  </si>
  <si>
    <t>Estrellas de mar</t>
  </si>
  <si>
    <t>Aaparecen filas de 4 en medio del personaje enemigo</t>
  </si>
  <si>
    <t>Recoja las estrellas</t>
  </si>
  <si>
    <t>Un punto por estrella</t>
  </si>
  <si>
    <t>Colision del personajes jugador y enemigo</t>
  </si>
  <si>
    <t xml:space="preserve">Se mueva de derecha a izquierda automaticamente </t>
  </si>
  <si>
    <t>Sobrepasa los limites horizontales de la pantalla</t>
  </si>
  <si>
    <t xml:space="preserve"> </t>
  </si>
  <si>
    <t>Mapa.txt</t>
  </si>
  <si>
    <t>Escribir los caracteres del mapa</t>
  </si>
  <si>
    <t>Objeto pared</t>
  </si>
  <si>
    <t>Clase creada</t>
  </si>
  <si>
    <t>Objeto Mapa</t>
  </si>
  <si>
    <t>Se muestre en la parte superior derecha de la pantalla</t>
  </si>
  <si>
    <t>Se muestre en la parte inferior izquierda de la pantalla</t>
  </si>
  <si>
    <t>Se mantenga en los limites verticales y horizontales de la pantalla</t>
  </si>
  <si>
    <t>Colision personaje jugador con cada estrella</t>
  </si>
  <si>
    <t>Numero de juego 
(2= Izquierda Derecha, 
3=Arriba y Abajo, 4=Mover Objetos, 5=Laberinto)</t>
  </si>
  <si>
    <t xml:space="preserve">En el lado izquierdo de la pantalla se dibujara un circulo con relleno y en el lado derecho un circulo sin con relleno </t>
  </si>
  <si>
    <t>Iconos izquierda y derecha</t>
  </si>
  <si>
    <t>Menu e iconos de izquierda y derecha</t>
  </si>
  <si>
    <t>Temporizador</t>
  </si>
  <si>
    <t>Puntaje</t>
  </si>
  <si>
    <t>Muestra el puntaje en el lado superior izqueirdo de la pantalla</t>
  </si>
  <si>
    <t>Muestra el puntaje en el lado superior derecho de la pantalla</t>
  </si>
  <si>
    <t>Muestra el temporizador en el lado superior izqueirdo de la pantalla</t>
  </si>
  <si>
    <t xml:space="preserve">Muestra una imagen triste en pantalla </t>
  </si>
  <si>
    <t xml:space="preserve">Muestra una imagen feliz en pantalla </t>
  </si>
  <si>
    <t>Clic en el lado izquierda</t>
  </si>
  <si>
    <t>Clic en el lado derecho</t>
  </si>
  <si>
    <t xml:space="preserve">Actualiza el marcador </t>
  </si>
  <si>
    <t>Temporizador= 10 segundos</t>
  </si>
  <si>
    <t>Pasa a la actividad derecha</t>
  </si>
  <si>
    <t>Puntaje total de la actividad</t>
  </si>
  <si>
    <t>Se almacena en el vector listapuntos en la posicion 0</t>
  </si>
  <si>
    <t xml:space="preserve">En el lado derecho de la pantalla se dibujara un circulo con relleno y en el lado derecho un circulo sin con relleno </t>
  </si>
  <si>
    <t>Pasa a la actividad arriba</t>
  </si>
  <si>
    <t>Se almacena en el vector listapuntos en la posicion 1</t>
  </si>
  <si>
    <t xml:space="preserve">En el lado derecho de la pantalla se dibujara un circulo con relleno y en el lado izquierdo un circulo sin relleno </t>
  </si>
  <si>
    <t>Menu e iconos de arriba y abajo</t>
  </si>
  <si>
    <t>Iconos arriba y abajo</t>
  </si>
  <si>
    <t>Clic en el lado arriba</t>
  </si>
  <si>
    <t>Clic en el lado abajo</t>
  </si>
  <si>
    <t>Pasa a la actividad abajo</t>
  </si>
  <si>
    <t>Se almacena en el vector listapuntos en la posicion 2</t>
  </si>
  <si>
    <t xml:space="preserve">En el lado arriba de la pantalla se dibujara un circulo con relleno y en el lado abajo un circulo sin relleno </t>
  </si>
  <si>
    <t xml:space="preserve">En el lado arriba de la pantalla se dibujara un circulo sin relleno y en el lado abajo un circulo con relleno </t>
  </si>
  <si>
    <t>Se almacena en el vector listapuntos en la posicion 3</t>
  </si>
  <si>
    <t>Pasa a la pantalla fin de juego</t>
  </si>
  <si>
    <t xml:space="preserve">La caja se encontrara en la parte inferior derecha de la pantalla </t>
  </si>
  <si>
    <t xml:space="preserve">En la parte superior de la pantalla tendrá dibujada la actividad1: Una caja que contendrá un objeto llamado “oso”. </t>
  </si>
  <si>
    <t>Pesonaje del objetivo</t>
  </si>
  <si>
    <t>Se muestre en pantalla ene lado inferior izquierdo</t>
  </si>
  <si>
    <t>Se muestre en pantalla ene lado inferior derecho sobre la caja dibujada</t>
  </si>
  <si>
    <t>Colision personaje jugador con el objetivo</t>
  </si>
  <si>
    <t xml:space="preserve">Arrastre el objeto "oso" al objetivo </t>
  </si>
  <si>
    <t>Cumple la Actividad</t>
  </si>
  <si>
    <t>Actualiza el marcador  y muestra mensaje "Lo lograste"</t>
  </si>
  <si>
    <t>Mensaje "Lo lograste "</t>
  </si>
  <si>
    <t>Pasa a la actividad afuera</t>
  </si>
  <si>
    <t>Tiempo utilizado para la actividad</t>
  </si>
  <si>
    <t>Se almacena en el vector listatiempo en la posicion 1</t>
  </si>
  <si>
    <t>Se almacena en el vector listatiempo en la posicion 0</t>
  </si>
  <si>
    <t xml:space="preserve">En la parte inferior derecha de la pantalla se encontrará la imagen de una “caja”, donde debe completar la segunda actividad que consiste en arrastrar el objeto oso en fuera de la caja.  </t>
  </si>
  <si>
    <t>Se muestre en pantalla en el lado inferior izquierdo</t>
  </si>
  <si>
    <t>Se muestre en pantalla ene lado inferior derecho</t>
  </si>
  <si>
    <t>Pasa a la actividad Encima</t>
  </si>
  <si>
    <t>En la parte superior de la pantalla tendrá dibujada la actividad 3: Un objeto llamado “oso” que se encontrara encima de una mesa</t>
  </si>
  <si>
    <t xml:space="preserve">La mesa se encontrara en la parte inferior derecha de la pantalla </t>
  </si>
  <si>
    <t>Se muestre en pantalla ene lado inferior derecho encima de la mesa dibujada</t>
  </si>
  <si>
    <t>Se almacena en el vector listatiempo en la posicion 2</t>
  </si>
  <si>
    <t xml:space="preserve">En la parte inferior derecha de la pantalla se encontrará la imagen de una “mesa”, donde debe completar la cuarta actividad que consiste en arrastrar el objeto oso en debajo de la caja.  </t>
  </si>
  <si>
    <t>Se almacena en el vector listatiempo en la posicion 3</t>
  </si>
  <si>
    <t>Pasa a fin de juego</t>
  </si>
  <si>
    <t>|</t>
  </si>
  <si>
    <t xml:space="preserve">Ingreso al videojuego de Izquierda - Derecha </t>
  </si>
  <si>
    <t xml:space="preserve">Ingreso al videojuego de Arriba - Abajo </t>
  </si>
  <si>
    <t>Ingreso al videojuego de Laberinto</t>
  </si>
  <si>
    <t xml:space="preserve">Actividad del videojuego de entrenamiento Izquierda </t>
  </si>
  <si>
    <t xml:space="preserve">Actividad del videojuego de entrenamiento Derecha </t>
  </si>
  <si>
    <t>Actividad del videojuego de entrenamiento Arriba</t>
  </si>
  <si>
    <t xml:space="preserve">Actividad del videojuego de entrenamiento Abajo </t>
  </si>
  <si>
    <t xml:space="preserve">Ingreso al videojuego de Adentro-Afuera </t>
  </si>
  <si>
    <t>Acción</t>
  </si>
  <si>
    <t>Se muestre en la parte inferior y superior de la pantalla</t>
  </si>
  <si>
    <t>Muestre el tiempo</t>
  </si>
  <si>
    <t>Tiempo total</t>
  </si>
  <si>
    <t>Muestra el tiempo</t>
  </si>
  <si>
    <t>Tiempo</t>
  </si>
  <si>
    <t>Puntaje total, tiempo y numero de juego</t>
  </si>
  <si>
    <t>Colision personaje jugador con cada nuez</t>
  </si>
  <si>
    <t>Recoja las nueces</t>
  </si>
  <si>
    <t>Un punto por nuez</t>
  </si>
  <si>
    <t>Puntaje total, tiempo y número de juego</t>
  </si>
  <si>
    <t>Objeto nuez</t>
  </si>
  <si>
    <t>Mapa.txt (Objetos: Pared, Nuez, Mapa)</t>
  </si>
  <si>
    <t>Creacion del mapa y nueces en la pantalla</t>
  </si>
  <si>
    <t xml:space="preserve">Deterner tiempo </t>
  </si>
  <si>
    <t xml:space="preserve">Detener tiempo </t>
  </si>
  <si>
    <t>Requerimiento</t>
  </si>
  <si>
    <t>Error</t>
  </si>
  <si>
    <t>Satisfactorio</t>
  </si>
  <si>
    <t>Total Acciones</t>
  </si>
  <si>
    <t>RF-13.1</t>
  </si>
  <si>
    <t>RF-13.2</t>
  </si>
  <si>
    <t>RF-13.3</t>
  </si>
  <si>
    <t>RF-13.4</t>
  </si>
  <si>
    <t>Indice de Severidad</t>
  </si>
  <si>
    <t>Ejecución Primera Vuelta</t>
  </si>
  <si>
    <t>Ejecución Segunda Vuelta</t>
  </si>
  <si>
    <t>Ejecución Tercera Vuelta</t>
  </si>
  <si>
    <t>Ejecución Cuarta Vuelta</t>
  </si>
  <si>
    <t>TOTALES</t>
  </si>
  <si>
    <t xml:space="preserve">Vueltas </t>
  </si>
  <si>
    <t>Pregunta (q)</t>
  </si>
  <si>
    <t xml:space="preserve"> Estado [Valorado entre 1 y 5]</t>
  </si>
  <si>
    <t>Me gustaría usar esta Aplicación de Software con frecuencia</t>
  </si>
  <si>
    <t>Encuentro esta Aplicación de Software innecesariamente compleja</t>
  </si>
  <si>
    <t>Creo que esta Aplicación de Software es fácil de usar</t>
  </si>
  <si>
    <t>Necesitaria ayuda para usar esta Aplicación de Software</t>
  </si>
  <si>
    <t>Las diversas funciones están bien integradas (constituyen un todo)</t>
  </si>
  <si>
    <t>Hay demasiada incoherencia en esta Aplicación de Software</t>
  </si>
  <si>
    <t>La mayoría de las personas aprendería a usar esta Aplicación de Software muy rapidamente</t>
  </si>
  <si>
    <t>Me parece muy engorrosa y dificil de usar</t>
  </si>
  <si>
    <t>Tengo mucha confianza usándolo</t>
  </si>
  <si>
    <t>Necesito aprender muchas cosas antes de poder comenzar a utilizar esta Aplicación de Software</t>
  </si>
  <si>
    <t>El esfuerzo mental requerido para el desarrollo de las tareas ha sido [1 gran esfuerzo, 5 pequeño esfuerzo]</t>
  </si>
  <si>
    <t>La velocidad de funcionamiento es [1 muy lento, 5 muy rápido]</t>
  </si>
  <si>
    <t>La comodidad es [1 muy incómodo, 5 muy cómodo]</t>
  </si>
  <si>
    <t>En general, la gestión de la Aplicación de Software es [1 muy difícil, 5 muy fácil]</t>
  </si>
  <si>
    <t>Usuario</t>
  </si>
  <si>
    <t>Tarea 1 (t1)</t>
  </si>
  <si>
    <t>Tarea 2 (t2)</t>
  </si>
  <si>
    <t>Tarea 3 (t3)</t>
  </si>
  <si>
    <t>Tarea 4 (t4)</t>
  </si>
  <si>
    <t>Si</t>
  </si>
  <si>
    <t>No</t>
  </si>
  <si>
    <t>SI</t>
  </si>
  <si>
    <t>Efectividad</t>
  </si>
  <si>
    <t xml:space="preserve">Media </t>
  </si>
  <si>
    <t>Desviación Estandar</t>
  </si>
  <si>
    <t>U1</t>
  </si>
  <si>
    <t>U2</t>
  </si>
  <si>
    <t>U3</t>
  </si>
  <si>
    <t>U4</t>
  </si>
  <si>
    <t>U5</t>
  </si>
  <si>
    <t>U6</t>
  </si>
  <si>
    <t>U7</t>
  </si>
  <si>
    <t>U8</t>
  </si>
  <si>
    <t>U9</t>
  </si>
  <si>
    <t>U10</t>
  </si>
  <si>
    <t>Algoritmo de Broke</t>
  </si>
  <si>
    <t>METODOLOGIA TRADICIONAL</t>
  </si>
  <si>
    <t>METODOLOGIA PROPUESTA</t>
  </si>
  <si>
    <t>Estudiante</t>
  </si>
  <si>
    <t>Tarea 1</t>
  </si>
  <si>
    <t>Tarea 2</t>
  </si>
  <si>
    <t>Tarea 3</t>
  </si>
  <si>
    <t>Tarea 4</t>
  </si>
  <si>
    <t>Estudiante 1</t>
  </si>
  <si>
    <t>Estudiante 2</t>
  </si>
  <si>
    <t>Estudiante 3</t>
  </si>
  <si>
    <t>Estudiante 4</t>
  </si>
  <si>
    <t>Estudiante 5</t>
  </si>
  <si>
    <t>Estudiante 6</t>
  </si>
  <si>
    <t>Estudiante 7</t>
  </si>
  <si>
    <t>Estudiante 8</t>
  </si>
  <si>
    <t>Estudiante 9</t>
  </si>
  <si>
    <t>Estudiante 10</t>
  </si>
  <si>
    <t>Promedio</t>
  </si>
  <si>
    <t>SUMA</t>
  </si>
  <si>
    <t>PROMEDIO 
CON FORMULA</t>
  </si>
  <si>
    <t>TAREA</t>
  </si>
  <si>
    <t>Promedio Metodología Tradicional</t>
  </si>
  <si>
    <t>Promedio Metodología Propuesta</t>
  </si>
  <si>
    <r>
      <t>r</t>
    </r>
    <r>
      <rPr>
        <i/>
        <sz val="11"/>
        <color theme="1"/>
        <rFont val="Calibri"/>
        <family val="2"/>
        <scheme val="minor"/>
      </rPr>
      <t>tx</t>
    </r>
  </si>
  <si>
    <t>Radio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</si>
</sst>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theme="1"/>
      <name val="Calibri"/>
      <family val="2"/>
      <scheme val="minor"/>
    </font>
    <font>
      <sz val="10"/>
      <color theme="1"/>
      <name val="Times New Roman"/>
      <family val="1"/>
    </font>
    <font>
      <sz val="9"/>
      <color indexed="81"/>
      <name val="Tahoma"/>
      <family val="2"/>
    </font>
    <font>
      <b/>
      <sz val="9"/>
      <color indexed="81"/>
      <name val="Tahoma"/>
      <family val="2"/>
    </font>
    <font>
      <b/>
      <sz val="11"/>
      <color theme="1"/>
      <name val="Calibri"/>
      <family val="2"/>
      <scheme val="minor"/>
    </font>
    <font>
      <sz val="10"/>
      <color rgb="FF000000"/>
      <name val="Times New Roman"/>
      <family val="1"/>
    </font>
    <font>
      <sz val="11"/>
      <color theme="1"/>
      <name val="Calibri"/>
      <family val="2"/>
      <scheme val="minor"/>
    </font>
    <font>
      <sz val="11"/>
      <color rgb="FF212121"/>
      <name val="Times New Roman"/>
      <family val="1"/>
    </font>
    <font>
      <sz val="10"/>
      <color rgb="FF212121"/>
      <name val="Inherit"/>
      <family val="1"/>
    </font>
    <font>
      <i/>
      <sz val="11"/>
      <color theme="1"/>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style="medium">
        <color indexed="64"/>
      </right>
      <top style="medium">
        <color indexed="64"/>
      </top>
      <bottom style="medium">
        <color indexed="64"/>
      </bottom>
      <diagonal/>
    </border>
  </borders>
  <cellStyleXfs count="2">
    <xf numFmtId="0" fontId="0" fillId="0" borderId="0"/>
    <xf numFmtId="9" fontId="6" fillId="0" borderId="0" applyFont="0" applyFill="0" applyBorder="0" applyAlignment="0" applyProtection="0"/>
  </cellStyleXfs>
  <cellXfs count="26">
    <xf numFmtId="0" fontId="0" fillId="0" borderId="0" xfId="0"/>
    <xf numFmtId="0" fontId="1" fillId="0" borderId="0" xfId="0" applyFont="1"/>
    <xf numFmtId="0" fontId="0" fillId="0" borderId="0" xfId="0" applyAlignment="1">
      <alignment wrapText="1"/>
    </xf>
    <xf numFmtId="0" fontId="0" fillId="0" borderId="1" xfId="0" applyBorder="1"/>
    <xf numFmtId="0" fontId="1" fillId="0" borderId="1" xfId="0" applyFont="1" applyBorder="1"/>
    <xf numFmtId="0" fontId="0" fillId="0" borderId="0" xfId="0" applyBorder="1"/>
    <xf numFmtId="0" fontId="0" fillId="0" borderId="2" xfId="0" applyBorder="1"/>
    <xf numFmtId="0" fontId="0" fillId="0" borderId="3" xfId="0" applyBorder="1"/>
    <xf numFmtId="0" fontId="1" fillId="0" borderId="0" xfId="0" applyFont="1" applyBorder="1"/>
    <xf numFmtId="0" fontId="0" fillId="0" borderId="5" xfId="0" applyBorder="1"/>
    <xf numFmtId="0" fontId="1" fillId="0" borderId="5" xfId="0" applyFont="1" applyBorder="1"/>
    <xf numFmtId="0" fontId="0" fillId="0" borderId="4" xfId="0" applyBorder="1"/>
    <xf numFmtId="0" fontId="0" fillId="0" borderId="0" xfId="0"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xf>
    <xf numFmtId="0" fontId="4" fillId="0" borderId="0" xfId="0" applyFont="1"/>
    <xf numFmtId="0" fontId="5" fillId="0" borderId="6" xfId="0" applyFont="1" applyBorder="1" applyAlignment="1">
      <alignment vertical="center"/>
    </xf>
    <xf numFmtId="0" fontId="5" fillId="0" borderId="6" xfId="0" applyFont="1" applyBorder="1" applyAlignment="1">
      <alignment vertical="center" wrapText="1"/>
    </xf>
    <xf numFmtId="9" fontId="0" fillId="0" borderId="0" xfId="1" applyFont="1"/>
    <xf numFmtId="9" fontId="0" fillId="0" borderId="0" xfId="0" applyNumberFormat="1"/>
    <xf numFmtId="0" fontId="7" fillId="0" borderId="0" xfId="0" applyFont="1"/>
    <xf numFmtId="0" fontId="8" fillId="0" borderId="0" xfId="0" applyFont="1" applyAlignment="1">
      <alignment vertical="center"/>
    </xf>
    <xf numFmtId="2" fontId="0" fillId="0" borderId="0" xfId="0" applyNumberFormat="1"/>
    <xf numFmtId="0" fontId="0" fillId="0" borderId="0" xfId="0" applyAlignment="1">
      <alignment horizontal="center"/>
    </xf>
    <xf numFmtId="0" fontId="1" fillId="0" borderId="0" xfId="0" applyFont="1" applyAlignment="1">
      <alignment horizontal="center"/>
    </xf>
    <xf numFmtId="0" fontId="4" fillId="0" borderId="0" xfId="0" applyFont="1" applyAlignment="1">
      <alignment horizont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C"/>
              <a:t>Ejecución</a:t>
            </a:r>
            <a:r>
              <a:rPr lang="es-EC" baseline="0"/>
              <a:t> Primera Vuelta</a:t>
            </a:r>
            <a:endParaRPr lang="es-EC"/>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barChart>
        <c:barDir val="col"/>
        <c:grouping val="clustered"/>
        <c:varyColors val="0"/>
        <c:ser>
          <c:idx val="0"/>
          <c:order val="0"/>
          <c:tx>
            <c:strRef>
              <c:f>'Ejecucion Pruebas'!$C$3</c:f>
              <c:strCache>
                <c:ptCount val="1"/>
                <c:pt idx="0">
                  <c:v>Error</c:v>
                </c:pt>
              </c:strCache>
            </c:strRef>
          </c:tx>
          <c:spPr>
            <a:solidFill>
              <a:schemeClr val="accent1"/>
            </a:solidFill>
            <a:ln>
              <a:noFill/>
            </a:ln>
            <a:effectLst/>
          </c:spPr>
          <c:invertIfNegative val="0"/>
          <c:cat>
            <c:strRef>
              <c:f>'Ejecucion Pruebas'!$B$4:$B$19</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Pruebas'!$C$4:$C$19</c:f>
              <c:numCache>
                <c:formatCode>General</c:formatCode>
                <c:ptCount val="16"/>
                <c:pt idx="0">
                  <c:v>2</c:v>
                </c:pt>
                <c:pt idx="1">
                  <c:v>2</c:v>
                </c:pt>
                <c:pt idx="2">
                  <c:v>4</c:v>
                </c:pt>
                <c:pt idx="3">
                  <c:v>5</c:v>
                </c:pt>
                <c:pt idx="4">
                  <c:v>14</c:v>
                </c:pt>
                <c:pt idx="5">
                  <c:v>6</c:v>
                </c:pt>
                <c:pt idx="6">
                  <c:v>13</c:v>
                </c:pt>
                <c:pt idx="7">
                  <c:v>17</c:v>
                </c:pt>
                <c:pt idx="8">
                  <c:v>8</c:v>
                </c:pt>
                <c:pt idx="9">
                  <c:v>7</c:v>
                </c:pt>
                <c:pt idx="10">
                  <c:v>8</c:v>
                </c:pt>
                <c:pt idx="11">
                  <c:v>7</c:v>
                </c:pt>
                <c:pt idx="12">
                  <c:v>10</c:v>
                </c:pt>
                <c:pt idx="13">
                  <c:v>9</c:v>
                </c:pt>
                <c:pt idx="14">
                  <c:v>8</c:v>
                </c:pt>
                <c:pt idx="15">
                  <c:v>10</c:v>
                </c:pt>
              </c:numCache>
            </c:numRef>
          </c:val>
          <c:extLst>
            <c:ext xmlns:c16="http://schemas.microsoft.com/office/drawing/2014/chart" uri="{C3380CC4-5D6E-409C-BE32-E72D297353CC}">
              <c16:uniqueId val="{00000000-10B8-4BD5-A297-E9F7DE0D3B9E}"/>
            </c:ext>
          </c:extLst>
        </c:ser>
        <c:ser>
          <c:idx val="1"/>
          <c:order val="1"/>
          <c:tx>
            <c:strRef>
              <c:f>'Ejecucion Pruebas'!$D$3</c:f>
              <c:strCache>
                <c:ptCount val="1"/>
                <c:pt idx="0">
                  <c:v>Satisfactorio</c:v>
                </c:pt>
              </c:strCache>
            </c:strRef>
          </c:tx>
          <c:spPr>
            <a:solidFill>
              <a:schemeClr val="accent2"/>
            </a:solidFill>
            <a:ln>
              <a:noFill/>
            </a:ln>
            <a:effectLst/>
          </c:spPr>
          <c:invertIfNegative val="0"/>
          <c:cat>
            <c:strRef>
              <c:f>'Ejecucion Pruebas'!$B$4:$B$19</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Pruebas'!$D$4:$D$19</c:f>
              <c:numCache>
                <c:formatCode>General</c:formatCode>
                <c:ptCount val="16"/>
                <c:pt idx="0">
                  <c:v>3</c:v>
                </c:pt>
                <c:pt idx="1">
                  <c:v>2</c:v>
                </c:pt>
                <c:pt idx="2">
                  <c:v>3</c:v>
                </c:pt>
                <c:pt idx="3">
                  <c:v>3</c:v>
                </c:pt>
                <c:pt idx="4">
                  <c:v>5</c:v>
                </c:pt>
                <c:pt idx="5">
                  <c:v>3</c:v>
                </c:pt>
                <c:pt idx="6">
                  <c:v>6</c:v>
                </c:pt>
                <c:pt idx="7">
                  <c:v>6</c:v>
                </c:pt>
                <c:pt idx="8">
                  <c:v>3</c:v>
                </c:pt>
                <c:pt idx="9">
                  <c:v>4</c:v>
                </c:pt>
                <c:pt idx="10">
                  <c:v>3</c:v>
                </c:pt>
                <c:pt idx="11">
                  <c:v>4</c:v>
                </c:pt>
                <c:pt idx="12">
                  <c:v>3</c:v>
                </c:pt>
                <c:pt idx="13">
                  <c:v>4</c:v>
                </c:pt>
                <c:pt idx="14">
                  <c:v>5</c:v>
                </c:pt>
                <c:pt idx="15">
                  <c:v>3</c:v>
                </c:pt>
              </c:numCache>
            </c:numRef>
          </c:val>
          <c:extLst>
            <c:ext xmlns:c16="http://schemas.microsoft.com/office/drawing/2014/chart" uri="{C3380CC4-5D6E-409C-BE32-E72D297353CC}">
              <c16:uniqueId val="{00000001-10B8-4BD5-A297-E9F7DE0D3B9E}"/>
            </c:ext>
          </c:extLst>
        </c:ser>
        <c:ser>
          <c:idx val="2"/>
          <c:order val="2"/>
          <c:tx>
            <c:strRef>
              <c:f>'Ejecucion Pruebas'!$E$3</c:f>
              <c:strCache>
                <c:ptCount val="1"/>
                <c:pt idx="0">
                  <c:v>Total Acciones</c:v>
                </c:pt>
              </c:strCache>
            </c:strRef>
          </c:tx>
          <c:spPr>
            <a:solidFill>
              <a:schemeClr val="accent3"/>
            </a:solidFill>
            <a:ln>
              <a:noFill/>
            </a:ln>
            <a:effectLst/>
          </c:spPr>
          <c:invertIfNegative val="0"/>
          <c:cat>
            <c:strRef>
              <c:f>'Ejecucion Pruebas'!$B$4:$B$19</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Pruebas'!$E$4:$E$19</c:f>
              <c:numCache>
                <c:formatCode>General</c:formatCode>
                <c:ptCount val="16"/>
                <c:pt idx="0">
                  <c:v>5</c:v>
                </c:pt>
                <c:pt idx="1">
                  <c:v>4</c:v>
                </c:pt>
                <c:pt idx="2">
                  <c:v>7</c:v>
                </c:pt>
                <c:pt idx="3">
                  <c:v>8</c:v>
                </c:pt>
                <c:pt idx="4">
                  <c:v>19</c:v>
                </c:pt>
                <c:pt idx="5">
                  <c:v>9</c:v>
                </c:pt>
                <c:pt idx="6">
                  <c:v>19</c:v>
                </c:pt>
                <c:pt idx="7">
                  <c:v>23</c:v>
                </c:pt>
                <c:pt idx="8">
                  <c:v>11</c:v>
                </c:pt>
                <c:pt idx="9">
                  <c:v>11</c:v>
                </c:pt>
                <c:pt idx="10">
                  <c:v>11</c:v>
                </c:pt>
                <c:pt idx="11">
                  <c:v>11</c:v>
                </c:pt>
                <c:pt idx="12">
                  <c:v>13</c:v>
                </c:pt>
                <c:pt idx="13">
                  <c:v>13</c:v>
                </c:pt>
                <c:pt idx="14">
                  <c:v>13</c:v>
                </c:pt>
                <c:pt idx="15">
                  <c:v>13</c:v>
                </c:pt>
              </c:numCache>
            </c:numRef>
          </c:val>
          <c:extLst>
            <c:ext xmlns:c16="http://schemas.microsoft.com/office/drawing/2014/chart" uri="{C3380CC4-5D6E-409C-BE32-E72D297353CC}">
              <c16:uniqueId val="{00000002-10B8-4BD5-A297-E9F7DE0D3B9E}"/>
            </c:ext>
          </c:extLst>
        </c:ser>
        <c:dLbls>
          <c:showLegendKey val="0"/>
          <c:showVal val="0"/>
          <c:showCatName val="0"/>
          <c:showSerName val="0"/>
          <c:showPercent val="0"/>
          <c:showBubbleSize val="0"/>
        </c:dLbls>
        <c:gapWidth val="219"/>
        <c:overlap val="-27"/>
        <c:axId val="1865354736"/>
        <c:axId val="1865358896"/>
      </c:barChart>
      <c:catAx>
        <c:axId val="186535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65358896"/>
        <c:crosses val="autoZero"/>
        <c:auto val="1"/>
        <c:lblAlgn val="ctr"/>
        <c:lblOffset val="100"/>
        <c:noMultiLvlLbl val="0"/>
      </c:catAx>
      <c:valAx>
        <c:axId val="186535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65354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C"/>
              <a:t>Ejecución</a:t>
            </a:r>
            <a:r>
              <a:rPr lang="es-EC" baseline="0"/>
              <a:t> Segunda Vuelta</a:t>
            </a:r>
            <a:endParaRPr lang="es-EC"/>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barChart>
        <c:barDir val="col"/>
        <c:grouping val="clustered"/>
        <c:varyColors val="0"/>
        <c:ser>
          <c:idx val="0"/>
          <c:order val="0"/>
          <c:tx>
            <c:strRef>
              <c:f>'Ejecucion Pruebas'!$C$24</c:f>
              <c:strCache>
                <c:ptCount val="1"/>
                <c:pt idx="0">
                  <c:v>Error</c:v>
                </c:pt>
              </c:strCache>
            </c:strRef>
          </c:tx>
          <c:spPr>
            <a:solidFill>
              <a:schemeClr val="accent1"/>
            </a:solidFill>
            <a:ln>
              <a:noFill/>
            </a:ln>
            <a:effectLst/>
          </c:spPr>
          <c:invertIfNegative val="0"/>
          <c:cat>
            <c:strRef>
              <c:f>'Ejecucion Pruebas'!$B$25:$B$40</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Pruebas'!$C$25:$C$40</c:f>
              <c:numCache>
                <c:formatCode>General</c:formatCode>
                <c:ptCount val="16"/>
                <c:pt idx="0">
                  <c:v>1</c:v>
                </c:pt>
                <c:pt idx="1">
                  <c:v>1</c:v>
                </c:pt>
                <c:pt idx="2">
                  <c:v>2</c:v>
                </c:pt>
                <c:pt idx="3">
                  <c:v>3</c:v>
                </c:pt>
                <c:pt idx="4">
                  <c:v>10</c:v>
                </c:pt>
                <c:pt idx="5">
                  <c:v>4</c:v>
                </c:pt>
                <c:pt idx="6">
                  <c:v>9</c:v>
                </c:pt>
                <c:pt idx="7">
                  <c:v>12</c:v>
                </c:pt>
                <c:pt idx="8">
                  <c:v>5</c:v>
                </c:pt>
                <c:pt idx="9">
                  <c:v>4</c:v>
                </c:pt>
                <c:pt idx="10">
                  <c:v>5</c:v>
                </c:pt>
                <c:pt idx="11">
                  <c:v>3</c:v>
                </c:pt>
                <c:pt idx="12">
                  <c:v>6</c:v>
                </c:pt>
                <c:pt idx="13">
                  <c:v>5</c:v>
                </c:pt>
                <c:pt idx="14">
                  <c:v>4</c:v>
                </c:pt>
                <c:pt idx="15">
                  <c:v>6</c:v>
                </c:pt>
              </c:numCache>
            </c:numRef>
          </c:val>
          <c:extLst>
            <c:ext xmlns:c16="http://schemas.microsoft.com/office/drawing/2014/chart" uri="{C3380CC4-5D6E-409C-BE32-E72D297353CC}">
              <c16:uniqueId val="{00000000-C5EC-4442-AE7D-B4BC4FA375C6}"/>
            </c:ext>
          </c:extLst>
        </c:ser>
        <c:ser>
          <c:idx val="1"/>
          <c:order val="1"/>
          <c:tx>
            <c:strRef>
              <c:f>'Ejecucion Pruebas'!$D$24</c:f>
              <c:strCache>
                <c:ptCount val="1"/>
                <c:pt idx="0">
                  <c:v>Satisfactorio</c:v>
                </c:pt>
              </c:strCache>
            </c:strRef>
          </c:tx>
          <c:spPr>
            <a:solidFill>
              <a:schemeClr val="accent2"/>
            </a:solidFill>
            <a:ln>
              <a:noFill/>
            </a:ln>
            <a:effectLst/>
          </c:spPr>
          <c:invertIfNegative val="0"/>
          <c:cat>
            <c:strRef>
              <c:f>'Ejecucion Pruebas'!$B$25:$B$40</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Pruebas'!$D$25:$D$40</c:f>
              <c:numCache>
                <c:formatCode>General</c:formatCode>
                <c:ptCount val="16"/>
                <c:pt idx="0">
                  <c:v>4</c:v>
                </c:pt>
                <c:pt idx="1">
                  <c:v>3</c:v>
                </c:pt>
                <c:pt idx="2">
                  <c:v>5</c:v>
                </c:pt>
                <c:pt idx="3">
                  <c:v>5</c:v>
                </c:pt>
                <c:pt idx="4">
                  <c:v>9</c:v>
                </c:pt>
                <c:pt idx="5">
                  <c:v>5</c:v>
                </c:pt>
                <c:pt idx="6">
                  <c:v>10</c:v>
                </c:pt>
                <c:pt idx="7">
                  <c:v>11</c:v>
                </c:pt>
                <c:pt idx="8">
                  <c:v>6</c:v>
                </c:pt>
                <c:pt idx="9">
                  <c:v>7</c:v>
                </c:pt>
                <c:pt idx="10">
                  <c:v>6</c:v>
                </c:pt>
                <c:pt idx="11">
                  <c:v>8</c:v>
                </c:pt>
                <c:pt idx="12">
                  <c:v>7</c:v>
                </c:pt>
                <c:pt idx="13">
                  <c:v>8</c:v>
                </c:pt>
                <c:pt idx="14">
                  <c:v>9</c:v>
                </c:pt>
                <c:pt idx="15">
                  <c:v>11</c:v>
                </c:pt>
              </c:numCache>
            </c:numRef>
          </c:val>
          <c:extLst>
            <c:ext xmlns:c16="http://schemas.microsoft.com/office/drawing/2014/chart" uri="{C3380CC4-5D6E-409C-BE32-E72D297353CC}">
              <c16:uniqueId val="{00000001-C5EC-4442-AE7D-B4BC4FA375C6}"/>
            </c:ext>
          </c:extLst>
        </c:ser>
        <c:ser>
          <c:idx val="2"/>
          <c:order val="2"/>
          <c:tx>
            <c:strRef>
              <c:f>'Ejecucion Pruebas'!$E$24</c:f>
              <c:strCache>
                <c:ptCount val="1"/>
                <c:pt idx="0">
                  <c:v>Total Acciones</c:v>
                </c:pt>
              </c:strCache>
            </c:strRef>
          </c:tx>
          <c:spPr>
            <a:solidFill>
              <a:schemeClr val="accent3"/>
            </a:solidFill>
            <a:ln>
              <a:noFill/>
            </a:ln>
            <a:effectLst/>
          </c:spPr>
          <c:invertIfNegative val="0"/>
          <c:cat>
            <c:strRef>
              <c:f>'Ejecucion Pruebas'!$B$25:$B$40</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Pruebas'!$E$25:$E$40</c:f>
              <c:numCache>
                <c:formatCode>General</c:formatCode>
                <c:ptCount val="16"/>
                <c:pt idx="0">
                  <c:v>5</c:v>
                </c:pt>
                <c:pt idx="1">
                  <c:v>4</c:v>
                </c:pt>
                <c:pt idx="2">
                  <c:v>7</c:v>
                </c:pt>
                <c:pt idx="3">
                  <c:v>8</c:v>
                </c:pt>
                <c:pt idx="4">
                  <c:v>19</c:v>
                </c:pt>
                <c:pt idx="5">
                  <c:v>9</c:v>
                </c:pt>
                <c:pt idx="6">
                  <c:v>19</c:v>
                </c:pt>
                <c:pt idx="7">
                  <c:v>23</c:v>
                </c:pt>
                <c:pt idx="8">
                  <c:v>11</c:v>
                </c:pt>
                <c:pt idx="9">
                  <c:v>11</c:v>
                </c:pt>
                <c:pt idx="10">
                  <c:v>11</c:v>
                </c:pt>
                <c:pt idx="11">
                  <c:v>11</c:v>
                </c:pt>
                <c:pt idx="12">
                  <c:v>13</c:v>
                </c:pt>
                <c:pt idx="13">
                  <c:v>13</c:v>
                </c:pt>
                <c:pt idx="14">
                  <c:v>13</c:v>
                </c:pt>
                <c:pt idx="15">
                  <c:v>17</c:v>
                </c:pt>
              </c:numCache>
            </c:numRef>
          </c:val>
          <c:extLst>
            <c:ext xmlns:c16="http://schemas.microsoft.com/office/drawing/2014/chart" uri="{C3380CC4-5D6E-409C-BE32-E72D297353CC}">
              <c16:uniqueId val="{00000002-C5EC-4442-AE7D-B4BC4FA375C6}"/>
            </c:ext>
          </c:extLst>
        </c:ser>
        <c:dLbls>
          <c:showLegendKey val="0"/>
          <c:showVal val="0"/>
          <c:showCatName val="0"/>
          <c:showSerName val="0"/>
          <c:showPercent val="0"/>
          <c:showBubbleSize val="0"/>
        </c:dLbls>
        <c:gapWidth val="219"/>
        <c:overlap val="-27"/>
        <c:axId val="1865354320"/>
        <c:axId val="1865355568"/>
      </c:barChart>
      <c:catAx>
        <c:axId val="186535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65355568"/>
        <c:crosses val="autoZero"/>
        <c:auto val="1"/>
        <c:lblAlgn val="ctr"/>
        <c:lblOffset val="100"/>
        <c:noMultiLvlLbl val="0"/>
      </c:catAx>
      <c:valAx>
        <c:axId val="186535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65354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C"/>
              <a:t>Ejecución</a:t>
            </a:r>
            <a:r>
              <a:rPr lang="es-EC" baseline="0"/>
              <a:t> Tercera Vuelta</a:t>
            </a:r>
            <a:endParaRPr lang="es-EC"/>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barChart>
        <c:barDir val="col"/>
        <c:grouping val="clustered"/>
        <c:varyColors val="0"/>
        <c:ser>
          <c:idx val="0"/>
          <c:order val="0"/>
          <c:tx>
            <c:strRef>
              <c:f>'Ejecucion Pruebas'!$C$45</c:f>
              <c:strCache>
                <c:ptCount val="1"/>
                <c:pt idx="0">
                  <c:v>Error</c:v>
                </c:pt>
              </c:strCache>
            </c:strRef>
          </c:tx>
          <c:spPr>
            <a:solidFill>
              <a:schemeClr val="accent1"/>
            </a:solidFill>
            <a:ln>
              <a:noFill/>
            </a:ln>
            <a:effectLst/>
          </c:spPr>
          <c:invertIfNegative val="0"/>
          <c:cat>
            <c:strRef>
              <c:f>'Ejecucion Pruebas'!$B$46:$B$61</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Pruebas'!$C$46:$C$61</c:f>
              <c:numCache>
                <c:formatCode>General</c:formatCode>
                <c:ptCount val="16"/>
                <c:pt idx="0">
                  <c:v>0</c:v>
                </c:pt>
                <c:pt idx="1">
                  <c:v>0</c:v>
                </c:pt>
                <c:pt idx="2">
                  <c:v>0</c:v>
                </c:pt>
                <c:pt idx="3">
                  <c:v>1</c:v>
                </c:pt>
                <c:pt idx="4">
                  <c:v>4</c:v>
                </c:pt>
                <c:pt idx="5">
                  <c:v>2</c:v>
                </c:pt>
                <c:pt idx="6">
                  <c:v>3</c:v>
                </c:pt>
                <c:pt idx="7">
                  <c:v>3</c:v>
                </c:pt>
                <c:pt idx="8">
                  <c:v>5</c:v>
                </c:pt>
                <c:pt idx="9">
                  <c:v>2</c:v>
                </c:pt>
                <c:pt idx="10">
                  <c:v>3</c:v>
                </c:pt>
                <c:pt idx="11">
                  <c:v>1</c:v>
                </c:pt>
                <c:pt idx="12">
                  <c:v>2</c:v>
                </c:pt>
                <c:pt idx="13">
                  <c:v>3</c:v>
                </c:pt>
                <c:pt idx="14">
                  <c:v>1</c:v>
                </c:pt>
                <c:pt idx="15">
                  <c:v>2</c:v>
                </c:pt>
              </c:numCache>
            </c:numRef>
          </c:val>
          <c:extLst>
            <c:ext xmlns:c16="http://schemas.microsoft.com/office/drawing/2014/chart" uri="{C3380CC4-5D6E-409C-BE32-E72D297353CC}">
              <c16:uniqueId val="{00000000-8166-45A3-82B8-8E2E08819A65}"/>
            </c:ext>
          </c:extLst>
        </c:ser>
        <c:ser>
          <c:idx val="1"/>
          <c:order val="1"/>
          <c:tx>
            <c:strRef>
              <c:f>'Ejecucion Pruebas'!$D$45</c:f>
              <c:strCache>
                <c:ptCount val="1"/>
                <c:pt idx="0">
                  <c:v>Satisfactorio</c:v>
                </c:pt>
              </c:strCache>
            </c:strRef>
          </c:tx>
          <c:spPr>
            <a:solidFill>
              <a:schemeClr val="accent2"/>
            </a:solidFill>
            <a:ln>
              <a:noFill/>
            </a:ln>
            <a:effectLst/>
          </c:spPr>
          <c:invertIfNegative val="0"/>
          <c:cat>
            <c:strRef>
              <c:f>'Ejecucion Pruebas'!$B$46:$B$61</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Pruebas'!$D$46:$D$61</c:f>
              <c:numCache>
                <c:formatCode>General</c:formatCode>
                <c:ptCount val="16"/>
                <c:pt idx="0">
                  <c:v>5</c:v>
                </c:pt>
                <c:pt idx="1">
                  <c:v>4</c:v>
                </c:pt>
                <c:pt idx="2">
                  <c:v>7</c:v>
                </c:pt>
                <c:pt idx="3">
                  <c:v>7</c:v>
                </c:pt>
                <c:pt idx="4">
                  <c:v>15</c:v>
                </c:pt>
                <c:pt idx="5">
                  <c:v>7</c:v>
                </c:pt>
                <c:pt idx="6">
                  <c:v>16</c:v>
                </c:pt>
                <c:pt idx="7">
                  <c:v>20</c:v>
                </c:pt>
                <c:pt idx="8">
                  <c:v>6</c:v>
                </c:pt>
                <c:pt idx="9">
                  <c:v>9</c:v>
                </c:pt>
                <c:pt idx="10">
                  <c:v>8</c:v>
                </c:pt>
                <c:pt idx="11">
                  <c:v>10</c:v>
                </c:pt>
                <c:pt idx="12">
                  <c:v>11</c:v>
                </c:pt>
                <c:pt idx="13">
                  <c:v>10</c:v>
                </c:pt>
                <c:pt idx="14">
                  <c:v>12</c:v>
                </c:pt>
                <c:pt idx="15">
                  <c:v>15</c:v>
                </c:pt>
              </c:numCache>
            </c:numRef>
          </c:val>
          <c:extLst>
            <c:ext xmlns:c16="http://schemas.microsoft.com/office/drawing/2014/chart" uri="{C3380CC4-5D6E-409C-BE32-E72D297353CC}">
              <c16:uniqueId val="{00000001-8166-45A3-82B8-8E2E08819A65}"/>
            </c:ext>
          </c:extLst>
        </c:ser>
        <c:ser>
          <c:idx val="2"/>
          <c:order val="2"/>
          <c:tx>
            <c:strRef>
              <c:f>'Ejecucion Pruebas'!$E$45</c:f>
              <c:strCache>
                <c:ptCount val="1"/>
                <c:pt idx="0">
                  <c:v>Total Acciones</c:v>
                </c:pt>
              </c:strCache>
            </c:strRef>
          </c:tx>
          <c:spPr>
            <a:solidFill>
              <a:schemeClr val="accent3"/>
            </a:solidFill>
            <a:ln>
              <a:noFill/>
            </a:ln>
            <a:effectLst/>
          </c:spPr>
          <c:invertIfNegative val="0"/>
          <c:cat>
            <c:strRef>
              <c:f>'Ejecucion Pruebas'!$B$46:$B$61</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Pruebas'!$E$46:$E$61</c:f>
              <c:numCache>
                <c:formatCode>General</c:formatCode>
                <c:ptCount val="16"/>
                <c:pt idx="0">
                  <c:v>5</c:v>
                </c:pt>
                <c:pt idx="1">
                  <c:v>4</c:v>
                </c:pt>
                <c:pt idx="2">
                  <c:v>7</c:v>
                </c:pt>
                <c:pt idx="3">
                  <c:v>8</c:v>
                </c:pt>
                <c:pt idx="4">
                  <c:v>19</c:v>
                </c:pt>
                <c:pt idx="5">
                  <c:v>9</c:v>
                </c:pt>
                <c:pt idx="6">
                  <c:v>19</c:v>
                </c:pt>
                <c:pt idx="7">
                  <c:v>23</c:v>
                </c:pt>
                <c:pt idx="8">
                  <c:v>11</c:v>
                </c:pt>
                <c:pt idx="9">
                  <c:v>11</c:v>
                </c:pt>
                <c:pt idx="10">
                  <c:v>11</c:v>
                </c:pt>
                <c:pt idx="11">
                  <c:v>11</c:v>
                </c:pt>
                <c:pt idx="12">
                  <c:v>13</c:v>
                </c:pt>
                <c:pt idx="13">
                  <c:v>13</c:v>
                </c:pt>
                <c:pt idx="14">
                  <c:v>13</c:v>
                </c:pt>
                <c:pt idx="15">
                  <c:v>17</c:v>
                </c:pt>
              </c:numCache>
            </c:numRef>
          </c:val>
          <c:extLst>
            <c:ext xmlns:c16="http://schemas.microsoft.com/office/drawing/2014/chart" uri="{C3380CC4-5D6E-409C-BE32-E72D297353CC}">
              <c16:uniqueId val="{00000002-8166-45A3-82B8-8E2E08819A65}"/>
            </c:ext>
          </c:extLst>
        </c:ser>
        <c:dLbls>
          <c:showLegendKey val="0"/>
          <c:showVal val="0"/>
          <c:showCatName val="0"/>
          <c:showSerName val="0"/>
          <c:showPercent val="0"/>
          <c:showBubbleSize val="0"/>
        </c:dLbls>
        <c:gapWidth val="219"/>
        <c:overlap val="-27"/>
        <c:axId val="1796392848"/>
        <c:axId val="1796394928"/>
      </c:barChart>
      <c:catAx>
        <c:axId val="179639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796394928"/>
        <c:crosses val="autoZero"/>
        <c:auto val="1"/>
        <c:lblAlgn val="ctr"/>
        <c:lblOffset val="100"/>
        <c:noMultiLvlLbl val="0"/>
      </c:catAx>
      <c:valAx>
        <c:axId val="179639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796392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C"/>
              <a:t>Ejecución Cuarta Vuelta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barChart>
        <c:barDir val="col"/>
        <c:grouping val="clustered"/>
        <c:varyColors val="0"/>
        <c:ser>
          <c:idx val="0"/>
          <c:order val="0"/>
          <c:tx>
            <c:strRef>
              <c:f>'Ejecucion Pruebas'!$C$66</c:f>
              <c:strCache>
                <c:ptCount val="1"/>
                <c:pt idx="0">
                  <c:v>Error</c:v>
                </c:pt>
              </c:strCache>
            </c:strRef>
          </c:tx>
          <c:spPr>
            <a:solidFill>
              <a:schemeClr val="accent1"/>
            </a:solidFill>
            <a:ln>
              <a:noFill/>
            </a:ln>
            <a:effectLst/>
          </c:spPr>
          <c:invertIfNegative val="0"/>
          <c:cat>
            <c:strRef>
              <c:f>'Ejecucion Pruebas'!$B$67:$B$82</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Pruebas'!$C$67:$C$82</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88C1-467D-8202-34F00633443F}"/>
            </c:ext>
          </c:extLst>
        </c:ser>
        <c:ser>
          <c:idx val="1"/>
          <c:order val="1"/>
          <c:tx>
            <c:strRef>
              <c:f>'Ejecucion Pruebas'!$D$66</c:f>
              <c:strCache>
                <c:ptCount val="1"/>
                <c:pt idx="0">
                  <c:v>Satisfactorio</c:v>
                </c:pt>
              </c:strCache>
            </c:strRef>
          </c:tx>
          <c:spPr>
            <a:solidFill>
              <a:schemeClr val="accent2"/>
            </a:solidFill>
            <a:ln>
              <a:noFill/>
            </a:ln>
            <a:effectLst/>
          </c:spPr>
          <c:invertIfNegative val="0"/>
          <c:cat>
            <c:strRef>
              <c:f>'Ejecucion Pruebas'!$B$67:$B$82</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Pruebas'!$D$67:$D$82</c:f>
              <c:numCache>
                <c:formatCode>General</c:formatCode>
                <c:ptCount val="16"/>
                <c:pt idx="0">
                  <c:v>5</c:v>
                </c:pt>
                <c:pt idx="1">
                  <c:v>4</c:v>
                </c:pt>
                <c:pt idx="2">
                  <c:v>7</c:v>
                </c:pt>
                <c:pt idx="3">
                  <c:v>8</c:v>
                </c:pt>
                <c:pt idx="4">
                  <c:v>19</c:v>
                </c:pt>
                <c:pt idx="5">
                  <c:v>9</c:v>
                </c:pt>
                <c:pt idx="6">
                  <c:v>19</c:v>
                </c:pt>
                <c:pt idx="7">
                  <c:v>23</c:v>
                </c:pt>
                <c:pt idx="8">
                  <c:v>11</c:v>
                </c:pt>
                <c:pt idx="9">
                  <c:v>11</c:v>
                </c:pt>
                <c:pt idx="10">
                  <c:v>11</c:v>
                </c:pt>
                <c:pt idx="11">
                  <c:v>11</c:v>
                </c:pt>
                <c:pt idx="12">
                  <c:v>13</c:v>
                </c:pt>
                <c:pt idx="13">
                  <c:v>13</c:v>
                </c:pt>
                <c:pt idx="14">
                  <c:v>13</c:v>
                </c:pt>
                <c:pt idx="15">
                  <c:v>17</c:v>
                </c:pt>
              </c:numCache>
            </c:numRef>
          </c:val>
          <c:extLst>
            <c:ext xmlns:c16="http://schemas.microsoft.com/office/drawing/2014/chart" uri="{C3380CC4-5D6E-409C-BE32-E72D297353CC}">
              <c16:uniqueId val="{00000001-88C1-467D-8202-34F00633443F}"/>
            </c:ext>
          </c:extLst>
        </c:ser>
        <c:ser>
          <c:idx val="2"/>
          <c:order val="2"/>
          <c:tx>
            <c:strRef>
              <c:f>'Ejecucion Pruebas'!$E$66</c:f>
              <c:strCache>
                <c:ptCount val="1"/>
                <c:pt idx="0">
                  <c:v>Total Acciones</c:v>
                </c:pt>
              </c:strCache>
            </c:strRef>
          </c:tx>
          <c:spPr>
            <a:solidFill>
              <a:schemeClr val="accent3"/>
            </a:solidFill>
            <a:ln>
              <a:noFill/>
            </a:ln>
            <a:effectLst/>
          </c:spPr>
          <c:invertIfNegative val="0"/>
          <c:cat>
            <c:strRef>
              <c:f>'Ejecucion Pruebas'!$B$67:$B$82</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Pruebas'!$E$67:$E$82</c:f>
              <c:numCache>
                <c:formatCode>General</c:formatCode>
                <c:ptCount val="16"/>
                <c:pt idx="0">
                  <c:v>5</c:v>
                </c:pt>
                <c:pt idx="1">
                  <c:v>4</c:v>
                </c:pt>
                <c:pt idx="2">
                  <c:v>7</c:v>
                </c:pt>
                <c:pt idx="3">
                  <c:v>8</c:v>
                </c:pt>
                <c:pt idx="4">
                  <c:v>19</c:v>
                </c:pt>
                <c:pt idx="5">
                  <c:v>9</c:v>
                </c:pt>
                <c:pt idx="6">
                  <c:v>19</c:v>
                </c:pt>
                <c:pt idx="7">
                  <c:v>23</c:v>
                </c:pt>
                <c:pt idx="8">
                  <c:v>11</c:v>
                </c:pt>
                <c:pt idx="9">
                  <c:v>11</c:v>
                </c:pt>
                <c:pt idx="10">
                  <c:v>11</c:v>
                </c:pt>
                <c:pt idx="11">
                  <c:v>11</c:v>
                </c:pt>
                <c:pt idx="12">
                  <c:v>13</c:v>
                </c:pt>
                <c:pt idx="13">
                  <c:v>13</c:v>
                </c:pt>
                <c:pt idx="14">
                  <c:v>13</c:v>
                </c:pt>
                <c:pt idx="15">
                  <c:v>17</c:v>
                </c:pt>
              </c:numCache>
            </c:numRef>
          </c:val>
          <c:extLst>
            <c:ext xmlns:c16="http://schemas.microsoft.com/office/drawing/2014/chart" uri="{C3380CC4-5D6E-409C-BE32-E72D297353CC}">
              <c16:uniqueId val="{00000002-88C1-467D-8202-34F00633443F}"/>
            </c:ext>
          </c:extLst>
        </c:ser>
        <c:dLbls>
          <c:showLegendKey val="0"/>
          <c:showVal val="0"/>
          <c:showCatName val="0"/>
          <c:showSerName val="0"/>
          <c:showPercent val="0"/>
          <c:showBubbleSize val="0"/>
        </c:dLbls>
        <c:gapWidth val="219"/>
        <c:overlap val="-27"/>
        <c:axId val="1856140112"/>
        <c:axId val="1856141360"/>
      </c:barChart>
      <c:catAx>
        <c:axId val="1856140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56141360"/>
        <c:crosses val="autoZero"/>
        <c:auto val="1"/>
        <c:lblAlgn val="ctr"/>
        <c:lblOffset val="100"/>
        <c:noMultiLvlLbl val="0"/>
      </c:catAx>
      <c:valAx>
        <c:axId val="185614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56140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lineChart>
        <c:grouping val="standard"/>
        <c:varyColors val="0"/>
        <c:ser>
          <c:idx val="0"/>
          <c:order val="0"/>
          <c:tx>
            <c:strRef>
              <c:f>'Ejecucion Pruebas'!$F$86</c:f>
              <c:strCache>
                <c:ptCount val="1"/>
                <c:pt idx="0">
                  <c:v>Indice de Severidad</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'Ejecucion Pruebas'!$E$87:$E$90</c:f>
              <c:numCache>
                <c:formatCode>General</c:formatCode>
                <c:ptCount val="4"/>
                <c:pt idx="0">
                  <c:v>1</c:v>
                </c:pt>
                <c:pt idx="1">
                  <c:v>2</c:v>
                </c:pt>
                <c:pt idx="2">
                  <c:v>3</c:v>
                </c:pt>
                <c:pt idx="3">
                  <c:v>4</c:v>
                </c:pt>
              </c:numCache>
            </c:numRef>
          </c:cat>
          <c:val>
            <c:numRef>
              <c:f>'Ejecucion Pruebas'!$F$87:$F$90</c:f>
              <c:numCache>
                <c:formatCode>0%</c:formatCode>
                <c:ptCount val="4"/>
                <c:pt idx="0">
                  <c:v>0.68421052631578949</c:v>
                </c:pt>
                <c:pt idx="1">
                  <c:v>0.41237113402061853</c:v>
                </c:pt>
                <c:pt idx="2">
                  <c:v>0.16494845360824742</c:v>
                </c:pt>
                <c:pt idx="3">
                  <c:v>0</c:v>
                </c:pt>
              </c:numCache>
            </c:numRef>
          </c:val>
          <c:smooth val="0"/>
          <c:extLst>
            <c:ext xmlns:c16="http://schemas.microsoft.com/office/drawing/2014/chart" uri="{C3380CC4-5D6E-409C-BE32-E72D297353CC}">
              <c16:uniqueId val="{00000000-2FB3-4BFC-9BEC-972B02FF55F3}"/>
            </c:ext>
          </c:extLst>
        </c:ser>
        <c:dLbls>
          <c:dLblPos val="ctr"/>
          <c:showLegendKey val="0"/>
          <c:showVal val="1"/>
          <c:showCatName val="0"/>
          <c:showSerName val="0"/>
          <c:showPercent val="0"/>
          <c:showBubbleSize val="0"/>
        </c:dLbls>
        <c:smooth val="0"/>
        <c:axId val="1865349744"/>
        <c:axId val="1865355984"/>
      </c:lineChart>
      <c:catAx>
        <c:axId val="186534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65355984"/>
        <c:crosses val="autoZero"/>
        <c:auto val="1"/>
        <c:lblAlgn val="ctr"/>
        <c:lblOffset val="100"/>
        <c:noMultiLvlLbl val="0"/>
      </c:catAx>
      <c:valAx>
        <c:axId val="1865355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65349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'Prueba de Efectividad'!$L$4</c:f>
              <c:strCache>
                <c:ptCount val="1"/>
                <c:pt idx="0">
                  <c:v>Efectividad</c:v>
                </c:pt>
              </c:strCache>
            </c:strRef>
          </c:tx>
          <c:spPr>
            <a:ln w="9525" cap="rnd">
              <a:solidFill>
                <a:schemeClr val="accent1"/>
              </a:solid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xVal>
            <c:numRef>
              <c:f>'Prueba de Efectividad'!$K$5:$K$8</c:f>
              <c:numCache>
                <c:formatCode>General</c:formatCode>
                <c:ptCount val="4"/>
                <c:pt idx="0">
                  <c:v>1</c:v>
                </c:pt>
                <c:pt idx="1">
                  <c:v>2</c:v>
                </c:pt>
                <c:pt idx="2">
                  <c:v>3</c:v>
                </c:pt>
                <c:pt idx="3">
                  <c:v>4</c:v>
                </c:pt>
              </c:numCache>
            </c:numRef>
          </c:xVal>
          <c:yVal>
            <c:numRef>
              <c:f>'Prueba de Efectividad'!$L$5:$L$8</c:f>
              <c:numCache>
                <c:formatCode>General</c:formatCode>
                <c:ptCount val="4"/>
                <c:pt idx="0">
                  <c:v>0.7</c:v>
                </c:pt>
                <c:pt idx="1">
                  <c:v>0.8</c:v>
                </c:pt>
                <c:pt idx="2">
                  <c:v>0.6</c:v>
                </c:pt>
                <c:pt idx="3">
                  <c:v>0.8</c:v>
                </c:pt>
              </c:numCache>
            </c:numRef>
          </c:yVal>
          <c:smooth val="0"/>
          <c:extLst>
            <c:ext xmlns:c16="http://schemas.microsoft.com/office/drawing/2014/chart" uri="{C3380CC4-5D6E-409C-BE32-E72D297353CC}">
              <c16:uniqueId val="{00000000-54B7-4067-8919-18C4363DEED7}"/>
            </c:ext>
          </c:extLst>
        </c:ser>
        <c:dLbls>
          <c:showLegendKey val="0"/>
          <c:showVal val="0"/>
          <c:showCatName val="0"/>
          <c:showSerName val="0"/>
          <c:showPercent val="0"/>
          <c:showBubbleSize val="0"/>
        </c:dLbls>
        <c:axId val="430771440"/>
        <c:axId val="430770608"/>
      </c:scatterChart>
      <c:valAx>
        <c:axId val="430771440"/>
        <c:scaling>
          <c:orientation val="minMax"/>
          <c:max val="4"/>
          <c:min val="1"/>
        </c:scaling>
        <c:delete val="0"/>
        <c:axPos val="b"/>
        <c:title>
          <c:tx>
            <c:rich>
              <a:bodyPr rot="0" spcFirstLastPara="1" vertOverflow="ellipsis" vert="horz" wrap="square" anchor="ctr" anchorCtr="1"/>
              <a:lstStyle/>
              <a:p>
                <a:pPr>
                  <a:defRPr sz="1050" b="0" i="0" u="none" strike="noStrike" kern="1200" baseline="0">
                    <a:solidFill>
                      <a:schemeClr val="tx2"/>
                    </a:solidFill>
                    <a:latin typeface="+mn-lt"/>
                    <a:ea typeface="+mn-ea"/>
                    <a:cs typeface="+mn-cs"/>
                  </a:defRPr>
                </a:pPr>
                <a:r>
                  <a:rPr lang="es-EC" sz="1050" b="0"/>
                  <a:t>Tareas (x)</a:t>
                </a:r>
              </a:p>
            </c:rich>
          </c:tx>
          <c:layout/>
          <c:overlay val="0"/>
          <c:spPr>
            <a:noFill/>
            <a:ln>
              <a:noFill/>
            </a:ln>
            <a:effectLst/>
          </c:spPr>
          <c:txPr>
            <a:bodyPr rot="0" spcFirstLastPara="1" vertOverflow="ellipsis" vert="horz" wrap="square" anchor="ctr" anchorCtr="1"/>
            <a:lstStyle/>
            <a:p>
              <a:pPr>
                <a:defRPr sz="1050" b="0" i="0" u="none" strike="noStrike" kern="1200" baseline="0">
                  <a:solidFill>
                    <a:schemeClr val="tx2"/>
                  </a:solidFill>
                  <a:latin typeface="+mn-lt"/>
                  <a:ea typeface="+mn-ea"/>
                  <a:cs typeface="+mn-cs"/>
                </a:defRPr>
              </a:pPr>
              <a:endParaRPr lang="es-EC"/>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C"/>
          </a:p>
        </c:txPr>
        <c:crossAx val="430770608"/>
        <c:crosses val="autoZero"/>
        <c:crossBetween val="midCat"/>
        <c:majorUnit val="1"/>
      </c:valAx>
      <c:valAx>
        <c:axId val="430770608"/>
        <c:scaling>
          <c:orientation val="minMax"/>
          <c:max val="1"/>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2"/>
                    </a:solidFill>
                    <a:latin typeface="+mn-lt"/>
                    <a:ea typeface="+mn-ea"/>
                    <a:cs typeface="+mn-cs"/>
                  </a:defRPr>
                </a:pPr>
                <a:r>
                  <a:rPr lang="es-EC" sz="1050" b="0"/>
                  <a:t>Efectividad</a:t>
                </a:r>
                <a:r>
                  <a:rPr lang="es-EC" sz="1050" b="0" baseline="0"/>
                  <a:t> (ex)</a:t>
                </a:r>
                <a:endParaRPr lang="es-EC" sz="1050" b="0"/>
              </a:p>
            </c:rich>
          </c:tx>
          <c:layout/>
          <c:overlay val="0"/>
          <c:spPr>
            <a:noFill/>
            <a:ln>
              <a:noFill/>
            </a:ln>
            <a:effectLst/>
          </c:spPr>
          <c:txPr>
            <a:bodyPr rot="-5400000" spcFirstLastPara="1" vertOverflow="ellipsis" vert="horz" wrap="square" anchor="ctr" anchorCtr="1"/>
            <a:lstStyle/>
            <a:p>
              <a:pPr>
                <a:defRPr sz="1050" b="0" i="0" u="none" strike="noStrike" kern="1200" baseline="0">
                  <a:solidFill>
                    <a:schemeClr val="tx2"/>
                  </a:solidFill>
                  <a:latin typeface="+mn-lt"/>
                  <a:ea typeface="+mn-ea"/>
                  <a:cs typeface="+mn-cs"/>
                </a:defRPr>
              </a:pPr>
              <a:endParaRPr lang="es-EC"/>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C"/>
          </a:p>
        </c:txPr>
        <c:crossAx val="4307714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EC"/>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'Prueba de Eficiencia'!$C$25</c:f>
              <c:strCache>
                <c:ptCount val="1"/>
                <c:pt idx="0">
                  <c:v>Promedio Metodología Tradicional</c:v>
                </c:pt>
              </c:strCache>
            </c:strRef>
          </c:tx>
          <c:spPr>
            <a:ln w="19050" cap="rnd">
              <a:solidFill>
                <a:schemeClr val="accent1"/>
              </a:solidFill>
              <a:round/>
            </a:ln>
            <a:effectLst/>
          </c:spPr>
          <c:marker>
            <c:symbol val="none"/>
          </c:marker>
          <c:xVal>
            <c:strRef>
              <c:f>'Prueba de Eficiencia'!$B$26:$B$29</c:f>
              <c:strCache>
                <c:ptCount val="4"/>
                <c:pt idx="0">
                  <c:v>Tarea 1</c:v>
                </c:pt>
                <c:pt idx="1">
                  <c:v>Tarea 2</c:v>
                </c:pt>
                <c:pt idx="2">
                  <c:v>Tarea 3</c:v>
                </c:pt>
                <c:pt idx="3">
                  <c:v>Tarea 4</c:v>
                </c:pt>
              </c:strCache>
            </c:strRef>
          </c:xVal>
          <c:yVal>
            <c:numRef>
              <c:f>'Prueba de Eficiencia'!$C$26:$C$29</c:f>
              <c:numCache>
                <c:formatCode>General</c:formatCode>
                <c:ptCount val="4"/>
                <c:pt idx="0">
                  <c:v>130.80000000000001</c:v>
                </c:pt>
                <c:pt idx="1">
                  <c:v>125.6</c:v>
                </c:pt>
                <c:pt idx="2">
                  <c:v>90.6</c:v>
                </c:pt>
                <c:pt idx="3">
                  <c:v>223.8</c:v>
                </c:pt>
              </c:numCache>
            </c:numRef>
          </c:yVal>
          <c:smooth val="0"/>
          <c:extLst>
            <c:ext xmlns:c16="http://schemas.microsoft.com/office/drawing/2014/chart" uri="{C3380CC4-5D6E-409C-BE32-E72D297353CC}">
              <c16:uniqueId val="{00000000-5CF8-41F7-A126-A9105ADEDE2A}"/>
            </c:ext>
          </c:extLst>
        </c:ser>
        <c:ser>
          <c:idx val="1"/>
          <c:order val="1"/>
          <c:tx>
            <c:strRef>
              <c:f>'Prueba de Eficiencia'!$D$25</c:f>
              <c:strCache>
                <c:ptCount val="1"/>
                <c:pt idx="0">
                  <c:v>Promedio Metodología Propuesta</c:v>
                </c:pt>
              </c:strCache>
            </c:strRef>
          </c:tx>
          <c:spPr>
            <a:ln w="19050" cap="rnd">
              <a:solidFill>
                <a:schemeClr val="accent2"/>
              </a:solidFill>
              <a:round/>
            </a:ln>
            <a:effectLst/>
          </c:spPr>
          <c:marker>
            <c:symbol val="none"/>
          </c:marker>
          <c:xVal>
            <c:strRef>
              <c:f>'Prueba de Eficiencia'!$B$26:$B$29</c:f>
              <c:strCache>
                <c:ptCount val="4"/>
                <c:pt idx="0">
                  <c:v>Tarea 1</c:v>
                </c:pt>
                <c:pt idx="1">
                  <c:v>Tarea 2</c:v>
                </c:pt>
                <c:pt idx="2">
                  <c:v>Tarea 3</c:v>
                </c:pt>
                <c:pt idx="3">
                  <c:v>Tarea 4</c:v>
                </c:pt>
              </c:strCache>
            </c:strRef>
          </c:xVal>
          <c:yVal>
            <c:numRef>
              <c:f>'Prueba de Eficiencia'!$D$26:$D$29</c:f>
              <c:numCache>
                <c:formatCode>General</c:formatCode>
                <c:ptCount val="4"/>
                <c:pt idx="0">
                  <c:v>109.3</c:v>
                </c:pt>
                <c:pt idx="1">
                  <c:v>91.2</c:v>
                </c:pt>
                <c:pt idx="2">
                  <c:v>62.9</c:v>
                </c:pt>
                <c:pt idx="3">
                  <c:v>177.3</c:v>
                </c:pt>
              </c:numCache>
            </c:numRef>
          </c:yVal>
          <c:smooth val="0"/>
          <c:extLst>
            <c:ext xmlns:c16="http://schemas.microsoft.com/office/drawing/2014/chart" uri="{C3380CC4-5D6E-409C-BE32-E72D297353CC}">
              <c16:uniqueId val="{00000001-5CF8-41F7-A126-A9105ADEDE2A}"/>
            </c:ext>
          </c:extLst>
        </c:ser>
        <c:dLbls>
          <c:dLblPos val="t"/>
          <c:showLegendKey val="0"/>
          <c:showVal val="0"/>
          <c:showCatName val="0"/>
          <c:showSerName val="0"/>
          <c:showPercent val="0"/>
          <c:showBubbleSize val="0"/>
        </c:dLbls>
        <c:axId val="708128864"/>
        <c:axId val="708127232"/>
      </c:scatterChart>
      <c:valAx>
        <c:axId val="708128864"/>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C"/>
                  <a:t>Tareas</a:t>
                </a:r>
                <a:r>
                  <a:rPr lang="es-EC" baseline="0"/>
                  <a:t> (x)</a:t>
                </a:r>
                <a:endParaRPr lang="es-EC"/>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C"/>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708127232"/>
        <c:crosses val="autoZero"/>
        <c:crossBetween val="midCat"/>
        <c:majorUnit val="1"/>
      </c:valAx>
      <c:valAx>
        <c:axId val="708127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C"/>
                  <a:t>Tiempos promedio de desarrollo (seg)</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C"/>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708128864"/>
        <c:crosses val="autoZero"/>
        <c:crossBetween val="midCat"/>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'Prueba de Eficiencia'!$E$33</c:f>
              <c:strCache>
                <c:ptCount val="1"/>
                <c:pt idx="0">
                  <c:v>rtx</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'Prueba de Eficiencia'!$D$34:$D$37</c:f>
              <c:numCache>
                <c:formatCode>General</c:formatCode>
                <c:ptCount val="4"/>
                <c:pt idx="0">
                  <c:v>1</c:v>
                </c:pt>
                <c:pt idx="1">
                  <c:v>2</c:v>
                </c:pt>
                <c:pt idx="2">
                  <c:v>3</c:v>
                </c:pt>
                <c:pt idx="3">
                  <c:v>4</c:v>
                </c:pt>
              </c:numCache>
            </c:numRef>
          </c:xVal>
          <c:yVal>
            <c:numRef>
              <c:f>'Prueba de Eficiencia'!$E$34:$E$37</c:f>
              <c:numCache>
                <c:formatCode>0.00</c:formatCode>
                <c:ptCount val="4"/>
                <c:pt idx="0">
                  <c:v>0.83562691131498457</c:v>
                </c:pt>
                <c:pt idx="1">
                  <c:v>0.72611464968152872</c:v>
                </c:pt>
                <c:pt idx="2">
                  <c:v>0.69426048565121412</c:v>
                </c:pt>
                <c:pt idx="3">
                  <c:v>0.79222520107238603</c:v>
                </c:pt>
              </c:numCache>
            </c:numRef>
          </c:yVal>
          <c:smooth val="0"/>
          <c:extLst>
            <c:ext xmlns:c16="http://schemas.microsoft.com/office/drawing/2014/chart" uri="{C3380CC4-5D6E-409C-BE32-E72D297353CC}">
              <c16:uniqueId val="{00000000-E9FE-478C-BE1E-2B0D84049E1B}"/>
            </c:ext>
          </c:extLst>
        </c:ser>
        <c:dLbls>
          <c:showLegendKey val="0"/>
          <c:showVal val="0"/>
          <c:showCatName val="0"/>
          <c:showSerName val="0"/>
          <c:showPercent val="0"/>
          <c:showBubbleSize val="0"/>
        </c:dLbls>
        <c:axId val="471799727"/>
        <c:axId val="471800143"/>
      </c:scatterChart>
      <c:valAx>
        <c:axId val="471799727"/>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C"/>
                  <a:t>Tareas</a:t>
                </a:r>
                <a:r>
                  <a:rPr lang="es-EC" baseline="0"/>
                  <a:t> (x)</a:t>
                </a:r>
                <a:endParaRPr lang="es-EC"/>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C"/>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471800143"/>
        <c:crosses val="autoZero"/>
        <c:crossBetween val="midCat"/>
        <c:majorUnit val="1"/>
      </c:valAx>
      <c:valAx>
        <c:axId val="471800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C"/>
                  <a:t>Radio</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C"/>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471799727"/>
        <c:crosses val="autoZero"/>
        <c:crossBetween val="midCat"/>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752475</xdr:colOff>
      <xdr:row>2</xdr:row>
      <xdr:rowOff>9526</xdr:rowOff>
    </xdr:from>
    <xdr:to>
      <xdr:col>15</xdr:col>
      <xdr:colOff>9525</xdr:colOff>
      <xdr:row>19</xdr:row>
      <xdr:rowOff>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9524</xdr:colOff>
      <xdr:row>23</xdr:row>
      <xdr:rowOff>9525</xdr:rowOff>
    </xdr:from>
    <xdr:to>
      <xdr:col>14</xdr:col>
      <xdr:colOff>761999</xdr:colOff>
      <xdr:row>40</xdr:row>
      <xdr:rowOff>19050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761999</xdr:colOff>
      <xdr:row>44</xdr:row>
      <xdr:rowOff>0</xdr:rowOff>
    </xdr:from>
    <xdr:to>
      <xdr:col>15</xdr:col>
      <xdr:colOff>9524</xdr:colOff>
      <xdr:row>60</xdr:row>
      <xdr:rowOff>185737</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65</xdr:row>
      <xdr:rowOff>4761</xdr:rowOff>
    </xdr:from>
    <xdr:to>
      <xdr:col>15</xdr:col>
      <xdr:colOff>0</xdr:colOff>
      <xdr:row>81</xdr:row>
      <xdr:rowOff>180974</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83</xdr:row>
      <xdr:rowOff>71437</xdr:rowOff>
    </xdr:from>
    <xdr:to>
      <xdr:col>14</xdr:col>
      <xdr:colOff>0</xdr:colOff>
      <xdr:row>97</xdr:row>
      <xdr:rowOff>147637</xdr:rowOff>
    </xdr:to>
    <xdr:graphicFrame macro="">
      <xdr:nvGraphicFramePr>
        <xdr:cNvPr id="6"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514349</xdr:colOff>
      <xdr:row>14</xdr:row>
      <xdr:rowOff>0</xdr:rowOff>
    </xdr:from>
    <xdr:to>
      <xdr:col>12</xdr:col>
      <xdr:colOff>581025</xdr:colOff>
      <xdr:row>32</xdr:row>
      <xdr:rowOff>57149</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0.11464</cdr:x>
      <cdr:y>0.03825</cdr:y>
    </cdr:from>
    <cdr:to>
      <cdr:x>0.97002</cdr:x>
      <cdr:y>0.03825</cdr:y>
    </cdr:to>
    <cdr:cxnSp macro="">
      <cdr:nvCxnSpPr>
        <cdr:cNvPr id="3" name="Conector recto 2"/>
        <cdr:cNvCxnSpPr/>
      </cdr:nvCxnSpPr>
      <cdr:spPr>
        <a:xfrm xmlns:a="http://schemas.openxmlformats.org/drawingml/2006/main">
          <a:off x="619126" y="133350"/>
          <a:ext cx="4619625" cy="0"/>
        </a:xfrm>
        <a:prstGeom xmlns:a="http://schemas.openxmlformats.org/drawingml/2006/main" prst="line">
          <a:avLst/>
        </a:prstGeom>
        <a:ln xmlns:a="http://schemas.openxmlformats.org/drawingml/2006/main">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0.11464</cdr:x>
      <cdr:y>0.30055</cdr:y>
    </cdr:from>
    <cdr:to>
      <cdr:x>0.97002</cdr:x>
      <cdr:y>0.30055</cdr:y>
    </cdr:to>
    <cdr:cxnSp macro="">
      <cdr:nvCxnSpPr>
        <cdr:cNvPr id="5" name="Conector recto 4"/>
        <cdr:cNvCxnSpPr/>
      </cdr:nvCxnSpPr>
      <cdr:spPr>
        <a:xfrm xmlns:a="http://schemas.openxmlformats.org/drawingml/2006/main">
          <a:off x="619126" y="1047750"/>
          <a:ext cx="4619625" cy="0"/>
        </a:xfrm>
        <a:prstGeom xmlns:a="http://schemas.openxmlformats.org/drawingml/2006/main" prst="line">
          <a:avLst/>
        </a:prstGeom>
        <a:ln xmlns:a="http://schemas.openxmlformats.org/drawingml/2006/main">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0.11464</cdr:x>
      <cdr:y>0.57924</cdr:y>
    </cdr:from>
    <cdr:to>
      <cdr:x>0.97354</cdr:x>
      <cdr:y>0.57924</cdr:y>
    </cdr:to>
    <cdr:cxnSp macro="">
      <cdr:nvCxnSpPr>
        <cdr:cNvPr id="7" name="Conector recto 6"/>
        <cdr:cNvCxnSpPr/>
      </cdr:nvCxnSpPr>
      <cdr:spPr>
        <a:xfrm xmlns:a="http://schemas.openxmlformats.org/drawingml/2006/main">
          <a:off x="619126" y="2019300"/>
          <a:ext cx="4638675" cy="0"/>
        </a:xfrm>
        <a:prstGeom xmlns:a="http://schemas.openxmlformats.org/drawingml/2006/main" prst="line">
          <a:avLst/>
        </a:prstGeom>
        <a:ln xmlns:a="http://schemas.openxmlformats.org/drawingml/2006/main">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0.67196</cdr:x>
      <cdr:y>0.12568</cdr:y>
    </cdr:from>
    <cdr:to>
      <cdr:x>0.76014</cdr:x>
      <cdr:y>0.18579</cdr:y>
    </cdr:to>
    <cdr:sp macro="" textlink="">
      <cdr:nvSpPr>
        <cdr:cNvPr id="8" name="CuadroTexto 7"/>
        <cdr:cNvSpPr txBox="1"/>
      </cdr:nvSpPr>
      <cdr:spPr>
        <a:xfrm xmlns:a="http://schemas.openxmlformats.org/drawingml/2006/main">
          <a:off x="3629027" y="438150"/>
          <a:ext cx="476250" cy="209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C" sz="1100"/>
            <a:t>Alta</a:t>
          </a:r>
        </a:p>
      </cdr:txBody>
    </cdr:sp>
  </cdr:relSizeAnchor>
  <cdr:relSizeAnchor xmlns:cdr="http://schemas.openxmlformats.org/drawingml/2006/chartDrawing">
    <cdr:from>
      <cdr:x>0.66138</cdr:x>
      <cdr:y>0.42077</cdr:y>
    </cdr:from>
    <cdr:to>
      <cdr:x>0.806</cdr:x>
      <cdr:y>0.48361</cdr:y>
    </cdr:to>
    <cdr:sp macro="" textlink="">
      <cdr:nvSpPr>
        <cdr:cNvPr id="9" name="CuadroTexto 8"/>
        <cdr:cNvSpPr txBox="1"/>
      </cdr:nvSpPr>
      <cdr:spPr>
        <a:xfrm xmlns:a="http://schemas.openxmlformats.org/drawingml/2006/main">
          <a:off x="3571876" y="1466850"/>
          <a:ext cx="781050"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C" sz="1100"/>
            <a:t>Media</a:t>
          </a:r>
        </a:p>
      </cdr:txBody>
    </cdr:sp>
  </cdr:relSizeAnchor>
  <cdr:relSizeAnchor xmlns:cdr="http://schemas.openxmlformats.org/drawingml/2006/chartDrawing">
    <cdr:from>
      <cdr:x>0.6649</cdr:x>
      <cdr:y>0.69126</cdr:y>
    </cdr:from>
    <cdr:to>
      <cdr:x>0.7866</cdr:x>
      <cdr:y>0.7623</cdr:y>
    </cdr:to>
    <cdr:sp macro="" textlink="">
      <cdr:nvSpPr>
        <cdr:cNvPr id="10" name="CuadroTexto 9"/>
        <cdr:cNvSpPr txBox="1"/>
      </cdr:nvSpPr>
      <cdr:spPr>
        <a:xfrm xmlns:a="http://schemas.openxmlformats.org/drawingml/2006/main">
          <a:off x="3590926" y="2409825"/>
          <a:ext cx="657225" cy="247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C" sz="1100"/>
            <a:t>Baja</a:t>
          </a:r>
        </a:p>
      </cdr:txBody>
    </cdr:sp>
  </cdr:relSizeAnchor>
</c:userShapes>
</file>

<file path=xl/drawings/drawing4.xml><?xml version="1.0" encoding="utf-8"?>
<xdr:wsDr xmlns:xdr="http://schemas.openxmlformats.org/drawingml/2006/spreadsheetDrawing" xmlns:a="http://schemas.openxmlformats.org/drawingml/2006/main">
  <xdr:twoCellAnchor>
    <xdr:from>
      <xdr:col>7</xdr:col>
      <xdr:colOff>248840</xdr:colOff>
      <xdr:row>19</xdr:row>
      <xdr:rowOff>76200</xdr:rowOff>
    </xdr:from>
    <xdr:to>
      <xdr:col>13</xdr:col>
      <xdr:colOff>561975</xdr:colOff>
      <xdr:row>35</xdr:row>
      <xdr:rowOff>159544</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304799</xdr:colOff>
      <xdr:row>38</xdr:row>
      <xdr:rowOff>20241</xdr:rowOff>
    </xdr:from>
    <xdr:to>
      <xdr:col>13</xdr:col>
      <xdr:colOff>628650</xdr:colOff>
      <xdr:row>55</xdr:row>
      <xdr:rowOff>85725</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iempos%20de%20Actividades%20ni&#241;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mpos"/>
      <sheetName val="Actividades"/>
      <sheetName val="Hoja1"/>
    </sheetNames>
    <sheetDataSet>
      <sheetData sheetId="0">
        <row r="40">
          <cell r="B40" t="str">
            <v>Promedio MT</v>
          </cell>
          <cell r="C40" t="str">
            <v>Promedio MP</v>
          </cell>
        </row>
        <row r="41">
          <cell r="A41" t="str">
            <v>Tarea 1</v>
          </cell>
          <cell r="B41">
            <v>130.80000000000001</v>
          </cell>
          <cell r="C41">
            <v>109.3</v>
          </cell>
        </row>
        <row r="42">
          <cell r="A42" t="str">
            <v>Tarea 2</v>
          </cell>
          <cell r="B42">
            <v>125.6</v>
          </cell>
          <cell r="C42">
            <v>91.2</v>
          </cell>
        </row>
        <row r="43">
          <cell r="A43" t="str">
            <v>Tarea 3</v>
          </cell>
          <cell r="B43">
            <v>90.6</v>
          </cell>
          <cell r="C43">
            <v>62.9</v>
          </cell>
        </row>
        <row r="44">
          <cell r="A44" t="str">
            <v>Tarea 4</v>
          </cell>
          <cell r="B44">
            <v>223.8</v>
          </cell>
          <cell r="C44">
            <v>177.3</v>
          </cell>
        </row>
        <row r="48">
          <cell r="D48" t="str">
            <v>ratio</v>
          </cell>
        </row>
        <row r="49">
          <cell r="C49">
            <v>1</v>
          </cell>
          <cell r="D49">
            <v>0.83562691131498457</v>
          </cell>
        </row>
        <row r="50">
          <cell r="C50">
            <v>2</v>
          </cell>
          <cell r="D50">
            <v>0.72611464968152872</v>
          </cell>
        </row>
        <row r="51">
          <cell r="C51">
            <v>3</v>
          </cell>
          <cell r="D51">
            <v>0.69426048565121412</v>
          </cell>
        </row>
        <row r="52">
          <cell r="C52">
            <v>4</v>
          </cell>
          <cell r="D52">
            <v>0.79222520107238603</v>
          </cell>
        </row>
      </sheetData>
      <sheetData sheetId="1" refreshError="1"/>
      <sheetData sheetId="2"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H48"/>
  <sheetViews>
    <sheetView topLeftCell="B34" zoomScale="115" zoomScaleNormal="115" workbookViewId="0">
      <selection activeCell="B42" sqref="A42:XFD42"/>
    </sheetView>
  </sheetViews>
  <sheetFormatPr baseColWidth="10" defaultRowHeight="15"/>
  <cols>
    <col min="3" max="3" width="19.28515625" bestFit="1" customWidth="1"/>
    <col min="4" max="4" width="41" bestFit="1" customWidth="1"/>
    <col min="5" max="5" width="19.140625" bestFit="1" customWidth="1"/>
    <col min="7" max="7" width="16.140625" customWidth="1"/>
    <col min="8" max="8" width="16.85546875" customWidth="1"/>
  </cols>
  <sheetData>
    <row r="4" spans="2:8" ht="30">
      <c r="B4" s="2" t="s">
        <v>20</v>
      </c>
      <c r="C4" t="s">
        <v>19</v>
      </c>
      <c r="D4" s="2" t="s">
        <v>20</v>
      </c>
      <c r="E4" t="s">
        <v>19</v>
      </c>
    </row>
    <row r="5" spans="2:8">
      <c r="B5">
        <v>1</v>
      </c>
      <c r="C5" t="s">
        <v>18</v>
      </c>
      <c r="D5">
        <v>16</v>
      </c>
      <c r="E5" t="s">
        <v>15</v>
      </c>
    </row>
    <row r="6" spans="2:8">
      <c r="B6">
        <v>2</v>
      </c>
      <c r="C6">
        <v>2</v>
      </c>
      <c r="D6">
        <v>32</v>
      </c>
      <c r="E6" t="s">
        <v>16</v>
      </c>
    </row>
    <row r="7" spans="2:8">
      <c r="B7">
        <v>4</v>
      </c>
      <c r="C7">
        <v>4</v>
      </c>
      <c r="D7">
        <v>64</v>
      </c>
      <c r="E7" t="s">
        <v>17</v>
      </c>
    </row>
    <row r="8" spans="2:8">
      <c r="B8">
        <v>8</v>
      </c>
      <c r="C8">
        <v>8</v>
      </c>
    </row>
    <row r="13" spans="2:8">
      <c r="B13" t="s">
        <v>13</v>
      </c>
      <c r="C13" t="s">
        <v>0</v>
      </c>
      <c r="D13" t="s">
        <v>1</v>
      </c>
      <c r="E13" t="s">
        <v>2</v>
      </c>
      <c r="F13" t="s">
        <v>14</v>
      </c>
      <c r="G13" t="s">
        <v>24</v>
      </c>
      <c r="H13" t="s">
        <v>25</v>
      </c>
    </row>
    <row r="14" spans="2:8">
      <c r="B14">
        <v>1</v>
      </c>
      <c r="C14">
        <v>1</v>
      </c>
      <c r="D14" s="1" t="s">
        <v>3</v>
      </c>
      <c r="E14">
        <v>16</v>
      </c>
      <c r="F14">
        <v>1</v>
      </c>
      <c r="G14">
        <v>3</v>
      </c>
      <c r="H14">
        <v>21</v>
      </c>
    </row>
    <row r="15" spans="2:8">
      <c r="B15">
        <v>2</v>
      </c>
      <c r="C15">
        <v>2</v>
      </c>
      <c r="D15" s="1" t="s">
        <v>4</v>
      </c>
      <c r="E15">
        <v>2</v>
      </c>
      <c r="F15">
        <v>2</v>
      </c>
      <c r="G15">
        <v>1</v>
      </c>
      <c r="H15">
        <v>7</v>
      </c>
    </row>
    <row r="16" spans="2:8">
      <c r="B16">
        <v>5</v>
      </c>
      <c r="C16">
        <v>3</v>
      </c>
      <c r="D16" s="1" t="s">
        <v>5</v>
      </c>
      <c r="E16">
        <v>4</v>
      </c>
      <c r="F16">
        <v>3</v>
      </c>
      <c r="G16">
        <v>1</v>
      </c>
      <c r="H16">
        <v>3</v>
      </c>
    </row>
    <row r="17" spans="2:8">
      <c r="B17">
        <v>8</v>
      </c>
      <c r="C17">
        <v>4</v>
      </c>
      <c r="D17" s="1" t="s">
        <v>6</v>
      </c>
      <c r="E17">
        <v>8</v>
      </c>
      <c r="F17">
        <v>5</v>
      </c>
      <c r="G17">
        <v>1</v>
      </c>
      <c r="H17">
        <v>3</v>
      </c>
    </row>
    <row r="18" spans="2:8">
      <c r="B18">
        <v>9</v>
      </c>
      <c r="C18">
        <v>5</v>
      </c>
      <c r="D18" s="1" t="s">
        <v>7</v>
      </c>
      <c r="E18">
        <v>4</v>
      </c>
      <c r="F18">
        <v>5</v>
      </c>
      <c r="G18">
        <v>1</v>
      </c>
      <c r="H18">
        <v>4</v>
      </c>
    </row>
    <row r="19" spans="2:8">
      <c r="B19">
        <v>10</v>
      </c>
      <c r="C19">
        <v>6</v>
      </c>
      <c r="D19" s="1" t="s">
        <v>8</v>
      </c>
      <c r="E19">
        <v>4</v>
      </c>
      <c r="F19">
        <v>5</v>
      </c>
      <c r="G19">
        <v>2</v>
      </c>
      <c r="H19">
        <v>3</v>
      </c>
    </row>
    <row r="20" spans="2:8">
      <c r="B20">
        <v>11</v>
      </c>
      <c r="C20">
        <v>7</v>
      </c>
      <c r="D20" s="1" t="s">
        <v>9</v>
      </c>
      <c r="E20">
        <v>4</v>
      </c>
      <c r="F20">
        <v>5</v>
      </c>
      <c r="G20">
        <v>2</v>
      </c>
      <c r="H20">
        <v>4</v>
      </c>
    </row>
    <row r="21" spans="2:8">
      <c r="B21">
        <v>12</v>
      </c>
      <c r="C21">
        <v>8</v>
      </c>
      <c r="D21" s="1" t="s">
        <v>10</v>
      </c>
      <c r="E21">
        <v>4</v>
      </c>
      <c r="F21">
        <v>5</v>
      </c>
      <c r="G21">
        <v>3</v>
      </c>
      <c r="H21">
        <v>4</v>
      </c>
    </row>
    <row r="22" spans="2:8">
      <c r="B22">
        <v>4</v>
      </c>
      <c r="C22">
        <v>9</v>
      </c>
      <c r="D22" s="1" t="s">
        <v>11</v>
      </c>
      <c r="E22">
        <v>8</v>
      </c>
      <c r="F22">
        <v>3</v>
      </c>
      <c r="G22">
        <v>1</v>
      </c>
      <c r="H22">
        <v>4</v>
      </c>
    </row>
    <row r="23" spans="2:8">
      <c r="B23">
        <v>3</v>
      </c>
      <c r="C23">
        <v>10</v>
      </c>
      <c r="D23" s="1" t="s">
        <v>21</v>
      </c>
      <c r="E23">
        <v>16</v>
      </c>
      <c r="F23">
        <v>2</v>
      </c>
      <c r="G23">
        <v>2</v>
      </c>
      <c r="H23">
        <v>14</v>
      </c>
    </row>
    <row r="24" spans="2:8">
      <c r="B24">
        <v>6</v>
      </c>
      <c r="C24">
        <v>11</v>
      </c>
      <c r="D24" s="1" t="s">
        <v>22</v>
      </c>
      <c r="E24">
        <v>16</v>
      </c>
      <c r="F24">
        <v>3</v>
      </c>
      <c r="G24">
        <v>2</v>
      </c>
      <c r="H24">
        <v>14</v>
      </c>
    </row>
    <row r="25" spans="2:8">
      <c r="B25">
        <v>14</v>
      </c>
      <c r="C25">
        <v>12</v>
      </c>
      <c r="D25" s="1" t="s">
        <v>26</v>
      </c>
      <c r="E25">
        <v>32</v>
      </c>
      <c r="F25">
        <v>6</v>
      </c>
      <c r="G25">
        <v>3</v>
      </c>
      <c r="H25">
        <v>21</v>
      </c>
    </row>
    <row r="26" spans="2:8">
      <c r="B26">
        <v>7</v>
      </c>
      <c r="C26">
        <v>13</v>
      </c>
      <c r="D26" s="1" t="s">
        <v>23</v>
      </c>
      <c r="E26">
        <v>32</v>
      </c>
      <c r="F26">
        <v>4</v>
      </c>
      <c r="G26">
        <v>3</v>
      </c>
      <c r="H26">
        <v>21</v>
      </c>
    </row>
    <row r="27" spans="2:8">
      <c r="B27">
        <v>13</v>
      </c>
      <c r="C27">
        <v>14</v>
      </c>
      <c r="D27" s="1" t="s">
        <v>12</v>
      </c>
      <c r="E27">
        <v>2</v>
      </c>
      <c r="F27">
        <v>5</v>
      </c>
      <c r="G27">
        <v>3</v>
      </c>
      <c r="H27">
        <v>3</v>
      </c>
    </row>
    <row r="33" spans="2:8">
      <c r="B33" t="s">
        <v>13</v>
      </c>
      <c r="C33" t="s">
        <v>0</v>
      </c>
      <c r="D33" t="s">
        <v>1</v>
      </c>
      <c r="E33" t="s">
        <v>2</v>
      </c>
      <c r="F33" t="s">
        <v>14</v>
      </c>
      <c r="G33" t="s">
        <v>24</v>
      </c>
      <c r="H33" t="s">
        <v>25</v>
      </c>
    </row>
    <row r="34" spans="2:8">
      <c r="B34">
        <v>1</v>
      </c>
      <c r="C34">
        <v>1</v>
      </c>
      <c r="D34" s="1" t="s">
        <v>3</v>
      </c>
      <c r="E34">
        <v>16</v>
      </c>
      <c r="F34">
        <v>1</v>
      </c>
      <c r="G34">
        <v>3</v>
      </c>
      <c r="H34">
        <v>15</v>
      </c>
    </row>
    <row r="35" spans="2:8">
      <c r="B35">
        <v>2</v>
      </c>
      <c r="C35">
        <v>2</v>
      </c>
      <c r="D35" s="1" t="s">
        <v>4</v>
      </c>
      <c r="E35">
        <v>2</v>
      </c>
      <c r="F35">
        <v>2</v>
      </c>
      <c r="G35">
        <v>1</v>
      </c>
      <c r="H35">
        <v>5</v>
      </c>
    </row>
    <row r="36" spans="2:8">
      <c r="B36">
        <v>3</v>
      </c>
      <c r="C36">
        <v>3</v>
      </c>
      <c r="D36" s="1" t="s">
        <v>5</v>
      </c>
      <c r="E36">
        <v>4</v>
      </c>
      <c r="F36">
        <v>2</v>
      </c>
      <c r="G36">
        <v>2</v>
      </c>
      <c r="H36">
        <v>5</v>
      </c>
    </row>
    <row r="37" spans="2:8">
      <c r="B37">
        <v>4</v>
      </c>
      <c r="C37">
        <v>14</v>
      </c>
      <c r="D37" s="1" t="s">
        <v>12</v>
      </c>
      <c r="E37">
        <v>2</v>
      </c>
      <c r="F37">
        <v>2</v>
      </c>
      <c r="G37">
        <v>3</v>
      </c>
      <c r="H37">
        <v>5</v>
      </c>
    </row>
    <row r="38" spans="2:8">
      <c r="B38">
        <v>5</v>
      </c>
      <c r="C38">
        <v>10</v>
      </c>
      <c r="D38" s="1" t="s">
        <v>21</v>
      </c>
      <c r="E38">
        <v>16</v>
      </c>
      <c r="F38">
        <v>3</v>
      </c>
      <c r="G38">
        <v>2</v>
      </c>
      <c r="H38">
        <v>10</v>
      </c>
    </row>
    <row r="39" spans="2:8">
      <c r="B39">
        <v>6</v>
      </c>
      <c r="C39">
        <v>9</v>
      </c>
      <c r="D39" s="1" t="s">
        <v>11</v>
      </c>
      <c r="E39">
        <v>8</v>
      </c>
      <c r="F39">
        <v>3</v>
      </c>
      <c r="G39">
        <v>3</v>
      </c>
      <c r="H39">
        <v>5</v>
      </c>
    </row>
    <row r="40" spans="2:8">
      <c r="B40">
        <v>7</v>
      </c>
      <c r="C40">
        <v>11</v>
      </c>
      <c r="D40" s="1" t="s">
        <v>22</v>
      </c>
      <c r="E40">
        <v>16</v>
      </c>
      <c r="F40">
        <v>4</v>
      </c>
      <c r="G40">
        <v>3</v>
      </c>
      <c r="H40">
        <v>15</v>
      </c>
    </row>
    <row r="41" spans="2:8">
      <c r="B41">
        <v>8</v>
      </c>
      <c r="C41">
        <v>13</v>
      </c>
      <c r="D41" s="1" t="s">
        <v>23</v>
      </c>
      <c r="E41">
        <v>32</v>
      </c>
      <c r="F41">
        <v>5</v>
      </c>
      <c r="G41">
        <v>3</v>
      </c>
      <c r="H41">
        <v>15</v>
      </c>
    </row>
    <row r="42" spans="2:8">
      <c r="B42">
        <v>9</v>
      </c>
      <c r="C42">
        <v>4</v>
      </c>
      <c r="D42" s="1" t="s">
        <v>41</v>
      </c>
      <c r="E42">
        <v>8</v>
      </c>
      <c r="F42">
        <v>6</v>
      </c>
      <c r="G42">
        <v>1</v>
      </c>
      <c r="H42">
        <v>4</v>
      </c>
    </row>
    <row r="43" spans="2:8">
      <c r="B43">
        <v>10</v>
      </c>
      <c r="C43">
        <v>5</v>
      </c>
      <c r="D43" s="1" t="s">
        <v>7</v>
      </c>
      <c r="E43">
        <v>4</v>
      </c>
      <c r="F43">
        <v>6</v>
      </c>
      <c r="G43">
        <v>2</v>
      </c>
      <c r="H43">
        <v>3</v>
      </c>
    </row>
    <row r="44" spans="2:8">
      <c r="B44">
        <v>11</v>
      </c>
      <c r="C44">
        <v>6</v>
      </c>
      <c r="D44" s="1" t="s">
        <v>8</v>
      </c>
      <c r="E44">
        <v>4</v>
      </c>
      <c r="F44">
        <v>6</v>
      </c>
      <c r="G44">
        <v>2</v>
      </c>
      <c r="H44">
        <v>3</v>
      </c>
    </row>
    <row r="45" spans="2:8">
      <c r="B45">
        <v>12</v>
      </c>
      <c r="C45">
        <v>7</v>
      </c>
      <c r="D45" s="1" t="s">
        <v>9</v>
      </c>
      <c r="E45">
        <v>4</v>
      </c>
      <c r="F45">
        <v>6</v>
      </c>
      <c r="G45">
        <v>3</v>
      </c>
      <c r="H45">
        <v>3</v>
      </c>
    </row>
    <row r="46" spans="2:8">
      <c r="B46">
        <v>13</v>
      </c>
      <c r="C46">
        <v>8</v>
      </c>
      <c r="D46" s="1" t="s">
        <v>10</v>
      </c>
      <c r="E46">
        <v>4</v>
      </c>
      <c r="F46">
        <v>6</v>
      </c>
      <c r="G46">
        <v>3</v>
      </c>
      <c r="H46">
        <v>2</v>
      </c>
    </row>
    <row r="47" spans="2:8">
      <c r="B47">
        <v>14</v>
      </c>
      <c r="C47">
        <v>12</v>
      </c>
      <c r="D47" s="1" t="s">
        <v>26</v>
      </c>
      <c r="E47">
        <v>32</v>
      </c>
      <c r="F47">
        <v>7</v>
      </c>
      <c r="G47">
        <v>3</v>
      </c>
      <c r="H47">
        <v>15</v>
      </c>
    </row>
    <row r="48" spans="2:8">
      <c r="E48" t="s">
        <v>40</v>
      </c>
      <c r="G48">
        <f>SUM(H34:H47)/5</f>
        <v>21</v>
      </c>
      <c r="H48">
        <f>SUM(H34:H47)</f>
        <v>105</v>
      </c>
    </row>
  </sheetData>
  <sortState ref="B43:H56">
    <sortCondition ref="B42"/>
  </sortState>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2"/>
  <sheetViews>
    <sheetView topLeftCell="A4" zoomScaleNormal="100" workbookViewId="0">
      <selection activeCell="D19" sqref="D19"/>
    </sheetView>
  </sheetViews>
  <sheetFormatPr baseColWidth="10" defaultRowHeight="15"/>
  <cols>
    <col min="2" max="2" width="6.85546875" bestFit="1" customWidth="1"/>
    <col min="3" max="3" width="40.42578125" bestFit="1" customWidth="1"/>
    <col min="4" max="5" width="50.5703125" bestFit="1" customWidth="1"/>
    <col min="6" max="6" width="18.85546875" bestFit="1" customWidth="1"/>
  </cols>
  <sheetData>
    <row r="2" spans="2:6">
      <c r="B2" s="13" t="s">
        <v>49</v>
      </c>
      <c r="C2" s="24" t="s">
        <v>227</v>
      </c>
      <c r="D2" s="24"/>
      <c r="E2" s="24"/>
      <c r="F2" s="24"/>
    </row>
    <row r="3" spans="2:6">
      <c r="B3" t="s">
        <v>234</v>
      </c>
      <c r="C3" t="s">
        <v>64</v>
      </c>
      <c r="D3" t="s">
        <v>69</v>
      </c>
      <c r="E3" t="s">
        <v>70</v>
      </c>
      <c r="F3" t="s">
        <v>67</v>
      </c>
    </row>
    <row r="4" spans="2:6">
      <c r="B4">
        <v>1</v>
      </c>
      <c r="C4" t="s">
        <v>85</v>
      </c>
      <c r="D4" t="s">
        <v>79</v>
      </c>
      <c r="E4" t="s">
        <v>79</v>
      </c>
      <c r="F4" t="s">
        <v>68</v>
      </c>
    </row>
    <row r="5" spans="2:6">
      <c r="B5">
        <v>2</v>
      </c>
      <c r="C5" t="s">
        <v>107</v>
      </c>
      <c r="D5" t="s">
        <v>108</v>
      </c>
      <c r="E5" t="s">
        <v>108</v>
      </c>
      <c r="F5" t="s">
        <v>68</v>
      </c>
    </row>
    <row r="6" spans="2:6">
      <c r="B6">
        <v>3</v>
      </c>
      <c r="C6" t="s">
        <v>109</v>
      </c>
      <c r="D6" t="s">
        <v>235</v>
      </c>
      <c r="E6" t="s">
        <v>235</v>
      </c>
      <c r="F6" t="s">
        <v>68</v>
      </c>
    </row>
    <row r="7" spans="2:6">
      <c r="B7">
        <v>4</v>
      </c>
      <c r="C7" t="s">
        <v>148</v>
      </c>
      <c r="D7" t="s">
        <v>147</v>
      </c>
      <c r="E7" t="s">
        <v>147</v>
      </c>
      <c r="F7" t="s">
        <v>68</v>
      </c>
    </row>
    <row r="8" spans="2:6">
      <c r="B8">
        <v>5</v>
      </c>
      <c r="C8" t="s">
        <v>149</v>
      </c>
      <c r="D8" t="s">
        <v>146</v>
      </c>
      <c r="E8" t="s">
        <v>146</v>
      </c>
      <c r="F8" t="s">
        <v>68</v>
      </c>
    </row>
    <row r="9" spans="2:6">
      <c r="B9">
        <v>6</v>
      </c>
      <c r="C9" t="s">
        <v>107</v>
      </c>
      <c r="D9" s="2" t="s">
        <v>150</v>
      </c>
      <c r="E9" s="2" t="s">
        <v>150</v>
      </c>
      <c r="F9" t="s">
        <v>68</v>
      </c>
    </row>
    <row r="10" spans="2:6">
      <c r="B10">
        <v>7</v>
      </c>
      <c r="C10" t="s">
        <v>109</v>
      </c>
      <c r="D10" s="2" t="s">
        <v>157</v>
      </c>
      <c r="E10" s="2" t="s">
        <v>157</v>
      </c>
      <c r="F10" t="s">
        <v>68</v>
      </c>
    </row>
    <row r="11" spans="2:6" ht="14.25" customHeight="1">
      <c r="B11">
        <v>8</v>
      </c>
      <c r="C11" t="s">
        <v>109</v>
      </c>
      <c r="D11" s="2" t="s">
        <v>156</v>
      </c>
      <c r="E11" s="2" t="s">
        <v>156</v>
      </c>
      <c r="F11" t="s">
        <v>68</v>
      </c>
    </row>
    <row r="12" spans="2:6">
      <c r="B12">
        <v>9</v>
      </c>
      <c r="C12" t="s">
        <v>151</v>
      </c>
      <c r="D12" s="2" t="s">
        <v>152</v>
      </c>
      <c r="E12" s="2" t="s">
        <v>152</v>
      </c>
      <c r="F12" t="s">
        <v>68</v>
      </c>
    </row>
    <row r="13" spans="2:6">
      <c r="B13">
        <v>10</v>
      </c>
      <c r="C13" t="s">
        <v>167</v>
      </c>
      <c r="D13" s="2" t="s">
        <v>153</v>
      </c>
      <c r="E13" s="2" t="s">
        <v>153</v>
      </c>
      <c r="F13" t="s">
        <v>68</v>
      </c>
    </row>
    <row r="14" spans="2:6">
      <c r="B14">
        <v>11</v>
      </c>
      <c r="C14" t="s">
        <v>120</v>
      </c>
      <c r="D14" s="2" t="s">
        <v>121</v>
      </c>
      <c r="E14" s="2" t="s">
        <v>121</v>
      </c>
      <c r="F14" t="s">
        <v>68</v>
      </c>
    </row>
    <row r="15" spans="2:6" ht="15.75" thickBot="1">
      <c r="B15">
        <v>12</v>
      </c>
      <c r="C15" t="s">
        <v>154</v>
      </c>
      <c r="D15" s="2" t="s">
        <v>123</v>
      </c>
      <c r="E15" s="2" t="s">
        <v>123</v>
      </c>
      <c r="F15" t="s">
        <v>68</v>
      </c>
    </row>
    <row r="16" spans="2:6" ht="15.75" thickBot="1">
      <c r="B16">
        <v>13</v>
      </c>
      <c r="C16" s="16" t="s">
        <v>239</v>
      </c>
      <c r="D16" s="17" t="s">
        <v>236</v>
      </c>
      <c r="E16" s="17" t="s">
        <v>236</v>
      </c>
      <c r="F16" s="16" t="s">
        <v>68</v>
      </c>
    </row>
    <row r="17" spans="2:6">
      <c r="B17">
        <v>14</v>
      </c>
      <c r="C17" t="s">
        <v>155</v>
      </c>
      <c r="D17" s="2" t="s">
        <v>125</v>
      </c>
      <c r="E17" s="2" t="s">
        <v>125</v>
      </c>
      <c r="F17" t="s">
        <v>68</v>
      </c>
    </row>
    <row r="18" spans="2:6">
      <c r="B18">
        <v>15</v>
      </c>
      <c r="C18" t="s">
        <v>240</v>
      </c>
      <c r="D18" s="2" t="s">
        <v>128</v>
      </c>
      <c r="E18" s="2" t="s">
        <v>128</v>
      </c>
      <c r="F18" t="s">
        <v>68</v>
      </c>
    </row>
    <row r="19" spans="2:6">
      <c r="B19">
        <v>16</v>
      </c>
      <c r="C19" t="s">
        <v>84</v>
      </c>
      <c r="D19" t="s">
        <v>83</v>
      </c>
      <c r="E19" t="s">
        <v>83</v>
      </c>
      <c r="F19" t="s">
        <v>68</v>
      </c>
    </row>
    <row r="20" spans="2:6">
      <c r="B20">
        <v>17</v>
      </c>
      <c r="C20" t="s">
        <v>129</v>
      </c>
      <c r="D20" s="2" t="s">
        <v>130</v>
      </c>
      <c r="E20" s="2" t="s">
        <v>130</v>
      </c>
      <c r="F20" t="s">
        <v>68</v>
      </c>
    </row>
    <row r="21" spans="2:6">
      <c r="B21">
        <v>18</v>
      </c>
      <c r="C21" t="s">
        <v>131</v>
      </c>
      <c r="D21" s="2" t="s">
        <v>132</v>
      </c>
      <c r="E21" s="2" t="s">
        <v>132</v>
      </c>
      <c r="F21" t="s">
        <v>68</v>
      </c>
    </row>
    <row r="22" spans="2:6">
      <c r="B22">
        <v>19</v>
      </c>
      <c r="C22" t="s">
        <v>133</v>
      </c>
      <c r="D22" s="2" t="s">
        <v>134</v>
      </c>
      <c r="E22" s="2" t="s">
        <v>134</v>
      </c>
      <c r="F22" t="s">
        <v>68</v>
      </c>
    </row>
  </sheetData>
  <mergeCells count="1">
    <mergeCell ref="C2:F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6"/>
  <sheetViews>
    <sheetView zoomScale="70" zoomScaleNormal="70" workbookViewId="0">
      <selection activeCell="D28" sqref="D28"/>
    </sheetView>
  </sheetViews>
  <sheetFormatPr baseColWidth="10" defaultRowHeight="15"/>
  <cols>
    <col min="3" max="3" width="56" customWidth="1"/>
    <col min="4" max="4" width="65" bestFit="1" customWidth="1"/>
    <col min="5" max="5" width="57.140625" bestFit="1" customWidth="1"/>
    <col min="6" max="6" width="20.28515625" bestFit="1" customWidth="1"/>
  </cols>
  <sheetData>
    <row r="2" spans="2:6">
      <c r="B2" s="13" t="s">
        <v>50</v>
      </c>
      <c r="C2" s="24" t="s">
        <v>228</v>
      </c>
      <c r="D2" s="24"/>
      <c r="E2" s="24"/>
      <c r="F2" s="24"/>
    </row>
    <row r="3" spans="2:6">
      <c r="B3" t="s">
        <v>234</v>
      </c>
      <c r="C3" t="s">
        <v>64</v>
      </c>
      <c r="D3" t="s">
        <v>69</v>
      </c>
      <c r="E3" t="s">
        <v>70</v>
      </c>
      <c r="F3" t="s">
        <v>67</v>
      </c>
    </row>
    <row r="4" spans="2:6">
      <c r="B4">
        <v>1</v>
      </c>
      <c r="C4" t="s">
        <v>85</v>
      </c>
      <c r="D4" t="s">
        <v>79</v>
      </c>
      <c r="E4" t="s">
        <v>79</v>
      </c>
      <c r="F4" t="s">
        <v>68</v>
      </c>
    </row>
    <row r="5" spans="2:6">
      <c r="B5">
        <v>2</v>
      </c>
      <c r="C5" t="s">
        <v>160</v>
      </c>
      <c r="D5" t="s">
        <v>159</v>
      </c>
      <c r="E5" t="s">
        <v>159</v>
      </c>
      <c r="F5" t="s">
        <v>68</v>
      </c>
    </row>
    <row r="6" spans="2:6">
      <c r="B6">
        <v>3</v>
      </c>
      <c r="C6" t="s">
        <v>161</v>
      </c>
      <c r="D6" t="s">
        <v>162</v>
      </c>
      <c r="E6" t="s">
        <v>162</v>
      </c>
      <c r="F6" t="s">
        <v>68</v>
      </c>
    </row>
    <row r="7" spans="2:6">
      <c r="B7">
        <v>4</v>
      </c>
      <c r="C7" t="s">
        <v>245</v>
      </c>
      <c r="D7" t="s">
        <v>162</v>
      </c>
      <c r="E7" t="s">
        <v>162</v>
      </c>
      <c r="F7" t="s">
        <v>68</v>
      </c>
    </row>
    <row r="8" spans="2:6">
      <c r="B8">
        <v>5</v>
      </c>
      <c r="C8" t="s">
        <v>163</v>
      </c>
      <c r="D8" t="s">
        <v>162</v>
      </c>
      <c r="E8" t="s">
        <v>162</v>
      </c>
      <c r="F8" t="s">
        <v>68</v>
      </c>
    </row>
    <row r="9" spans="2:6">
      <c r="B9">
        <v>6</v>
      </c>
      <c r="C9" t="s">
        <v>246</v>
      </c>
      <c r="D9" t="s">
        <v>247</v>
      </c>
      <c r="E9" t="s">
        <v>247</v>
      </c>
      <c r="F9" t="s">
        <v>68</v>
      </c>
    </row>
    <row r="10" spans="2:6">
      <c r="B10">
        <v>7</v>
      </c>
      <c r="C10" t="s">
        <v>107</v>
      </c>
      <c r="D10" t="s">
        <v>164</v>
      </c>
      <c r="E10" t="s">
        <v>164</v>
      </c>
      <c r="F10" t="s">
        <v>68</v>
      </c>
    </row>
    <row r="11" spans="2:6">
      <c r="B11">
        <v>8</v>
      </c>
      <c r="C11" t="s">
        <v>109</v>
      </c>
      <c r="D11" t="s">
        <v>165</v>
      </c>
      <c r="E11" t="s">
        <v>165</v>
      </c>
      <c r="F11" t="s">
        <v>68</v>
      </c>
    </row>
    <row r="12" spans="2:6">
      <c r="B12">
        <v>9</v>
      </c>
      <c r="C12" t="s">
        <v>148</v>
      </c>
      <c r="D12" t="s">
        <v>147</v>
      </c>
      <c r="E12" t="s">
        <v>147</v>
      </c>
      <c r="F12" t="s">
        <v>68</v>
      </c>
    </row>
    <row r="13" spans="2:6">
      <c r="B13">
        <v>10</v>
      </c>
      <c r="C13" t="s">
        <v>149</v>
      </c>
      <c r="D13" t="s">
        <v>146</v>
      </c>
      <c r="E13" t="s">
        <v>146</v>
      </c>
      <c r="F13" t="s">
        <v>68</v>
      </c>
    </row>
    <row r="14" spans="2:6">
      <c r="B14">
        <v>11</v>
      </c>
      <c r="C14" t="s">
        <v>112</v>
      </c>
      <c r="D14" t="s">
        <v>113</v>
      </c>
      <c r="E14" t="s">
        <v>113</v>
      </c>
      <c r="F14" t="s">
        <v>68</v>
      </c>
    </row>
    <row r="15" spans="2:6">
      <c r="B15">
        <v>12</v>
      </c>
      <c r="C15" t="s">
        <v>110</v>
      </c>
      <c r="D15" t="s">
        <v>111</v>
      </c>
      <c r="E15" t="s">
        <v>111</v>
      </c>
      <c r="F15" t="s">
        <v>68</v>
      </c>
    </row>
    <row r="16" spans="2:6" ht="14.25" customHeight="1">
      <c r="B16">
        <v>13</v>
      </c>
      <c r="C16" t="s">
        <v>107</v>
      </c>
      <c r="D16" s="2" t="s">
        <v>166</v>
      </c>
      <c r="E16" s="2" t="s">
        <v>166</v>
      </c>
      <c r="F16" t="s">
        <v>68</v>
      </c>
    </row>
    <row r="17" spans="2:6">
      <c r="B17">
        <v>14</v>
      </c>
      <c r="C17" t="s">
        <v>241</v>
      </c>
      <c r="D17" s="2" t="s">
        <v>242</v>
      </c>
      <c r="E17" s="2" t="s">
        <v>242</v>
      </c>
      <c r="F17" t="s">
        <v>68</v>
      </c>
    </row>
    <row r="18" spans="2:6">
      <c r="B18">
        <v>15</v>
      </c>
      <c r="C18" t="s">
        <v>120</v>
      </c>
      <c r="D18" s="2" t="s">
        <v>121</v>
      </c>
      <c r="E18" s="2" t="s">
        <v>121</v>
      </c>
      <c r="F18" t="s">
        <v>68</v>
      </c>
    </row>
    <row r="19" spans="2:6">
      <c r="B19">
        <v>16</v>
      </c>
      <c r="C19" t="s">
        <v>243</v>
      </c>
      <c r="D19" s="2" t="s">
        <v>123</v>
      </c>
      <c r="E19" s="2" t="s">
        <v>123</v>
      </c>
      <c r="F19" t="s">
        <v>68</v>
      </c>
    </row>
    <row r="20" spans="2:6">
      <c r="B20">
        <v>17</v>
      </c>
      <c r="C20" t="s">
        <v>239</v>
      </c>
      <c r="D20" s="2" t="s">
        <v>236</v>
      </c>
      <c r="E20" s="2" t="s">
        <v>236</v>
      </c>
      <c r="F20" t="s">
        <v>68</v>
      </c>
    </row>
    <row r="21" spans="2:6">
      <c r="B21">
        <v>18</v>
      </c>
      <c r="C21" t="s">
        <v>155</v>
      </c>
      <c r="D21" s="2" t="s">
        <v>125</v>
      </c>
      <c r="E21" s="2" t="s">
        <v>125</v>
      </c>
      <c r="F21" t="s">
        <v>68</v>
      </c>
    </row>
    <row r="22" spans="2:6">
      <c r="B22">
        <v>19</v>
      </c>
      <c r="C22" t="s">
        <v>244</v>
      </c>
      <c r="D22" s="2" t="s">
        <v>128</v>
      </c>
      <c r="E22" s="2" t="s">
        <v>128</v>
      </c>
      <c r="F22" t="s">
        <v>68</v>
      </c>
    </row>
    <row r="23" spans="2:6">
      <c r="B23">
        <v>20</v>
      </c>
      <c r="C23" t="s">
        <v>84</v>
      </c>
      <c r="D23" t="s">
        <v>83</v>
      </c>
      <c r="E23" t="s">
        <v>83</v>
      </c>
      <c r="F23" t="s">
        <v>68</v>
      </c>
    </row>
    <row r="24" spans="2:6">
      <c r="B24">
        <v>21</v>
      </c>
      <c r="C24" t="s">
        <v>129</v>
      </c>
      <c r="D24" s="2" t="s">
        <v>130</v>
      </c>
      <c r="E24" s="2" t="s">
        <v>130</v>
      </c>
      <c r="F24" t="s">
        <v>68</v>
      </c>
    </row>
    <row r="25" spans="2:6">
      <c r="B25">
        <v>22</v>
      </c>
      <c r="C25" t="s">
        <v>131</v>
      </c>
      <c r="D25" s="2" t="s">
        <v>132</v>
      </c>
      <c r="E25" s="2" t="s">
        <v>132</v>
      </c>
      <c r="F25" t="s">
        <v>68</v>
      </c>
    </row>
    <row r="26" spans="2:6">
      <c r="B26">
        <v>23</v>
      </c>
      <c r="C26" t="s">
        <v>133</v>
      </c>
      <c r="D26" s="2" t="s">
        <v>134</v>
      </c>
      <c r="E26" s="2" t="s">
        <v>134</v>
      </c>
      <c r="F26" t="s">
        <v>68</v>
      </c>
    </row>
  </sheetData>
  <mergeCells count="1">
    <mergeCell ref="C2:F2"/>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7"/>
  <sheetViews>
    <sheetView topLeftCell="D1" zoomScale="70" zoomScaleNormal="70" workbookViewId="0">
      <selection activeCell="E28" sqref="E28"/>
    </sheetView>
  </sheetViews>
  <sheetFormatPr baseColWidth="10" defaultRowHeight="15"/>
  <cols>
    <col min="3" max="3" width="37.28515625" bestFit="1" customWidth="1"/>
    <col min="4" max="4" width="106" customWidth="1"/>
    <col min="5" max="5" width="109.28515625" bestFit="1" customWidth="1"/>
    <col min="6" max="6" width="20.28515625" bestFit="1" customWidth="1"/>
  </cols>
  <sheetData>
    <row r="2" spans="2:6">
      <c r="B2" s="13" t="s">
        <v>51</v>
      </c>
      <c r="C2" s="24" t="s">
        <v>229</v>
      </c>
      <c r="D2" s="24"/>
      <c r="E2" s="24"/>
      <c r="F2" s="24"/>
    </row>
    <row r="3" spans="2:6">
      <c r="B3" t="s">
        <v>71</v>
      </c>
      <c r="C3" t="s">
        <v>64</v>
      </c>
      <c r="D3" t="s">
        <v>69</v>
      </c>
      <c r="E3" t="s">
        <v>70</v>
      </c>
      <c r="F3" t="s">
        <v>67</v>
      </c>
    </row>
    <row r="4" spans="2:6">
      <c r="B4">
        <v>1</v>
      </c>
      <c r="C4" t="s">
        <v>85</v>
      </c>
      <c r="D4" t="s">
        <v>79</v>
      </c>
      <c r="E4" t="s">
        <v>79</v>
      </c>
      <c r="F4" t="s">
        <v>68</v>
      </c>
    </row>
    <row r="5" spans="2:6">
      <c r="B5">
        <v>2</v>
      </c>
      <c r="C5" t="s">
        <v>85</v>
      </c>
      <c r="D5" t="s">
        <v>169</v>
      </c>
      <c r="E5" t="s">
        <v>169</v>
      </c>
      <c r="F5" t="s">
        <v>68</v>
      </c>
    </row>
    <row r="6" spans="2:6">
      <c r="B6">
        <v>3</v>
      </c>
      <c r="C6" t="s">
        <v>171</v>
      </c>
      <c r="D6" s="1" t="s">
        <v>170</v>
      </c>
      <c r="E6" s="1" t="s">
        <v>170</v>
      </c>
      <c r="F6" t="s">
        <v>68</v>
      </c>
    </row>
    <row r="7" spans="2:6">
      <c r="B7">
        <v>4</v>
      </c>
      <c r="C7" s="1" t="s">
        <v>172</v>
      </c>
      <c r="D7" s="1" t="s">
        <v>175</v>
      </c>
      <c r="E7" s="1" t="s">
        <v>174</v>
      </c>
      <c r="F7" t="s">
        <v>68</v>
      </c>
    </row>
    <row r="8" spans="2:6">
      <c r="B8">
        <v>5</v>
      </c>
      <c r="C8" t="s">
        <v>173</v>
      </c>
      <c r="D8" t="s">
        <v>176</v>
      </c>
      <c r="E8" t="s">
        <v>176</v>
      </c>
      <c r="F8" t="s">
        <v>68</v>
      </c>
    </row>
    <row r="9" spans="2:6">
      <c r="B9">
        <v>6</v>
      </c>
      <c r="C9" t="s">
        <v>179</v>
      </c>
      <c r="D9" s="1" t="s">
        <v>178</v>
      </c>
      <c r="E9" s="1" t="s">
        <v>178</v>
      </c>
      <c r="F9" t="s">
        <v>68</v>
      </c>
    </row>
    <row r="10" spans="2:6">
      <c r="B10">
        <v>7</v>
      </c>
      <c r="C10" t="s">
        <v>180</v>
      </c>
      <c r="D10" s="1" t="s">
        <v>177</v>
      </c>
      <c r="E10" s="1" t="s">
        <v>177</v>
      </c>
      <c r="F10" t="s">
        <v>68</v>
      </c>
    </row>
    <row r="11" spans="2:6">
      <c r="B11">
        <v>8</v>
      </c>
      <c r="C11" t="s">
        <v>179</v>
      </c>
      <c r="D11" s="1" t="s">
        <v>181</v>
      </c>
      <c r="E11" s="1" t="s">
        <v>181</v>
      </c>
      <c r="F11" t="s">
        <v>68</v>
      </c>
    </row>
    <row r="12" spans="2:6">
      <c r="B12">
        <v>9</v>
      </c>
      <c r="C12" t="s">
        <v>182</v>
      </c>
      <c r="D12" s="1" t="s">
        <v>183</v>
      </c>
      <c r="E12" s="1" t="s">
        <v>183</v>
      </c>
      <c r="F12" t="s">
        <v>68</v>
      </c>
    </row>
    <row r="13" spans="2:6">
      <c r="B13">
        <v>10</v>
      </c>
      <c r="C13" t="s">
        <v>184</v>
      </c>
      <c r="D13" s="1" t="s">
        <v>185</v>
      </c>
      <c r="E13" s="1" t="s">
        <v>185</v>
      </c>
      <c r="F13" t="s">
        <v>68</v>
      </c>
    </row>
    <row r="14" spans="2:6">
      <c r="B14">
        <v>11</v>
      </c>
      <c r="C14" t="s">
        <v>84</v>
      </c>
      <c r="D14" t="s">
        <v>83</v>
      </c>
      <c r="E14" t="s">
        <v>83</v>
      </c>
      <c r="F14" t="s">
        <v>68</v>
      </c>
    </row>
    <row r="17" spans="3:3">
      <c r="C17" t="s">
        <v>158</v>
      </c>
    </row>
  </sheetData>
  <mergeCells count="1">
    <mergeCell ref="C2:F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7"/>
  <sheetViews>
    <sheetView zoomScaleNormal="100" workbookViewId="0">
      <selection activeCell="D21" sqref="D21"/>
    </sheetView>
  </sheetViews>
  <sheetFormatPr baseColWidth="10" defaultRowHeight="15"/>
  <cols>
    <col min="3" max="3" width="34.85546875" bestFit="1" customWidth="1"/>
    <col min="4" max="4" width="100.28515625" bestFit="1" customWidth="1"/>
    <col min="5" max="5" width="102.7109375" bestFit="1" customWidth="1"/>
    <col min="6" max="6" width="18.85546875" bestFit="1" customWidth="1"/>
  </cols>
  <sheetData>
    <row r="2" spans="2:6">
      <c r="B2" s="13" t="s">
        <v>52</v>
      </c>
      <c r="C2" s="24" t="s">
        <v>230</v>
      </c>
      <c r="D2" s="24"/>
      <c r="E2" s="24"/>
      <c r="F2" s="24"/>
    </row>
    <row r="3" spans="2:6">
      <c r="B3" t="s">
        <v>234</v>
      </c>
      <c r="C3" t="s">
        <v>64</v>
      </c>
      <c r="D3" t="s">
        <v>69</v>
      </c>
      <c r="E3" t="s">
        <v>70</v>
      </c>
      <c r="F3" t="s">
        <v>67</v>
      </c>
    </row>
    <row r="4" spans="2:6">
      <c r="B4">
        <v>1</v>
      </c>
      <c r="C4" t="s">
        <v>85</v>
      </c>
      <c r="D4" t="s">
        <v>79</v>
      </c>
      <c r="E4" t="s">
        <v>79</v>
      </c>
      <c r="F4" t="s">
        <v>68</v>
      </c>
    </row>
    <row r="5" spans="2:6">
      <c r="B5">
        <v>2</v>
      </c>
      <c r="C5" t="s">
        <v>85</v>
      </c>
      <c r="D5" t="s">
        <v>189</v>
      </c>
      <c r="E5" t="s">
        <v>186</v>
      </c>
      <c r="F5" t="s">
        <v>68</v>
      </c>
    </row>
    <row r="6" spans="2:6">
      <c r="B6">
        <v>3</v>
      </c>
      <c r="C6" t="s">
        <v>171</v>
      </c>
      <c r="D6" s="1" t="s">
        <v>170</v>
      </c>
      <c r="E6" s="1" t="s">
        <v>170</v>
      </c>
      <c r="F6" t="s">
        <v>68</v>
      </c>
    </row>
    <row r="7" spans="2:6">
      <c r="B7">
        <v>4</v>
      </c>
      <c r="C7" s="1" t="s">
        <v>172</v>
      </c>
      <c r="D7" s="1" t="s">
        <v>175</v>
      </c>
      <c r="E7" s="1" t="s">
        <v>174</v>
      </c>
      <c r="F7" t="s">
        <v>68</v>
      </c>
    </row>
    <row r="8" spans="2:6">
      <c r="B8">
        <v>5</v>
      </c>
      <c r="C8" t="s">
        <v>173</v>
      </c>
      <c r="D8" t="s">
        <v>176</v>
      </c>
      <c r="E8" t="s">
        <v>176</v>
      </c>
      <c r="F8" t="s">
        <v>68</v>
      </c>
    </row>
    <row r="9" spans="2:6">
      <c r="B9">
        <v>6</v>
      </c>
      <c r="C9" t="s">
        <v>179</v>
      </c>
      <c r="D9" s="1" t="s">
        <v>177</v>
      </c>
      <c r="E9" s="1" t="s">
        <v>177</v>
      </c>
      <c r="F9" t="s">
        <v>68</v>
      </c>
    </row>
    <row r="10" spans="2:6">
      <c r="B10">
        <v>7</v>
      </c>
      <c r="C10" t="s">
        <v>180</v>
      </c>
      <c r="D10" s="1" t="s">
        <v>178</v>
      </c>
      <c r="E10" s="1" t="s">
        <v>178</v>
      </c>
      <c r="F10" t="s">
        <v>68</v>
      </c>
    </row>
    <row r="11" spans="2:6">
      <c r="B11">
        <v>8</v>
      </c>
      <c r="C11" t="s">
        <v>180</v>
      </c>
      <c r="D11" s="1" t="s">
        <v>181</v>
      </c>
      <c r="E11" s="1" t="s">
        <v>181</v>
      </c>
      <c r="F11" t="s">
        <v>68</v>
      </c>
    </row>
    <row r="12" spans="2:6">
      <c r="B12">
        <v>9</v>
      </c>
      <c r="C12" t="s">
        <v>182</v>
      </c>
      <c r="D12" s="1" t="s">
        <v>187</v>
      </c>
      <c r="E12" s="1" t="s">
        <v>187</v>
      </c>
      <c r="F12" t="s">
        <v>68</v>
      </c>
    </row>
    <row r="13" spans="2:6">
      <c r="B13">
        <v>10</v>
      </c>
      <c r="C13" t="s">
        <v>184</v>
      </c>
      <c r="D13" s="1" t="s">
        <v>188</v>
      </c>
      <c r="E13" s="1" t="s">
        <v>188</v>
      </c>
      <c r="F13" t="s">
        <v>68</v>
      </c>
    </row>
    <row r="14" spans="2:6">
      <c r="B14">
        <v>11</v>
      </c>
      <c r="C14" t="s">
        <v>84</v>
      </c>
      <c r="D14" t="s">
        <v>83</v>
      </c>
      <c r="E14" t="s">
        <v>83</v>
      </c>
      <c r="F14" t="s">
        <v>68</v>
      </c>
    </row>
    <row r="17" spans="3:3">
      <c r="C17" t="s">
        <v>158</v>
      </c>
    </row>
  </sheetData>
  <mergeCells count="1">
    <mergeCell ref="C2:F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7"/>
  <sheetViews>
    <sheetView zoomScaleNormal="100" workbookViewId="0">
      <selection activeCell="B2" sqref="B2:F14"/>
    </sheetView>
  </sheetViews>
  <sheetFormatPr baseColWidth="10" defaultRowHeight="15"/>
  <cols>
    <col min="3" max="3" width="29.28515625" bestFit="1" customWidth="1"/>
    <col min="4" max="4" width="94.42578125" bestFit="1" customWidth="1"/>
    <col min="5" max="5" width="77.5703125" customWidth="1"/>
    <col min="6" max="6" width="20.28515625" bestFit="1" customWidth="1"/>
  </cols>
  <sheetData>
    <row r="2" spans="2:6">
      <c r="B2" s="13" t="s">
        <v>53</v>
      </c>
      <c r="C2" s="24" t="s">
        <v>231</v>
      </c>
      <c r="D2" s="24"/>
      <c r="E2" s="24"/>
      <c r="F2" s="24"/>
    </row>
    <row r="3" spans="2:6">
      <c r="B3" t="s">
        <v>234</v>
      </c>
      <c r="C3" t="s">
        <v>64</v>
      </c>
      <c r="D3" t="s">
        <v>69</v>
      </c>
      <c r="E3" t="s">
        <v>70</v>
      </c>
      <c r="F3" t="s">
        <v>67</v>
      </c>
    </row>
    <row r="4" spans="2:6">
      <c r="B4">
        <v>1</v>
      </c>
      <c r="C4" t="s">
        <v>85</v>
      </c>
      <c r="D4" t="s">
        <v>79</v>
      </c>
      <c r="E4" t="s">
        <v>79</v>
      </c>
      <c r="F4" t="s">
        <v>68</v>
      </c>
    </row>
    <row r="5" spans="2:6">
      <c r="B5">
        <v>2</v>
      </c>
      <c r="C5" t="s">
        <v>85</v>
      </c>
      <c r="D5" t="s">
        <v>196</v>
      </c>
      <c r="E5" t="s">
        <v>186</v>
      </c>
      <c r="F5" t="s">
        <v>68</v>
      </c>
    </row>
    <row r="6" spans="2:6">
      <c r="B6">
        <v>3</v>
      </c>
      <c r="C6" t="s">
        <v>190</v>
      </c>
      <c r="D6" s="1" t="s">
        <v>191</v>
      </c>
      <c r="E6" s="1" t="s">
        <v>170</v>
      </c>
      <c r="F6" t="s">
        <v>68</v>
      </c>
    </row>
    <row r="7" spans="2:6">
      <c r="B7">
        <v>4</v>
      </c>
      <c r="C7" s="1" t="s">
        <v>172</v>
      </c>
      <c r="D7" s="1" t="s">
        <v>175</v>
      </c>
      <c r="E7" s="1" t="s">
        <v>174</v>
      </c>
      <c r="F7" t="s">
        <v>68</v>
      </c>
    </row>
    <row r="8" spans="2:6">
      <c r="B8">
        <v>5</v>
      </c>
      <c r="C8" t="s">
        <v>173</v>
      </c>
      <c r="D8" t="s">
        <v>176</v>
      </c>
      <c r="E8" t="s">
        <v>176</v>
      </c>
      <c r="F8" t="s">
        <v>68</v>
      </c>
    </row>
    <row r="9" spans="2:6">
      <c r="B9">
        <v>6</v>
      </c>
      <c r="C9" t="s">
        <v>192</v>
      </c>
      <c r="D9" s="1" t="s">
        <v>178</v>
      </c>
      <c r="E9" s="1" t="s">
        <v>177</v>
      </c>
      <c r="F9" t="s">
        <v>68</v>
      </c>
    </row>
    <row r="10" spans="2:6">
      <c r="B10">
        <v>7</v>
      </c>
      <c r="C10" t="s">
        <v>193</v>
      </c>
      <c r="D10" s="1" t="s">
        <v>177</v>
      </c>
      <c r="E10" s="1" t="s">
        <v>178</v>
      </c>
      <c r="F10" t="s">
        <v>68</v>
      </c>
    </row>
    <row r="11" spans="2:6">
      <c r="B11">
        <v>8</v>
      </c>
      <c r="C11" t="s">
        <v>192</v>
      </c>
      <c r="D11" s="1" t="s">
        <v>181</v>
      </c>
      <c r="E11" s="1" t="s">
        <v>181</v>
      </c>
      <c r="F11" t="s">
        <v>68</v>
      </c>
    </row>
    <row r="12" spans="2:6">
      <c r="B12">
        <v>9</v>
      </c>
      <c r="C12" t="s">
        <v>182</v>
      </c>
      <c r="D12" s="1" t="s">
        <v>194</v>
      </c>
      <c r="E12" s="1" t="s">
        <v>187</v>
      </c>
      <c r="F12" t="s">
        <v>68</v>
      </c>
    </row>
    <row r="13" spans="2:6">
      <c r="B13">
        <v>10</v>
      </c>
      <c r="C13" t="s">
        <v>184</v>
      </c>
      <c r="D13" s="1" t="s">
        <v>195</v>
      </c>
      <c r="E13" s="1" t="s">
        <v>188</v>
      </c>
      <c r="F13" t="s">
        <v>68</v>
      </c>
    </row>
    <row r="14" spans="2:6">
      <c r="B14">
        <v>11</v>
      </c>
      <c r="C14" t="s">
        <v>84</v>
      </c>
      <c r="D14" t="s">
        <v>83</v>
      </c>
      <c r="E14" t="s">
        <v>83</v>
      </c>
      <c r="F14" t="s">
        <v>68</v>
      </c>
    </row>
    <row r="17" spans="3:3">
      <c r="C17" t="s">
        <v>158</v>
      </c>
    </row>
  </sheetData>
  <mergeCells count="1">
    <mergeCell ref="C2:F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7"/>
  <sheetViews>
    <sheetView zoomScale="68" zoomScaleNormal="68" workbookViewId="0">
      <selection activeCell="B2" sqref="B2:F14"/>
    </sheetView>
  </sheetViews>
  <sheetFormatPr baseColWidth="10" defaultRowHeight="15"/>
  <cols>
    <col min="3" max="3" width="40.42578125" customWidth="1"/>
    <col min="4" max="4" width="106" bestFit="1" customWidth="1"/>
    <col min="5" max="5" width="77.5703125" customWidth="1"/>
    <col min="6" max="6" width="20.28515625" bestFit="1" customWidth="1"/>
  </cols>
  <sheetData>
    <row r="2" spans="2:6">
      <c r="B2" s="13" t="s">
        <v>54</v>
      </c>
      <c r="C2" s="24" t="s">
        <v>232</v>
      </c>
      <c r="D2" s="24"/>
      <c r="E2" s="24"/>
      <c r="F2" s="24"/>
    </row>
    <row r="3" spans="2:6">
      <c r="B3" t="s">
        <v>234</v>
      </c>
      <c r="C3" t="s">
        <v>64</v>
      </c>
      <c r="D3" t="s">
        <v>69</v>
      </c>
      <c r="E3" t="s">
        <v>70</v>
      </c>
      <c r="F3" t="s">
        <v>67</v>
      </c>
    </row>
    <row r="4" spans="2:6">
      <c r="B4">
        <v>1</v>
      </c>
      <c r="C4" t="s">
        <v>85</v>
      </c>
      <c r="D4" t="s">
        <v>79</v>
      </c>
      <c r="E4" t="s">
        <v>79</v>
      </c>
      <c r="F4" t="s">
        <v>68</v>
      </c>
    </row>
    <row r="5" spans="2:6">
      <c r="B5">
        <v>2</v>
      </c>
      <c r="C5" t="s">
        <v>85</v>
      </c>
      <c r="D5" t="s">
        <v>197</v>
      </c>
      <c r="E5" t="s">
        <v>197</v>
      </c>
      <c r="F5" t="s">
        <v>68</v>
      </c>
    </row>
    <row r="6" spans="2:6">
      <c r="B6">
        <v>3</v>
      </c>
      <c r="C6" t="s">
        <v>190</v>
      </c>
      <c r="D6" s="1" t="s">
        <v>191</v>
      </c>
      <c r="E6" s="1" t="s">
        <v>191</v>
      </c>
      <c r="F6" t="s">
        <v>68</v>
      </c>
    </row>
    <row r="7" spans="2:6">
      <c r="B7">
        <v>4</v>
      </c>
      <c r="C7" s="1" t="s">
        <v>172</v>
      </c>
      <c r="D7" s="1" t="s">
        <v>175</v>
      </c>
      <c r="E7" s="1" t="s">
        <v>175</v>
      </c>
      <c r="F7" t="s">
        <v>68</v>
      </c>
    </row>
    <row r="8" spans="2:6">
      <c r="B8">
        <v>5</v>
      </c>
      <c r="C8" t="s">
        <v>173</v>
      </c>
      <c r="D8" t="s">
        <v>176</v>
      </c>
      <c r="E8" t="s">
        <v>176</v>
      </c>
      <c r="F8" t="s">
        <v>68</v>
      </c>
    </row>
    <row r="9" spans="2:6">
      <c r="B9">
        <v>6</v>
      </c>
      <c r="C9" t="s">
        <v>192</v>
      </c>
      <c r="D9" s="1" t="s">
        <v>177</v>
      </c>
      <c r="E9" s="1" t="s">
        <v>177</v>
      </c>
      <c r="F9" t="s">
        <v>68</v>
      </c>
    </row>
    <row r="10" spans="2:6">
      <c r="B10">
        <v>7</v>
      </c>
      <c r="C10" t="s">
        <v>193</v>
      </c>
      <c r="D10" s="1" t="s">
        <v>178</v>
      </c>
      <c r="E10" s="1" t="s">
        <v>178</v>
      </c>
      <c r="F10" t="s">
        <v>68</v>
      </c>
    </row>
    <row r="11" spans="2:6">
      <c r="B11">
        <v>8</v>
      </c>
      <c r="C11" t="s">
        <v>193</v>
      </c>
      <c r="D11" s="1" t="s">
        <v>181</v>
      </c>
      <c r="E11" s="1" t="s">
        <v>181</v>
      </c>
      <c r="F11" t="s">
        <v>68</v>
      </c>
    </row>
    <row r="12" spans="2:6">
      <c r="B12">
        <v>9</v>
      </c>
      <c r="C12" t="s">
        <v>182</v>
      </c>
      <c r="D12" s="1" t="s">
        <v>199</v>
      </c>
      <c r="E12" s="1" t="s">
        <v>199</v>
      </c>
      <c r="F12" t="s">
        <v>68</v>
      </c>
    </row>
    <row r="13" spans="2:6">
      <c r="B13">
        <v>10</v>
      </c>
      <c r="C13" t="s">
        <v>184</v>
      </c>
      <c r="D13" s="1" t="s">
        <v>198</v>
      </c>
      <c r="E13" s="1" t="s">
        <v>198</v>
      </c>
      <c r="F13" t="s">
        <v>68</v>
      </c>
    </row>
    <row r="14" spans="2:6">
      <c r="B14">
        <v>11</v>
      </c>
      <c r="C14" t="s">
        <v>84</v>
      </c>
      <c r="D14" t="s">
        <v>83</v>
      </c>
      <c r="E14" t="s">
        <v>83</v>
      </c>
      <c r="F14" t="s">
        <v>68</v>
      </c>
    </row>
    <row r="17" spans="3:3">
      <c r="C17" t="s">
        <v>158</v>
      </c>
    </row>
  </sheetData>
  <mergeCells count="1">
    <mergeCell ref="C2:F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59"/>
  <sheetViews>
    <sheetView zoomScale="70" zoomScaleNormal="70" workbookViewId="0">
      <selection activeCell="C10" sqref="C10"/>
    </sheetView>
  </sheetViews>
  <sheetFormatPr baseColWidth="10" defaultRowHeight="15"/>
  <cols>
    <col min="2" max="2" width="40.7109375" bestFit="1" customWidth="1"/>
    <col min="3" max="3" width="106" bestFit="1" customWidth="1"/>
    <col min="4" max="4" width="77.5703125" customWidth="1"/>
    <col min="5" max="5" width="20.28515625" bestFit="1" customWidth="1"/>
  </cols>
  <sheetData>
    <row r="2" spans="1:5">
      <c r="A2" s="13" t="s">
        <v>55</v>
      </c>
      <c r="B2" s="24" t="s">
        <v>233</v>
      </c>
      <c r="C2" s="24"/>
      <c r="D2" s="24"/>
      <c r="E2" s="24"/>
    </row>
    <row r="3" spans="1:5">
      <c r="A3" t="s">
        <v>234</v>
      </c>
      <c r="B3" t="s">
        <v>64</v>
      </c>
      <c r="C3" t="s">
        <v>69</v>
      </c>
      <c r="D3" t="s">
        <v>70</v>
      </c>
      <c r="E3" t="s">
        <v>67</v>
      </c>
    </row>
    <row r="4" spans="1:5">
      <c r="A4">
        <v>1</v>
      </c>
      <c r="B4" t="s">
        <v>85</v>
      </c>
      <c r="C4" t="s">
        <v>79</v>
      </c>
      <c r="D4" t="s">
        <v>79</v>
      </c>
      <c r="E4" t="s">
        <v>68</v>
      </c>
    </row>
    <row r="5" spans="1:5">
      <c r="A5">
        <v>2</v>
      </c>
      <c r="B5" t="s">
        <v>85</v>
      </c>
      <c r="C5" t="s">
        <v>201</v>
      </c>
      <c r="D5" t="s">
        <v>201</v>
      </c>
      <c r="E5" t="s">
        <v>68</v>
      </c>
    </row>
    <row r="6" spans="1:5">
      <c r="A6">
        <v>3</v>
      </c>
      <c r="B6" t="s">
        <v>85</v>
      </c>
      <c r="C6" t="s">
        <v>200</v>
      </c>
      <c r="D6" t="s">
        <v>200</v>
      </c>
      <c r="E6" t="s">
        <v>68</v>
      </c>
    </row>
    <row r="7" spans="1:5">
      <c r="A7">
        <v>4</v>
      </c>
      <c r="B7" t="s">
        <v>107</v>
      </c>
      <c r="C7" t="s">
        <v>203</v>
      </c>
      <c r="D7" t="s">
        <v>203</v>
      </c>
      <c r="E7" t="s">
        <v>68</v>
      </c>
    </row>
    <row r="8" spans="1:5">
      <c r="A8">
        <v>5</v>
      </c>
      <c r="B8" t="s">
        <v>202</v>
      </c>
      <c r="C8" t="s">
        <v>204</v>
      </c>
      <c r="D8" t="s">
        <v>204</v>
      </c>
      <c r="E8" t="s">
        <v>68</v>
      </c>
    </row>
    <row r="9" spans="1:5">
      <c r="A9">
        <v>6</v>
      </c>
      <c r="B9" s="1" t="s">
        <v>172</v>
      </c>
      <c r="C9" s="1" t="s">
        <v>175</v>
      </c>
      <c r="D9" s="1" t="s">
        <v>175</v>
      </c>
      <c r="E9" t="s">
        <v>68</v>
      </c>
    </row>
    <row r="10" spans="1:5">
      <c r="A10">
        <v>7</v>
      </c>
      <c r="B10" t="s">
        <v>173</v>
      </c>
      <c r="C10" t="s">
        <v>176</v>
      </c>
      <c r="D10" t="s">
        <v>176</v>
      </c>
      <c r="E10" t="s">
        <v>68</v>
      </c>
    </row>
    <row r="11" spans="1:5">
      <c r="A11">
        <v>8</v>
      </c>
      <c r="B11" t="s">
        <v>205</v>
      </c>
      <c r="C11" s="2" t="s">
        <v>206</v>
      </c>
      <c r="D11" s="2" t="s">
        <v>206</v>
      </c>
      <c r="E11" t="s">
        <v>68</v>
      </c>
    </row>
    <row r="12" spans="1:5">
      <c r="A12">
        <v>9</v>
      </c>
      <c r="B12" t="s">
        <v>207</v>
      </c>
      <c r="C12" s="1" t="s">
        <v>208</v>
      </c>
      <c r="D12" s="1" t="s">
        <v>208</v>
      </c>
      <c r="E12" t="s">
        <v>68</v>
      </c>
    </row>
    <row r="13" spans="1:5">
      <c r="A13">
        <v>10</v>
      </c>
      <c r="B13" t="s">
        <v>209</v>
      </c>
      <c r="C13" s="1" t="s">
        <v>249</v>
      </c>
      <c r="D13" s="1" t="s">
        <v>249</v>
      </c>
      <c r="E13" t="s">
        <v>68</v>
      </c>
    </row>
    <row r="14" spans="1:5">
      <c r="A14">
        <v>11</v>
      </c>
      <c r="B14" t="s">
        <v>182</v>
      </c>
      <c r="C14" s="1" t="s">
        <v>210</v>
      </c>
      <c r="D14" s="1" t="s">
        <v>210</v>
      </c>
      <c r="E14" t="s">
        <v>68</v>
      </c>
    </row>
    <row r="15" spans="1:5">
      <c r="A15">
        <v>12</v>
      </c>
      <c r="B15" t="s">
        <v>184</v>
      </c>
      <c r="C15" s="1" t="s">
        <v>185</v>
      </c>
      <c r="D15" s="1" t="s">
        <v>185</v>
      </c>
      <c r="E15" t="s">
        <v>68</v>
      </c>
    </row>
    <row r="16" spans="1:5">
      <c r="A16">
        <v>13</v>
      </c>
      <c r="B16" t="s">
        <v>211</v>
      </c>
      <c r="C16" s="1" t="s">
        <v>213</v>
      </c>
      <c r="D16" s="1" t="s">
        <v>213</v>
      </c>
      <c r="E16" t="s">
        <v>68</v>
      </c>
    </row>
    <row r="17" spans="1:5">
      <c r="A17">
        <v>14</v>
      </c>
      <c r="B17" t="s">
        <v>85</v>
      </c>
      <c r="C17" t="s">
        <v>79</v>
      </c>
      <c r="D17" t="s">
        <v>79</v>
      </c>
      <c r="E17" t="s">
        <v>68</v>
      </c>
    </row>
    <row r="18" spans="1:5">
      <c r="A18">
        <v>15</v>
      </c>
      <c r="B18" t="s">
        <v>85</v>
      </c>
      <c r="C18" t="s">
        <v>214</v>
      </c>
      <c r="D18" t="s">
        <v>214</v>
      </c>
      <c r="E18" t="s">
        <v>68</v>
      </c>
    </row>
    <row r="19" spans="1:5">
      <c r="A19">
        <v>16</v>
      </c>
      <c r="B19" t="s">
        <v>85</v>
      </c>
      <c r="C19" t="s">
        <v>200</v>
      </c>
      <c r="D19" t="s">
        <v>200</v>
      </c>
      <c r="E19" t="s">
        <v>68</v>
      </c>
    </row>
    <row r="20" spans="1:5">
      <c r="A20">
        <v>17</v>
      </c>
      <c r="B20" t="s">
        <v>107</v>
      </c>
      <c r="C20" t="s">
        <v>216</v>
      </c>
      <c r="D20" t="s">
        <v>216</v>
      </c>
      <c r="E20" t="s">
        <v>68</v>
      </c>
    </row>
    <row r="21" spans="1:5">
      <c r="A21">
        <v>18</v>
      </c>
      <c r="B21" t="s">
        <v>202</v>
      </c>
      <c r="C21" t="s">
        <v>215</v>
      </c>
      <c r="D21" t="s">
        <v>215</v>
      </c>
      <c r="E21" t="s">
        <v>68</v>
      </c>
    </row>
    <row r="22" spans="1:5">
      <c r="A22">
        <v>19</v>
      </c>
      <c r="B22" s="1" t="s">
        <v>172</v>
      </c>
      <c r="C22" s="1" t="s">
        <v>175</v>
      </c>
      <c r="D22" s="1" t="s">
        <v>175</v>
      </c>
      <c r="E22" t="s">
        <v>68</v>
      </c>
    </row>
    <row r="23" spans="1:5">
      <c r="A23">
        <v>20</v>
      </c>
      <c r="B23" t="s">
        <v>173</v>
      </c>
      <c r="C23" t="s">
        <v>176</v>
      </c>
      <c r="D23" t="s">
        <v>176</v>
      </c>
      <c r="E23" t="s">
        <v>68</v>
      </c>
    </row>
    <row r="24" spans="1:5">
      <c r="A24">
        <v>21</v>
      </c>
      <c r="B24" t="s">
        <v>205</v>
      </c>
      <c r="C24" s="2" t="s">
        <v>206</v>
      </c>
      <c r="D24" s="2" t="s">
        <v>206</v>
      </c>
      <c r="E24" t="s">
        <v>68</v>
      </c>
    </row>
    <row r="25" spans="1:5">
      <c r="A25">
        <v>22</v>
      </c>
      <c r="B25" t="s">
        <v>207</v>
      </c>
      <c r="C25" s="1" t="s">
        <v>208</v>
      </c>
      <c r="D25" s="1" t="s">
        <v>208</v>
      </c>
      <c r="E25" t="s">
        <v>68</v>
      </c>
    </row>
    <row r="26" spans="1:5">
      <c r="A26">
        <v>23</v>
      </c>
      <c r="B26" t="s">
        <v>209</v>
      </c>
      <c r="C26" s="1" t="s">
        <v>248</v>
      </c>
      <c r="D26" s="1" t="s">
        <v>248</v>
      </c>
      <c r="E26" t="s">
        <v>68</v>
      </c>
    </row>
    <row r="27" spans="1:5">
      <c r="A27">
        <v>24</v>
      </c>
      <c r="B27" t="s">
        <v>182</v>
      </c>
      <c r="C27" s="1" t="s">
        <v>217</v>
      </c>
      <c r="D27" s="1" t="s">
        <v>187</v>
      </c>
      <c r="E27" t="s">
        <v>68</v>
      </c>
    </row>
    <row r="28" spans="1:5">
      <c r="A28">
        <v>25</v>
      </c>
      <c r="B28" t="s">
        <v>184</v>
      </c>
      <c r="C28" s="1" t="s">
        <v>188</v>
      </c>
      <c r="D28" s="1" t="s">
        <v>188</v>
      </c>
      <c r="E28" t="s">
        <v>68</v>
      </c>
    </row>
    <row r="29" spans="1:5">
      <c r="A29">
        <v>26</v>
      </c>
      <c r="B29" t="s">
        <v>211</v>
      </c>
      <c r="C29" s="1" t="s">
        <v>212</v>
      </c>
      <c r="D29" s="1" t="s">
        <v>212</v>
      </c>
      <c r="E29" t="s">
        <v>68</v>
      </c>
    </row>
    <row r="30" spans="1:5">
      <c r="A30">
        <v>27</v>
      </c>
      <c r="B30" t="s">
        <v>85</v>
      </c>
      <c r="C30" t="s">
        <v>79</v>
      </c>
      <c r="D30" t="s">
        <v>79</v>
      </c>
      <c r="E30" t="s">
        <v>68</v>
      </c>
    </row>
    <row r="31" spans="1:5">
      <c r="A31">
        <v>28</v>
      </c>
      <c r="B31" t="s">
        <v>85</v>
      </c>
      <c r="C31" t="s">
        <v>218</v>
      </c>
      <c r="D31" t="s">
        <v>218</v>
      </c>
      <c r="E31" t="s">
        <v>68</v>
      </c>
    </row>
    <row r="32" spans="1:5">
      <c r="A32">
        <v>29</v>
      </c>
      <c r="B32" t="s">
        <v>85</v>
      </c>
      <c r="C32" t="s">
        <v>219</v>
      </c>
      <c r="D32" t="s">
        <v>219</v>
      </c>
      <c r="E32" t="s">
        <v>68</v>
      </c>
    </row>
    <row r="33" spans="1:5">
      <c r="A33">
        <v>30</v>
      </c>
      <c r="B33" t="s">
        <v>107</v>
      </c>
      <c r="C33" t="s">
        <v>203</v>
      </c>
      <c r="D33" t="s">
        <v>203</v>
      </c>
      <c r="E33" t="s">
        <v>68</v>
      </c>
    </row>
    <row r="34" spans="1:5">
      <c r="A34">
        <v>31</v>
      </c>
      <c r="B34" t="s">
        <v>202</v>
      </c>
      <c r="C34" t="s">
        <v>220</v>
      </c>
      <c r="D34" t="s">
        <v>220</v>
      </c>
      <c r="E34" t="s">
        <v>68</v>
      </c>
    </row>
    <row r="35" spans="1:5">
      <c r="A35">
        <v>32</v>
      </c>
      <c r="B35" s="1" t="s">
        <v>172</v>
      </c>
      <c r="C35" s="1" t="s">
        <v>175</v>
      </c>
      <c r="D35" s="1" t="s">
        <v>175</v>
      </c>
      <c r="E35" t="s">
        <v>68</v>
      </c>
    </row>
    <row r="36" spans="1:5">
      <c r="A36">
        <v>33</v>
      </c>
      <c r="B36" t="s">
        <v>173</v>
      </c>
      <c r="C36" t="s">
        <v>176</v>
      </c>
      <c r="D36" t="s">
        <v>176</v>
      </c>
      <c r="E36" t="s">
        <v>68</v>
      </c>
    </row>
    <row r="37" spans="1:5">
      <c r="A37">
        <v>34</v>
      </c>
      <c r="B37" t="s">
        <v>205</v>
      </c>
      <c r="C37" s="2" t="s">
        <v>206</v>
      </c>
      <c r="D37" s="2" t="s">
        <v>206</v>
      </c>
      <c r="E37" t="s">
        <v>68</v>
      </c>
    </row>
    <row r="38" spans="1:5">
      <c r="A38">
        <v>35</v>
      </c>
      <c r="B38" t="s">
        <v>207</v>
      </c>
      <c r="C38" s="1" t="s">
        <v>208</v>
      </c>
      <c r="D38" s="1" t="s">
        <v>208</v>
      </c>
      <c r="E38" t="s">
        <v>68</v>
      </c>
    </row>
    <row r="39" spans="1:5">
      <c r="A39">
        <v>36</v>
      </c>
      <c r="B39" t="s">
        <v>209</v>
      </c>
      <c r="C39" s="1" t="s">
        <v>249</v>
      </c>
      <c r="D39" s="1" t="s">
        <v>249</v>
      </c>
      <c r="E39" t="s">
        <v>68</v>
      </c>
    </row>
    <row r="40" spans="1:5">
      <c r="A40">
        <v>37</v>
      </c>
      <c r="B40" t="s">
        <v>182</v>
      </c>
      <c r="C40" s="1" t="s">
        <v>210</v>
      </c>
      <c r="D40" s="1" t="s">
        <v>210</v>
      </c>
      <c r="E40" t="s">
        <v>68</v>
      </c>
    </row>
    <row r="41" spans="1:5">
      <c r="A41">
        <v>38</v>
      </c>
      <c r="B41" t="s">
        <v>184</v>
      </c>
      <c r="C41" s="1" t="s">
        <v>195</v>
      </c>
      <c r="D41" s="1" t="s">
        <v>195</v>
      </c>
      <c r="E41" t="s">
        <v>68</v>
      </c>
    </row>
    <row r="42" spans="1:5">
      <c r="A42">
        <v>39</v>
      </c>
      <c r="B42" t="s">
        <v>211</v>
      </c>
      <c r="C42" s="1" t="s">
        <v>221</v>
      </c>
      <c r="D42" s="1" t="s">
        <v>221</v>
      </c>
      <c r="E42" t="s">
        <v>68</v>
      </c>
    </row>
    <row r="43" spans="1:5">
      <c r="A43">
        <v>40</v>
      </c>
      <c r="B43" t="s">
        <v>85</v>
      </c>
      <c r="C43" t="s">
        <v>79</v>
      </c>
      <c r="D43" t="s">
        <v>79</v>
      </c>
      <c r="E43" t="s">
        <v>68</v>
      </c>
    </row>
    <row r="44" spans="1:5">
      <c r="A44">
        <v>41</v>
      </c>
      <c r="B44" t="s">
        <v>85</v>
      </c>
      <c r="C44" t="s">
        <v>222</v>
      </c>
      <c r="D44" t="s">
        <v>222</v>
      </c>
      <c r="E44" t="s">
        <v>68</v>
      </c>
    </row>
    <row r="45" spans="1:5">
      <c r="A45">
        <v>42</v>
      </c>
      <c r="B45" t="s">
        <v>85</v>
      </c>
      <c r="C45" t="s">
        <v>200</v>
      </c>
      <c r="D45" t="s">
        <v>200</v>
      </c>
      <c r="E45" t="s">
        <v>68</v>
      </c>
    </row>
    <row r="46" spans="1:5">
      <c r="A46">
        <v>43</v>
      </c>
      <c r="B46" t="s">
        <v>107</v>
      </c>
      <c r="C46" t="s">
        <v>216</v>
      </c>
      <c r="D46" t="s">
        <v>216</v>
      </c>
      <c r="E46" t="s">
        <v>68</v>
      </c>
    </row>
    <row r="47" spans="1:5">
      <c r="A47">
        <v>44</v>
      </c>
      <c r="B47" t="s">
        <v>202</v>
      </c>
      <c r="C47" t="s">
        <v>215</v>
      </c>
      <c r="D47" t="s">
        <v>215</v>
      </c>
      <c r="E47" t="s">
        <v>68</v>
      </c>
    </row>
    <row r="48" spans="1:5">
      <c r="A48">
        <v>45</v>
      </c>
      <c r="B48" s="1" t="s">
        <v>172</v>
      </c>
      <c r="C48" s="1" t="s">
        <v>175</v>
      </c>
      <c r="D48" s="1" t="s">
        <v>175</v>
      </c>
      <c r="E48" t="s">
        <v>68</v>
      </c>
    </row>
    <row r="49" spans="1:5">
      <c r="A49">
        <v>46</v>
      </c>
      <c r="B49" t="s">
        <v>173</v>
      </c>
      <c r="C49" t="s">
        <v>176</v>
      </c>
      <c r="D49" t="s">
        <v>176</v>
      </c>
      <c r="E49" t="s">
        <v>68</v>
      </c>
    </row>
    <row r="50" spans="1:5">
      <c r="A50">
        <v>47</v>
      </c>
      <c r="B50" t="s">
        <v>205</v>
      </c>
      <c r="C50" s="2" t="s">
        <v>206</v>
      </c>
      <c r="D50" s="2" t="s">
        <v>206</v>
      </c>
      <c r="E50" t="s">
        <v>68</v>
      </c>
    </row>
    <row r="51" spans="1:5">
      <c r="A51">
        <v>48</v>
      </c>
      <c r="B51" t="s">
        <v>207</v>
      </c>
      <c r="C51" s="1" t="s">
        <v>208</v>
      </c>
      <c r="D51" s="1" t="s">
        <v>208</v>
      </c>
      <c r="E51" t="s">
        <v>68</v>
      </c>
    </row>
    <row r="52" spans="1:5">
      <c r="A52">
        <v>49</v>
      </c>
      <c r="B52" t="s">
        <v>209</v>
      </c>
      <c r="C52" s="1" t="s">
        <v>249</v>
      </c>
      <c r="D52" s="1" t="s">
        <v>249</v>
      </c>
      <c r="E52" t="s">
        <v>68</v>
      </c>
    </row>
    <row r="53" spans="1:5">
      <c r="A53">
        <v>50</v>
      </c>
      <c r="B53" t="s">
        <v>182</v>
      </c>
      <c r="C53" s="1" t="s">
        <v>224</v>
      </c>
      <c r="D53" s="1" t="s">
        <v>224</v>
      </c>
      <c r="E53" t="s">
        <v>68</v>
      </c>
    </row>
    <row r="54" spans="1:5">
      <c r="A54">
        <v>51</v>
      </c>
      <c r="B54" t="s">
        <v>184</v>
      </c>
      <c r="C54" s="1" t="s">
        <v>198</v>
      </c>
      <c r="D54" s="1" t="s">
        <v>198</v>
      </c>
      <c r="E54" t="s">
        <v>68</v>
      </c>
    </row>
    <row r="55" spans="1:5">
      <c r="A55">
        <v>52</v>
      </c>
      <c r="B55" t="s">
        <v>211</v>
      </c>
      <c r="C55" s="1" t="s">
        <v>223</v>
      </c>
      <c r="D55" s="1" t="s">
        <v>223</v>
      </c>
      <c r="E55" t="s">
        <v>68</v>
      </c>
    </row>
    <row r="56" spans="1:5">
      <c r="A56">
        <v>53</v>
      </c>
      <c r="B56" t="s">
        <v>84</v>
      </c>
      <c r="C56" t="s">
        <v>83</v>
      </c>
      <c r="D56" t="s">
        <v>83</v>
      </c>
      <c r="E56" t="s">
        <v>68</v>
      </c>
    </row>
    <row r="57" spans="1:5">
      <c r="A57">
        <v>54</v>
      </c>
      <c r="B57" t="s">
        <v>129</v>
      </c>
      <c r="C57" s="2" t="s">
        <v>130</v>
      </c>
      <c r="D57" s="2" t="s">
        <v>130</v>
      </c>
      <c r="E57" t="s">
        <v>68</v>
      </c>
    </row>
    <row r="58" spans="1:5">
      <c r="A58">
        <v>55</v>
      </c>
      <c r="B58" t="s">
        <v>131</v>
      </c>
      <c r="C58" s="2" t="s">
        <v>132</v>
      </c>
      <c r="D58" s="2" t="s">
        <v>132</v>
      </c>
      <c r="E58" t="s">
        <v>68</v>
      </c>
    </row>
    <row r="59" spans="1:5">
      <c r="A59">
        <v>56</v>
      </c>
      <c r="B59" t="s">
        <v>133</v>
      </c>
      <c r="C59" s="2" t="s">
        <v>134</v>
      </c>
      <c r="D59" s="2" t="s">
        <v>134</v>
      </c>
      <c r="E59" t="s">
        <v>68</v>
      </c>
    </row>
  </sheetData>
  <mergeCells count="1">
    <mergeCell ref="B2:E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90"/>
  <sheetViews>
    <sheetView topLeftCell="A91" workbookViewId="0">
      <selection activeCell="E93" sqref="E93"/>
    </sheetView>
  </sheetViews>
  <sheetFormatPr baseColWidth="10" defaultRowHeight="15"/>
  <cols>
    <col min="2" max="2" width="16.85546875" customWidth="1"/>
    <col min="3" max="3" width="7.85546875" customWidth="1"/>
    <col min="4" max="4" width="12" bestFit="1" customWidth="1"/>
    <col min="5" max="5" width="13.7109375" bestFit="1" customWidth="1"/>
    <col min="6" max="6" width="18.5703125" bestFit="1" customWidth="1"/>
  </cols>
  <sheetData>
    <row r="2" spans="2:7">
      <c r="B2" s="25" t="s">
        <v>259</v>
      </c>
      <c r="C2" s="25"/>
      <c r="D2" s="25"/>
      <c r="E2" s="25"/>
      <c r="F2" s="25"/>
    </row>
    <row r="3" spans="2:7">
      <c r="B3" s="15" t="s">
        <v>250</v>
      </c>
      <c r="C3" s="15" t="s">
        <v>251</v>
      </c>
      <c r="D3" s="15" t="s">
        <v>252</v>
      </c>
      <c r="E3" s="15" t="s">
        <v>253</v>
      </c>
      <c r="F3" s="15" t="s">
        <v>258</v>
      </c>
    </row>
    <row r="4" spans="2:7">
      <c r="B4" t="s">
        <v>43</v>
      </c>
      <c r="C4">
        <v>2</v>
      </c>
      <c r="D4">
        <v>3</v>
      </c>
      <c r="E4">
        <f>C4+D4</f>
        <v>5</v>
      </c>
      <c r="F4" s="18">
        <f>C4/E4</f>
        <v>0.4</v>
      </c>
      <c r="G4">
        <v>5</v>
      </c>
    </row>
    <row r="5" spans="2:7">
      <c r="B5" t="s">
        <v>44</v>
      </c>
      <c r="C5">
        <v>2</v>
      </c>
      <c r="D5">
        <v>2</v>
      </c>
      <c r="E5">
        <f t="shared" ref="E5:E19" si="0">C5+D5</f>
        <v>4</v>
      </c>
      <c r="F5" s="18">
        <f t="shared" ref="F5:F19" si="1">C5/E5</f>
        <v>0.5</v>
      </c>
      <c r="G5">
        <v>4</v>
      </c>
    </row>
    <row r="6" spans="2:7">
      <c r="B6" t="s">
        <v>45</v>
      </c>
      <c r="C6">
        <v>4</v>
      </c>
      <c r="D6">
        <v>3</v>
      </c>
      <c r="E6">
        <f t="shared" si="0"/>
        <v>7</v>
      </c>
      <c r="F6" s="18">
        <f t="shared" si="1"/>
        <v>0.5714285714285714</v>
      </c>
      <c r="G6">
        <v>7</v>
      </c>
    </row>
    <row r="7" spans="2:7">
      <c r="B7" t="s">
        <v>46</v>
      </c>
      <c r="C7">
        <v>5</v>
      </c>
      <c r="D7">
        <v>3</v>
      </c>
      <c r="E7">
        <f t="shared" si="0"/>
        <v>8</v>
      </c>
      <c r="F7" s="18">
        <f t="shared" si="1"/>
        <v>0.625</v>
      </c>
      <c r="G7">
        <v>8</v>
      </c>
    </row>
    <row r="8" spans="2:7">
      <c r="B8" t="s">
        <v>47</v>
      </c>
      <c r="C8">
        <v>14</v>
      </c>
      <c r="D8">
        <v>5</v>
      </c>
      <c r="E8">
        <f t="shared" si="0"/>
        <v>19</v>
      </c>
      <c r="F8" s="18">
        <f t="shared" si="1"/>
        <v>0.73684210526315785</v>
      </c>
      <c r="G8">
        <v>19</v>
      </c>
    </row>
    <row r="9" spans="2:7">
      <c r="B9" t="s">
        <v>48</v>
      </c>
      <c r="C9">
        <v>6</v>
      </c>
      <c r="D9">
        <v>3</v>
      </c>
      <c r="E9">
        <f t="shared" si="0"/>
        <v>9</v>
      </c>
      <c r="F9" s="18">
        <f t="shared" si="1"/>
        <v>0.66666666666666663</v>
      </c>
      <c r="G9">
        <v>9</v>
      </c>
    </row>
    <row r="10" spans="2:7">
      <c r="B10" t="s">
        <v>49</v>
      </c>
      <c r="C10">
        <v>13</v>
      </c>
      <c r="D10">
        <v>6</v>
      </c>
      <c r="E10">
        <f t="shared" si="0"/>
        <v>19</v>
      </c>
      <c r="F10" s="18">
        <f t="shared" si="1"/>
        <v>0.68421052631578949</v>
      </c>
      <c r="G10">
        <v>19</v>
      </c>
    </row>
    <row r="11" spans="2:7">
      <c r="B11" t="s">
        <v>50</v>
      </c>
      <c r="C11">
        <v>17</v>
      </c>
      <c r="D11">
        <v>6</v>
      </c>
      <c r="E11">
        <f t="shared" si="0"/>
        <v>23</v>
      </c>
      <c r="F11" s="18">
        <f t="shared" si="1"/>
        <v>0.73913043478260865</v>
      </c>
      <c r="G11">
        <v>23</v>
      </c>
    </row>
    <row r="12" spans="2:7">
      <c r="B12" t="s">
        <v>51</v>
      </c>
      <c r="C12">
        <v>8</v>
      </c>
      <c r="D12">
        <v>3</v>
      </c>
      <c r="E12">
        <f t="shared" si="0"/>
        <v>11</v>
      </c>
      <c r="F12" s="18">
        <f t="shared" si="1"/>
        <v>0.72727272727272729</v>
      </c>
      <c r="G12">
        <v>11</v>
      </c>
    </row>
    <row r="13" spans="2:7">
      <c r="B13" t="s">
        <v>52</v>
      </c>
      <c r="C13">
        <v>7</v>
      </c>
      <c r="D13">
        <v>4</v>
      </c>
      <c r="E13">
        <f t="shared" si="0"/>
        <v>11</v>
      </c>
      <c r="F13" s="18">
        <f t="shared" si="1"/>
        <v>0.63636363636363635</v>
      </c>
      <c r="G13">
        <v>11</v>
      </c>
    </row>
    <row r="14" spans="2:7">
      <c r="B14" t="s">
        <v>53</v>
      </c>
      <c r="C14">
        <v>8</v>
      </c>
      <c r="D14">
        <v>3</v>
      </c>
      <c r="E14">
        <f t="shared" si="0"/>
        <v>11</v>
      </c>
      <c r="F14" s="18">
        <f t="shared" si="1"/>
        <v>0.72727272727272729</v>
      </c>
      <c r="G14">
        <v>11</v>
      </c>
    </row>
    <row r="15" spans="2:7">
      <c r="B15" t="s">
        <v>54</v>
      </c>
      <c r="C15">
        <v>7</v>
      </c>
      <c r="D15">
        <v>4</v>
      </c>
      <c r="E15">
        <f t="shared" si="0"/>
        <v>11</v>
      </c>
      <c r="F15" s="18">
        <f t="shared" si="1"/>
        <v>0.63636363636363635</v>
      </c>
      <c r="G15">
        <v>11</v>
      </c>
    </row>
    <row r="16" spans="2:7">
      <c r="B16" t="s">
        <v>254</v>
      </c>
      <c r="C16">
        <v>10</v>
      </c>
      <c r="D16">
        <v>3</v>
      </c>
      <c r="E16">
        <f t="shared" si="0"/>
        <v>13</v>
      </c>
      <c r="F16" s="18">
        <f t="shared" si="1"/>
        <v>0.76923076923076927</v>
      </c>
      <c r="G16">
        <v>13</v>
      </c>
    </row>
    <row r="17" spans="2:7">
      <c r="B17" t="s">
        <v>255</v>
      </c>
      <c r="C17">
        <v>9</v>
      </c>
      <c r="D17">
        <v>4</v>
      </c>
      <c r="E17">
        <f t="shared" si="0"/>
        <v>13</v>
      </c>
      <c r="F17" s="18">
        <f t="shared" si="1"/>
        <v>0.69230769230769229</v>
      </c>
      <c r="G17">
        <v>13</v>
      </c>
    </row>
    <row r="18" spans="2:7">
      <c r="B18" t="s">
        <v>256</v>
      </c>
      <c r="C18">
        <v>8</v>
      </c>
      <c r="D18">
        <v>5</v>
      </c>
      <c r="E18">
        <f t="shared" si="0"/>
        <v>13</v>
      </c>
      <c r="F18" s="18">
        <f t="shared" si="1"/>
        <v>0.61538461538461542</v>
      </c>
      <c r="G18">
        <v>13</v>
      </c>
    </row>
    <row r="19" spans="2:7">
      <c r="B19" t="s">
        <v>257</v>
      </c>
      <c r="C19">
        <v>10</v>
      </c>
      <c r="D19">
        <v>3</v>
      </c>
      <c r="E19">
        <f t="shared" si="0"/>
        <v>13</v>
      </c>
      <c r="F19" s="18">
        <f t="shared" si="1"/>
        <v>0.76923076923076927</v>
      </c>
      <c r="G19">
        <v>17</v>
      </c>
    </row>
    <row r="20" spans="2:7">
      <c r="B20" s="15" t="s">
        <v>263</v>
      </c>
      <c r="C20">
        <f>SUM(C4:C19)</f>
        <v>130</v>
      </c>
      <c r="D20">
        <f t="shared" ref="D20:E20" si="2">SUM(D4:D19)</f>
        <v>60</v>
      </c>
      <c r="E20">
        <f t="shared" si="2"/>
        <v>190</v>
      </c>
      <c r="F20" s="18">
        <f>C20/E20</f>
        <v>0.68421052631578949</v>
      </c>
    </row>
    <row r="23" spans="2:7">
      <c r="B23" s="25" t="s">
        <v>260</v>
      </c>
      <c r="C23" s="25"/>
      <c r="D23" s="25"/>
      <c r="E23" s="25"/>
      <c r="F23" s="25"/>
    </row>
    <row r="24" spans="2:7">
      <c r="B24" s="15" t="s">
        <v>250</v>
      </c>
      <c r="C24" s="15" t="s">
        <v>251</v>
      </c>
      <c r="D24" s="15" t="s">
        <v>252</v>
      </c>
      <c r="E24" s="15" t="s">
        <v>253</v>
      </c>
      <c r="F24" s="15" t="s">
        <v>258</v>
      </c>
    </row>
    <row r="25" spans="2:7">
      <c r="B25" t="s">
        <v>43</v>
      </c>
      <c r="C25">
        <v>1</v>
      </c>
      <c r="D25">
        <v>4</v>
      </c>
      <c r="E25">
        <f>C25+D25</f>
        <v>5</v>
      </c>
      <c r="F25" s="18">
        <f>C25/E25</f>
        <v>0.2</v>
      </c>
      <c r="G25">
        <v>5</v>
      </c>
    </row>
    <row r="26" spans="2:7">
      <c r="B26" t="s">
        <v>44</v>
      </c>
      <c r="C26">
        <v>1</v>
      </c>
      <c r="D26">
        <v>3</v>
      </c>
      <c r="E26">
        <f t="shared" ref="E26:E40" si="3">C26+D26</f>
        <v>4</v>
      </c>
      <c r="F26" s="18">
        <f t="shared" ref="F26:F40" si="4">C26/E26</f>
        <v>0.25</v>
      </c>
      <c r="G26">
        <v>4</v>
      </c>
    </row>
    <row r="27" spans="2:7">
      <c r="B27" t="s">
        <v>45</v>
      </c>
      <c r="C27">
        <v>2</v>
      </c>
      <c r="D27">
        <v>5</v>
      </c>
      <c r="E27">
        <f t="shared" si="3"/>
        <v>7</v>
      </c>
      <c r="F27" s="18">
        <f t="shared" si="4"/>
        <v>0.2857142857142857</v>
      </c>
      <c r="G27">
        <v>7</v>
      </c>
    </row>
    <row r="28" spans="2:7">
      <c r="B28" t="s">
        <v>46</v>
      </c>
      <c r="C28">
        <v>3</v>
      </c>
      <c r="D28">
        <v>5</v>
      </c>
      <c r="E28">
        <f t="shared" si="3"/>
        <v>8</v>
      </c>
      <c r="F28" s="18">
        <f t="shared" si="4"/>
        <v>0.375</v>
      </c>
      <c r="G28">
        <v>8</v>
      </c>
    </row>
    <row r="29" spans="2:7">
      <c r="B29" t="s">
        <v>47</v>
      </c>
      <c r="C29">
        <v>10</v>
      </c>
      <c r="D29">
        <v>9</v>
      </c>
      <c r="E29">
        <f t="shared" si="3"/>
        <v>19</v>
      </c>
      <c r="F29" s="18">
        <f t="shared" si="4"/>
        <v>0.52631578947368418</v>
      </c>
      <c r="G29">
        <v>19</v>
      </c>
    </row>
    <row r="30" spans="2:7">
      <c r="B30" t="s">
        <v>48</v>
      </c>
      <c r="C30">
        <v>4</v>
      </c>
      <c r="D30">
        <v>5</v>
      </c>
      <c r="E30">
        <f t="shared" si="3"/>
        <v>9</v>
      </c>
      <c r="F30" s="18">
        <f t="shared" si="4"/>
        <v>0.44444444444444442</v>
      </c>
      <c r="G30">
        <v>9</v>
      </c>
    </row>
    <row r="31" spans="2:7">
      <c r="B31" t="s">
        <v>49</v>
      </c>
      <c r="C31">
        <v>9</v>
      </c>
      <c r="D31">
        <v>10</v>
      </c>
      <c r="E31">
        <f t="shared" si="3"/>
        <v>19</v>
      </c>
      <c r="F31" s="18">
        <f t="shared" si="4"/>
        <v>0.47368421052631576</v>
      </c>
      <c r="G31">
        <v>19</v>
      </c>
    </row>
    <row r="32" spans="2:7">
      <c r="B32" t="s">
        <v>50</v>
      </c>
      <c r="C32">
        <v>12</v>
      </c>
      <c r="D32">
        <v>11</v>
      </c>
      <c r="E32">
        <f t="shared" si="3"/>
        <v>23</v>
      </c>
      <c r="F32" s="18">
        <f t="shared" si="4"/>
        <v>0.52173913043478259</v>
      </c>
      <c r="G32">
        <v>23</v>
      </c>
    </row>
    <row r="33" spans="2:7">
      <c r="B33" t="s">
        <v>51</v>
      </c>
      <c r="C33">
        <v>5</v>
      </c>
      <c r="D33">
        <v>6</v>
      </c>
      <c r="E33">
        <f t="shared" si="3"/>
        <v>11</v>
      </c>
      <c r="F33" s="18">
        <f t="shared" si="4"/>
        <v>0.45454545454545453</v>
      </c>
      <c r="G33">
        <v>11</v>
      </c>
    </row>
    <row r="34" spans="2:7">
      <c r="B34" t="s">
        <v>52</v>
      </c>
      <c r="C34">
        <v>4</v>
      </c>
      <c r="D34">
        <v>7</v>
      </c>
      <c r="E34">
        <f t="shared" si="3"/>
        <v>11</v>
      </c>
      <c r="F34" s="18">
        <f t="shared" si="4"/>
        <v>0.36363636363636365</v>
      </c>
      <c r="G34">
        <v>11</v>
      </c>
    </row>
    <row r="35" spans="2:7">
      <c r="B35" t="s">
        <v>53</v>
      </c>
      <c r="C35">
        <v>5</v>
      </c>
      <c r="D35">
        <v>6</v>
      </c>
      <c r="E35">
        <f t="shared" si="3"/>
        <v>11</v>
      </c>
      <c r="F35" s="18">
        <f t="shared" si="4"/>
        <v>0.45454545454545453</v>
      </c>
      <c r="G35">
        <v>11</v>
      </c>
    </row>
    <row r="36" spans="2:7">
      <c r="B36" t="s">
        <v>54</v>
      </c>
      <c r="C36">
        <v>3</v>
      </c>
      <c r="D36">
        <v>8</v>
      </c>
      <c r="E36">
        <f t="shared" si="3"/>
        <v>11</v>
      </c>
      <c r="F36" s="18">
        <f t="shared" si="4"/>
        <v>0.27272727272727271</v>
      </c>
      <c r="G36">
        <v>11</v>
      </c>
    </row>
    <row r="37" spans="2:7">
      <c r="B37" t="s">
        <v>254</v>
      </c>
      <c r="C37">
        <v>6</v>
      </c>
      <c r="D37">
        <v>7</v>
      </c>
      <c r="E37">
        <f t="shared" si="3"/>
        <v>13</v>
      </c>
      <c r="F37" s="18">
        <f t="shared" si="4"/>
        <v>0.46153846153846156</v>
      </c>
      <c r="G37">
        <v>13</v>
      </c>
    </row>
    <row r="38" spans="2:7">
      <c r="B38" t="s">
        <v>255</v>
      </c>
      <c r="C38">
        <v>5</v>
      </c>
      <c r="D38">
        <v>8</v>
      </c>
      <c r="E38">
        <f t="shared" si="3"/>
        <v>13</v>
      </c>
      <c r="F38" s="18">
        <f t="shared" si="4"/>
        <v>0.38461538461538464</v>
      </c>
      <c r="G38">
        <v>13</v>
      </c>
    </row>
    <row r="39" spans="2:7">
      <c r="B39" t="s">
        <v>256</v>
      </c>
      <c r="C39">
        <v>4</v>
      </c>
      <c r="D39">
        <v>9</v>
      </c>
      <c r="E39">
        <f t="shared" si="3"/>
        <v>13</v>
      </c>
      <c r="F39" s="18">
        <f t="shared" si="4"/>
        <v>0.30769230769230771</v>
      </c>
      <c r="G39">
        <v>13</v>
      </c>
    </row>
    <row r="40" spans="2:7">
      <c r="B40" t="s">
        <v>257</v>
      </c>
      <c r="C40">
        <v>6</v>
      </c>
      <c r="D40">
        <v>11</v>
      </c>
      <c r="E40">
        <f t="shared" si="3"/>
        <v>17</v>
      </c>
      <c r="F40" s="18">
        <f t="shared" si="4"/>
        <v>0.35294117647058826</v>
      </c>
      <c r="G40">
        <v>17</v>
      </c>
    </row>
    <row r="41" spans="2:7">
      <c r="B41" s="15" t="s">
        <v>263</v>
      </c>
      <c r="C41">
        <f>SUM(C25:C40)</f>
        <v>80</v>
      </c>
      <c r="D41">
        <f t="shared" ref="D41" si="5">SUM(D25:D40)</f>
        <v>114</v>
      </c>
      <c r="E41">
        <f t="shared" ref="E41" si="6">SUM(E25:E40)</f>
        <v>194</v>
      </c>
      <c r="F41" s="18">
        <f>C41/E41</f>
        <v>0.41237113402061853</v>
      </c>
    </row>
    <row r="44" spans="2:7">
      <c r="B44" s="25" t="s">
        <v>261</v>
      </c>
      <c r="C44" s="25"/>
      <c r="D44" s="25"/>
      <c r="E44" s="25"/>
      <c r="F44" s="25"/>
    </row>
    <row r="45" spans="2:7">
      <c r="B45" s="15" t="s">
        <v>250</v>
      </c>
      <c r="C45" s="15" t="s">
        <v>251</v>
      </c>
      <c r="D45" s="15" t="s">
        <v>252</v>
      </c>
      <c r="E45" s="15" t="s">
        <v>253</v>
      </c>
      <c r="F45" s="15" t="s">
        <v>258</v>
      </c>
    </row>
    <row r="46" spans="2:7">
      <c r="B46" t="s">
        <v>43</v>
      </c>
      <c r="C46">
        <v>0</v>
      </c>
      <c r="D46">
        <v>5</v>
      </c>
      <c r="E46">
        <f>C46+D46</f>
        <v>5</v>
      </c>
      <c r="F46" s="18">
        <f>C46/E46</f>
        <v>0</v>
      </c>
      <c r="G46">
        <v>5</v>
      </c>
    </row>
    <row r="47" spans="2:7">
      <c r="B47" t="s">
        <v>44</v>
      </c>
      <c r="C47">
        <v>0</v>
      </c>
      <c r="D47">
        <v>4</v>
      </c>
      <c r="E47">
        <f t="shared" ref="E47:E61" si="7">C47+D47</f>
        <v>4</v>
      </c>
      <c r="F47" s="18">
        <f t="shared" ref="F47:F61" si="8">C47/E47</f>
        <v>0</v>
      </c>
      <c r="G47">
        <v>4</v>
      </c>
    </row>
    <row r="48" spans="2:7">
      <c r="B48" t="s">
        <v>45</v>
      </c>
      <c r="C48">
        <v>0</v>
      </c>
      <c r="D48">
        <v>7</v>
      </c>
      <c r="E48">
        <f t="shared" si="7"/>
        <v>7</v>
      </c>
      <c r="F48" s="18">
        <f t="shared" si="8"/>
        <v>0</v>
      </c>
      <c r="G48">
        <v>7</v>
      </c>
    </row>
    <row r="49" spans="2:7">
      <c r="B49" t="s">
        <v>46</v>
      </c>
      <c r="C49">
        <v>1</v>
      </c>
      <c r="D49">
        <v>7</v>
      </c>
      <c r="E49">
        <f t="shared" si="7"/>
        <v>8</v>
      </c>
      <c r="F49" s="18">
        <f t="shared" si="8"/>
        <v>0.125</v>
      </c>
      <c r="G49">
        <v>8</v>
      </c>
    </row>
    <row r="50" spans="2:7">
      <c r="B50" t="s">
        <v>47</v>
      </c>
      <c r="C50">
        <v>4</v>
      </c>
      <c r="D50">
        <v>15</v>
      </c>
      <c r="E50">
        <f t="shared" si="7"/>
        <v>19</v>
      </c>
      <c r="F50" s="18">
        <f t="shared" si="8"/>
        <v>0.21052631578947367</v>
      </c>
      <c r="G50">
        <v>19</v>
      </c>
    </row>
    <row r="51" spans="2:7">
      <c r="B51" t="s">
        <v>48</v>
      </c>
      <c r="C51">
        <v>2</v>
      </c>
      <c r="D51">
        <v>7</v>
      </c>
      <c r="E51">
        <f t="shared" si="7"/>
        <v>9</v>
      </c>
      <c r="F51" s="18">
        <f t="shared" si="8"/>
        <v>0.22222222222222221</v>
      </c>
      <c r="G51">
        <v>9</v>
      </c>
    </row>
    <row r="52" spans="2:7">
      <c r="B52" t="s">
        <v>49</v>
      </c>
      <c r="C52">
        <v>3</v>
      </c>
      <c r="D52">
        <v>16</v>
      </c>
      <c r="E52">
        <f t="shared" si="7"/>
        <v>19</v>
      </c>
      <c r="F52" s="18">
        <f t="shared" si="8"/>
        <v>0.15789473684210525</v>
      </c>
      <c r="G52">
        <v>19</v>
      </c>
    </row>
    <row r="53" spans="2:7">
      <c r="B53" t="s">
        <v>50</v>
      </c>
      <c r="C53">
        <v>3</v>
      </c>
      <c r="D53">
        <v>20</v>
      </c>
      <c r="E53">
        <f t="shared" si="7"/>
        <v>23</v>
      </c>
      <c r="F53" s="18">
        <f t="shared" si="8"/>
        <v>0.13043478260869565</v>
      </c>
      <c r="G53">
        <v>23</v>
      </c>
    </row>
    <row r="54" spans="2:7">
      <c r="B54" t="s">
        <v>51</v>
      </c>
      <c r="C54">
        <v>5</v>
      </c>
      <c r="D54">
        <v>6</v>
      </c>
      <c r="E54">
        <f t="shared" si="7"/>
        <v>11</v>
      </c>
      <c r="F54" s="18">
        <f t="shared" si="8"/>
        <v>0.45454545454545453</v>
      </c>
      <c r="G54">
        <v>11</v>
      </c>
    </row>
    <row r="55" spans="2:7">
      <c r="B55" t="s">
        <v>52</v>
      </c>
      <c r="C55">
        <v>2</v>
      </c>
      <c r="D55">
        <v>9</v>
      </c>
      <c r="E55">
        <f t="shared" si="7"/>
        <v>11</v>
      </c>
      <c r="F55" s="18">
        <f t="shared" si="8"/>
        <v>0.18181818181818182</v>
      </c>
      <c r="G55">
        <v>11</v>
      </c>
    </row>
    <row r="56" spans="2:7">
      <c r="B56" t="s">
        <v>53</v>
      </c>
      <c r="C56">
        <v>3</v>
      </c>
      <c r="D56">
        <v>8</v>
      </c>
      <c r="E56">
        <f t="shared" si="7"/>
        <v>11</v>
      </c>
      <c r="F56" s="18">
        <f t="shared" si="8"/>
        <v>0.27272727272727271</v>
      </c>
      <c r="G56">
        <v>11</v>
      </c>
    </row>
    <row r="57" spans="2:7">
      <c r="B57" t="s">
        <v>54</v>
      </c>
      <c r="C57">
        <v>1</v>
      </c>
      <c r="D57">
        <v>10</v>
      </c>
      <c r="E57">
        <f t="shared" si="7"/>
        <v>11</v>
      </c>
      <c r="F57" s="18">
        <f t="shared" si="8"/>
        <v>9.0909090909090912E-2</v>
      </c>
      <c r="G57">
        <v>11</v>
      </c>
    </row>
    <row r="58" spans="2:7">
      <c r="B58" t="s">
        <v>254</v>
      </c>
      <c r="C58">
        <v>2</v>
      </c>
      <c r="D58">
        <v>11</v>
      </c>
      <c r="E58">
        <f t="shared" si="7"/>
        <v>13</v>
      </c>
      <c r="F58" s="18">
        <f t="shared" si="8"/>
        <v>0.15384615384615385</v>
      </c>
      <c r="G58">
        <v>13</v>
      </c>
    </row>
    <row r="59" spans="2:7">
      <c r="B59" t="s">
        <v>255</v>
      </c>
      <c r="C59">
        <v>3</v>
      </c>
      <c r="D59">
        <v>10</v>
      </c>
      <c r="E59">
        <f t="shared" si="7"/>
        <v>13</v>
      </c>
      <c r="F59" s="18">
        <f t="shared" si="8"/>
        <v>0.23076923076923078</v>
      </c>
      <c r="G59">
        <v>13</v>
      </c>
    </row>
    <row r="60" spans="2:7">
      <c r="B60" t="s">
        <v>256</v>
      </c>
      <c r="C60">
        <v>1</v>
      </c>
      <c r="D60">
        <v>12</v>
      </c>
      <c r="E60">
        <f t="shared" si="7"/>
        <v>13</v>
      </c>
      <c r="F60" s="18">
        <f t="shared" si="8"/>
        <v>7.6923076923076927E-2</v>
      </c>
      <c r="G60">
        <v>13</v>
      </c>
    </row>
    <row r="61" spans="2:7">
      <c r="B61" t="s">
        <v>257</v>
      </c>
      <c r="C61">
        <v>2</v>
      </c>
      <c r="D61">
        <v>15</v>
      </c>
      <c r="E61">
        <f t="shared" si="7"/>
        <v>17</v>
      </c>
      <c r="F61" s="18">
        <f t="shared" si="8"/>
        <v>0.11764705882352941</v>
      </c>
      <c r="G61">
        <v>17</v>
      </c>
    </row>
    <row r="62" spans="2:7">
      <c r="B62" s="15" t="s">
        <v>263</v>
      </c>
      <c r="C62">
        <f>SUM(C46:C61)</f>
        <v>32</v>
      </c>
      <c r="D62">
        <f t="shared" ref="D62" si="9">SUM(D46:D61)</f>
        <v>162</v>
      </c>
      <c r="E62">
        <f t="shared" ref="E62" si="10">SUM(E46:E61)</f>
        <v>194</v>
      </c>
      <c r="F62" s="18">
        <f>C62/E62</f>
        <v>0.16494845360824742</v>
      </c>
    </row>
    <row r="65" spans="2:7">
      <c r="B65" s="25" t="s">
        <v>262</v>
      </c>
      <c r="C65" s="25"/>
      <c r="D65" s="25"/>
      <c r="E65" s="25"/>
      <c r="F65" s="25"/>
    </row>
    <row r="66" spans="2:7">
      <c r="B66" s="15" t="s">
        <v>250</v>
      </c>
      <c r="C66" s="15" t="s">
        <v>251</v>
      </c>
      <c r="D66" s="15" t="s">
        <v>252</v>
      </c>
      <c r="E66" s="15" t="s">
        <v>253</v>
      </c>
      <c r="F66" s="15" t="s">
        <v>258</v>
      </c>
    </row>
    <row r="67" spans="2:7">
      <c r="B67" t="s">
        <v>43</v>
      </c>
      <c r="C67">
        <v>0</v>
      </c>
      <c r="D67">
        <v>5</v>
      </c>
      <c r="E67">
        <f>C67+D67</f>
        <v>5</v>
      </c>
      <c r="F67" s="18">
        <f>C67/E67</f>
        <v>0</v>
      </c>
      <c r="G67">
        <v>5</v>
      </c>
    </row>
    <row r="68" spans="2:7">
      <c r="B68" t="s">
        <v>44</v>
      </c>
      <c r="C68">
        <v>0</v>
      </c>
      <c r="D68">
        <v>4</v>
      </c>
      <c r="E68">
        <f t="shared" ref="E68:E82" si="11">C68+D68</f>
        <v>4</v>
      </c>
      <c r="F68" s="18">
        <f t="shared" ref="F68:F82" si="12">C68/E68</f>
        <v>0</v>
      </c>
      <c r="G68">
        <v>4</v>
      </c>
    </row>
    <row r="69" spans="2:7">
      <c r="B69" t="s">
        <v>45</v>
      </c>
      <c r="C69">
        <v>0</v>
      </c>
      <c r="D69">
        <v>7</v>
      </c>
      <c r="E69">
        <f t="shared" si="11"/>
        <v>7</v>
      </c>
      <c r="F69" s="18">
        <f t="shared" si="12"/>
        <v>0</v>
      </c>
      <c r="G69">
        <v>7</v>
      </c>
    </row>
    <row r="70" spans="2:7">
      <c r="B70" t="s">
        <v>46</v>
      </c>
      <c r="C70">
        <v>0</v>
      </c>
      <c r="D70">
        <v>8</v>
      </c>
      <c r="E70">
        <f t="shared" si="11"/>
        <v>8</v>
      </c>
      <c r="F70" s="18">
        <f t="shared" si="12"/>
        <v>0</v>
      </c>
      <c r="G70">
        <v>8</v>
      </c>
    </row>
    <row r="71" spans="2:7">
      <c r="B71" t="s">
        <v>47</v>
      </c>
      <c r="C71">
        <v>0</v>
      </c>
      <c r="D71">
        <v>19</v>
      </c>
      <c r="E71">
        <f t="shared" si="11"/>
        <v>19</v>
      </c>
      <c r="F71" s="18">
        <f t="shared" si="12"/>
        <v>0</v>
      </c>
      <c r="G71">
        <v>19</v>
      </c>
    </row>
    <row r="72" spans="2:7">
      <c r="B72" t="s">
        <v>48</v>
      </c>
      <c r="C72">
        <v>0</v>
      </c>
      <c r="D72">
        <v>9</v>
      </c>
      <c r="E72">
        <f t="shared" si="11"/>
        <v>9</v>
      </c>
      <c r="F72" s="18">
        <f t="shared" si="12"/>
        <v>0</v>
      </c>
      <c r="G72">
        <v>9</v>
      </c>
    </row>
    <row r="73" spans="2:7">
      <c r="B73" t="s">
        <v>49</v>
      </c>
      <c r="C73">
        <v>0</v>
      </c>
      <c r="D73">
        <v>19</v>
      </c>
      <c r="E73">
        <f t="shared" si="11"/>
        <v>19</v>
      </c>
      <c r="F73" s="18">
        <f t="shared" si="12"/>
        <v>0</v>
      </c>
      <c r="G73">
        <v>19</v>
      </c>
    </row>
    <row r="74" spans="2:7">
      <c r="B74" t="s">
        <v>50</v>
      </c>
      <c r="C74">
        <v>0</v>
      </c>
      <c r="D74">
        <v>23</v>
      </c>
      <c r="E74">
        <f t="shared" si="11"/>
        <v>23</v>
      </c>
      <c r="F74" s="18">
        <f t="shared" si="12"/>
        <v>0</v>
      </c>
      <c r="G74">
        <v>23</v>
      </c>
    </row>
    <row r="75" spans="2:7">
      <c r="B75" t="s">
        <v>51</v>
      </c>
      <c r="C75">
        <v>0</v>
      </c>
      <c r="D75">
        <v>11</v>
      </c>
      <c r="E75">
        <f t="shared" si="11"/>
        <v>11</v>
      </c>
      <c r="F75" s="18">
        <f t="shared" si="12"/>
        <v>0</v>
      </c>
      <c r="G75">
        <v>11</v>
      </c>
    </row>
    <row r="76" spans="2:7">
      <c r="B76" t="s">
        <v>52</v>
      </c>
      <c r="C76">
        <v>0</v>
      </c>
      <c r="D76">
        <v>11</v>
      </c>
      <c r="E76">
        <f t="shared" si="11"/>
        <v>11</v>
      </c>
      <c r="F76" s="18">
        <f t="shared" si="12"/>
        <v>0</v>
      </c>
      <c r="G76">
        <v>11</v>
      </c>
    </row>
    <row r="77" spans="2:7">
      <c r="B77" t="s">
        <v>53</v>
      </c>
      <c r="C77">
        <v>0</v>
      </c>
      <c r="D77">
        <v>11</v>
      </c>
      <c r="E77">
        <f t="shared" si="11"/>
        <v>11</v>
      </c>
      <c r="F77" s="18">
        <f t="shared" si="12"/>
        <v>0</v>
      </c>
      <c r="G77">
        <v>11</v>
      </c>
    </row>
    <row r="78" spans="2:7">
      <c r="B78" t="s">
        <v>54</v>
      </c>
      <c r="C78">
        <v>0</v>
      </c>
      <c r="D78">
        <v>11</v>
      </c>
      <c r="E78">
        <f t="shared" si="11"/>
        <v>11</v>
      </c>
      <c r="F78" s="18">
        <f t="shared" si="12"/>
        <v>0</v>
      </c>
      <c r="G78">
        <v>11</v>
      </c>
    </row>
    <row r="79" spans="2:7">
      <c r="B79" t="s">
        <v>254</v>
      </c>
      <c r="C79">
        <v>0</v>
      </c>
      <c r="D79">
        <v>13</v>
      </c>
      <c r="E79">
        <f t="shared" si="11"/>
        <v>13</v>
      </c>
      <c r="F79" s="18">
        <f t="shared" si="12"/>
        <v>0</v>
      </c>
      <c r="G79">
        <v>13</v>
      </c>
    </row>
    <row r="80" spans="2:7">
      <c r="B80" t="s">
        <v>255</v>
      </c>
      <c r="C80">
        <v>0</v>
      </c>
      <c r="D80">
        <v>13</v>
      </c>
      <c r="E80">
        <f t="shared" si="11"/>
        <v>13</v>
      </c>
      <c r="F80" s="18">
        <f t="shared" si="12"/>
        <v>0</v>
      </c>
      <c r="G80">
        <v>13</v>
      </c>
    </row>
    <row r="81" spans="2:7">
      <c r="B81" t="s">
        <v>256</v>
      </c>
      <c r="C81">
        <v>0</v>
      </c>
      <c r="D81">
        <v>13</v>
      </c>
      <c r="E81">
        <f t="shared" si="11"/>
        <v>13</v>
      </c>
      <c r="F81" s="18">
        <f t="shared" si="12"/>
        <v>0</v>
      </c>
      <c r="G81">
        <v>13</v>
      </c>
    </row>
    <row r="82" spans="2:7">
      <c r="B82" t="s">
        <v>257</v>
      </c>
      <c r="C82">
        <v>0</v>
      </c>
      <c r="D82">
        <v>17</v>
      </c>
      <c r="E82">
        <f t="shared" si="11"/>
        <v>17</v>
      </c>
      <c r="F82" s="18">
        <f t="shared" si="12"/>
        <v>0</v>
      </c>
      <c r="G82">
        <v>17</v>
      </c>
    </row>
    <row r="83" spans="2:7">
      <c r="B83" s="15" t="s">
        <v>263</v>
      </c>
      <c r="C83">
        <f>SUM(C67:C82)</f>
        <v>0</v>
      </c>
      <c r="D83">
        <f t="shared" ref="D83" si="13">SUM(D67:D82)</f>
        <v>194</v>
      </c>
      <c r="E83">
        <f t="shared" ref="E83" si="14">SUM(E67:E82)</f>
        <v>194</v>
      </c>
      <c r="F83" s="18">
        <f>C83/E83</f>
        <v>0</v>
      </c>
    </row>
    <row r="86" spans="2:7">
      <c r="E86" t="s">
        <v>264</v>
      </c>
      <c r="F86" t="s">
        <v>258</v>
      </c>
    </row>
    <row r="87" spans="2:7">
      <c r="E87">
        <v>1</v>
      </c>
      <c r="F87" s="19">
        <f>F20</f>
        <v>0.68421052631578949</v>
      </c>
    </row>
    <row r="88" spans="2:7">
      <c r="E88">
        <v>2</v>
      </c>
      <c r="F88" s="19">
        <f>F41</f>
        <v>0.41237113402061853</v>
      </c>
    </row>
    <row r="89" spans="2:7">
      <c r="E89">
        <v>3</v>
      </c>
      <c r="F89" s="19">
        <f>F62</f>
        <v>0.16494845360824742</v>
      </c>
    </row>
    <row r="90" spans="2:7">
      <c r="E90">
        <v>4</v>
      </c>
      <c r="F90" s="19">
        <f>F83</f>
        <v>0</v>
      </c>
    </row>
  </sheetData>
  <mergeCells count="4">
    <mergeCell ref="B2:F2"/>
    <mergeCell ref="B23:F23"/>
    <mergeCell ref="B44:F44"/>
    <mergeCell ref="B65:F65"/>
  </mergeCells>
  <pageMargins left="0.7" right="0.7" top="0.75" bottom="0.75" header="0.3" footer="0.3"/>
  <pageSetup paperSize="9" orientation="portrait" horizontalDpi="0" verticalDpi="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2"/>
  <sheetViews>
    <sheetView topLeftCell="A13" workbookViewId="0">
      <selection activeCell="L45" sqref="L45"/>
    </sheetView>
  </sheetViews>
  <sheetFormatPr baseColWidth="10" defaultRowHeight="15"/>
  <cols>
    <col min="3" max="3" width="11.85546875" bestFit="1" customWidth="1"/>
  </cols>
  <sheetData>
    <row r="2" spans="2:12">
      <c r="B2" t="s">
        <v>281</v>
      </c>
      <c r="C2" t="s">
        <v>282</v>
      </c>
      <c r="D2" t="s">
        <v>283</v>
      </c>
      <c r="E2" t="s">
        <v>284</v>
      </c>
      <c r="F2" t="s">
        <v>285</v>
      </c>
    </row>
    <row r="3" spans="2:12">
      <c r="B3">
        <v>1</v>
      </c>
      <c r="C3" t="s">
        <v>286</v>
      </c>
      <c r="D3" t="s">
        <v>286</v>
      </c>
      <c r="E3" t="s">
        <v>287</v>
      </c>
      <c r="F3" t="s">
        <v>286</v>
      </c>
    </row>
    <row r="4" spans="2:12">
      <c r="B4">
        <v>2</v>
      </c>
      <c r="C4" t="s">
        <v>287</v>
      </c>
      <c r="D4" t="s">
        <v>286</v>
      </c>
      <c r="E4" t="s">
        <v>286</v>
      </c>
      <c r="F4" t="s">
        <v>287</v>
      </c>
      <c r="K4" t="s">
        <v>29</v>
      </c>
      <c r="L4" t="s">
        <v>289</v>
      </c>
    </row>
    <row r="5" spans="2:12">
      <c r="B5">
        <v>3</v>
      </c>
      <c r="C5" t="s">
        <v>286</v>
      </c>
      <c r="D5" t="s">
        <v>287</v>
      </c>
      <c r="E5" t="s">
        <v>286</v>
      </c>
      <c r="F5" t="s">
        <v>286</v>
      </c>
      <c r="K5">
        <v>1</v>
      </c>
      <c r="L5">
        <f>COUNTIF(C3:C12,"Si")/10</f>
        <v>0.7</v>
      </c>
    </row>
    <row r="6" spans="2:12">
      <c r="B6">
        <v>4</v>
      </c>
      <c r="C6" t="s">
        <v>286</v>
      </c>
      <c r="D6" t="s">
        <v>288</v>
      </c>
      <c r="E6" t="s">
        <v>287</v>
      </c>
      <c r="F6" t="s">
        <v>286</v>
      </c>
      <c r="K6">
        <v>2</v>
      </c>
      <c r="L6">
        <f>COUNTIF(D3:D12,"Si")/10</f>
        <v>0.8</v>
      </c>
    </row>
    <row r="7" spans="2:12">
      <c r="B7">
        <v>5</v>
      </c>
      <c r="C7" t="s">
        <v>287</v>
      </c>
      <c r="D7" t="s">
        <v>286</v>
      </c>
      <c r="E7" t="s">
        <v>286</v>
      </c>
      <c r="F7" t="s">
        <v>286</v>
      </c>
      <c r="K7">
        <v>3</v>
      </c>
      <c r="L7">
        <f>COUNTIF(E3:E12,"Si")/10</f>
        <v>0.6</v>
      </c>
    </row>
    <row r="8" spans="2:12">
      <c r="B8">
        <v>6</v>
      </c>
      <c r="C8" t="s">
        <v>286</v>
      </c>
      <c r="D8" t="s">
        <v>286</v>
      </c>
      <c r="E8" t="s">
        <v>287</v>
      </c>
      <c r="F8" t="s">
        <v>286</v>
      </c>
      <c r="K8">
        <v>4</v>
      </c>
      <c r="L8">
        <f>COUNTIF(F3:F12,"Si")/10</f>
        <v>0.8</v>
      </c>
    </row>
    <row r="9" spans="2:12">
      <c r="B9">
        <v>7</v>
      </c>
      <c r="C9" t="s">
        <v>286</v>
      </c>
      <c r="D9" t="s">
        <v>286</v>
      </c>
      <c r="E9" t="s">
        <v>286</v>
      </c>
      <c r="F9" t="s">
        <v>287</v>
      </c>
    </row>
    <row r="10" spans="2:12">
      <c r="B10">
        <v>8</v>
      </c>
      <c r="C10" t="s">
        <v>287</v>
      </c>
      <c r="D10" t="s">
        <v>286</v>
      </c>
      <c r="E10" t="s">
        <v>286</v>
      </c>
      <c r="F10" t="s">
        <v>286</v>
      </c>
    </row>
    <row r="11" spans="2:12">
      <c r="B11">
        <v>9</v>
      </c>
      <c r="C11" t="s">
        <v>286</v>
      </c>
      <c r="D11" t="s">
        <v>286</v>
      </c>
      <c r="E11" t="s">
        <v>287</v>
      </c>
      <c r="F11" t="s">
        <v>286</v>
      </c>
    </row>
    <row r="12" spans="2:12">
      <c r="B12">
        <v>10</v>
      </c>
      <c r="C12" t="s">
        <v>286</v>
      </c>
      <c r="D12" t="s">
        <v>287</v>
      </c>
      <c r="E12" t="s">
        <v>286</v>
      </c>
      <c r="F12" t="s">
        <v>286</v>
      </c>
    </row>
  </sheetData>
  <pageMargins left="0.7" right="0.7" top="0.75" bottom="0.75" header="0.3" footer="0.3"/>
  <ignoredErrors>
    <ignoredError sqref="L6" formula="1"/>
  </ignoredErrors>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37"/>
  <sheetViews>
    <sheetView topLeftCell="D34" workbookViewId="0">
      <selection activeCell="O47" sqref="O47"/>
    </sheetView>
  </sheetViews>
  <sheetFormatPr baseColWidth="10" defaultRowHeight="15"/>
  <cols>
    <col min="2" max="2" width="14.42578125" bestFit="1" customWidth="1"/>
    <col min="3" max="3" width="32" bestFit="1" customWidth="1"/>
    <col min="4" max="4" width="31.140625" bestFit="1" customWidth="1"/>
    <col min="5" max="5" width="11.85546875" bestFit="1" customWidth="1"/>
    <col min="9" max="9" width="12.85546875" bestFit="1" customWidth="1"/>
  </cols>
  <sheetData>
    <row r="2" spans="2:13">
      <c r="C2" t="s">
        <v>303</v>
      </c>
      <c r="J2" t="s">
        <v>304</v>
      </c>
    </row>
    <row r="4" spans="2:13">
      <c r="B4" t="s">
        <v>305</v>
      </c>
      <c r="C4" t="s">
        <v>306</v>
      </c>
      <c r="D4" t="s">
        <v>307</v>
      </c>
      <c r="E4" t="s">
        <v>308</v>
      </c>
      <c r="F4" t="s">
        <v>309</v>
      </c>
      <c r="I4" t="s">
        <v>305</v>
      </c>
      <c r="J4" t="s">
        <v>306</v>
      </c>
      <c r="K4" t="s">
        <v>307</v>
      </c>
      <c r="L4" t="s">
        <v>308</v>
      </c>
      <c r="M4" t="s">
        <v>309</v>
      </c>
    </row>
    <row r="6" spans="2:13">
      <c r="B6" t="s">
        <v>310</v>
      </c>
      <c r="C6">
        <v>129</v>
      </c>
      <c r="D6">
        <v>123</v>
      </c>
      <c r="E6">
        <v>90</v>
      </c>
      <c r="F6">
        <v>230</v>
      </c>
      <c r="I6" t="s">
        <v>310</v>
      </c>
      <c r="J6">
        <v>101</v>
      </c>
      <c r="K6">
        <v>80</v>
      </c>
      <c r="L6">
        <v>71</v>
      </c>
      <c r="M6">
        <v>178</v>
      </c>
    </row>
    <row r="7" spans="2:13">
      <c r="B7" t="s">
        <v>311</v>
      </c>
      <c r="C7">
        <v>128</v>
      </c>
      <c r="D7">
        <v>120</v>
      </c>
      <c r="E7">
        <v>99</v>
      </c>
      <c r="F7">
        <v>222</v>
      </c>
      <c r="I7" t="s">
        <v>311</v>
      </c>
      <c r="J7">
        <v>112</v>
      </c>
      <c r="K7">
        <v>96</v>
      </c>
      <c r="L7">
        <v>62</v>
      </c>
      <c r="M7">
        <v>177</v>
      </c>
    </row>
    <row r="8" spans="2:13">
      <c r="B8" t="s">
        <v>312</v>
      </c>
      <c r="C8">
        <v>127</v>
      </c>
      <c r="D8">
        <v>122</v>
      </c>
      <c r="E8">
        <v>87</v>
      </c>
      <c r="F8">
        <v>211</v>
      </c>
      <c r="I8" t="s">
        <v>312</v>
      </c>
      <c r="J8">
        <v>110</v>
      </c>
      <c r="K8">
        <v>90</v>
      </c>
      <c r="L8">
        <v>58</v>
      </c>
      <c r="M8">
        <v>168</v>
      </c>
    </row>
    <row r="9" spans="2:13">
      <c r="B9" t="s">
        <v>313</v>
      </c>
      <c r="C9">
        <v>132</v>
      </c>
      <c r="D9">
        <v>124</v>
      </c>
      <c r="E9">
        <v>89</v>
      </c>
      <c r="F9">
        <v>227</v>
      </c>
      <c r="I9" t="s">
        <v>313</v>
      </c>
      <c r="J9">
        <v>115</v>
      </c>
      <c r="K9">
        <v>100</v>
      </c>
      <c r="L9">
        <v>66</v>
      </c>
      <c r="M9">
        <v>170</v>
      </c>
    </row>
    <row r="10" spans="2:13">
      <c r="B10" t="s">
        <v>314</v>
      </c>
      <c r="C10">
        <v>134</v>
      </c>
      <c r="D10">
        <v>131</v>
      </c>
      <c r="E10">
        <v>90</v>
      </c>
      <c r="F10">
        <v>225</v>
      </c>
      <c r="I10" t="s">
        <v>314</v>
      </c>
      <c r="J10">
        <v>120</v>
      </c>
      <c r="K10">
        <v>98</v>
      </c>
      <c r="L10">
        <v>77</v>
      </c>
      <c r="M10">
        <v>189</v>
      </c>
    </row>
    <row r="11" spans="2:13">
      <c r="B11" t="s">
        <v>315</v>
      </c>
      <c r="C11">
        <v>132</v>
      </c>
      <c r="D11">
        <v>128</v>
      </c>
      <c r="E11">
        <v>88</v>
      </c>
      <c r="F11">
        <v>228</v>
      </c>
      <c r="I11" t="s">
        <v>315</v>
      </c>
      <c r="J11">
        <v>100</v>
      </c>
      <c r="K11">
        <v>87</v>
      </c>
      <c r="L11">
        <v>60</v>
      </c>
      <c r="M11">
        <v>176</v>
      </c>
    </row>
    <row r="12" spans="2:13">
      <c r="B12" t="s">
        <v>316</v>
      </c>
      <c r="C12">
        <v>129</v>
      </c>
      <c r="D12">
        <v>125</v>
      </c>
      <c r="E12">
        <v>90</v>
      </c>
      <c r="F12">
        <v>224</v>
      </c>
      <c r="I12" t="s">
        <v>316</v>
      </c>
      <c r="J12">
        <v>103</v>
      </c>
      <c r="K12">
        <v>88</v>
      </c>
      <c r="L12">
        <v>55</v>
      </c>
      <c r="M12">
        <v>173</v>
      </c>
    </row>
    <row r="13" spans="2:13">
      <c r="B13" t="s">
        <v>317</v>
      </c>
      <c r="C13">
        <v>133</v>
      </c>
      <c r="D13">
        <v>124</v>
      </c>
      <c r="E13">
        <v>91</v>
      </c>
      <c r="F13">
        <v>219</v>
      </c>
      <c r="I13" t="s">
        <v>317</v>
      </c>
      <c r="J13">
        <v>111</v>
      </c>
      <c r="K13">
        <v>92</v>
      </c>
      <c r="L13">
        <v>57</v>
      </c>
      <c r="M13">
        <v>180</v>
      </c>
    </row>
    <row r="14" spans="2:13">
      <c r="B14" t="s">
        <v>318</v>
      </c>
      <c r="C14">
        <v>130</v>
      </c>
      <c r="D14">
        <v>128</v>
      </c>
      <c r="E14">
        <v>90</v>
      </c>
      <c r="F14">
        <v>222</v>
      </c>
      <c r="I14" t="s">
        <v>318</v>
      </c>
      <c r="J14">
        <v>122</v>
      </c>
      <c r="K14">
        <v>99</v>
      </c>
      <c r="L14">
        <v>63</v>
      </c>
      <c r="M14">
        <v>183</v>
      </c>
    </row>
    <row r="15" spans="2:13">
      <c r="B15" t="s">
        <v>319</v>
      </c>
      <c r="C15">
        <v>134</v>
      </c>
      <c r="D15">
        <v>131</v>
      </c>
      <c r="E15">
        <v>92</v>
      </c>
      <c r="F15">
        <v>230</v>
      </c>
      <c r="I15" t="s">
        <v>319</v>
      </c>
      <c r="J15">
        <v>99</v>
      </c>
      <c r="K15">
        <v>82</v>
      </c>
      <c r="L15">
        <v>60</v>
      </c>
      <c r="M15">
        <v>179</v>
      </c>
    </row>
    <row r="16" spans="2:13">
      <c r="B16" t="s">
        <v>320</v>
      </c>
      <c r="C16">
        <f>AVERAGE(C6:C15)</f>
        <v>130.80000000000001</v>
      </c>
      <c r="D16">
        <f>AVERAGE(D6:D15)</f>
        <v>125.6</v>
      </c>
      <c r="E16">
        <f>AVERAGE(E6:E15)</f>
        <v>90.6</v>
      </c>
      <c r="F16">
        <f>AVERAGE(F6:F15)</f>
        <v>223.8</v>
      </c>
      <c r="I16" t="s">
        <v>320</v>
      </c>
      <c r="J16">
        <f>AVERAGE(J6:J15)</f>
        <v>109.3</v>
      </c>
      <c r="K16">
        <f>AVERAGE(K6:K15)</f>
        <v>91.2</v>
      </c>
      <c r="L16">
        <f>AVERAGE(L6:L15)</f>
        <v>62.9</v>
      </c>
      <c r="M16">
        <f>AVERAGE(M6:M15)</f>
        <v>177.3</v>
      </c>
    </row>
    <row r="18" spans="2:5">
      <c r="B18" t="s">
        <v>321</v>
      </c>
      <c r="C18">
        <f>SUM(C6:C15)</f>
        <v>1308</v>
      </c>
    </row>
    <row r="20" spans="2:5" ht="30">
      <c r="B20" s="2" t="s">
        <v>322</v>
      </c>
      <c r="C20">
        <f>(1/10)*C18</f>
        <v>130.80000000000001</v>
      </c>
    </row>
    <row r="25" spans="2:5">
      <c r="B25" t="s">
        <v>323</v>
      </c>
      <c r="C25" t="s">
        <v>324</v>
      </c>
      <c r="D25" t="s">
        <v>325</v>
      </c>
      <c r="E25" t="s">
        <v>327</v>
      </c>
    </row>
    <row r="26" spans="2:5">
      <c r="B26" t="s">
        <v>306</v>
      </c>
      <c r="C26">
        <f>C16</f>
        <v>130.80000000000001</v>
      </c>
      <c r="D26">
        <f>J16</f>
        <v>109.3</v>
      </c>
      <c r="E26" s="22">
        <f>D26/C26</f>
        <v>0.83562691131498457</v>
      </c>
    </row>
    <row r="27" spans="2:5">
      <c r="B27" t="s">
        <v>307</v>
      </c>
      <c r="C27">
        <f>D16</f>
        <v>125.6</v>
      </c>
      <c r="D27">
        <f>K16</f>
        <v>91.2</v>
      </c>
      <c r="E27" s="22">
        <f t="shared" ref="E27:E29" si="0">D27/C27</f>
        <v>0.72611464968152872</v>
      </c>
    </row>
    <row r="28" spans="2:5">
      <c r="B28" t="s">
        <v>308</v>
      </c>
      <c r="C28">
        <f>E16</f>
        <v>90.6</v>
      </c>
      <c r="D28">
        <f>L16</f>
        <v>62.9</v>
      </c>
      <c r="E28" s="22">
        <f t="shared" si="0"/>
        <v>0.69426048565121412</v>
      </c>
    </row>
    <row r="29" spans="2:5">
      <c r="B29" t="s">
        <v>309</v>
      </c>
      <c r="C29">
        <f>F16</f>
        <v>223.8</v>
      </c>
      <c r="D29">
        <f>M16</f>
        <v>177.3</v>
      </c>
      <c r="E29" s="22">
        <f t="shared" si="0"/>
        <v>0.79222520107238603</v>
      </c>
    </row>
    <row r="33" spans="4:5">
      <c r="D33" t="s">
        <v>29</v>
      </c>
      <c r="E33" t="s">
        <v>326</v>
      </c>
    </row>
    <row r="34" spans="4:5">
      <c r="D34">
        <v>1</v>
      </c>
      <c r="E34" s="22">
        <f>E26</f>
        <v>0.83562691131498457</v>
      </c>
    </row>
    <row r="35" spans="4:5">
      <c r="D35">
        <v>2</v>
      </c>
      <c r="E35" s="22">
        <f>E27</f>
        <v>0.72611464968152872</v>
      </c>
    </row>
    <row r="36" spans="4:5">
      <c r="D36">
        <v>3</v>
      </c>
      <c r="E36" s="22">
        <f>E28</f>
        <v>0.69426048565121412</v>
      </c>
    </row>
    <row r="37" spans="4:5">
      <c r="D37">
        <v>4</v>
      </c>
      <c r="E37" s="22">
        <f>E29</f>
        <v>0.79222520107238603</v>
      </c>
    </row>
  </sheetData>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3:K130"/>
  <sheetViews>
    <sheetView showGridLines="0" topLeftCell="A21" zoomScale="51" zoomScaleNormal="51" workbookViewId="0">
      <selection activeCell="C36" sqref="C36:I51"/>
    </sheetView>
  </sheetViews>
  <sheetFormatPr baseColWidth="10" defaultRowHeight="15"/>
  <cols>
    <col min="4" max="5" width="18.42578125" bestFit="1" customWidth="1"/>
    <col min="6" max="6" width="38.140625" bestFit="1" customWidth="1"/>
    <col min="7" max="7" width="12.42578125" bestFit="1" customWidth="1"/>
    <col min="8" max="8" width="16.140625" bestFit="1" customWidth="1"/>
    <col min="9" max="9" width="11.85546875" bestFit="1" customWidth="1"/>
  </cols>
  <sheetData>
    <row r="3" spans="3:9">
      <c r="C3" s="3" t="s">
        <v>39</v>
      </c>
      <c r="D3" s="3">
        <v>1</v>
      </c>
    </row>
    <row r="5" spans="3:9">
      <c r="C5" s="3" t="s">
        <v>13</v>
      </c>
      <c r="D5" s="3" t="s">
        <v>0</v>
      </c>
      <c r="E5" s="3" t="s">
        <v>29</v>
      </c>
      <c r="F5" s="3" t="s">
        <v>1</v>
      </c>
      <c r="G5" s="3" t="s">
        <v>28</v>
      </c>
      <c r="H5" s="3" t="s">
        <v>24</v>
      </c>
      <c r="I5" s="3" t="s">
        <v>25</v>
      </c>
    </row>
    <row r="6" spans="3:9">
      <c r="C6" s="3">
        <v>1</v>
      </c>
      <c r="D6" s="3">
        <v>1</v>
      </c>
      <c r="E6" s="3"/>
      <c r="F6" s="4" t="s">
        <v>3</v>
      </c>
      <c r="G6" s="3"/>
      <c r="H6" s="3">
        <v>3</v>
      </c>
      <c r="I6" s="3">
        <v>15</v>
      </c>
    </row>
    <row r="7" spans="3:9">
      <c r="C7" s="3"/>
      <c r="D7" s="3"/>
      <c r="E7" s="3">
        <v>1</v>
      </c>
      <c r="F7" s="4" t="s">
        <v>30</v>
      </c>
      <c r="G7" s="3" t="s">
        <v>34</v>
      </c>
      <c r="H7" s="3"/>
      <c r="I7" s="3">
        <v>1</v>
      </c>
    </row>
    <row r="8" spans="3:9">
      <c r="C8" s="3"/>
      <c r="D8" s="3"/>
      <c r="E8" s="3">
        <v>2</v>
      </c>
      <c r="F8" s="4" t="s">
        <v>31</v>
      </c>
      <c r="G8" s="3" t="s">
        <v>35</v>
      </c>
      <c r="H8" s="3"/>
      <c r="I8" s="3">
        <v>2</v>
      </c>
    </row>
    <row r="9" spans="3:9">
      <c r="C9" s="3"/>
      <c r="D9" s="3"/>
      <c r="E9" s="3">
        <v>3</v>
      </c>
      <c r="F9" s="4" t="s">
        <v>32</v>
      </c>
      <c r="G9" s="3" t="s">
        <v>36</v>
      </c>
      <c r="H9" s="3"/>
      <c r="I9" s="3">
        <v>10</v>
      </c>
    </row>
    <row r="10" spans="3:9">
      <c r="C10" s="3"/>
      <c r="D10" s="3"/>
      <c r="E10" s="3">
        <v>4</v>
      </c>
      <c r="F10" s="4" t="s">
        <v>33</v>
      </c>
      <c r="G10" s="3" t="s">
        <v>37</v>
      </c>
      <c r="H10" s="3"/>
      <c r="I10" s="3">
        <v>2</v>
      </c>
    </row>
    <row r="11" spans="3:9">
      <c r="C11" s="9"/>
      <c r="D11" s="9"/>
      <c r="E11" s="9"/>
      <c r="F11" s="10"/>
      <c r="G11" s="11"/>
      <c r="H11" s="3" t="s">
        <v>38</v>
      </c>
      <c r="I11" s="3">
        <f>SUM(I7:I10)</f>
        <v>15</v>
      </c>
    </row>
    <row r="12" spans="3:9">
      <c r="F12" s="1"/>
      <c r="G12" s="5"/>
    </row>
    <row r="13" spans="3:9">
      <c r="C13" s="3" t="s">
        <v>39</v>
      </c>
      <c r="D13" s="3">
        <v>2</v>
      </c>
      <c r="F13" s="1"/>
    </row>
    <row r="14" spans="3:9">
      <c r="F14" s="1"/>
    </row>
    <row r="15" spans="3:9">
      <c r="C15" s="3" t="s">
        <v>13</v>
      </c>
      <c r="D15" s="3" t="s">
        <v>0</v>
      </c>
      <c r="E15" s="3" t="s">
        <v>29</v>
      </c>
      <c r="F15" s="3" t="s">
        <v>1</v>
      </c>
      <c r="G15" s="3" t="s">
        <v>28</v>
      </c>
      <c r="H15" s="3" t="s">
        <v>24</v>
      </c>
      <c r="I15" s="3" t="s">
        <v>25</v>
      </c>
    </row>
    <row r="16" spans="3:9">
      <c r="C16" s="3">
        <v>2</v>
      </c>
      <c r="D16" s="3">
        <v>2</v>
      </c>
      <c r="E16" s="3"/>
      <c r="F16" s="4" t="s">
        <v>4</v>
      </c>
      <c r="G16" s="3"/>
      <c r="H16" s="3">
        <v>1</v>
      </c>
      <c r="I16" s="3">
        <v>5</v>
      </c>
    </row>
    <row r="17" spans="3:11">
      <c r="C17" s="3"/>
      <c r="D17" s="3"/>
      <c r="E17" s="3">
        <v>1</v>
      </c>
      <c r="F17" s="4" t="s">
        <v>30</v>
      </c>
      <c r="G17" s="3" t="s">
        <v>34</v>
      </c>
      <c r="H17" s="3"/>
      <c r="I17" s="3">
        <v>1</v>
      </c>
    </row>
    <row r="18" spans="3:11">
      <c r="C18" s="3"/>
      <c r="D18" s="3"/>
      <c r="E18" s="3">
        <v>2</v>
      </c>
      <c r="F18" s="4" t="s">
        <v>31</v>
      </c>
      <c r="G18" s="3" t="s">
        <v>35</v>
      </c>
      <c r="H18" s="3"/>
      <c r="I18" s="3">
        <v>1</v>
      </c>
    </row>
    <row r="19" spans="3:11">
      <c r="C19" s="3"/>
      <c r="D19" s="3"/>
      <c r="E19" s="3">
        <v>3</v>
      </c>
      <c r="F19" s="4" t="s">
        <v>32</v>
      </c>
      <c r="G19" s="3" t="s">
        <v>36</v>
      </c>
      <c r="H19" s="3"/>
      <c r="I19" s="3">
        <v>2</v>
      </c>
    </row>
    <row r="20" spans="3:11">
      <c r="C20" s="3"/>
      <c r="D20" s="3"/>
      <c r="E20" s="3">
        <v>4</v>
      </c>
      <c r="F20" s="4" t="s">
        <v>33</v>
      </c>
      <c r="G20" s="3" t="s">
        <v>37</v>
      </c>
      <c r="H20" s="3"/>
      <c r="I20" s="3">
        <v>1</v>
      </c>
    </row>
    <row r="21" spans="3:11">
      <c r="C21" s="3"/>
      <c r="D21" s="3"/>
      <c r="E21" s="3"/>
      <c r="F21" s="4"/>
      <c r="G21" s="3"/>
      <c r="H21" s="3"/>
      <c r="I21" s="3"/>
    </row>
    <row r="22" spans="3:11">
      <c r="C22" s="3">
        <v>3</v>
      </c>
      <c r="D22" s="3">
        <v>3</v>
      </c>
      <c r="E22" s="3"/>
      <c r="F22" s="4" t="s">
        <v>5</v>
      </c>
      <c r="G22" s="3"/>
      <c r="H22" s="3">
        <v>2</v>
      </c>
      <c r="I22" s="3">
        <v>5</v>
      </c>
    </row>
    <row r="23" spans="3:11">
      <c r="C23" s="3"/>
      <c r="D23" s="3"/>
      <c r="E23" s="3">
        <v>1</v>
      </c>
      <c r="F23" s="4" t="s">
        <v>30</v>
      </c>
      <c r="G23" s="3" t="s">
        <v>34</v>
      </c>
      <c r="H23" s="3"/>
      <c r="I23" s="3">
        <v>1</v>
      </c>
    </row>
    <row r="24" spans="3:11">
      <c r="C24" s="3"/>
      <c r="D24" s="3"/>
      <c r="E24" s="3">
        <v>2</v>
      </c>
      <c r="F24" s="4" t="s">
        <v>31</v>
      </c>
      <c r="G24" s="3" t="s">
        <v>35</v>
      </c>
      <c r="H24" s="3"/>
      <c r="I24" s="3">
        <v>1</v>
      </c>
    </row>
    <row r="25" spans="3:11">
      <c r="C25" s="3"/>
      <c r="D25" s="3"/>
      <c r="E25" s="3">
        <v>3</v>
      </c>
      <c r="F25" s="4" t="s">
        <v>32</v>
      </c>
      <c r="G25" s="3" t="s">
        <v>36</v>
      </c>
      <c r="H25" s="3"/>
      <c r="I25" s="3">
        <v>2</v>
      </c>
    </row>
    <row r="26" spans="3:11">
      <c r="C26" s="3"/>
      <c r="D26" s="3"/>
      <c r="E26" s="3">
        <v>4</v>
      </c>
      <c r="F26" s="4" t="s">
        <v>33</v>
      </c>
      <c r="G26" s="3" t="s">
        <v>37</v>
      </c>
      <c r="H26" s="3"/>
      <c r="I26" s="3">
        <v>1</v>
      </c>
    </row>
    <row r="27" spans="3:11">
      <c r="C27" s="3"/>
      <c r="D27" s="3"/>
      <c r="E27" s="3"/>
      <c r="F27" s="4"/>
      <c r="G27" s="3"/>
      <c r="H27" s="3"/>
      <c r="I27" s="3"/>
    </row>
    <row r="28" spans="3:11" ht="14.25" customHeight="1">
      <c r="C28" s="3">
        <v>4</v>
      </c>
      <c r="D28" s="3">
        <v>14</v>
      </c>
      <c r="E28" s="3"/>
      <c r="F28" s="4" t="s">
        <v>12</v>
      </c>
      <c r="G28" s="3"/>
      <c r="H28" s="3">
        <v>3</v>
      </c>
      <c r="I28" s="3">
        <v>5</v>
      </c>
      <c r="K28">
        <v>1</v>
      </c>
    </row>
    <row r="29" spans="3:11" ht="14.25" customHeight="1">
      <c r="C29" s="3"/>
      <c r="D29" s="3"/>
      <c r="E29" s="3">
        <v>1</v>
      </c>
      <c r="F29" s="4" t="s">
        <v>30</v>
      </c>
      <c r="G29" s="3" t="s">
        <v>34</v>
      </c>
      <c r="H29" s="3"/>
      <c r="I29" s="3">
        <v>1</v>
      </c>
    </row>
    <row r="30" spans="3:11" ht="14.25" customHeight="1">
      <c r="C30" s="3"/>
      <c r="D30" s="3"/>
      <c r="E30" s="3">
        <v>2</v>
      </c>
      <c r="F30" s="4" t="s">
        <v>31</v>
      </c>
      <c r="G30" s="3" t="s">
        <v>35</v>
      </c>
      <c r="H30" s="3"/>
      <c r="I30" s="3">
        <v>1</v>
      </c>
    </row>
    <row r="31" spans="3:11" ht="14.25" customHeight="1">
      <c r="C31" s="3"/>
      <c r="D31" s="3"/>
      <c r="E31" s="3">
        <v>3</v>
      </c>
      <c r="F31" s="4" t="s">
        <v>32</v>
      </c>
      <c r="G31" s="3" t="s">
        <v>36</v>
      </c>
      <c r="H31" s="3"/>
      <c r="I31" s="3">
        <v>2</v>
      </c>
    </row>
    <row r="32" spans="3:11" ht="14.25" customHeight="1">
      <c r="C32" s="3"/>
      <c r="D32" s="3"/>
      <c r="E32" s="3">
        <v>4</v>
      </c>
      <c r="F32" s="4" t="s">
        <v>33</v>
      </c>
      <c r="G32" s="3" t="s">
        <v>37</v>
      </c>
      <c r="H32" s="3"/>
      <c r="I32" s="3">
        <v>1</v>
      </c>
    </row>
    <row r="33" spans="3:9" ht="14.25" customHeight="1">
      <c r="H33" s="3" t="s">
        <v>38</v>
      </c>
      <c r="I33" s="3">
        <f>SUM(I29:I32,I17:I20,I23:I26)</f>
        <v>15</v>
      </c>
    </row>
    <row r="34" spans="3:9" ht="14.25" customHeight="1"/>
    <row r="35" spans="3:9" ht="14.25" customHeight="1"/>
    <row r="36" spans="3:9" ht="14.25" customHeight="1">
      <c r="C36" s="3" t="s">
        <v>39</v>
      </c>
      <c r="D36" s="3">
        <v>3</v>
      </c>
    </row>
    <row r="37" spans="3:9" ht="14.25" customHeight="1">
      <c r="C37" s="5"/>
      <c r="D37" s="5"/>
    </row>
    <row r="38" spans="3:9">
      <c r="C38" s="3" t="s">
        <v>13</v>
      </c>
      <c r="D38" s="3" t="s">
        <v>0</v>
      </c>
      <c r="E38" s="3" t="s">
        <v>29</v>
      </c>
      <c r="F38" s="3" t="s">
        <v>1</v>
      </c>
      <c r="G38" s="3" t="s">
        <v>28</v>
      </c>
      <c r="H38" s="3" t="s">
        <v>24</v>
      </c>
      <c r="I38" s="3" t="s">
        <v>25</v>
      </c>
    </row>
    <row r="39" spans="3:9">
      <c r="C39" s="3">
        <v>5</v>
      </c>
      <c r="D39" s="3">
        <v>10</v>
      </c>
      <c r="E39" s="3"/>
      <c r="F39" s="4" t="s">
        <v>21</v>
      </c>
      <c r="G39" s="3"/>
      <c r="H39" s="3">
        <v>2</v>
      </c>
      <c r="I39" s="3">
        <v>10</v>
      </c>
    </row>
    <row r="40" spans="3:9">
      <c r="C40" s="3"/>
      <c r="D40" s="3"/>
      <c r="E40" s="3">
        <v>1</v>
      </c>
      <c r="F40" s="4" t="s">
        <v>30</v>
      </c>
      <c r="G40" s="3" t="s">
        <v>34</v>
      </c>
      <c r="H40" s="3"/>
      <c r="I40" s="3">
        <v>1</v>
      </c>
    </row>
    <row r="41" spans="3:9">
      <c r="C41" s="3"/>
      <c r="D41" s="3"/>
      <c r="E41" s="3">
        <v>2</v>
      </c>
      <c r="F41" s="4" t="s">
        <v>31</v>
      </c>
      <c r="G41" s="3" t="s">
        <v>35</v>
      </c>
      <c r="H41" s="3"/>
      <c r="I41" s="3">
        <v>2</v>
      </c>
    </row>
    <row r="42" spans="3:9">
      <c r="C42" s="3"/>
      <c r="D42" s="3"/>
      <c r="E42" s="3">
        <v>3</v>
      </c>
      <c r="F42" s="4" t="s">
        <v>32</v>
      </c>
      <c r="G42" s="3" t="s">
        <v>36</v>
      </c>
      <c r="H42" s="3"/>
      <c r="I42" s="3">
        <v>5</v>
      </c>
    </row>
    <row r="43" spans="3:9">
      <c r="C43" s="3"/>
      <c r="D43" s="3"/>
      <c r="E43" s="3">
        <v>4</v>
      </c>
      <c r="F43" s="4" t="s">
        <v>33</v>
      </c>
      <c r="G43" s="3" t="s">
        <v>37</v>
      </c>
      <c r="H43" s="3"/>
      <c r="I43" s="3">
        <v>2</v>
      </c>
    </row>
    <row r="44" spans="3:9">
      <c r="C44" s="3"/>
      <c r="D44" s="3"/>
      <c r="E44" s="3"/>
      <c r="F44" s="4"/>
      <c r="G44" s="3"/>
      <c r="H44" s="3"/>
      <c r="I44" s="3"/>
    </row>
    <row r="45" spans="3:9">
      <c r="C45" s="3">
        <v>6</v>
      </c>
      <c r="D45" s="3">
        <v>9</v>
      </c>
      <c r="E45" s="3"/>
      <c r="F45" s="4" t="s">
        <v>11</v>
      </c>
      <c r="G45" s="3"/>
      <c r="H45" s="3">
        <v>3</v>
      </c>
      <c r="I45" s="3">
        <v>5</v>
      </c>
    </row>
    <row r="46" spans="3:9">
      <c r="C46" s="3"/>
      <c r="D46" s="3"/>
      <c r="E46" s="3">
        <v>1</v>
      </c>
      <c r="F46" s="4" t="s">
        <v>30</v>
      </c>
      <c r="G46" s="3" t="s">
        <v>34</v>
      </c>
      <c r="H46" s="3"/>
      <c r="I46" s="3">
        <v>1</v>
      </c>
    </row>
    <row r="47" spans="3:9">
      <c r="C47" s="3"/>
      <c r="D47" s="3"/>
      <c r="E47" s="3">
        <v>2</v>
      </c>
      <c r="F47" s="4" t="s">
        <v>31</v>
      </c>
      <c r="G47" s="3" t="s">
        <v>35</v>
      </c>
      <c r="H47" s="3"/>
      <c r="I47" s="3">
        <v>1</v>
      </c>
    </row>
    <row r="48" spans="3:9">
      <c r="C48" s="3"/>
      <c r="D48" s="3"/>
      <c r="E48" s="3">
        <v>3</v>
      </c>
      <c r="F48" s="4" t="s">
        <v>32</v>
      </c>
      <c r="G48" s="3" t="s">
        <v>36</v>
      </c>
      <c r="H48" s="3"/>
      <c r="I48" s="3">
        <v>2</v>
      </c>
    </row>
    <row r="49" spans="3:9">
      <c r="C49" s="3"/>
      <c r="D49" s="3"/>
      <c r="E49" s="3">
        <v>4</v>
      </c>
      <c r="F49" s="4" t="s">
        <v>33</v>
      </c>
      <c r="G49" s="3" t="s">
        <v>37</v>
      </c>
      <c r="H49" s="3"/>
      <c r="I49" s="3">
        <v>1</v>
      </c>
    </row>
    <row r="50" spans="3:9">
      <c r="C50" s="3"/>
      <c r="D50" s="3"/>
      <c r="E50" s="3"/>
      <c r="F50" s="4"/>
      <c r="G50" s="3"/>
      <c r="H50" s="3"/>
      <c r="I50" s="3"/>
    </row>
    <row r="51" spans="3:9">
      <c r="F51" s="1"/>
      <c r="H51" s="3" t="s">
        <v>38</v>
      </c>
      <c r="I51" s="3">
        <f>SUM(I40:I43,I46:I49)</f>
        <v>15</v>
      </c>
    </row>
    <row r="52" spans="3:9">
      <c r="F52" s="1"/>
      <c r="H52" s="5"/>
      <c r="I52" s="5"/>
    </row>
    <row r="53" spans="3:9">
      <c r="F53" s="1"/>
      <c r="H53" s="5"/>
      <c r="I53" s="5"/>
    </row>
    <row r="54" spans="3:9">
      <c r="C54" s="3" t="s">
        <v>39</v>
      </c>
      <c r="D54" s="3">
        <v>4</v>
      </c>
      <c r="F54" s="1"/>
      <c r="H54" s="5"/>
      <c r="I54" s="5"/>
    </row>
    <row r="55" spans="3:9">
      <c r="F55" s="1"/>
    </row>
    <row r="56" spans="3:9">
      <c r="C56" s="3" t="s">
        <v>13</v>
      </c>
      <c r="D56" s="3" t="s">
        <v>0</v>
      </c>
      <c r="E56" s="3" t="s">
        <v>29</v>
      </c>
      <c r="F56" s="3" t="s">
        <v>1</v>
      </c>
      <c r="G56" s="3" t="s">
        <v>28</v>
      </c>
      <c r="H56" s="3" t="s">
        <v>24</v>
      </c>
      <c r="I56" s="3" t="s">
        <v>25</v>
      </c>
    </row>
    <row r="57" spans="3:9">
      <c r="C57" s="3">
        <v>7</v>
      </c>
      <c r="D57" s="3">
        <v>11</v>
      </c>
      <c r="E57" s="3"/>
      <c r="F57" s="4" t="s">
        <v>22</v>
      </c>
      <c r="G57" s="3"/>
      <c r="H57" s="3">
        <v>3</v>
      </c>
      <c r="I57" s="3">
        <v>15</v>
      </c>
    </row>
    <row r="58" spans="3:9">
      <c r="C58" s="3"/>
      <c r="D58" s="3"/>
      <c r="E58" s="3">
        <v>1</v>
      </c>
      <c r="F58" s="4" t="s">
        <v>30</v>
      </c>
      <c r="G58" s="3" t="s">
        <v>34</v>
      </c>
      <c r="H58" s="3"/>
      <c r="I58" s="3">
        <v>2</v>
      </c>
    </row>
    <row r="59" spans="3:9">
      <c r="C59" s="3"/>
      <c r="D59" s="3"/>
      <c r="E59" s="3">
        <v>2</v>
      </c>
      <c r="F59" s="4" t="s">
        <v>31</v>
      </c>
      <c r="G59" s="3" t="s">
        <v>35</v>
      </c>
      <c r="H59" s="3"/>
      <c r="I59" s="3">
        <v>2</v>
      </c>
    </row>
    <row r="60" spans="3:9">
      <c r="C60" s="3"/>
      <c r="D60" s="3"/>
      <c r="E60" s="3">
        <v>3</v>
      </c>
      <c r="F60" s="4" t="s">
        <v>32</v>
      </c>
      <c r="G60" s="3" t="s">
        <v>36</v>
      </c>
      <c r="H60" s="3"/>
      <c r="I60" s="3">
        <v>9</v>
      </c>
    </row>
    <row r="61" spans="3:9">
      <c r="C61" s="3"/>
      <c r="D61" s="3"/>
      <c r="E61" s="3">
        <v>4</v>
      </c>
      <c r="F61" s="4" t="s">
        <v>33</v>
      </c>
      <c r="G61" s="3" t="s">
        <v>37</v>
      </c>
      <c r="H61" s="3"/>
      <c r="I61" s="3">
        <v>2</v>
      </c>
    </row>
    <row r="62" spans="3:9">
      <c r="F62" s="1"/>
      <c r="H62" s="3" t="s">
        <v>38</v>
      </c>
      <c r="I62" s="3">
        <f>SUM(I58:I61)</f>
        <v>15</v>
      </c>
    </row>
    <row r="65" spans="3:9">
      <c r="C65" s="3" t="s">
        <v>39</v>
      </c>
      <c r="D65" s="3">
        <v>5</v>
      </c>
      <c r="F65" s="1"/>
    </row>
    <row r="66" spans="3:9">
      <c r="F66" s="1"/>
    </row>
    <row r="67" spans="3:9">
      <c r="C67" s="3" t="s">
        <v>13</v>
      </c>
      <c r="D67" s="3" t="s">
        <v>0</v>
      </c>
      <c r="E67" s="3" t="s">
        <v>29</v>
      </c>
      <c r="F67" s="3" t="s">
        <v>1</v>
      </c>
      <c r="G67" s="3" t="s">
        <v>28</v>
      </c>
      <c r="H67" s="3" t="s">
        <v>24</v>
      </c>
      <c r="I67" s="3" t="s">
        <v>25</v>
      </c>
    </row>
    <row r="68" spans="3:9">
      <c r="C68" s="3">
        <v>8</v>
      </c>
      <c r="D68" s="3">
        <v>13</v>
      </c>
      <c r="E68" s="3"/>
      <c r="F68" s="4" t="s">
        <v>23</v>
      </c>
      <c r="G68" s="3"/>
      <c r="H68" s="3">
        <v>3</v>
      </c>
      <c r="I68" s="3">
        <v>15</v>
      </c>
    </row>
    <row r="69" spans="3:9">
      <c r="C69" s="3"/>
      <c r="D69" s="3"/>
      <c r="E69" s="3">
        <v>1</v>
      </c>
      <c r="F69" s="4" t="s">
        <v>30</v>
      </c>
      <c r="G69" s="3" t="s">
        <v>34</v>
      </c>
      <c r="H69" s="3"/>
      <c r="I69" s="3">
        <v>2</v>
      </c>
    </row>
    <row r="70" spans="3:9">
      <c r="C70" s="3"/>
      <c r="D70" s="3"/>
      <c r="E70" s="3">
        <v>2</v>
      </c>
      <c r="F70" s="4" t="s">
        <v>31</v>
      </c>
      <c r="G70" s="3" t="s">
        <v>35</v>
      </c>
      <c r="H70" s="3"/>
      <c r="I70" s="3">
        <v>2</v>
      </c>
    </row>
    <row r="71" spans="3:9">
      <c r="C71" s="3"/>
      <c r="D71" s="3"/>
      <c r="E71" s="3">
        <v>3</v>
      </c>
      <c r="F71" s="4" t="s">
        <v>32</v>
      </c>
      <c r="G71" s="3" t="s">
        <v>36</v>
      </c>
      <c r="H71" s="3"/>
      <c r="I71" s="3">
        <v>9</v>
      </c>
    </row>
    <row r="72" spans="3:9">
      <c r="C72" s="3"/>
      <c r="D72" s="3"/>
      <c r="E72" s="3">
        <v>4</v>
      </c>
      <c r="F72" s="4" t="s">
        <v>33</v>
      </c>
      <c r="G72" s="3" t="s">
        <v>37</v>
      </c>
      <c r="H72" s="3"/>
      <c r="I72" s="3">
        <v>2</v>
      </c>
    </row>
    <row r="73" spans="3:9">
      <c r="F73" s="1"/>
      <c r="H73" s="3" t="s">
        <v>38</v>
      </c>
      <c r="I73" s="3">
        <f>SUM(I69:I72)</f>
        <v>15</v>
      </c>
    </row>
    <row r="74" spans="3:9">
      <c r="F74" s="1"/>
    </row>
    <row r="75" spans="3:9">
      <c r="C75" s="3" t="s">
        <v>39</v>
      </c>
      <c r="D75" s="3">
        <v>6</v>
      </c>
      <c r="F75" s="1"/>
    </row>
    <row r="76" spans="3:9" s="5" customFormat="1">
      <c r="C76" s="7"/>
      <c r="D76" s="7"/>
      <c r="F76" s="8"/>
    </row>
    <row r="77" spans="3:9">
      <c r="C77" s="3" t="s">
        <v>13</v>
      </c>
      <c r="D77" s="3" t="s">
        <v>0</v>
      </c>
      <c r="E77" s="3" t="s">
        <v>29</v>
      </c>
      <c r="F77" s="3" t="s">
        <v>1</v>
      </c>
      <c r="G77" s="3" t="s">
        <v>28</v>
      </c>
      <c r="H77" s="3" t="s">
        <v>24</v>
      </c>
      <c r="I77" s="3" t="s">
        <v>25</v>
      </c>
    </row>
    <row r="78" spans="3:9">
      <c r="C78" s="3">
        <v>9</v>
      </c>
      <c r="D78" s="3">
        <v>4</v>
      </c>
      <c r="E78" s="3"/>
      <c r="F78" s="4" t="s">
        <v>6</v>
      </c>
      <c r="G78" s="3"/>
      <c r="H78" s="3">
        <v>1</v>
      </c>
      <c r="I78" s="3">
        <v>4</v>
      </c>
    </row>
    <row r="79" spans="3:9">
      <c r="C79" s="3"/>
      <c r="D79" s="3"/>
      <c r="E79" s="3">
        <v>1</v>
      </c>
      <c r="F79" s="4" t="s">
        <v>30</v>
      </c>
      <c r="G79" s="3" t="s">
        <v>34</v>
      </c>
      <c r="H79" s="3"/>
      <c r="I79" s="3">
        <v>1</v>
      </c>
    </row>
    <row r="80" spans="3:9">
      <c r="C80" s="3"/>
      <c r="D80" s="3"/>
      <c r="E80" s="3">
        <v>2</v>
      </c>
      <c r="F80" s="4" t="s">
        <v>31</v>
      </c>
      <c r="G80" s="3" t="s">
        <v>35</v>
      </c>
      <c r="H80" s="3"/>
      <c r="I80" s="3">
        <v>1</v>
      </c>
    </row>
    <row r="81" spans="3:11">
      <c r="C81" s="3"/>
      <c r="D81" s="3"/>
      <c r="E81" s="3">
        <v>3</v>
      </c>
      <c r="F81" s="4" t="s">
        <v>32</v>
      </c>
      <c r="G81" s="3" t="s">
        <v>36</v>
      </c>
      <c r="H81" s="3"/>
      <c r="I81" s="3">
        <v>1</v>
      </c>
    </row>
    <row r="82" spans="3:11">
      <c r="C82" s="3"/>
      <c r="D82" s="3"/>
      <c r="E82" s="3">
        <v>4</v>
      </c>
      <c r="F82" s="4" t="s">
        <v>33</v>
      </c>
      <c r="G82" s="3" t="s">
        <v>37</v>
      </c>
      <c r="H82" s="3"/>
      <c r="I82" s="3">
        <v>1</v>
      </c>
      <c r="K82">
        <v>1</v>
      </c>
    </row>
    <row r="83" spans="3:11">
      <c r="C83" s="3"/>
      <c r="D83" s="3"/>
      <c r="E83" s="3"/>
      <c r="F83" s="4"/>
      <c r="G83" s="3"/>
      <c r="H83" s="3"/>
      <c r="I83" s="3"/>
    </row>
    <row r="84" spans="3:11">
      <c r="C84" s="3">
        <v>10</v>
      </c>
      <c r="D84" s="3">
        <v>5</v>
      </c>
      <c r="E84" s="3"/>
      <c r="F84" s="4" t="s">
        <v>7</v>
      </c>
      <c r="G84" s="3"/>
      <c r="H84" s="3">
        <v>2</v>
      </c>
      <c r="I84" s="3">
        <v>3</v>
      </c>
    </row>
    <row r="85" spans="3:11">
      <c r="C85" s="3"/>
      <c r="D85" s="3"/>
      <c r="E85" s="3">
        <v>1</v>
      </c>
      <c r="F85" s="4" t="s">
        <v>30</v>
      </c>
      <c r="G85" s="3" t="s">
        <v>34</v>
      </c>
      <c r="H85" s="3"/>
      <c r="I85" s="3">
        <v>0.5</v>
      </c>
    </row>
    <row r="86" spans="3:11">
      <c r="C86" s="3"/>
      <c r="D86" s="3"/>
      <c r="E86" s="3">
        <v>2</v>
      </c>
      <c r="F86" s="4" t="s">
        <v>31</v>
      </c>
      <c r="G86" s="3" t="s">
        <v>35</v>
      </c>
      <c r="H86" s="3"/>
      <c r="I86" s="3">
        <v>0.5</v>
      </c>
    </row>
    <row r="87" spans="3:11">
      <c r="C87" s="3"/>
      <c r="D87" s="3"/>
      <c r="E87" s="3">
        <v>3</v>
      </c>
      <c r="F87" s="4" t="s">
        <v>32</v>
      </c>
      <c r="G87" s="3" t="s">
        <v>36</v>
      </c>
      <c r="H87" s="3"/>
      <c r="I87" s="3">
        <v>1.5</v>
      </c>
    </row>
    <row r="88" spans="3:11">
      <c r="C88" s="3"/>
      <c r="D88" s="3"/>
      <c r="E88" s="3">
        <v>4</v>
      </c>
      <c r="F88" s="4" t="s">
        <v>33</v>
      </c>
      <c r="G88" s="3" t="s">
        <v>37</v>
      </c>
      <c r="H88" s="3"/>
      <c r="I88" s="3">
        <v>0.5</v>
      </c>
    </row>
    <row r="89" spans="3:11">
      <c r="C89" s="3"/>
      <c r="D89" s="3"/>
      <c r="E89" s="3"/>
      <c r="F89" s="4"/>
      <c r="G89" s="3"/>
      <c r="H89" s="3"/>
      <c r="I89" s="3"/>
    </row>
    <row r="90" spans="3:11">
      <c r="C90" s="3">
        <v>11</v>
      </c>
      <c r="D90" s="3">
        <v>6</v>
      </c>
      <c r="E90" s="3"/>
      <c r="F90" s="4" t="s">
        <v>8</v>
      </c>
      <c r="G90" s="3"/>
      <c r="H90" s="3">
        <v>2</v>
      </c>
      <c r="I90" s="3">
        <v>3</v>
      </c>
    </row>
    <row r="91" spans="3:11">
      <c r="C91" s="3"/>
      <c r="D91" s="3"/>
      <c r="E91" s="3">
        <v>1</v>
      </c>
      <c r="F91" s="4" t="s">
        <v>30</v>
      </c>
      <c r="G91" s="3" t="s">
        <v>34</v>
      </c>
      <c r="H91" s="3"/>
      <c r="I91" s="3">
        <v>0.5</v>
      </c>
    </row>
    <row r="92" spans="3:11">
      <c r="C92" s="3"/>
      <c r="D92" s="3"/>
      <c r="E92" s="3">
        <v>2</v>
      </c>
      <c r="F92" s="4" t="s">
        <v>31</v>
      </c>
      <c r="G92" s="3" t="s">
        <v>35</v>
      </c>
      <c r="H92" s="3"/>
      <c r="I92" s="3">
        <v>0.5</v>
      </c>
    </row>
    <row r="93" spans="3:11">
      <c r="C93" s="3"/>
      <c r="D93" s="3"/>
      <c r="E93" s="3">
        <v>3</v>
      </c>
      <c r="F93" s="4" t="s">
        <v>32</v>
      </c>
      <c r="G93" s="3" t="s">
        <v>36</v>
      </c>
      <c r="H93" s="3"/>
      <c r="I93" s="3">
        <v>1.5</v>
      </c>
    </row>
    <row r="94" spans="3:11">
      <c r="C94" s="3"/>
      <c r="D94" s="3"/>
      <c r="E94" s="3">
        <v>4</v>
      </c>
      <c r="F94" s="4" t="s">
        <v>33</v>
      </c>
      <c r="G94" s="3" t="s">
        <v>37</v>
      </c>
      <c r="H94" s="3"/>
      <c r="I94" s="3">
        <v>0.5</v>
      </c>
      <c r="K94">
        <v>1</v>
      </c>
    </row>
    <row r="95" spans="3:11">
      <c r="C95" s="3"/>
      <c r="D95" s="3"/>
      <c r="E95" s="3"/>
      <c r="F95" s="4"/>
      <c r="G95" s="3"/>
      <c r="H95" s="3"/>
      <c r="I95" s="3"/>
    </row>
    <row r="96" spans="3:11">
      <c r="C96" s="3">
        <v>12</v>
      </c>
      <c r="D96" s="3">
        <v>7</v>
      </c>
      <c r="E96" s="3"/>
      <c r="F96" s="4" t="s">
        <v>9</v>
      </c>
      <c r="G96" s="3"/>
      <c r="H96" s="3">
        <v>3</v>
      </c>
      <c r="I96" s="3">
        <v>3</v>
      </c>
    </row>
    <row r="97" spans="3:9">
      <c r="C97" s="3"/>
      <c r="D97" s="3"/>
      <c r="E97" s="3">
        <v>1</v>
      </c>
      <c r="F97" s="4" t="s">
        <v>30</v>
      </c>
      <c r="G97" s="3" t="s">
        <v>34</v>
      </c>
      <c r="H97" s="3"/>
      <c r="I97" s="3">
        <v>0.5</v>
      </c>
    </row>
    <row r="98" spans="3:9">
      <c r="C98" s="3"/>
      <c r="D98" s="3"/>
      <c r="E98" s="3">
        <v>2</v>
      </c>
      <c r="F98" s="4" t="s">
        <v>31</v>
      </c>
      <c r="G98" s="3" t="s">
        <v>35</v>
      </c>
      <c r="H98" s="3"/>
      <c r="I98" s="3">
        <v>0.5</v>
      </c>
    </row>
    <row r="99" spans="3:9">
      <c r="C99" s="3"/>
      <c r="D99" s="3"/>
      <c r="E99" s="3">
        <v>3</v>
      </c>
      <c r="F99" s="4" t="s">
        <v>32</v>
      </c>
      <c r="G99" s="3" t="s">
        <v>36</v>
      </c>
      <c r="H99" s="3"/>
      <c r="I99" s="3">
        <v>1.5</v>
      </c>
    </row>
    <row r="100" spans="3:9">
      <c r="C100" s="3"/>
      <c r="D100" s="3"/>
      <c r="E100" s="3">
        <v>4</v>
      </c>
      <c r="F100" s="4" t="s">
        <v>33</v>
      </c>
      <c r="G100" s="3" t="s">
        <v>37</v>
      </c>
      <c r="H100" s="3"/>
      <c r="I100" s="3">
        <v>0.5</v>
      </c>
    </row>
    <row r="101" spans="3:9">
      <c r="C101" s="3"/>
      <c r="D101" s="3"/>
      <c r="E101" s="3"/>
      <c r="F101" s="4"/>
      <c r="G101" s="3"/>
      <c r="H101" s="3"/>
      <c r="I101" s="3"/>
    </row>
    <row r="102" spans="3:9">
      <c r="C102" s="3">
        <v>13</v>
      </c>
      <c r="D102" s="3">
        <v>8</v>
      </c>
      <c r="E102" s="3"/>
      <c r="F102" s="4" t="s">
        <v>10</v>
      </c>
      <c r="G102" s="3"/>
      <c r="H102" s="3">
        <v>3</v>
      </c>
      <c r="I102" s="3">
        <v>2</v>
      </c>
    </row>
    <row r="103" spans="3:9">
      <c r="C103" s="3"/>
      <c r="D103" s="3"/>
      <c r="E103" s="3">
        <v>1</v>
      </c>
      <c r="F103" s="4" t="s">
        <v>30</v>
      </c>
      <c r="G103" s="3" t="s">
        <v>34</v>
      </c>
      <c r="H103" s="3"/>
      <c r="I103" s="3">
        <v>0.5</v>
      </c>
    </row>
    <row r="104" spans="3:9">
      <c r="C104" s="3"/>
      <c r="D104" s="3"/>
      <c r="E104" s="3">
        <v>2</v>
      </c>
      <c r="F104" s="4" t="s">
        <v>31</v>
      </c>
      <c r="G104" s="3" t="s">
        <v>35</v>
      </c>
      <c r="H104" s="3"/>
      <c r="I104" s="3">
        <v>0.5</v>
      </c>
    </row>
    <row r="105" spans="3:9">
      <c r="C105" s="3"/>
      <c r="D105" s="3"/>
      <c r="E105" s="3">
        <v>3</v>
      </c>
      <c r="F105" s="4" t="s">
        <v>32</v>
      </c>
      <c r="G105" s="3" t="s">
        <v>36</v>
      </c>
      <c r="H105" s="3"/>
      <c r="I105" s="3">
        <v>0.5</v>
      </c>
    </row>
    <row r="106" spans="3:9">
      <c r="C106" s="3"/>
      <c r="D106" s="3"/>
      <c r="E106" s="3">
        <v>4</v>
      </c>
      <c r="F106" s="4" t="s">
        <v>33</v>
      </c>
      <c r="G106" s="3" t="s">
        <v>37</v>
      </c>
      <c r="H106" s="3"/>
      <c r="I106" s="3">
        <v>0.5</v>
      </c>
    </row>
    <row r="107" spans="3:9" ht="14.25" customHeight="1">
      <c r="F107" s="1"/>
      <c r="H107" s="3" t="s">
        <v>38</v>
      </c>
      <c r="I107" s="3">
        <f>SUM(I79:I82,I85:I88,I91:I94,I97:I100,I103:I106)</f>
        <v>15</v>
      </c>
    </row>
    <row r="108" spans="3:9" ht="14.25" customHeight="1">
      <c r="F108" s="1"/>
    </row>
    <row r="109" spans="3:9" ht="14.25" customHeight="1">
      <c r="C109" s="3" t="s">
        <v>39</v>
      </c>
      <c r="D109" s="3">
        <v>7</v>
      </c>
      <c r="F109" s="1"/>
    </row>
    <row r="110" spans="3:9" ht="14.25" customHeight="1">
      <c r="F110" s="1"/>
    </row>
    <row r="111" spans="3:9" ht="14.25" customHeight="1">
      <c r="C111" s="3" t="s">
        <v>13</v>
      </c>
      <c r="D111" s="3" t="s">
        <v>0</v>
      </c>
      <c r="E111" s="3" t="s">
        <v>29</v>
      </c>
      <c r="F111" s="3" t="s">
        <v>1</v>
      </c>
      <c r="G111" s="3" t="s">
        <v>28</v>
      </c>
      <c r="H111" s="3" t="s">
        <v>24</v>
      </c>
      <c r="I111" s="3" t="s">
        <v>25</v>
      </c>
    </row>
    <row r="112" spans="3:9">
      <c r="C112" s="3">
        <v>14</v>
      </c>
      <c r="D112" s="3">
        <v>12</v>
      </c>
      <c r="E112" s="3"/>
      <c r="F112" s="4" t="s">
        <v>26</v>
      </c>
      <c r="G112" s="3"/>
      <c r="H112" s="3">
        <v>3</v>
      </c>
      <c r="I112" s="3">
        <v>15</v>
      </c>
    </row>
    <row r="113" spans="3:9">
      <c r="C113" s="3"/>
      <c r="D113" s="3"/>
      <c r="E113" s="3">
        <v>1</v>
      </c>
      <c r="F113" s="4" t="s">
        <v>30</v>
      </c>
      <c r="G113" s="3" t="s">
        <v>34</v>
      </c>
      <c r="H113" s="3"/>
      <c r="I113" s="3">
        <v>2</v>
      </c>
    </row>
    <row r="114" spans="3:9">
      <c r="C114" s="3"/>
      <c r="D114" s="3"/>
      <c r="E114" s="3">
        <v>2</v>
      </c>
      <c r="F114" s="4" t="s">
        <v>31</v>
      </c>
      <c r="G114" s="3" t="s">
        <v>35</v>
      </c>
      <c r="H114" s="3"/>
      <c r="I114" s="3">
        <v>2</v>
      </c>
    </row>
    <row r="115" spans="3:9">
      <c r="C115" s="3"/>
      <c r="D115" s="3"/>
      <c r="E115" s="3">
        <v>3</v>
      </c>
      <c r="F115" s="4" t="s">
        <v>32</v>
      </c>
      <c r="G115" s="3" t="s">
        <v>36</v>
      </c>
      <c r="H115" s="3"/>
      <c r="I115" s="3">
        <v>9</v>
      </c>
    </row>
    <row r="116" spans="3:9">
      <c r="C116" s="3"/>
      <c r="D116" s="3"/>
      <c r="E116" s="3">
        <v>4</v>
      </c>
      <c r="F116" s="4" t="s">
        <v>33</v>
      </c>
      <c r="G116" s="3" t="s">
        <v>37</v>
      </c>
      <c r="H116" s="3"/>
      <c r="I116" s="3">
        <v>2</v>
      </c>
    </row>
    <row r="117" spans="3:9">
      <c r="F117" s="1"/>
      <c r="H117" s="6" t="s">
        <v>38</v>
      </c>
      <c r="I117" s="3">
        <f>SUM(I113:I116)</f>
        <v>15</v>
      </c>
    </row>
    <row r="118" spans="3:9">
      <c r="F118" s="1"/>
    </row>
    <row r="119" spans="3:9">
      <c r="F119" s="1"/>
    </row>
    <row r="120" spans="3:9">
      <c r="F120" s="1"/>
    </row>
    <row r="121" spans="3:9">
      <c r="F121" s="1"/>
    </row>
    <row r="122" spans="3:9">
      <c r="F122" s="1"/>
    </row>
    <row r="123" spans="3:9">
      <c r="F123" s="1"/>
    </row>
    <row r="124" spans="3:9">
      <c r="F124" s="1"/>
    </row>
    <row r="125" spans="3:9">
      <c r="F125" s="1"/>
    </row>
    <row r="126" spans="3:9">
      <c r="F126" s="1"/>
    </row>
    <row r="127" spans="3:9">
      <c r="F127" s="1"/>
    </row>
    <row r="128" spans="3:9">
      <c r="F128" s="1"/>
    </row>
    <row r="129" spans="3:9">
      <c r="F129" s="1"/>
    </row>
    <row r="130" spans="3:9">
      <c r="C130" s="23" t="s">
        <v>27</v>
      </c>
      <c r="D130" s="23"/>
      <c r="E130" s="23"/>
      <c r="F130" s="23"/>
      <c r="H130">
        <f>SUM(H6:H112)</f>
        <v>34</v>
      </c>
      <c r="I130">
        <f>SUM(I6:I112)</f>
        <v>285</v>
      </c>
    </row>
  </sheetData>
  <mergeCells count="1">
    <mergeCell ref="C130:F130"/>
  </mergeCell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2"/>
  <sheetViews>
    <sheetView tabSelected="1" topLeftCell="C1" workbookViewId="0">
      <selection activeCell="D3" sqref="D3"/>
    </sheetView>
  </sheetViews>
  <sheetFormatPr baseColWidth="10" defaultRowHeight="15"/>
  <cols>
    <col min="2" max="2" width="12" bestFit="1" customWidth="1"/>
    <col min="3" max="3" width="96.85546875" bestFit="1" customWidth="1"/>
    <col min="4" max="6" width="4.42578125" customWidth="1"/>
    <col min="7" max="7" width="4.7109375" customWidth="1"/>
    <col min="8" max="8" width="5.28515625" customWidth="1"/>
    <col min="9" max="9" width="4.85546875" customWidth="1"/>
    <col min="10" max="11" width="5" customWidth="1"/>
    <col min="12" max="12" width="4.7109375" customWidth="1"/>
    <col min="13" max="13" width="5" customWidth="1"/>
    <col min="15" max="15" width="11.85546875" bestFit="1" customWidth="1"/>
    <col min="16" max="16" width="18.7109375" bestFit="1" customWidth="1"/>
    <col min="18" max="18" width="15.42578125" bestFit="1" customWidth="1"/>
  </cols>
  <sheetData>
    <row r="2" spans="2:16">
      <c r="B2" t="s">
        <v>265</v>
      </c>
      <c r="C2" t="s">
        <v>266</v>
      </c>
      <c r="D2" t="s">
        <v>292</v>
      </c>
      <c r="E2" t="s">
        <v>293</v>
      </c>
      <c r="F2" t="s">
        <v>294</v>
      </c>
      <c r="G2" t="s">
        <v>295</v>
      </c>
      <c r="H2" t="s">
        <v>296</v>
      </c>
      <c r="I2" t="s">
        <v>297</v>
      </c>
      <c r="J2" t="s">
        <v>298</v>
      </c>
      <c r="K2" t="s">
        <v>299</v>
      </c>
      <c r="L2" t="s">
        <v>300</v>
      </c>
      <c r="M2" t="s">
        <v>301</v>
      </c>
      <c r="O2" t="s">
        <v>290</v>
      </c>
      <c r="P2" t="s">
        <v>291</v>
      </c>
    </row>
    <row r="3" spans="2:16">
      <c r="B3">
        <v>1</v>
      </c>
      <c r="C3" t="s">
        <v>267</v>
      </c>
      <c r="D3">
        <v>4</v>
      </c>
      <c r="E3">
        <v>3</v>
      </c>
      <c r="F3">
        <v>5</v>
      </c>
      <c r="G3">
        <v>4</v>
      </c>
      <c r="H3">
        <v>2</v>
      </c>
      <c r="I3">
        <v>5</v>
      </c>
      <c r="J3">
        <v>4</v>
      </c>
      <c r="K3">
        <v>1</v>
      </c>
      <c r="L3">
        <v>5</v>
      </c>
      <c r="M3">
        <v>4</v>
      </c>
      <c r="O3">
        <f>AVERAGE(D3:M3)</f>
        <v>3.7</v>
      </c>
      <c r="P3" s="22">
        <f>STDEV(D3:M3)</f>
        <v>1.3374935098492584</v>
      </c>
    </row>
    <row r="4" spans="2:16">
      <c r="B4">
        <v>2</v>
      </c>
      <c r="C4" t="s">
        <v>268</v>
      </c>
      <c r="D4">
        <v>5</v>
      </c>
      <c r="E4">
        <v>1</v>
      </c>
      <c r="F4">
        <v>5</v>
      </c>
      <c r="G4">
        <v>1</v>
      </c>
      <c r="H4">
        <v>5</v>
      </c>
      <c r="I4">
        <v>5</v>
      </c>
      <c r="J4">
        <v>3</v>
      </c>
      <c r="K4">
        <v>1</v>
      </c>
      <c r="L4">
        <v>5</v>
      </c>
      <c r="M4">
        <v>5</v>
      </c>
      <c r="O4">
        <f t="shared" ref="O4:O12" si="0">AVERAGE(D4:M4)</f>
        <v>3.6</v>
      </c>
      <c r="P4" s="22">
        <f t="shared" ref="P4:P22" si="1">STDEV(D4:M4)</f>
        <v>1.8973665961010278</v>
      </c>
    </row>
    <row r="5" spans="2:16">
      <c r="B5">
        <v>3</v>
      </c>
      <c r="C5" t="s">
        <v>269</v>
      </c>
      <c r="D5">
        <v>5</v>
      </c>
      <c r="E5">
        <v>5</v>
      </c>
      <c r="F5">
        <v>5</v>
      </c>
      <c r="G5">
        <v>1</v>
      </c>
      <c r="H5">
        <v>5</v>
      </c>
      <c r="I5">
        <v>5</v>
      </c>
      <c r="J5">
        <v>5</v>
      </c>
      <c r="K5">
        <v>5</v>
      </c>
      <c r="L5">
        <v>5</v>
      </c>
      <c r="M5">
        <v>5</v>
      </c>
      <c r="O5">
        <f t="shared" si="0"/>
        <v>4.5999999999999996</v>
      </c>
      <c r="P5" s="22">
        <f t="shared" si="1"/>
        <v>1.264911064067352</v>
      </c>
    </row>
    <row r="6" spans="2:16">
      <c r="B6">
        <v>4</v>
      </c>
      <c r="C6" t="s">
        <v>270</v>
      </c>
      <c r="D6">
        <v>1</v>
      </c>
      <c r="E6">
        <v>1</v>
      </c>
      <c r="F6">
        <v>1</v>
      </c>
      <c r="G6">
        <v>5</v>
      </c>
      <c r="H6">
        <v>1</v>
      </c>
      <c r="I6">
        <v>1</v>
      </c>
      <c r="J6">
        <v>5</v>
      </c>
      <c r="K6">
        <v>1</v>
      </c>
      <c r="L6">
        <v>1</v>
      </c>
      <c r="M6">
        <v>1</v>
      </c>
      <c r="O6">
        <f t="shared" si="0"/>
        <v>1.8</v>
      </c>
      <c r="P6" s="22">
        <f t="shared" si="1"/>
        <v>1.6865480854231356</v>
      </c>
    </row>
    <row r="7" spans="2:16">
      <c r="B7">
        <v>5</v>
      </c>
      <c r="C7" t="s">
        <v>271</v>
      </c>
      <c r="D7">
        <v>5</v>
      </c>
      <c r="E7">
        <v>5</v>
      </c>
      <c r="F7">
        <v>5</v>
      </c>
      <c r="G7">
        <v>5</v>
      </c>
      <c r="H7">
        <v>5</v>
      </c>
      <c r="I7">
        <v>1</v>
      </c>
      <c r="J7">
        <v>5</v>
      </c>
      <c r="K7">
        <v>5</v>
      </c>
      <c r="L7">
        <v>5</v>
      </c>
      <c r="M7">
        <v>5</v>
      </c>
      <c r="O7">
        <f t="shared" si="0"/>
        <v>4.5999999999999996</v>
      </c>
      <c r="P7" s="22">
        <f t="shared" si="1"/>
        <v>1.264911064067352</v>
      </c>
    </row>
    <row r="8" spans="2:16">
      <c r="B8">
        <v>6</v>
      </c>
      <c r="C8" t="s">
        <v>272</v>
      </c>
      <c r="D8">
        <v>1</v>
      </c>
      <c r="E8">
        <v>1</v>
      </c>
      <c r="F8">
        <v>1</v>
      </c>
      <c r="G8">
        <v>1</v>
      </c>
      <c r="H8">
        <v>1</v>
      </c>
      <c r="I8">
        <v>5</v>
      </c>
      <c r="J8">
        <v>1</v>
      </c>
      <c r="K8">
        <v>1</v>
      </c>
      <c r="L8">
        <v>1</v>
      </c>
      <c r="M8">
        <v>1</v>
      </c>
      <c r="O8">
        <f t="shared" si="0"/>
        <v>1.4</v>
      </c>
      <c r="P8" s="22">
        <f t="shared" si="1"/>
        <v>1.2649110640673518</v>
      </c>
    </row>
    <row r="9" spans="2:16">
      <c r="B9">
        <v>7</v>
      </c>
      <c r="C9" t="s">
        <v>273</v>
      </c>
      <c r="D9">
        <v>5</v>
      </c>
      <c r="E9">
        <v>5</v>
      </c>
      <c r="F9">
        <v>5</v>
      </c>
      <c r="G9">
        <v>5</v>
      </c>
      <c r="H9">
        <v>5</v>
      </c>
      <c r="I9">
        <v>5</v>
      </c>
      <c r="J9">
        <v>5</v>
      </c>
      <c r="K9">
        <v>1</v>
      </c>
      <c r="L9">
        <v>5</v>
      </c>
      <c r="M9">
        <v>5</v>
      </c>
      <c r="O9">
        <f t="shared" si="0"/>
        <v>4.5999999999999996</v>
      </c>
      <c r="P9" s="22">
        <f t="shared" si="1"/>
        <v>1.264911064067352</v>
      </c>
    </row>
    <row r="10" spans="2:16">
      <c r="B10">
        <v>8</v>
      </c>
      <c r="C10" t="s">
        <v>274</v>
      </c>
      <c r="D10">
        <v>1</v>
      </c>
      <c r="E10">
        <v>1</v>
      </c>
      <c r="F10">
        <v>1</v>
      </c>
      <c r="G10">
        <v>1</v>
      </c>
      <c r="H10">
        <v>1</v>
      </c>
      <c r="I10">
        <v>1</v>
      </c>
      <c r="J10">
        <v>5</v>
      </c>
      <c r="K10">
        <v>1</v>
      </c>
      <c r="L10">
        <v>1</v>
      </c>
      <c r="M10">
        <v>1</v>
      </c>
      <c r="O10">
        <f t="shared" si="0"/>
        <v>1.4</v>
      </c>
      <c r="P10" s="22">
        <f t="shared" si="1"/>
        <v>1.2649110640673518</v>
      </c>
    </row>
    <row r="11" spans="2:16">
      <c r="B11">
        <v>9</v>
      </c>
      <c r="C11" t="s">
        <v>275</v>
      </c>
      <c r="D11">
        <v>5</v>
      </c>
      <c r="E11">
        <v>5</v>
      </c>
      <c r="F11">
        <v>1</v>
      </c>
      <c r="G11">
        <v>5</v>
      </c>
      <c r="H11">
        <v>5</v>
      </c>
      <c r="I11">
        <v>5</v>
      </c>
      <c r="J11">
        <v>5</v>
      </c>
      <c r="K11">
        <v>5</v>
      </c>
      <c r="L11">
        <v>5</v>
      </c>
      <c r="M11">
        <v>5</v>
      </c>
      <c r="O11">
        <f t="shared" si="0"/>
        <v>4.5999999999999996</v>
      </c>
      <c r="P11" s="22">
        <f t="shared" si="1"/>
        <v>1.264911064067352</v>
      </c>
    </row>
    <row r="12" spans="2:16">
      <c r="B12">
        <v>10</v>
      </c>
      <c r="C12" t="s">
        <v>276</v>
      </c>
      <c r="D12">
        <v>1</v>
      </c>
      <c r="E12">
        <v>1</v>
      </c>
      <c r="F12">
        <v>1</v>
      </c>
      <c r="G12">
        <v>1</v>
      </c>
      <c r="H12">
        <v>5</v>
      </c>
      <c r="I12">
        <v>1</v>
      </c>
      <c r="J12">
        <v>1</v>
      </c>
      <c r="K12">
        <v>1</v>
      </c>
      <c r="L12">
        <v>1</v>
      </c>
      <c r="M12">
        <v>1</v>
      </c>
      <c r="O12">
        <f t="shared" si="0"/>
        <v>1.4</v>
      </c>
      <c r="P12" s="22">
        <f t="shared" si="1"/>
        <v>1.2649110640673518</v>
      </c>
    </row>
    <row r="13" spans="2:16">
      <c r="P13" s="22"/>
    </row>
    <row r="14" spans="2:16">
      <c r="D14">
        <f>SUM(D3:D12)</f>
        <v>33</v>
      </c>
      <c r="E14">
        <f t="shared" ref="E14:M14" si="2">SUM(E3:E12)</f>
        <v>28</v>
      </c>
      <c r="F14">
        <f t="shared" si="2"/>
        <v>30</v>
      </c>
      <c r="G14">
        <f t="shared" si="2"/>
        <v>29</v>
      </c>
      <c r="H14">
        <f t="shared" si="2"/>
        <v>35</v>
      </c>
      <c r="I14">
        <f t="shared" si="2"/>
        <v>34</v>
      </c>
      <c r="J14">
        <f t="shared" si="2"/>
        <v>39</v>
      </c>
      <c r="K14">
        <f t="shared" si="2"/>
        <v>22</v>
      </c>
      <c r="L14">
        <f t="shared" si="2"/>
        <v>34</v>
      </c>
      <c r="M14">
        <f t="shared" si="2"/>
        <v>33</v>
      </c>
      <c r="P14" s="22"/>
    </row>
    <row r="15" spans="2:16">
      <c r="D15">
        <v>2.5</v>
      </c>
      <c r="E15">
        <v>2.5</v>
      </c>
      <c r="F15">
        <v>2.5</v>
      </c>
      <c r="G15">
        <v>2.5</v>
      </c>
      <c r="H15">
        <v>2.5</v>
      </c>
      <c r="I15">
        <v>2.5</v>
      </c>
      <c r="J15">
        <v>2.5</v>
      </c>
      <c r="K15">
        <v>2.5</v>
      </c>
      <c r="L15">
        <v>2.5</v>
      </c>
      <c r="M15">
        <v>2.5</v>
      </c>
      <c r="P15" s="22"/>
    </row>
    <row r="16" spans="2:16">
      <c r="C16" t="s">
        <v>302</v>
      </c>
      <c r="D16">
        <f>D14*D15</f>
        <v>82.5</v>
      </c>
      <c r="E16">
        <f t="shared" ref="E16:M16" si="3">E14*E15</f>
        <v>70</v>
      </c>
      <c r="F16">
        <f t="shared" si="3"/>
        <v>75</v>
      </c>
      <c r="G16">
        <f t="shared" si="3"/>
        <v>72.5</v>
      </c>
      <c r="H16">
        <f t="shared" si="3"/>
        <v>87.5</v>
      </c>
      <c r="I16">
        <f t="shared" si="3"/>
        <v>85</v>
      </c>
      <c r="J16">
        <f t="shared" si="3"/>
        <v>97.5</v>
      </c>
      <c r="K16">
        <f t="shared" si="3"/>
        <v>55</v>
      </c>
      <c r="L16">
        <f t="shared" si="3"/>
        <v>85</v>
      </c>
      <c r="M16">
        <f t="shared" si="3"/>
        <v>82.5</v>
      </c>
      <c r="P16" s="22"/>
    </row>
    <row r="17" spans="2:16">
      <c r="P17" s="22"/>
    </row>
    <row r="18" spans="2:16">
      <c r="B18" t="s">
        <v>265</v>
      </c>
      <c r="C18" t="s">
        <v>266</v>
      </c>
      <c r="P18" s="22"/>
    </row>
    <row r="19" spans="2:16">
      <c r="B19">
        <v>1</v>
      </c>
      <c r="C19" t="s">
        <v>277</v>
      </c>
      <c r="D19">
        <v>5</v>
      </c>
      <c r="E19">
        <v>5</v>
      </c>
      <c r="F19">
        <v>5</v>
      </c>
      <c r="G19">
        <v>5</v>
      </c>
      <c r="H19">
        <v>5</v>
      </c>
      <c r="I19">
        <v>5</v>
      </c>
      <c r="J19">
        <v>5</v>
      </c>
      <c r="K19">
        <v>5</v>
      </c>
      <c r="L19">
        <v>5</v>
      </c>
      <c r="M19">
        <v>5</v>
      </c>
      <c r="O19">
        <f>AVERAGE(D19:M19)</f>
        <v>5</v>
      </c>
      <c r="P19" s="22">
        <f t="shared" si="1"/>
        <v>0</v>
      </c>
    </row>
    <row r="20" spans="2:16">
      <c r="B20">
        <v>2</v>
      </c>
      <c r="C20" s="20" t="s">
        <v>278</v>
      </c>
      <c r="D20">
        <v>5</v>
      </c>
      <c r="E20">
        <v>5</v>
      </c>
      <c r="F20">
        <v>5</v>
      </c>
      <c r="G20">
        <v>5</v>
      </c>
      <c r="H20">
        <v>5</v>
      </c>
      <c r="I20">
        <v>5</v>
      </c>
      <c r="J20">
        <v>5</v>
      </c>
      <c r="K20">
        <v>5</v>
      </c>
      <c r="L20">
        <v>5</v>
      </c>
      <c r="M20">
        <v>5</v>
      </c>
      <c r="O20">
        <f t="shared" ref="O20:O22" si="4">AVERAGE(D20:M20)</f>
        <v>5</v>
      </c>
      <c r="P20" s="22">
        <f t="shared" si="1"/>
        <v>0</v>
      </c>
    </row>
    <row r="21" spans="2:16">
      <c r="B21">
        <v>3</v>
      </c>
      <c r="C21" s="20" t="s">
        <v>279</v>
      </c>
      <c r="D21">
        <v>1</v>
      </c>
      <c r="E21">
        <v>5</v>
      </c>
      <c r="F21">
        <v>5</v>
      </c>
      <c r="G21">
        <v>5</v>
      </c>
      <c r="H21">
        <v>1</v>
      </c>
      <c r="I21">
        <v>1</v>
      </c>
      <c r="J21">
        <v>5</v>
      </c>
      <c r="K21">
        <v>1</v>
      </c>
      <c r="L21">
        <v>1</v>
      </c>
      <c r="M21">
        <v>5</v>
      </c>
      <c r="O21">
        <f t="shared" si="4"/>
        <v>3</v>
      </c>
      <c r="P21" s="22">
        <f t="shared" si="1"/>
        <v>2.1081851067789197</v>
      </c>
    </row>
    <row r="22" spans="2:16">
      <c r="B22">
        <v>4</v>
      </c>
      <c r="C22" s="21" t="s">
        <v>280</v>
      </c>
      <c r="D22">
        <v>5</v>
      </c>
      <c r="E22">
        <v>5</v>
      </c>
      <c r="F22">
        <v>5</v>
      </c>
      <c r="G22">
        <v>5</v>
      </c>
      <c r="H22">
        <v>5</v>
      </c>
      <c r="I22">
        <v>5</v>
      </c>
      <c r="J22">
        <v>5</v>
      </c>
      <c r="K22">
        <v>5</v>
      </c>
      <c r="L22">
        <v>5</v>
      </c>
      <c r="M22">
        <v>5</v>
      </c>
      <c r="O22">
        <f t="shared" si="4"/>
        <v>5</v>
      </c>
      <c r="P22" s="22">
        <f t="shared" si="1"/>
        <v>0</v>
      </c>
    </row>
  </sheetData>
  <pageMargins left="0.7" right="0.7" top="0.75" bottom="0.75" header="0.3" footer="0.3"/>
  <pageSetup paperSize="9"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6:E20"/>
  <sheetViews>
    <sheetView zoomScale="85" zoomScaleNormal="85" workbookViewId="0">
      <selection activeCell="B19" sqref="B19:C19"/>
    </sheetView>
  </sheetViews>
  <sheetFormatPr baseColWidth="10" defaultRowHeight="15"/>
  <cols>
    <col min="2" max="2" width="17.85546875" customWidth="1"/>
    <col min="3" max="3" width="51.42578125" customWidth="1"/>
    <col min="4" max="4" width="20.85546875" customWidth="1"/>
  </cols>
  <sheetData>
    <row r="6" spans="2:5" ht="30">
      <c r="B6" s="12" t="s">
        <v>42</v>
      </c>
      <c r="C6" s="13" t="s">
        <v>61</v>
      </c>
      <c r="D6" s="13" t="s">
        <v>57</v>
      </c>
      <c r="E6" t="s">
        <v>14</v>
      </c>
    </row>
    <row r="7" spans="2:5">
      <c r="B7" s="13" t="s">
        <v>43</v>
      </c>
      <c r="C7" s="1" t="s">
        <v>3</v>
      </c>
      <c r="D7" s="14" t="s">
        <v>58</v>
      </c>
      <c r="E7">
        <v>1</v>
      </c>
    </row>
    <row r="8" spans="2:5">
      <c r="B8" s="13" t="s">
        <v>44</v>
      </c>
      <c r="C8" s="1" t="s">
        <v>4</v>
      </c>
      <c r="D8" s="14" t="s">
        <v>58</v>
      </c>
      <c r="E8">
        <v>2</v>
      </c>
    </row>
    <row r="9" spans="2:5">
      <c r="B9" s="13" t="s">
        <v>45</v>
      </c>
      <c r="C9" s="1" t="s">
        <v>5</v>
      </c>
      <c r="D9" s="14" t="s">
        <v>58</v>
      </c>
      <c r="E9">
        <v>2</v>
      </c>
    </row>
    <row r="10" spans="2:5">
      <c r="B10" s="13" t="s">
        <v>46</v>
      </c>
      <c r="C10" s="1" t="s">
        <v>12</v>
      </c>
      <c r="D10" s="14" t="s">
        <v>58</v>
      </c>
      <c r="E10">
        <v>2</v>
      </c>
    </row>
    <row r="11" spans="2:5">
      <c r="B11" s="13" t="s">
        <v>47</v>
      </c>
      <c r="C11" s="1" t="s">
        <v>226</v>
      </c>
      <c r="D11" s="14" t="s">
        <v>58</v>
      </c>
      <c r="E11">
        <v>3</v>
      </c>
    </row>
    <row r="12" spans="2:5">
      <c r="B12" s="13" t="s">
        <v>48</v>
      </c>
      <c r="C12" s="1" t="s">
        <v>11</v>
      </c>
      <c r="D12" s="14" t="s">
        <v>58</v>
      </c>
      <c r="E12">
        <v>3</v>
      </c>
    </row>
    <row r="13" spans="2:5">
      <c r="B13" s="13" t="s">
        <v>49</v>
      </c>
      <c r="C13" s="1" t="s">
        <v>227</v>
      </c>
      <c r="D13" s="14" t="s">
        <v>58</v>
      </c>
      <c r="E13">
        <v>4</v>
      </c>
    </row>
    <row r="14" spans="2:5">
      <c r="B14" s="13" t="s">
        <v>50</v>
      </c>
      <c r="C14" s="1" t="s">
        <v>228</v>
      </c>
      <c r="D14" s="14" t="s">
        <v>58</v>
      </c>
      <c r="E14">
        <v>5</v>
      </c>
    </row>
    <row r="15" spans="2:5">
      <c r="B15" s="13" t="s">
        <v>51</v>
      </c>
      <c r="C15" s="1" t="s">
        <v>229</v>
      </c>
      <c r="D15" s="14" t="s">
        <v>58</v>
      </c>
      <c r="E15">
        <v>6</v>
      </c>
    </row>
    <row r="16" spans="2:5">
      <c r="B16" s="13" t="s">
        <v>52</v>
      </c>
      <c r="C16" s="1" t="s">
        <v>230</v>
      </c>
      <c r="D16" s="14" t="s">
        <v>58</v>
      </c>
      <c r="E16">
        <v>6</v>
      </c>
    </row>
    <row r="17" spans="2:5">
      <c r="B17" s="13" t="s">
        <v>53</v>
      </c>
      <c r="C17" s="1" t="s">
        <v>231</v>
      </c>
      <c r="D17" s="14" t="s">
        <v>58</v>
      </c>
      <c r="E17">
        <v>6</v>
      </c>
    </row>
    <row r="18" spans="2:5">
      <c r="B18" s="13" t="s">
        <v>54</v>
      </c>
      <c r="C18" s="1" t="s">
        <v>232</v>
      </c>
      <c r="D18" s="14" t="s">
        <v>58</v>
      </c>
      <c r="E18">
        <v>6</v>
      </c>
    </row>
    <row r="19" spans="2:5">
      <c r="B19" s="13" t="s">
        <v>55</v>
      </c>
      <c r="C19" s="1" t="s">
        <v>233</v>
      </c>
      <c r="D19" s="14" t="s">
        <v>58</v>
      </c>
      <c r="E19">
        <v>7</v>
      </c>
    </row>
    <row r="20" spans="2:5">
      <c r="B20" s="13" t="s">
        <v>56</v>
      </c>
      <c r="C20" t="s">
        <v>60</v>
      </c>
      <c r="D20" s="14" t="s">
        <v>59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3"/>
  <sheetViews>
    <sheetView zoomScaleNormal="100" workbookViewId="0">
      <selection activeCell="F19" sqref="F19"/>
    </sheetView>
  </sheetViews>
  <sheetFormatPr baseColWidth="10" defaultRowHeight="15"/>
  <cols>
    <col min="2" max="2" width="8" bestFit="1" customWidth="1"/>
    <col min="3" max="3" width="24.5703125" customWidth="1"/>
    <col min="4" max="4" width="30.7109375" customWidth="1"/>
    <col min="5" max="5" width="31.140625" customWidth="1"/>
    <col min="6" max="6" width="20.28515625" bestFit="1" customWidth="1"/>
  </cols>
  <sheetData>
    <row r="2" spans="2:6">
      <c r="B2" s="15" t="s">
        <v>43</v>
      </c>
      <c r="C2" s="24" t="s">
        <v>3</v>
      </c>
      <c r="D2" s="24"/>
      <c r="E2" s="24"/>
      <c r="F2" s="24"/>
    </row>
    <row r="3" spans="2:6">
      <c r="B3" s="15" t="s">
        <v>71</v>
      </c>
      <c r="C3" s="15" t="s">
        <v>64</v>
      </c>
      <c r="D3" s="15" t="s">
        <v>69</v>
      </c>
      <c r="E3" s="15" t="s">
        <v>70</v>
      </c>
      <c r="F3" s="15" t="s">
        <v>67</v>
      </c>
    </row>
    <row r="4" spans="2:6">
      <c r="B4">
        <v>1</v>
      </c>
      <c r="C4" t="s">
        <v>65</v>
      </c>
      <c r="D4" t="s">
        <v>66</v>
      </c>
      <c r="E4" t="s">
        <v>66</v>
      </c>
      <c r="F4" t="s">
        <v>68</v>
      </c>
    </row>
    <row r="5" spans="2:6">
      <c r="B5">
        <v>2</v>
      </c>
      <c r="C5" t="s">
        <v>62</v>
      </c>
      <c r="D5" t="s">
        <v>63</v>
      </c>
      <c r="E5" t="s">
        <v>63</v>
      </c>
      <c r="F5" t="s">
        <v>68</v>
      </c>
    </row>
    <row r="6" spans="2:6">
      <c r="B6">
        <v>3</v>
      </c>
      <c r="C6" t="s">
        <v>73</v>
      </c>
      <c r="D6" t="s">
        <v>72</v>
      </c>
      <c r="E6" t="s">
        <v>72</v>
      </c>
      <c r="F6" t="s">
        <v>68</v>
      </c>
    </row>
    <row r="7" spans="2:6">
      <c r="B7">
        <v>4</v>
      </c>
      <c r="C7" t="s">
        <v>76</v>
      </c>
      <c r="D7" t="s">
        <v>74</v>
      </c>
      <c r="E7" t="s">
        <v>74</v>
      </c>
      <c r="F7" t="s">
        <v>68</v>
      </c>
    </row>
    <row r="8" spans="2:6">
      <c r="B8">
        <v>5</v>
      </c>
      <c r="C8" t="s">
        <v>77</v>
      </c>
      <c r="D8" t="s">
        <v>75</v>
      </c>
      <c r="E8" t="s">
        <v>75</v>
      </c>
      <c r="F8" t="s">
        <v>68</v>
      </c>
    </row>
    <row r="13" spans="2:6">
      <c r="E13" t="s">
        <v>225</v>
      </c>
    </row>
  </sheetData>
  <mergeCells count="1">
    <mergeCell ref="C2:F2"/>
  </mergeCell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zoomScale="70" zoomScaleNormal="70" workbookViewId="0">
      <selection activeCell="B2" sqref="B2"/>
    </sheetView>
  </sheetViews>
  <sheetFormatPr baseColWidth="10" defaultRowHeight="15"/>
  <cols>
    <col min="3" max="3" width="40.42578125" customWidth="1"/>
    <col min="4" max="4" width="37.85546875" bestFit="1" customWidth="1"/>
    <col min="5" max="5" width="40.28515625" customWidth="1"/>
    <col min="6" max="6" width="20.28515625" bestFit="1" customWidth="1"/>
  </cols>
  <sheetData>
    <row r="2" spans="2:6">
      <c r="B2" s="15" t="s">
        <v>44</v>
      </c>
      <c r="C2" s="24" t="s">
        <v>4</v>
      </c>
      <c r="D2" s="24"/>
      <c r="E2" s="24"/>
      <c r="F2" s="24"/>
    </row>
    <row r="3" spans="2:6">
      <c r="B3" t="s">
        <v>71</v>
      </c>
      <c r="C3" t="s">
        <v>64</v>
      </c>
      <c r="D3" t="s">
        <v>69</v>
      </c>
      <c r="E3" t="s">
        <v>70</v>
      </c>
      <c r="F3" t="s">
        <v>67</v>
      </c>
    </row>
    <row r="4" spans="2:6">
      <c r="B4">
        <v>1</v>
      </c>
      <c r="C4" t="s">
        <v>78</v>
      </c>
      <c r="D4" t="s">
        <v>79</v>
      </c>
      <c r="E4" t="s">
        <v>79</v>
      </c>
      <c r="F4" t="s">
        <v>68</v>
      </c>
    </row>
    <row r="5" spans="2:6">
      <c r="B5">
        <v>2</v>
      </c>
      <c r="C5" t="s">
        <v>80</v>
      </c>
      <c r="D5" t="s">
        <v>81</v>
      </c>
      <c r="E5" t="s">
        <v>81</v>
      </c>
      <c r="F5" t="s">
        <v>68</v>
      </c>
    </row>
    <row r="6" spans="2:6">
      <c r="B6">
        <v>3</v>
      </c>
      <c r="C6" t="s">
        <v>82</v>
      </c>
      <c r="D6" t="s">
        <v>83</v>
      </c>
      <c r="E6" t="s">
        <v>83</v>
      </c>
      <c r="F6" t="s">
        <v>68</v>
      </c>
    </row>
    <row r="7" spans="2:6">
      <c r="B7">
        <v>4</v>
      </c>
      <c r="C7" t="s">
        <v>84</v>
      </c>
      <c r="D7" t="s">
        <v>83</v>
      </c>
      <c r="E7" t="s">
        <v>83</v>
      </c>
      <c r="F7" t="s">
        <v>68</v>
      </c>
    </row>
  </sheetData>
  <mergeCells count="1">
    <mergeCell ref="C2:F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0"/>
  <sheetViews>
    <sheetView topLeftCell="B1" zoomScale="70" zoomScaleNormal="70" workbookViewId="0">
      <selection activeCell="B2" sqref="B2"/>
    </sheetView>
  </sheetViews>
  <sheetFormatPr baseColWidth="10" defaultRowHeight="15"/>
  <cols>
    <col min="3" max="3" width="40.42578125" customWidth="1"/>
    <col min="4" max="5" width="57.140625" bestFit="1" customWidth="1"/>
    <col min="6" max="6" width="24.42578125" bestFit="1" customWidth="1"/>
  </cols>
  <sheetData>
    <row r="2" spans="2:6">
      <c r="B2" s="15" t="s">
        <v>45</v>
      </c>
      <c r="C2" s="24" t="s">
        <v>5</v>
      </c>
      <c r="D2" s="24"/>
      <c r="E2" s="24"/>
      <c r="F2" s="24"/>
    </row>
    <row r="3" spans="2:6">
      <c r="B3" s="15" t="s">
        <v>71</v>
      </c>
      <c r="C3" s="15" t="s">
        <v>64</v>
      </c>
      <c r="D3" s="15" t="s">
        <v>69</v>
      </c>
      <c r="E3" s="15" t="s">
        <v>70</v>
      </c>
      <c r="F3" s="15" t="s">
        <v>67</v>
      </c>
    </row>
    <row r="4" spans="2:6">
      <c r="B4">
        <v>1</v>
      </c>
      <c r="C4" t="s">
        <v>85</v>
      </c>
      <c r="D4" t="s">
        <v>79</v>
      </c>
      <c r="E4" t="s">
        <v>79</v>
      </c>
      <c r="F4" t="s">
        <v>68</v>
      </c>
    </row>
    <row r="5" spans="2:6">
      <c r="B5">
        <v>2</v>
      </c>
      <c r="C5" t="s">
        <v>87</v>
      </c>
      <c r="D5" t="s">
        <v>91</v>
      </c>
      <c r="E5" t="s">
        <v>91</v>
      </c>
      <c r="F5" t="s">
        <v>68</v>
      </c>
    </row>
    <row r="6" spans="2:6">
      <c r="B6">
        <v>3</v>
      </c>
      <c r="C6" t="s">
        <v>86</v>
      </c>
      <c r="D6" t="s">
        <v>93</v>
      </c>
      <c r="E6" t="s">
        <v>93</v>
      </c>
      <c r="F6" t="s">
        <v>68</v>
      </c>
    </row>
    <row r="7" spans="2:6">
      <c r="B7">
        <v>4</v>
      </c>
      <c r="C7" t="s">
        <v>88</v>
      </c>
      <c r="D7" t="s">
        <v>92</v>
      </c>
      <c r="E7" t="s">
        <v>92</v>
      </c>
      <c r="F7" t="s">
        <v>68</v>
      </c>
    </row>
    <row r="8" spans="2:6">
      <c r="B8">
        <v>5</v>
      </c>
      <c r="C8" t="s">
        <v>89</v>
      </c>
      <c r="D8" t="s">
        <v>94</v>
      </c>
      <c r="E8" t="s">
        <v>94</v>
      </c>
      <c r="F8" t="s">
        <v>68</v>
      </c>
    </row>
    <row r="9" spans="2:6">
      <c r="B9">
        <v>6</v>
      </c>
      <c r="C9" t="s">
        <v>90</v>
      </c>
      <c r="D9" t="s">
        <v>95</v>
      </c>
      <c r="E9" t="s">
        <v>95</v>
      </c>
      <c r="F9" t="s">
        <v>68</v>
      </c>
    </row>
    <row r="10" spans="2:6">
      <c r="B10">
        <v>7</v>
      </c>
      <c r="C10" t="s">
        <v>84</v>
      </c>
      <c r="D10" t="s">
        <v>83</v>
      </c>
      <c r="E10" t="s">
        <v>83</v>
      </c>
      <c r="F10" t="s">
        <v>68</v>
      </c>
    </row>
  </sheetData>
  <mergeCells count="1">
    <mergeCell ref="C2:F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1"/>
  <sheetViews>
    <sheetView zoomScale="85" zoomScaleNormal="85" workbookViewId="0">
      <selection activeCell="D21" sqref="D21"/>
    </sheetView>
  </sheetViews>
  <sheetFormatPr baseColWidth="10" defaultRowHeight="15"/>
  <cols>
    <col min="3" max="3" width="45.28515625" bestFit="1" customWidth="1"/>
    <col min="4" max="5" width="36.5703125" bestFit="1" customWidth="1"/>
    <col min="6" max="6" width="18.85546875" bestFit="1" customWidth="1"/>
  </cols>
  <sheetData>
    <row r="2" spans="2:6">
      <c r="B2" s="15" t="s">
        <v>46</v>
      </c>
      <c r="C2" s="24" t="s">
        <v>12</v>
      </c>
      <c r="D2" s="24"/>
      <c r="E2" s="24"/>
      <c r="F2" s="24"/>
    </row>
    <row r="3" spans="2:6">
      <c r="B3" s="15" t="s">
        <v>234</v>
      </c>
      <c r="C3" s="15" t="s">
        <v>64</v>
      </c>
      <c r="D3" s="15" t="s">
        <v>69</v>
      </c>
      <c r="E3" s="15" t="s">
        <v>70</v>
      </c>
      <c r="F3" s="15" t="s">
        <v>67</v>
      </c>
    </row>
    <row r="4" spans="2:6">
      <c r="B4">
        <v>1</v>
      </c>
      <c r="C4" t="s">
        <v>85</v>
      </c>
      <c r="D4" t="s">
        <v>79</v>
      </c>
      <c r="E4" t="s">
        <v>79</v>
      </c>
      <c r="F4" t="s">
        <v>68</v>
      </c>
    </row>
    <row r="5" spans="2:6" ht="45">
      <c r="B5">
        <v>2</v>
      </c>
      <c r="C5" s="2" t="s">
        <v>168</v>
      </c>
      <c r="D5" t="s">
        <v>98</v>
      </c>
      <c r="E5" t="s">
        <v>98</v>
      </c>
      <c r="F5" t="s">
        <v>68</v>
      </c>
    </row>
    <row r="6" spans="2:6">
      <c r="B6">
        <v>3</v>
      </c>
      <c r="C6" t="s">
        <v>96</v>
      </c>
      <c r="D6" t="s">
        <v>97</v>
      </c>
      <c r="E6" t="s">
        <v>97</v>
      </c>
      <c r="F6" t="s">
        <v>68</v>
      </c>
    </row>
    <row r="7" spans="2:6">
      <c r="B7">
        <v>4</v>
      </c>
      <c r="C7" t="s">
        <v>99</v>
      </c>
      <c r="D7" s="2" t="s">
        <v>103</v>
      </c>
      <c r="E7" s="2" t="s">
        <v>103</v>
      </c>
      <c r="F7" t="s">
        <v>68</v>
      </c>
    </row>
    <row r="8" spans="2:6">
      <c r="B8">
        <v>5</v>
      </c>
      <c r="C8" t="s">
        <v>100</v>
      </c>
      <c r="D8" s="2" t="s">
        <v>104</v>
      </c>
      <c r="E8" s="2" t="s">
        <v>104</v>
      </c>
      <c r="F8" t="s">
        <v>68</v>
      </c>
    </row>
    <row r="9" spans="2:6">
      <c r="B9">
        <v>6</v>
      </c>
      <c r="C9" t="s">
        <v>101</v>
      </c>
      <c r="D9" s="2" t="s">
        <v>105</v>
      </c>
      <c r="E9" s="2" t="s">
        <v>105</v>
      </c>
      <c r="F9" t="s">
        <v>68</v>
      </c>
    </row>
    <row r="10" spans="2:6">
      <c r="B10">
        <v>7</v>
      </c>
      <c r="C10" t="s">
        <v>102</v>
      </c>
      <c r="D10" s="2" t="s">
        <v>106</v>
      </c>
      <c r="E10" s="2" t="s">
        <v>106</v>
      </c>
      <c r="F10" t="s">
        <v>68</v>
      </c>
    </row>
    <row r="11" spans="2:6">
      <c r="B11">
        <v>8</v>
      </c>
      <c r="C11" t="s">
        <v>84</v>
      </c>
      <c r="D11" t="s">
        <v>83</v>
      </c>
      <c r="E11" t="s">
        <v>83</v>
      </c>
      <c r="F11" t="s">
        <v>68</v>
      </c>
    </row>
  </sheetData>
  <mergeCells count="1">
    <mergeCell ref="C2:F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2"/>
  <sheetViews>
    <sheetView zoomScale="85" zoomScaleNormal="85" workbookViewId="0">
      <selection activeCell="E23" sqref="E23"/>
    </sheetView>
  </sheetViews>
  <sheetFormatPr baseColWidth="10" defaultRowHeight="15"/>
  <cols>
    <col min="3" max="3" width="42" bestFit="1" customWidth="1"/>
    <col min="4" max="5" width="53.42578125" bestFit="1" customWidth="1"/>
    <col min="6" max="6" width="19.85546875" bestFit="1" customWidth="1"/>
  </cols>
  <sheetData>
    <row r="2" spans="2:6">
      <c r="B2" s="13" t="s">
        <v>47</v>
      </c>
      <c r="C2" s="24" t="s">
        <v>226</v>
      </c>
      <c r="D2" s="24"/>
      <c r="E2" s="24"/>
      <c r="F2" s="24"/>
    </row>
    <row r="3" spans="2:6">
      <c r="B3" t="s">
        <v>234</v>
      </c>
      <c r="C3" t="s">
        <v>64</v>
      </c>
      <c r="D3" t="s">
        <v>69</v>
      </c>
      <c r="E3" t="s">
        <v>70</v>
      </c>
      <c r="F3" t="s">
        <v>67</v>
      </c>
    </row>
    <row r="4" spans="2:6">
      <c r="B4">
        <v>1</v>
      </c>
      <c r="C4" t="s">
        <v>85</v>
      </c>
      <c r="D4" t="s">
        <v>79</v>
      </c>
      <c r="E4" t="s">
        <v>79</v>
      </c>
      <c r="F4" t="s">
        <v>68</v>
      </c>
    </row>
    <row r="5" spans="2:6">
      <c r="B5">
        <v>2</v>
      </c>
      <c r="C5" t="s">
        <v>107</v>
      </c>
      <c r="D5" t="s">
        <v>108</v>
      </c>
      <c r="E5" t="s">
        <v>108</v>
      </c>
      <c r="F5" t="s">
        <v>68</v>
      </c>
    </row>
    <row r="6" spans="2:6">
      <c r="B6">
        <v>3</v>
      </c>
      <c r="C6" t="s">
        <v>109</v>
      </c>
      <c r="D6" t="s">
        <v>108</v>
      </c>
      <c r="E6" t="s">
        <v>108</v>
      </c>
      <c r="F6" t="s">
        <v>68</v>
      </c>
    </row>
    <row r="7" spans="2:6">
      <c r="B7">
        <v>4</v>
      </c>
      <c r="C7" t="s">
        <v>112</v>
      </c>
      <c r="D7" t="s">
        <v>113</v>
      </c>
      <c r="E7" t="s">
        <v>113</v>
      </c>
      <c r="F7" t="s">
        <v>68</v>
      </c>
    </row>
    <row r="8" spans="2:6">
      <c r="B8">
        <v>5</v>
      </c>
      <c r="C8" t="s">
        <v>110</v>
      </c>
      <c r="D8" t="s">
        <v>111</v>
      </c>
      <c r="E8" t="s">
        <v>111</v>
      </c>
      <c r="F8" t="s">
        <v>68</v>
      </c>
    </row>
    <row r="9" spans="2:6">
      <c r="B9">
        <v>6</v>
      </c>
      <c r="C9" t="s">
        <v>107</v>
      </c>
      <c r="D9" s="2" t="s">
        <v>114</v>
      </c>
      <c r="E9" s="2" t="s">
        <v>114</v>
      </c>
      <c r="F9" t="s">
        <v>68</v>
      </c>
    </row>
    <row r="10" spans="2:6">
      <c r="B10">
        <v>7</v>
      </c>
      <c r="C10" t="s">
        <v>109</v>
      </c>
      <c r="D10" s="2" t="s">
        <v>114</v>
      </c>
      <c r="E10" s="2" t="s">
        <v>114</v>
      </c>
      <c r="F10" t="s">
        <v>68</v>
      </c>
    </row>
    <row r="11" spans="2:6">
      <c r="B11">
        <v>8</v>
      </c>
      <c r="C11" t="s">
        <v>109</v>
      </c>
      <c r="D11" s="2" t="s">
        <v>115</v>
      </c>
      <c r="E11" s="2" t="s">
        <v>115</v>
      </c>
      <c r="F11" t="s">
        <v>68</v>
      </c>
    </row>
    <row r="12" spans="2:6">
      <c r="B12">
        <v>9</v>
      </c>
      <c r="C12" t="s">
        <v>117</v>
      </c>
      <c r="D12" s="2" t="s">
        <v>116</v>
      </c>
      <c r="E12" s="2" t="s">
        <v>116</v>
      </c>
      <c r="F12" t="s">
        <v>68</v>
      </c>
    </row>
    <row r="13" spans="2:6">
      <c r="B13">
        <v>10</v>
      </c>
      <c r="C13" t="s">
        <v>119</v>
      </c>
      <c r="D13" s="2" t="s">
        <v>118</v>
      </c>
      <c r="E13" s="2" t="s">
        <v>118</v>
      </c>
      <c r="F13" t="s">
        <v>68</v>
      </c>
    </row>
    <row r="14" spans="2:6">
      <c r="B14">
        <v>11</v>
      </c>
      <c r="C14" t="s">
        <v>120</v>
      </c>
      <c r="D14" s="2" t="s">
        <v>121</v>
      </c>
      <c r="E14" s="2" t="s">
        <v>121</v>
      </c>
      <c r="F14" t="s">
        <v>68</v>
      </c>
    </row>
    <row r="15" spans="2:6" ht="15.75" thickBot="1">
      <c r="B15">
        <v>12</v>
      </c>
      <c r="C15" t="s">
        <v>122</v>
      </c>
      <c r="D15" s="2" t="s">
        <v>123</v>
      </c>
      <c r="E15" s="2" t="s">
        <v>123</v>
      </c>
      <c r="F15" t="s">
        <v>68</v>
      </c>
    </row>
    <row r="16" spans="2:6" ht="15.75" thickBot="1">
      <c r="B16">
        <v>13</v>
      </c>
      <c r="C16" s="16" t="s">
        <v>172</v>
      </c>
      <c r="D16" s="17" t="s">
        <v>236</v>
      </c>
      <c r="E16" s="17" t="s">
        <v>236</v>
      </c>
      <c r="F16" s="16" t="s">
        <v>68</v>
      </c>
    </row>
    <row r="17" spans="2:6">
      <c r="B17">
        <v>14</v>
      </c>
      <c r="C17" t="s">
        <v>124</v>
      </c>
      <c r="D17" s="2" t="s">
        <v>125</v>
      </c>
      <c r="E17" s="2" t="s">
        <v>125</v>
      </c>
      <c r="F17" t="s">
        <v>68</v>
      </c>
    </row>
    <row r="18" spans="2:6">
      <c r="B18">
        <v>15</v>
      </c>
      <c r="C18" t="s">
        <v>127</v>
      </c>
      <c r="D18" s="2" t="s">
        <v>128</v>
      </c>
      <c r="E18" s="2" t="s">
        <v>128</v>
      </c>
      <c r="F18" t="s">
        <v>68</v>
      </c>
    </row>
    <row r="19" spans="2:6">
      <c r="B19">
        <v>16</v>
      </c>
      <c r="C19" t="s">
        <v>84</v>
      </c>
      <c r="D19" t="s">
        <v>83</v>
      </c>
      <c r="E19" t="s">
        <v>83</v>
      </c>
      <c r="F19" t="s">
        <v>68</v>
      </c>
    </row>
    <row r="20" spans="2:6">
      <c r="B20">
        <v>17</v>
      </c>
      <c r="C20" t="s">
        <v>129</v>
      </c>
      <c r="D20" s="2" t="s">
        <v>130</v>
      </c>
      <c r="E20" s="2" t="s">
        <v>130</v>
      </c>
      <c r="F20" t="s">
        <v>68</v>
      </c>
    </row>
    <row r="21" spans="2:6">
      <c r="B21">
        <v>18</v>
      </c>
      <c r="C21" t="s">
        <v>131</v>
      </c>
      <c r="D21" s="2" t="s">
        <v>132</v>
      </c>
      <c r="E21" s="2" t="s">
        <v>132</v>
      </c>
      <c r="F21" t="s">
        <v>68</v>
      </c>
    </row>
    <row r="22" spans="2:6">
      <c r="B22">
        <v>19</v>
      </c>
      <c r="C22" t="s">
        <v>133</v>
      </c>
      <c r="D22" s="2" t="s">
        <v>134</v>
      </c>
      <c r="E22" s="2" t="s">
        <v>134</v>
      </c>
      <c r="F22" t="s">
        <v>68</v>
      </c>
    </row>
  </sheetData>
  <mergeCells count="1">
    <mergeCell ref="C2:F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2"/>
  <sheetViews>
    <sheetView zoomScaleNormal="100" workbookViewId="0">
      <selection activeCell="D18" sqref="D18"/>
    </sheetView>
  </sheetViews>
  <sheetFormatPr baseColWidth="10" defaultRowHeight="15"/>
  <cols>
    <col min="3" max="3" width="37.140625" bestFit="1" customWidth="1"/>
    <col min="4" max="5" width="46" bestFit="1" customWidth="1"/>
    <col min="6" max="6" width="18.85546875" bestFit="1" customWidth="1"/>
  </cols>
  <sheetData>
    <row r="2" spans="2:6">
      <c r="B2" s="13" t="s">
        <v>48</v>
      </c>
      <c r="C2" s="24" t="s">
        <v>11</v>
      </c>
      <c r="D2" s="24"/>
      <c r="E2" s="24"/>
      <c r="F2" s="24"/>
    </row>
    <row r="3" spans="2:6">
      <c r="B3" t="s">
        <v>234</v>
      </c>
      <c r="C3" t="s">
        <v>64</v>
      </c>
      <c r="D3" t="s">
        <v>69</v>
      </c>
      <c r="E3" t="s">
        <v>70</v>
      </c>
      <c r="F3" t="s">
        <v>67</v>
      </c>
    </row>
    <row r="4" spans="2:6">
      <c r="B4">
        <v>1</v>
      </c>
      <c r="C4" t="s">
        <v>85</v>
      </c>
      <c r="D4" t="s">
        <v>79</v>
      </c>
      <c r="E4" t="s">
        <v>79</v>
      </c>
      <c r="F4" t="s">
        <v>68</v>
      </c>
    </row>
    <row r="5" spans="2:6">
      <c r="B5">
        <v>2</v>
      </c>
      <c r="C5" t="s">
        <v>136</v>
      </c>
      <c r="D5" t="s">
        <v>135</v>
      </c>
      <c r="E5" t="s">
        <v>135</v>
      </c>
      <c r="F5" t="s">
        <v>68</v>
      </c>
    </row>
    <row r="6" spans="2:6" ht="15.75" thickBot="1">
      <c r="B6">
        <v>3</v>
      </c>
      <c r="C6" t="s">
        <v>126</v>
      </c>
      <c r="D6" t="s">
        <v>137</v>
      </c>
      <c r="E6" t="s">
        <v>137</v>
      </c>
      <c r="F6" t="s">
        <v>68</v>
      </c>
    </row>
    <row r="7" spans="2:6" ht="15.75" thickBot="1">
      <c r="B7">
        <v>4</v>
      </c>
      <c r="C7" s="16" t="s">
        <v>237</v>
      </c>
      <c r="D7" s="16" t="s">
        <v>238</v>
      </c>
      <c r="E7" s="16" t="s">
        <v>238</v>
      </c>
      <c r="F7" s="16" t="s">
        <v>68</v>
      </c>
    </row>
    <row r="8" spans="2:6">
      <c r="B8">
        <v>5</v>
      </c>
      <c r="C8" t="s">
        <v>138</v>
      </c>
      <c r="D8" t="s">
        <v>139</v>
      </c>
      <c r="E8" t="s">
        <v>139</v>
      </c>
      <c r="F8" t="s">
        <v>68</v>
      </c>
    </row>
    <row r="9" spans="2:6">
      <c r="B9">
        <v>6</v>
      </c>
      <c r="C9" t="s">
        <v>140</v>
      </c>
      <c r="D9" t="s">
        <v>145</v>
      </c>
      <c r="E9" t="s">
        <v>145</v>
      </c>
      <c r="F9" t="s">
        <v>68</v>
      </c>
    </row>
    <row r="10" spans="2:6">
      <c r="B10">
        <v>7</v>
      </c>
      <c r="C10" t="s">
        <v>141</v>
      </c>
      <c r="D10" s="2" t="s">
        <v>143</v>
      </c>
      <c r="E10" s="2" t="s">
        <v>143</v>
      </c>
      <c r="F10" t="s">
        <v>68</v>
      </c>
    </row>
    <row r="11" spans="2:6">
      <c r="B11">
        <v>8</v>
      </c>
      <c r="C11" t="s">
        <v>142</v>
      </c>
      <c r="D11" s="2" t="s">
        <v>144</v>
      </c>
      <c r="E11" s="2" t="s">
        <v>144</v>
      </c>
      <c r="F11" t="s">
        <v>68</v>
      </c>
    </row>
    <row r="12" spans="2:6">
      <c r="B12">
        <v>9</v>
      </c>
      <c r="C12" t="s">
        <v>84</v>
      </c>
      <c r="D12" t="s">
        <v>83</v>
      </c>
      <c r="E12" t="s">
        <v>83</v>
      </c>
      <c r="F12" t="s">
        <v>68</v>
      </c>
    </row>
  </sheetData>
  <mergeCells count="1">
    <mergeCell ref="C2:F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21</vt:i4>
      </vt:variant>
    </vt:vector>
  </HeadingPairs>
  <TitlesOfParts>
    <vt:vector size="21" baseType="lpstr">
      <vt:lpstr>Estimaciones</vt:lpstr>
      <vt:lpstr>Iteraciones</vt:lpstr>
      <vt:lpstr>Prueba Alpha</vt:lpstr>
      <vt:lpstr>RF-01</vt:lpstr>
      <vt:lpstr>RF-02</vt:lpstr>
      <vt:lpstr>RF-03</vt:lpstr>
      <vt:lpstr>RF-04</vt:lpstr>
      <vt:lpstr>RF-05</vt:lpstr>
      <vt:lpstr>RF-06</vt:lpstr>
      <vt:lpstr>RF-07</vt:lpstr>
      <vt:lpstr>RF-08</vt:lpstr>
      <vt:lpstr>RF-09</vt:lpstr>
      <vt:lpstr>RF-10</vt:lpstr>
      <vt:lpstr>RF-11</vt:lpstr>
      <vt:lpstr>RF-12</vt:lpstr>
      <vt:lpstr>RF-13</vt:lpstr>
      <vt:lpstr>Ejecucion Pruebas</vt:lpstr>
      <vt:lpstr>Prueba de Efectividad</vt:lpstr>
      <vt:lpstr>Prueba de Eficiencia</vt:lpstr>
      <vt:lpstr>Satisfaccion de Usuario</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Portatil</dc:creator>
  <cp:lastModifiedBy>Mario Merlo</cp:lastModifiedBy>
  <dcterms:created xsi:type="dcterms:W3CDTF">2018-08-02T21:35:39Z</dcterms:created>
  <dcterms:modified xsi:type="dcterms:W3CDTF">2019-01-10T23:40:08Z</dcterms:modified>
</cp:coreProperties>
</file>