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R\Desktop\"/>
    </mc:Choice>
  </mc:AlternateContent>
  <bookViews>
    <workbookView xWindow="0" yWindow="0" windowWidth="20490" windowHeight="7755"/>
  </bookViews>
  <sheets>
    <sheet name="Bstla" sheetId="1" r:id="rId1"/>
  </sheets>
  <externalReferences>
    <externalReference r:id="rId2"/>
  </externalReferences>
  <definedNames>
    <definedName name="Code">[1]Wilaya!$D$2:$D$21</definedName>
    <definedName name="Département">[1]Wilaya!$B$2:$B$8</definedName>
    <definedName name="eau">[1]Wilaya!$E$2:$E$3</definedName>
    <definedName name="Etablissement">[1]Wilaya!$C$2:$C$27</definedName>
    <definedName name="Locaux">[1]Wilaya!$F$2:$F$5</definedName>
    <definedName name="Moughataa">#REF!</definedName>
    <definedName name="Région">[1]Wilaya!$A$2</definedName>
    <definedName name="Wilaya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7" i="1" l="1"/>
  <c r="S217" i="1"/>
  <c r="R217" i="1"/>
  <c r="Q217" i="1"/>
  <c r="T216" i="1"/>
  <c r="S216" i="1"/>
  <c r="T215" i="1"/>
  <c r="S215" i="1"/>
  <c r="R214" i="1"/>
  <c r="R213" i="1"/>
  <c r="Q213" i="1"/>
  <c r="F213" i="1"/>
  <c r="E213" i="1"/>
  <c r="R212" i="1"/>
  <c r="Q212" i="1"/>
  <c r="F212" i="1"/>
  <c r="E212" i="1"/>
  <c r="T210" i="1"/>
  <c r="S210" i="1"/>
  <c r="R210" i="1"/>
  <c r="P210" i="1"/>
  <c r="O210" i="1"/>
  <c r="N210" i="1"/>
  <c r="L210" i="1"/>
  <c r="K210" i="1"/>
  <c r="J210" i="1"/>
  <c r="H210" i="1"/>
  <c r="G210" i="1"/>
  <c r="F210" i="1"/>
  <c r="E210" i="1"/>
  <c r="T209" i="1"/>
  <c r="S209" i="1"/>
  <c r="R209" i="1"/>
  <c r="P209" i="1"/>
  <c r="O209" i="1"/>
  <c r="N209" i="1"/>
  <c r="L209" i="1"/>
  <c r="K209" i="1"/>
  <c r="J209" i="1"/>
  <c r="M208" i="1"/>
  <c r="I208" i="1"/>
  <c r="T207" i="1"/>
  <c r="S207" i="1"/>
  <c r="R207" i="1"/>
  <c r="P207" i="1"/>
  <c r="O207" i="1"/>
  <c r="N207" i="1"/>
  <c r="L207" i="1"/>
  <c r="K207" i="1"/>
  <c r="J207" i="1"/>
  <c r="H207" i="1"/>
  <c r="G207" i="1"/>
  <c r="F207" i="1"/>
  <c r="E207" i="1"/>
  <c r="T206" i="1"/>
  <c r="S206" i="1"/>
  <c r="H206" i="1"/>
  <c r="G206" i="1"/>
  <c r="F206" i="1"/>
  <c r="E206" i="1"/>
  <c r="Q205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T198" i="1"/>
  <c r="S198" i="1"/>
  <c r="T197" i="1"/>
  <c r="S197" i="1"/>
  <c r="J197" i="1"/>
  <c r="T196" i="1"/>
  <c r="S196" i="1"/>
  <c r="R195" i="1"/>
  <c r="R194" i="1"/>
  <c r="Q194" i="1"/>
  <c r="I194" i="1"/>
  <c r="F194" i="1"/>
  <c r="E194" i="1"/>
  <c r="R193" i="1"/>
  <c r="Q193" i="1"/>
  <c r="F193" i="1"/>
  <c r="E193" i="1"/>
  <c r="T191" i="1"/>
  <c r="S191" i="1"/>
  <c r="R191" i="1"/>
  <c r="P191" i="1"/>
  <c r="O191" i="1"/>
  <c r="N191" i="1"/>
  <c r="L191" i="1"/>
  <c r="K191" i="1"/>
  <c r="J191" i="1"/>
  <c r="H191" i="1"/>
  <c r="G191" i="1"/>
  <c r="F191" i="1"/>
  <c r="E191" i="1"/>
  <c r="T190" i="1"/>
  <c r="S190" i="1"/>
  <c r="R190" i="1"/>
  <c r="P190" i="1"/>
  <c r="O190" i="1"/>
  <c r="N190" i="1"/>
  <c r="L190" i="1"/>
  <c r="K190" i="1"/>
  <c r="J190" i="1"/>
  <c r="H190" i="1"/>
  <c r="G190" i="1"/>
  <c r="F190" i="1"/>
  <c r="E190" i="1"/>
  <c r="M189" i="1"/>
  <c r="K189" i="1"/>
  <c r="I189" i="1"/>
  <c r="H188" i="1"/>
  <c r="G188" i="1"/>
  <c r="F188" i="1"/>
  <c r="E188" i="1"/>
  <c r="T187" i="1"/>
  <c r="S187" i="1"/>
  <c r="H187" i="1"/>
  <c r="G187" i="1"/>
  <c r="F187" i="1"/>
  <c r="E187" i="1"/>
  <c r="E185" i="1"/>
  <c r="U185" i="1" s="1"/>
  <c r="F184" i="1"/>
  <c r="F200" i="1" s="1"/>
  <c r="L170" i="1"/>
  <c r="L211" i="1" s="1"/>
  <c r="U158" i="1"/>
  <c r="P157" i="1"/>
  <c r="P198" i="1" s="1"/>
  <c r="O157" i="1"/>
  <c r="O198" i="1" s="1"/>
  <c r="N157" i="1"/>
  <c r="N198" i="1" s="1"/>
  <c r="M157" i="1"/>
  <c r="M198" i="1" s="1"/>
  <c r="L157" i="1"/>
  <c r="L198" i="1" s="1"/>
  <c r="K157" i="1"/>
  <c r="K198" i="1" s="1"/>
  <c r="J157" i="1"/>
  <c r="J198" i="1" s="1"/>
  <c r="I157" i="1"/>
  <c r="I198" i="1" s="1"/>
  <c r="H157" i="1"/>
  <c r="H198" i="1" s="1"/>
  <c r="G157" i="1"/>
  <c r="G198" i="1" s="1"/>
  <c r="F157" i="1"/>
  <c r="F198" i="1" s="1"/>
  <c r="E157" i="1"/>
  <c r="E198" i="1" s="1"/>
  <c r="U198" i="1" s="1"/>
  <c r="R156" i="1"/>
  <c r="R197" i="1" s="1"/>
  <c r="Q156" i="1"/>
  <c r="Q197" i="1" s="1"/>
  <c r="P156" i="1"/>
  <c r="P197" i="1" s="1"/>
  <c r="O156" i="1"/>
  <c r="O197" i="1" s="1"/>
  <c r="N156" i="1"/>
  <c r="N197" i="1" s="1"/>
  <c r="M156" i="1"/>
  <c r="M197" i="1" s="1"/>
  <c r="L156" i="1"/>
  <c r="L197" i="1" s="1"/>
  <c r="K156" i="1"/>
  <c r="K197" i="1" s="1"/>
  <c r="J156" i="1"/>
  <c r="I156" i="1"/>
  <c r="I197" i="1" s="1"/>
  <c r="H156" i="1"/>
  <c r="H197" i="1" s="1"/>
  <c r="G156" i="1"/>
  <c r="G197" i="1" s="1"/>
  <c r="F156" i="1"/>
  <c r="F197" i="1" s="1"/>
  <c r="E156" i="1"/>
  <c r="E197" i="1" s="1"/>
  <c r="R155" i="1"/>
  <c r="R196" i="1" s="1"/>
  <c r="Q155" i="1"/>
  <c r="Q196" i="1" s="1"/>
  <c r="P155" i="1"/>
  <c r="P196" i="1" s="1"/>
  <c r="O155" i="1"/>
  <c r="O196" i="1" s="1"/>
  <c r="N155" i="1"/>
  <c r="N196" i="1" s="1"/>
  <c r="M155" i="1"/>
  <c r="M196" i="1" s="1"/>
  <c r="L155" i="1"/>
  <c r="L196" i="1" s="1"/>
  <c r="K155" i="1"/>
  <c r="K196" i="1" s="1"/>
  <c r="J155" i="1"/>
  <c r="J196" i="1" s="1"/>
  <c r="I155" i="1"/>
  <c r="I196" i="1" s="1"/>
  <c r="H155" i="1"/>
  <c r="H196" i="1" s="1"/>
  <c r="G155" i="1"/>
  <c r="G196" i="1" s="1"/>
  <c r="F155" i="1"/>
  <c r="F196" i="1" s="1"/>
  <c r="E155" i="1"/>
  <c r="E196" i="1" s="1"/>
  <c r="T154" i="1"/>
  <c r="T195" i="1" s="1"/>
  <c r="S154" i="1"/>
  <c r="S195" i="1" s="1"/>
  <c r="Q154" i="1"/>
  <c r="Q195" i="1" s="1"/>
  <c r="P154" i="1"/>
  <c r="P195" i="1" s="1"/>
  <c r="O154" i="1"/>
  <c r="O195" i="1" s="1"/>
  <c r="N154" i="1"/>
  <c r="N195" i="1" s="1"/>
  <c r="M154" i="1"/>
  <c r="M195" i="1" s="1"/>
  <c r="L154" i="1"/>
  <c r="L195" i="1" s="1"/>
  <c r="K154" i="1"/>
  <c r="K195" i="1" s="1"/>
  <c r="J154" i="1"/>
  <c r="J195" i="1" s="1"/>
  <c r="I154" i="1"/>
  <c r="I195" i="1" s="1"/>
  <c r="H154" i="1"/>
  <c r="H195" i="1" s="1"/>
  <c r="G154" i="1"/>
  <c r="F154" i="1"/>
  <c r="F195" i="1" s="1"/>
  <c r="E154" i="1"/>
  <c r="E195" i="1" s="1"/>
  <c r="T153" i="1"/>
  <c r="T194" i="1" s="1"/>
  <c r="S153" i="1"/>
  <c r="S194" i="1" s="1"/>
  <c r="P153" i="1"/>
  <c r="P194" i="1" s="1"/>
  <c r="O153" i="1"/>
  <c r="O194" i="1" s="1"/>
  <c r="N153" i="1"/>
  <c r="N194" i="1" s="1"/>
  <c r="M153" i="1"/>
  <c r="M194" i="1" s="1"/>
  <c r="L153" i="1"/>
  <c r="L194" i="1" s="1"/>
  <c r="K153" i="1"/>
  <c r="K194" i="1" s="1"/>
  <c r="J153" i="1"/>
  <c r="J194" i="1" s="1"/>
  <c r="I153" i="1"/>
  <c r="H153" i="1"/>
  <c r="G153" i="1"/>
  <c r="T152" i="1"/>
  <c r="T193" i="1" s="1"/>
  <c r="S152" i="1"/>
  <c r="S193" i="1" s="1"/>
  <c r="P152" i="1"/>
  <c r="P193" i="1" s="1"/>
  <c r="O152" i="1"/>
  <c r="O193" i="1" s="1"/>
  <c r="N152" i="1"/>
  <c r="N193" i="1" s="1"/>
  <c r="M152" i="1"/>
  <c r="M193" i="1" s="1"/>
  <c r="L152" i="1"/>
  <c r="L193" i="1" s="1"/>
  <c r="K152" i="1"/>
  <c r="K193" i="1" s="1"/>
  <c r="J152" i="1"/>
  <c r="J193" i="1" s="1"/>
  <c r="I152" i="1"/>
  <c r="I193" i="1" s="1"/>
  <c r="H152" i="1"/>
  <c r="H193" i="1" s="1"/>
  <c r="G152" i="1"/>
  <c r="G193" i="1" s="1"/>
  <c r="T151" i="1"/>
  <c r="T192" i="1" s="1"/>
  <c r="S151" i="1"/>
  <c r="S192" i="1" s="1"/>
  <c r="R151" i="1"/>
  <c r="R192" i="1" s="1"/>
  <c r="Q151" i="1"/>
  <c r="Q192" i="1" s="1"/>
  <c r="P151" i="1"/>
  <c r="P192" i="1" s="1"/>
  <c r="O151" i="1"/>
  <c r="O192" i="1" s="1"/>
  <c r="N151" i="1"/>
  <c r="N192" i="1" s="1"/>
  <c r="M151" i="1"/>
  <c r="M192" i="1" s="1"/>
  <c r="L151" i="1"/>
  <c r="L192" i="1" s="1"/>
  <c r="K151" i="1"/>
  <c r="K192" i="1" s="1"/>
  <c r="J151" i="1"/>
  <c r="J192" i="1" s="1"/>
  <c r="I151" i="1"/>
  <c r="I192" i="1" s="1"/>
  <c r="H151" i="1"/>
  <c r="H192" i="1" s="1"/>
  <c r="G151" i="1"/>
  <c r="G192" i="1" s="1"/>
  <c r="F151" i="1"/>
  <c r="F192" i="1" s="1"/>
  <c r="E151" i="1"/>
  <c r="E192" i="1" s="1"/>
  <c r="Q150" i="1"/>
  <c r="Q191" i="1" s="1"/>
  <c r="M150" i="1"/>
  <c r="I150" i="1"/>
  <c r="I191" i="1" s="1"/>
  <c r="Q149" i="1"/>
  <c r="Q190" i="1" s="1"/>
  <c r="M149" i="1"/>
  <c r="I149" i="1"/>
  <c r="I190" i="1" s="1"/>
  <c r="T148" i="1"/>
  <c r="T189" i="1" s="1"/>
  <c r="S148" i="1"/>
  <c r="S189" i="1" s="1"/>
  <c r="R148" i="1"/>
  <c r="R189" i="1" s="1"/>
  <c r="Q148" i="1"/>
  <c r="Q189" i="1" s="1"/>
  <c r="P148" i="1"/>
  <c r="P189" i="1" s="1"/>
  <c r="O148" i="1"/>
  <c r="O189" i="1" s="1"/>
  <c r="N148" i="1"/>
  <c r="N189" i="1" s="1"/>
  <c r="L148" i="1"/>
  <c r="L189" i="1" s="1"/>
  <c r="K148" i="1"/>
  <c r="J148" i="1"/>
  <c r="J189" i="1" s="1"/>
  <c r="H148" i="1"/>
  <c r="H189" i="1" s="1"/>
  <c r="G148" i="1"/>
  <c r="G189" i="1" s="1"/>
  <c r="F148" i="1"/>
  <c r="F189" i="1" s="1"/>
  <c r="E148" i="1"/>
  <c r="Q147" i="1"/>
  <c r="Q188" i="1" s="1"/>
  <c r="M147" i="1"/>
  <c r="M188" i="1" s="1"/>
  <c r="I147" i="1"/>
  <c r="R146" i="1"/>
  <c r="R187" i="1" s="1"/>
  <c r="Q146" i="1"/>
  <c r="Q187" i="1" s="1"/>
  <c r="P146" i="1"/>
  <c r="P187" i="1" s="1"/>
  <c r="O146" i="1"/>
  <c r="O187" i="1" s="1"/>
  <c r="N146" i="1"/>
  <c r="N187" i="1" s="1"/>
  <c r="M146" i="1"/>
  <c r="M187" i="1" s="1"/>
  <c r="L146" i="1"/>
  <c r="L187" i="1" s="1"/>
  <c r="K146" i="1"/>
  <c r="K187" i="1" s="1"/>
  <c r="J146" i="1"/>
  <c r="J187" i="1" s="1"/>
  <c r="I146" i="1"/>
  <c r="I187" i="1" s="1"/>
  <c r="T145" i="1"/>
  <c r="T186" i="1" s="1"/>
  <c r="S145" i="1"/>
  <c r="S186" i="1" s="1"/>
  <c r="R145" i="1"/>
  <c r="R186" i="1" s="1"/>
  <c r="P145" i="1"/>
  <c r="P186" i="1" s="1"/>
  <c r="O145" i="1"/>
  <c r="O186" i="1" s="1"/>
  <c r="N145" i="1"/>
  <c r="N186" i="1" s="1"/>
  <c r="M145" i="1"/>
  <c r="M186" i="1" s="1"/>
  <c r="L145" i="1"/>
  <c r="L186" i="1" s="1"/>
  <c r="K145" i="1"/>
  <c r="K186" i="1" s="1"/>
  <c r="J145" i="1"/>
  <c r="J186" i="1" s="1"/>
  <c r="I145" i="1"/>
  <c r="I186" i="1" s="1"/>
  <c r="H145" i="1"/>
  <c r="H186" i="1" s="1"/>
  <c r="U186" i="1" s="1"/>
  <c r="G145" i="1"/>
  <c r="G186" i="1" s="1"/>
  <c r="F145" i="1"/>
  <c r="F186" i="1" s="1"/>
  <c r="E145" i="1"/>
  <c r="E186" i="1" s="1"/>
  <c r="T144" i="1"/>
  <c r="T185" i="1" s="1"/>
  <c r="S144" i="1"/>
  <c r="S185" i="1" s="1"/>
  <c r="R144" i="1"/>
  <c r="R185" i="1" s="1"/>
  <c r="Q144" i="1"/>
  <c r="Q185" i="1" s="1"/>
  <c r="P144" i="1"/>
  <c r="P185" i="1" s="1"/>
  <c r="O144" i="1"/>
  <c r="O185" i="1" s="1"/>
  <c r="N144" i="1"/>
  <c r="N185" i="1" s="1"/>
  <c r="M144" i="1"/>
  <c r="M185" i="1" s="1"/>
  <c r="L144" i="1"/>
  <c r="L185" i="1" s="1"/>
  <c r="K144" i="1"/>
  <c r="K185" i="1" s="1"/>
  <c r="J144" i="1"/>
  <c r="J185" i="1" s="1"/>
  <c r="I144" i="1"/>
  <c r="I185" i="1" s="1"/>
  <c r="H144" i="1"/>
  <c r="H185" i="1" s="1"/>
  <c r="G144" i="1"/>
  <c r="G185" i="1" s="1"/>
  <c r="F144" i="1"/>
  <c r="F185" i="1" s="1"/>
  <c r="E144" i="1"/>
  <c r="U144" i="1" s="1"/>
  <c r="T143" i="1"/>
  <c r="T184" i="1" s="1"/>
  <c r="S143" i="1"/>
  <c r="S184" i="1" s="1"/>
  <c r="R143" i="1"/>
  <c r="Q143" i="1"/>
  <c r="Q184" i="1" s="1"/>
  <c r="P143" i="1"/>
  <c r="P184" i="1" s="1"/>
  <c r="O143" i="1"/>
  <c r="O184" i="1" s="1"/>
  <c r="N143" i="1"/>
  <c r="M143" i="1"/>
  <c r="M184" i="1" s="1"/>
  <c r="L143" i="1"/>
  <c r="L184" i="1" s="1"/>
  <c r="K143" i="1"/>
  <c r="K184" i="1" s="1"/>
  <c r="J143" i="1"/>
  <c r="I143" i="1"/>
  <c r="I184" i="1" s="1"/>
  <c r="H143" i="1"/>
  <c r="H184" i="1" s="1"/>
  <c r="G143" i="1"/>
  <c r="G184" i="1" s="1"/>
  <c r="F143" i="1"/>
  <c r="E143" i="1"/>
  <c r="E184" i="1" s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M92" i="1"/>
  <c r="M91" i="1"/>
  <c r="M90" i="1"/>
  <c r="M89" i="1"/>
  <c r="M88" i="1"/>
  <c r="M87" i="1"/>
  <c r="M86" i="1"/>
  <c r="M85" i="1"/>
  <c r="M84" i="1"/>
  <c r="M82" i="1"/>
  <c r="M81" i="1"/>
  <c r="M80" i="1"/>
  <c r="M79" i="1"/>
  <c r="M78" i="1"/>
  <c r="M77" i="1"/>
  <c r="M76" i="1"/>
  <c r="M75" i="1"/>
  <c r="M74" i="1"/>
  <c r="M73" i="1"/>
  <c r="M72" i="1"/>
  <c r="M71" i="1"/>
  <c r="L5" i="1" s="1"/>
  <c r="M70" i="1"/>
  <c r="M69" i="1"/>
  <c r="M68" i="1"/>
  <c r="M59" i="1"/>
  <c r="L59" i="1"/>
  <c r="K59" i="1"/>
  <c r="J59" i="1"/>
  <c r="I59" i="1"/>
  <c r="H59" i="1"/>
  <c r="G59" i="1"/>
  <c r="F59" i="1"/>
  <c r="E59" i="1"/>
  <c r="D59" i="1"/>
  <c r="I54" i="1"/>
  <c r="I55" i="1" s="1"/>
  <c r="M53" i="1"/>
  <c r="K53" i="1"/>
  <c r="J53" i="1"/>
  <c r="I53" i="1"/>
  <c r="G53" i="1"/>
  <c r="F53" i="1"/>
  <c r="E53" i="1"/>
  <c r="D53" i="1"/>
  <c r="N53" i="1" s="1"/>
  <c r="M52" i="1"/>
  <c r="M57" i="1" s="1"/>
  <c r="M58" i="1" s="1"/>
  <c r="M61" i="1" s="1"/>
  <c r="M62" i="1" s="1"/>
  <c r="K52" i="1"/>
  <c r="J52" i="1"/>
  <c r="I52" i="1"/>
  <c r="G52" i="1"/>
  <c r="F52" i="1"/>
  <c r="E52" i="1"/>
  <c r="D52" i="1"/>
  <c r="M51" i="1"/>
  <c r="L51" i="1"/>
  <c r="I51" i="1"/>
  <c r="H51" i="1"/>
  <c r="G51" i="1"/>
  <c r="F51" i="1"/>
  <c r="E51" i="1"/>
  <c r="D51" i="1"/>
  <c r="N51" i="1" s="1"/>
  <c r="M50" i="1"/>
  <c r="L50" i="1"/>
  <c r="K50" i="1"/>
  <c r="I50" i="1"/>
  <c r="H50" i="1"/>
  <c r="F50" i="1"/>
  <c r="E50" i="1"/>
  <c r="E57" i="1" s="1"/>
  <c r="E58" i="1" s="1"/>
  <c r="E61" i="1" s="1"/>
  <c r="E62" i="1" s="1"/>
  <c r="D50" i="1"/>
  <c r="N50" i="1" s="1"/>
  <c r="M49" i="1"/>
  <c r="L49" i="1"/>
  <c r="K49" i="1"/>
  <c r="J49" i="1"/>
  <c r="I49" i="1"/>
  <c r="H49" i="1"/>
  <c r="G49" i="1"/>
  <c r="F49" i="1"/>
  <c r="E49" i="1"/>
  <c r="D49" i="1"/>
  <c r="N49" i="1" s="1"/>
  <c r="M48" i="1"/>
  <c r="L48" i="1"/>
  <c r="K48" i="1"/>
  <c r="J48" i="1"/>
  <c r="I48" i="1"/>
  <c r="H48" i="1"/>
  <c r="G48" i="1"/>
  <c r="F48" i="1"/>
  <c r="E48" i="1"/>
  <c r="D48" i="1"/>
  <c r="N48" i="1" s="1"/>
  <c r="M47" i="1"/>
  <c r="L47" i="1"/>
  <c r="K47" i="1"/>
  <c r="J47" i="1"/>
  <c r="I47" i="1"/>
  <c r="H47" i="1"/>
  <c r="G47" i="1"/>
  <c r="F47" i="1"/>
  <c r="E47" i="1"/>
  <c r="D47" i="1"/>
  <c r="N47" i="1" s="1"/>
  <c r="M46" i="1"/>
  <c r="L46" i="1"/>
  <c r="K46" i="1"/>
  <c r="J46" i="1"/>
  <c r="I46" i="1"/>
  <c r="H46" i="1"/>
  <c r="G46" i="1"/>
  <c r="F46" i="1"/>
  <c r="E46" i="1"/>
  <c r="D46" i="1"/>
  <c r="N46" i="1" s="1"/>
  <c r="M45" i="1"/>
  <c r="L45" i="1"/>
  <c r="K45" i="1"/>
  <c r="J45" i="1"/>
  <c r="I45" i="1"/>
  <c r="H45" i="1"/>
  <c r="G45" i="1"/>
  <c r="F45" i="1"/>
  <c r="E45" i="1"/>
  <c r="D45" i="1"/>
  <c r="N45" i="1" s="1"/>
  <c r="M44" i="1"/>
  <c r="L44" i="1"/>
  <c r="K44" i="1"/>
  <c r="J44" i="1"/>
  <c r="I44" i="1"/>
  <c r="H44" i="1"/>
  <c r="G44" i="1"/>
  <c r="F44" i="1"/>
  <c r="E44" i="1"/>
  <c r="D44" i="1"/>
  <c r="M43" i="1"/>
  <c r="L43" i="1"/>
  <c r="K43" i="1"/>
  <c r="J43" i="1"/>
  <c r="I43" i="1"/>
  <c r="H43" i="1"/>
  <c r="G43" i="1"/>
  <c r="F43" i="1"/>
  <c r="E43" i="1"/>
  <c r="D43" i="1"/>
  <c r="N43" i="1" s="1"/>
  <c r="M42" i="1"/>
  <c r="L42" i="1"/>
  <c r="K42" i="1"/>
  <c r="J42" i="1"/>
  <c r="I42" i="1"/>
  <c r="H42" i="1"/>
  <c r="G42" i="1"/>
  <c r="F42" i="1"/>
  <c r="E42" i="1"/>
  <c r="D42" i="1"/>
  <c r="M38" i="1"/>
  <c r="L38" i="1"/>
  <c r="K38" i="1"/>
  <c r="J38" i="1"/>
  <c r="I38" i="1"/>
  <c r="G38" i="1"/>
  <c r="F38" i="1"/>
  <c r="E38" i="1"/>
  <c r="N38" i="1" s="1"/>
  <c r="D38" i="1"/>
  <c r="M37" i="1"/>
  <c r="L37" i="1"/>
  <c r="L39" i="1" s="1"/>
  <c r="L40" i="1" s="1"/>
  <c r="K37" i="1"/>
  <c r="J37" i="1"/>
  <c r="J39" i="1" s="1"/>
  <c r="J40" i="1" s="1"/>
  <c r="I37" i="1"/>
  <c r="G37" i="1"/>
  <c r="F37" i="1"/>
  <c r="E37" i="1"/>
  <c r="D37" i="1"/>
  <c r="N37" i="1" s="1"/>
  <c r="U36" i="1"/>
  <c r="M36" i="1"/>
  <c r="L36" i="1"/>
  <c r="K36" i="1"/>
  <c r="K39" i="1" s="1"/>
  <c r="K40" i="1" s="1"/>
  <c r="I36" i="1"/>
  <c r="G36" i="1"/>
  <c r="F36" i="1"/>
  <c r="E36" i="1"/>
  <c r="D36" i="1"/>
  <c r="N36" i="1" s="1"/>
  <c r="M35" i="1"/>
  <c r="M39" i="1" s="1"/>
  <c r="M40" i="1" s="1"/>
  <c r="L35" i="1"/>
  <c r="K35" i="1"/>
  <c r="I35" i="1"/>
  <c r="I57" i="1" s="1"/>
  <c r="G35" i="1"/>
  <c r="G39" i="1" s="1"/>
  <c r="F35" i="1"/>
  <c r="F39" i="1" s="1"/>
  <c r="E35" i="1"/>
  <c r="E39" i="1" s="1"/>
  <c r="D35" i="1"/>
  <c r="D39" i="1" s="1"/>
  <c r="V32" i="1"/>
  <c r="T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Q31" i="1"/>
  <c r="Q30" i="1"/>
  <c r="Q32" i="1" s="1"/>
  <c r="P27" i="1"/>
  <c r="O27" i="1"/>
  <c r="S31" i="1" s="1"/>
  <c r="U31" i="1" s="1"/>
  <c r="N27" i="1"/>
  <c r="M27" i="1"/>
  <c r="L27" i="1"/>
  <c r="K27" i="1"/>
  <c r="U35" i="1" s="1"/>
  <c r="J27" i="1"/>
  <c r="I27" i="1"/>
  <c r="Q26" i="1"/>
  <c r="F26" i="1"/>
  <c r="E26" i="1"/>
  <c r="D26" i="1"/>
  <c r="C26" i="1"/>
  <c r="G26" i="1" s="1"/>
  <c r="B26" i="1"/>
  <c r="R25" i="1"/>
  <c r="Q25" i="1"/>
  <c r="G25" i="1"/>
  <c r="R24" i="1"/>
  <c r="Q24" i="1"/>
  <c r="G24" i="1"/>
  <c r="R23" i="1"/>
  <c r="Q23" i="1"/>
  <c r="G23" i="1"/>
  <c r="R22" i="1"/>
  <c r="I56" i="1" s="1"/>
  <c r="Q22" i="1"/>
  <c r="G22" i="1"/>
  <c r="S21" i="1"/>
  <c r="H60" i="1" s="1"/>
  <c r="R21" i="1"/>
  <c r="Q21" i="1"/>
  <c r="G21" i="1"/>
  <c r="R20" i="1"/>
  <c r="Q20" i="1"/>
  <c r="S20" i="1" s="1"/>
  <c r="G20" i="1"/>
  <c r="R19" i="1"/>
  <c r="S19" i="1" s="1"/>
  <c r="Q19" i="1"/>
  <c r="G19" i="1"/>
  <c r="S18" i="1"/>
  <c r="E60" i="1" s="1"/>
  <c r="R18" i="1"/>
  <c r="Q18" i="1"/>
  <c r="G18" i="1"/>
  <c r="R17" i="1"/>
  <c r="Q17" i="1"/>
  <c r="S17" i="1" s="1"/>
  <c r="G17" i="1"/>
  <c r="G16" i="1"/>
  <c r="G15" i="1"/>
  <c r="G14" i="1"/>
  <c r="G13" i="1"/>
  <c r="G12" i="1"/>
  <c r="G11" i="1"/>
  <c r="G10" i="1"/>
  <c r="L6" i="1"/>
  <c r="L4" i="1"/>
  <c r="H163" i="1" l="1"/>
  <c r="H204" i="1" s="1"/>
  <c r="G163" i="1"/>
  <c r="G204" i="1" s="1"/>
  <c r="F163" i="1"/>
  <c r="F204" i="1" s="1"/>
  <c r="E163" i="1"/>
  <c r="F40" i="1"/>
  <c r="G60" i="1"/>
  <c r="L41" i="1"/>
  <c r="G164" i="1"/>
  <c r="G205" i="1" s="1"/>
  <c r="F164" i="1"/>
  <c r="F205" i="1" s="1"/>
  <c r="E164" i="1"/>
  <c r="G40" i="1"/>
  <c r="G41" i="1" s="1"/>
  <c r="H164" i="1"/>
  <c r="H205" i="1" s="1"/>
  <c r="F41" i="1"/>
  <c r="I58" i="1"/>
  <c r="G177" i="1"/>
  <c r="G218" i="1" s="1"/>
  <c r="H176" i="1"/>
  <c r="H217" i="1" s="1"/>
  <c r="G175" i="1"/>
  <c r="G216" i="1" s="1"/>
  <c r="F174" i="1"/>
  <c r="F215" i="1" s="1"/>
  <c r="F173" i="1"/>
  <c r="F214" i="1" s="1"/>
  <c r="H171" i="1"/>
  <c r="H212" i="1" s="1"/>
  <c r="F177" i="1"/>
  <c r="F218" i="1" s="1"/>
  <c r="G176" i="1"/>
  <c r="G217" i="1" s="1"/>
  <c r="F175" i="1"/>
  <c r="F216" i="1" s="1"/>
  <c r="E174" i="1"/>
  <c r="E173" i="1"/>
  <c r="G171" i="1"/>
  <c r="E177" i="1"/>
  <c r="F176" i="1"/>
  <c r="F217" i="1" s="1"/>
  <c r="E175" i="1"/>
  <c r="H174" i="1"/>
  <c r="H215" i="1" s="1"/>
  <c r="H173" i="1"/>
  <c r="H214" i="1" s="1"/>
  <c r="H167" i="1"/>
  <c r="H208" i="1" s="1"/>
  <c r="E162" i="1"/>
  <c r="G167" i="1"/>
  <c r="G208" i="1" s="1"/>
  <c r="H162" i="1"/>
  <c r="H175" i="1"/>
  <c r="H216" i="1" s="1"/>
  <c r="G174" i="1"/>
  <c r="G215" i="1" s="1"/>
  <c r="G173" i="1"/>
  <c r="G214" i="1" s="1"/>
  <c r="F167" i="1"/>
  <c r="F208" i="1" s="1"/>
  <c r="G162" i="1"/>
  <c r="E167" i="1"/>
  <c r="F162" i="1"/>
  <c r="D40" i="1"/>
  <c r="H177" i="1"/>
  <c r="H218" i="1" s="1"/>
  <c r="E176" i="1"/>
  <c r="D60" i="1"/>
  <c r="F60" i="1"/>
  <c r="J41" i="1"/>
  <c r="G168" i="1"/>
  <c r="G209" i="1" s="1"/>
  <c r="E168" i="1"/>
  <c r="H168" i="1"/>
  <c r="H209" i="1" s="1"/>
  <c r="F168" i="1"/>
  <c r="F209" i="1" s="1"/>
  <c r="E40" i="1"/>
  <c r="E41" i="1" s="1"/>
  <c r="E189" i="1"/>
  <c r="U189" i="1" s="1"/>
  <c r="U148" i="1"/>
  <c r="U152" i="1"/>
  <c r="K159" i="1"/>
  <c r="F27" i="1"/>
  <c r="S22" i="1"/>
  <c r="S27" i="1" s="1"/>
  <c r="M41" i="1"/>
  <c r="F28" i="1"/>
  <c r="H57" i="1"/>
  <c r="H58" i="1" s="1"/>
  <c r="N52" i="1"/>
  <c r="E54" i="1"/>
  <c r="E55" i="1" s="1"/>
  <c r="I188" i="1"/>
  <c r="U147" i="1"/>
  <c r="U153" i="1"/>
  <c r="U157" i="1"/>
  <c r="G57" i="1"/>
  <c r="G58" i="1" s="1"/>
  <c r="G54" i="1"/>
  <c r="G55" i="1" s="1"/>
  <c r="T21" i="1"/>
  <c r="K41" i="1"/>
  <c r="I39" i="1"/>
  <c r="D41" i="1"/>
  <c r="D57" i="1"/>
  <c r="L57" i="1"/>
  <c r="L58" i="1" s="1"/>
  <c r="O159" i="1"/>
  <c r="S23" i="1"/>
  <c r="S26" i="1"/>
  <c r="R27" i="1"/>
  <c r="N44" i="1"/>
  <c r="S170" i="1"/>
  <c r="S211" i="1" s="1"/>
  <c r="O170" i="1"/>
  <c r="O211" i="1" s="1"/>
  <c r="K170" i="1"/>
  <c r="K211" i="1" s="1"/>
  <c r="R170" i="1"/>
  <c r="R211" i="1" s="1"/>
  <c r="N170" i="1"/>
  <c r="N211" i="1" s="1"/>
  <c r="J170" i="1"/>
  <c r="J211" i="1" s="1"/>
  <c r="Q170" i="1"/>
  <c r="Q211" i="1" s="1"/>
  <c r="M170" i="1"/>
  <c r="M211" i="1" s="1"/>
  <c r="I170" i="1"/>
  <c r="I211" i="1" s="1"/>
  <c r="T170" i="1"/>
  <c r="T211" i="1" s="1"/>
  <c r="P170" i="1"/>
  <c r="P211" i="1" s="1"/>
  <c r="G61" i="1"/>
  <c r="G62" i="1" s="1"/>
  <c r="U118" i="1"/>
  <c r="U137" i="1"/>
  <c r="U145" i="1"/>
  <c r="U150" i="1"/>
  <c r="M191" i="1"/>
  <c r="U155" i="1"/>
  <c r="S159" i="1"/>
  <c r="U191" i="1"/>
  <c r="U194" i="1"/>
  <c r="K57" i="1"/>
  <c r="K58" i="1" s="1"/>
  <c r="K61" i="1" s="1"/>
  <c r="K62" i="1" s="1"/>
  <c r="K54" i="1"/>
  <c r="K55" i="1" s="1"/>
  <c r="K56" i="1" s="1"/>
  <c r="T18" i="1"/>
  <c r="S25" i="1"/>
  <c r="Q27" i="1"/>
  <c r="N35" i="1"/>
  <c r="E56" i="1"/>
  <c r="S24" i="1"/>
  <c r="F57" i="1"/>
  <c r="F58" i="1" s="1"/>
  <c r="F61" i="1" s="1"/>
  <c r="F62" i="1" s="1"/>
  <c r="J57" i="1"/>
  <c r="J58" i="1" s="1"/>
  <c r="J61" i="1" s="1"/>
  <c r="J62" i="1" s="1"/>
  <c r="M54" i="1"/>
  <c r="M55" i="1" s="1"/>
  <c r="H61" i="1"/>
  <c r="H62" i="1" s="1"/>
  <c r="L61" i="1"/>
  <c r="L62" i="1" s="1"/>
  <c r="F159" i="1"/>
  <c r="J159" i="1"/>
  <c r="J184" i="1"/>
  <c r="J200" i="1" s="1"/>
  <c r="N159" i="1"/>
  <c r="N184" i="1"/>
  <c r="N200" i="1" s="1"/>
  <c r="R184" i="1"/>
  <c r="R200" i="1" s="1"/>
  <c r="R159" i="1"/>
  <c r="M190" i="1"/>
  <c r="U190" i="1" s="1"/>
  <c r="U149" i="1"/>
  <c r="G195" i="1"/>
  <c r="U154" i="1"/>
  <c r="G159" i="1"/>
  <c r="F54" i="1"/>
  <c r="F55" i="1" s="1"/>
  <c r="F56" i="1" s="1"/>
  <c r="J54" i="1"/>
  <c r="J55" i="1" s="1"/>
  <c r="J56" i="1" s="1"/>
  <c r="G200" i="1"/>
  <c r="K200" i="1"/>
  <c r="O200" i="1"/>
  <c r="S200" i="1"/>
  <c r="U197" i="1"/>
  <c r="H159" i="1"/>
  <c r="L159" i="1"/>
  <c r="P159" i="1"/>
  <c r="T159" i="1"/>
  <c r="U187" i="1"/>
  <c r="U188" i="1"/>
  <c r="H200" i="1"/>
  <c r="L200" i="1"/>
  <c r="P200" i="1"/>
  <c r="T200" i="1"/>
  <c r="U195" i="1"/>
  <c r="U196" i="1"/>
  <c r="E159" i="1"/>
  <c r="I159" i="1"/>
  <c r="M159" i="1"/>
  <c r="Q159" i="1"/>
  <c r="N42" i="1"/>
  <c r="D54" i="1"/>
  <c r="H54" i="1"/>
  <c r="H55" i="1" s="1"/>
  <c r="H56" i="1" s="1"/>
  <c r="L54" i="1"/>
  <c r="L55" i="1" s="1"/>
  <c r="L56" i="1" s="1"/>
  <c r="N59" i="1"/>
  <c r="U184" i="1"/>
  <c r="E200" i="1"/>
  <c r="I200" i="1"/>
  <c r="Q200" i="1"/>
  <c r="U143" i="1"/>
  <c r="U146" i="1"/>
  <c r="U192" i="1"/>
  <c r="U151" i="1"/>
  <c r="U156" i="1"/>
  <c r="U193" i="1"/>
  <c r="U199" i="1"/>
  <c r="S28" i="1" l="1"/>
  <c r="U34" i="1"/>
  <c r="S30" i="1"/>
  <c r="U159" i="1"/>
  <c r="U200" i="1"/>
  <c r="D55" i="1"/>
  <c r="N54" i="1"/>
  <c r="L60" i="1"/>
  <c r="T25" i="1"/>
  <c r="M200" i="1"/>
  <c r="T19" i="1"/>
  <c r="G203" i="1"/>
  <c r="E215" i="1"/>
  <c r="V43" i="1"/>
  <c r="I61" i="1"/>
  <c r="E205" i="1"/>
  <c r="T20" i="1"/>
  <c r="E204" i="1"/>
  <c r="T41" i="1"/>
  <c r="D58" i="1"/>
  <c r="N57" i="1"/>
  <c r="R10" i="1" s="1"/>
  <c r="E209" i="1"/>
  <c r="U209" i="1" s="1"/>
  <c r="H203" i="1"/>
  <c r="E218" i="1"/>
  <c r="M60" i="1"/>
  <c r="T26" i="1"/>
  <c r="T164" i="1"/>
  <c r="T205" i="1" s="1"/>
  <c r="O164" i="1"/>
  <c r="O205" i="1" s="1"/>
  <c r="K164" i="1"/>
  <c r="K205" i="1" s="1"/>
  <c r="S164" i="1"/>
  <c r="S205" i="1" s="1"/>
  <c r="N164" i="1"/>
  <c r="N205" i="1" s="1"/>
  <c r="J164" i="1"/>
  <c r="J205" i="1" s="1"/>
  <c r="R164" i="1"/>
  <c r="R205" i="1" s="1"/>
  <c r="M164" i="1"/>
  <c r="M205" i="1" s="1"/>
  <c r="I164" i="1"/>
  <c r="I205" i="1" s="1"/>
  <c r="G56" i="1"/>
  <c r="P164" i="1"/>
  <c r="P205" i="1" s="1"/>
  <c r="L164" i="1"/>
  <c r="L205" i="1" s="1"/>
  <c r="Q169" i="1"/>
  <c r="Q210" i="1" s="1"/>
  <c r="Q168" i="1"/>
  <c r="Q209" i="1" s="1"/>
  <c r="T167" i="1"/>
  <c r="T208" i="1" s="1"/>
  <c r="P167" i="1"/>
  <c r="P208" i="1" s="1"/>
  <c r="I169" i="1"/>
  <c r="I168" i="1"/>
  <c r="I209" i="1" s="1"/>
  <c r="R167" i="1"/>
  <c r="R208" i="1" s="1"/>
  <c r="N167" i="1"/>
  <c r="N208" i="1" s="1"/>
  <c r="M168" i="1"/>
  <c r="M209" i="1" s="1"/>
  <c r="S167" i="1"/>
  <c r="S208" i="1" s="1"/>
  <c r="L167" i="1"/>
  <c r="L208" i="1" s="1"/>
  <c r="Q167" i="1"/>
  <c r="Q208" i="1" s="1"/>
  <c r="K167" i="1"/>
  <c r="K208" i="1" s="1"/>
  <c r="M169" i="1"/>
  <c r="M210" i="1" s="1"/>
  <c r="O167" i="1"/>
  <c r="O208" i="1" s="1"/>
  <c r="J167" i="1"/>
  <c r="J208" i="1" s="1"/>
  <c r="T17" i="1"/>
  <c r="E217" i="1"/>
  <c r="F203" i="1"/>
  <c r="G212" i="1"/>
  <c r="O165" i="1"/>
  <c r="O206" i="1" s="1"/>
  <c r="K165" i="1"/>
  <c r="K206" i="1" s="1"/>
  <c r="Q166" i="1"/>
  <c r="Q207" i="1" s="1"/>
  <c r="R165" i="1"/>
  <c r="R206" i="1" s="1"/>
  <c r="N165" i="1"/>
  <c r="N206" i="1" s="1"/>
  <c r="J165" i="1"/>
  <c r="J206" i="1" s="1"/>
  <c r="M166" i="1"/>
  <c r="M207" i="1" s="1"/>
  <c r="Q165" i="1"/>
  <c r="Q206" i="1" s="1"/>
  <c r="M165" i="1"/>
  <c r="M206" i="1" s="1"/>
  <c r="I165" i="1"/>
  <c r="I166" i="1"/>
  <c r="P165" i="1"/>
  <c r="P206" i="1" s="1"/>
  <c r="L165" i="1"/>
  <c r="L206" i="1" s="1"/>
  <c r="T163" i="1"/>
  <c r="T204" i="1" s="1"/>
  <c r="P163" i="1"/>
  <c r="P204" i="1" s="1"/>
  <c r="L163" i="1"/>
  <c r="L204" i="1" s="1"/>
  <c r="S163" i="1"/>
  <c r="S204" i="1" s="1"/>
  <c r="O163" i="1"/>
  <c r="O204" i="1" s="1"/>
  <c r="K163" i="1"/>
  <c r="K204" i="1" s="1"/>
  <c r="R163" i="1"/>
  <c r="R204" i="1" s="1"/>
  <c r="N163" i="1"/>
  <c r="N204" i="1" s="1"/>
  <c r="J163" i="1"/>
  <c r="J204" i="1" s="1"/>
  <c r="Q163" i="1"/>
  <c r="Q204" i="1" s="1"/>
  <c r="M163" i="1"/>
  <c r="M204" i="1" s="1"/>
  <c r="I163" i="1"/>
  <c r="I204" i="1" s="1"/>
  <c r="K60" i="1"/>
  <c r="T24" i="1"/>
  <c r="J60" i="1"/>
  <c r="T23" i="1"/>
  <c r="G170" i="1"/>
  <c r="G211" i="1" s="1"/>
  <c r="E170" i="1"/>
  <c r="H170" i="1"/>
  <c r="H211" i="1" s="1"/>
  <c r="F170" i="1"/>
  <c r="F211" i="1" s="1"/>
  <c r="I40" i="1"/>
  <c r="I41" i="1" s="1"/>
  <c r="N41" i="1" s="1"/>
  <c r="I60" i="1"/>
  <c r="N60" i="1" s="1"/>
  <c r="U24" i="1"/>
  <c r="T22" i="1"/>
  <c r="N39" i="1"/>
  <c r="E208" i="1"/>
  <c r="U208" i="1" s="1"/>
  <c r="E203" i="1"/>
  <c r="E178" i="1"/>
  <c r="E216" i="1"/>
  <c r="E214" i="1"/>
  <c r="V41" i="1"/>
  <c r="V47" i="1" s="1"/>
  <c r="U205" i="1" l="1"/>
  <c r="S32" i="1"/>
  <c r="U30" i="1"/>
  <c r="U32" i="1" s="1"/>
  <c r="U33" i="1" s="1"/>
  <c r="E211" i="1"/>
  <c r="U211" i="1" s="1"/>
  <c r="U170" i="1"/>
  <c r="I207" i="1"/>
  <c r="U207" i="1" s="1"/>
  <c r="U166" i="1"/>
  <c r="H219" i="1"/>
  <c r="U204" i="1"/>
  <c r="I62" i="1"/>
  <c r="V45" i="1"/>
  <c r="G178" i="1"/>
  <c r="S177" i="1"/>
  <c r="S218" i="1" s="1"/>
  <c r="O177" i="1"/>
  <c r="O218" i="1" s="1"/>
  <c r="K177" i="1"/>
  <c r="K218" i="1" s="1"/>
  <c r="P176" i="1"/>
  <c r="P217" i="1" s="1"/>
  <c r="L176" i="1"/>
  <c r="L217" i="1" s="1"/>
  <c r="O175" i="1"/>
  <c r="O216" i="1" s="1"/>
  <c r="K175" i="1"/>
  <c r="K216" i="1" s="1"/>
  <c r="R174" i="1"/>
  <c r="R215" i="1" s="1"/>
  <c r="N174" i="1"/>
  <c r="N215" i="1" s="1"/>
  <c r="J174" i="1"/>
  <c r="J215" i="1" s="1"/>
  <c r="S173" i="1"/>
  <c r="S214" i="1" s="1"/>
  <c r="N173" i="1"/>
  <c r="N214" i="1" s="1"/>
  <c r="J173" i="1"/>
  <c r="J214" i="1" s="1"/>
  <c r="S172" i="1"/>
  <c r="S213" i="1" s="1"/>
  <c r="M172" i="1"/>
  <c r="M213" i="1" s="1"/>
  <c r="I172" i="1"/>
  <c r="P171" i="1"/>
  <c r="P212" i="1" s="1"/>
  <c r="L171" i="1"/>
  <c r="L212" i="1" s="1"/>
  <c r="R177" i="1"/>
  <c r="R218" i="1" s="1"/>
  <c r="N177" i="1"/>
  <c r="N218" i="1" s="1"/>
  <c r="J177" i="1"/>
  <c r="J218" i="1" s="1"/>
  <c r="O176" i="1"/>
  <c r="O217" i="1" s="1"/>
  <c r="K176" i="1"/>
  <c r="K217" i="1" s="1"/>
  <c r="R175" i="1"/>
  <c r="R216" i="1" s="1"/>
  <c r="N175" i="1"/>
  <c r="N216" i="1" s="1"/>
  <c r="J175" i="1"/>
  <c r="J216" i="1" s="1"/>
  <c r="Q174" i="1"/>
  <c r="Q215" i="1" s="1"/>
  <c r="M174" i="1"/>
  <c r="M215" i="1" s="1"/>
  <c r="I174" i="1"/>
  <c r="Q173" i="1"/>
  <c r="Q214" i="1" s="1"/>
  <c r="M173" i="1"/>
  <c r="M214" i="1" s="1"/>
  <c r="I173" i="1"/>
  <c r="P172" i="1"/>
  <c r="P213" i="1" s="1"/>
  <c r="L172" i="1"/>
  <c r="L213" i="1" s="1"/>
  <c r="O171" i="1"/>
  <c r="O212" i="1" s="1"/>
  <c r="K171" i="1"/>
  <c r="K212" i="1" s="1"/>
  <c r="Q177" i="1"/>
  <c r="Q218" i="1" s="1"/>
  <c r="M177" i="1"/>
  <c r="M218" i="1" s="1"/>
  <c r="I177" i="1"/>
  <c r="N176" i="1"/>
  <c r="N217" i="1" s="1"/>
  <c r="J176" i="1"/>
  <c r="J217" i="1" s="1"/>
  <c r="Q175" i="1"/>
  <c r="Q216" i="1" s="1"/>
  <c r="M175" i="1"/>
  <c r="M216" i="1" s="1"/>
  <c r="I175" i="1"/>
  <c r="P174" i="1"/>
  <c r="P215" i="1" s="1"/>
  <c r="L174" i="1"/>
  <c r="L215" i="1" s="1"/>
  <c r="P173" i="1"/>
  <c r="P214" i="1" s="1"/>
  <c r="L173" i="1"/>
  <c r="L214" i="1" s="1"/>
  <c r="O172" i="1"/>
  <c r="O213" i="1" s="1"/>
  <c r="K172" i="1"/>
  <c r="K213" i="1" s="1"/>
  <c r="T171" i="1"/>
  <c r="T212" i="1" s="1"/>
  <c r="N171" i="1"/>
  <c r="N212" i="1" s="1"/>
  <c r="J171" i="1"/>
  <c r="J212" i="1" s="1"/>
  <c r="T177" i="1"/>
  <c r="T218" i="1" s="1"/>
  <c r="P175" i="1"/>
  <c r="P216" i="1" s="1"/>
  <c r="O174" i="1"/>
  <c r="O215" i="1" s="1"/>
  <c r="O173" i="1"/>
  <c r="O214" i="1" s="1"/>
  <c r="N172" i="1"/>
  <c r="N213" i="1" s="1"/>
  <c r="I171" i="1"/>
  <c r="Q162" i="1"/>
  <c r="M162" i="1"/>
  <c r="I162" i="1"/>
  <c r="P177" i="1"/>
  <c r="P218" i="1" s="1"/>
  <c r="M176" i="1"/>
  <c r="M217" i="1" s="1"/>
  <c r="L175" i="1"/>
  <c r="L216" i="1" s="1"/>
  <c r="K174" i="1"/>
  <c r="K215" i="1" s="1"/>
  <c r="K173" i="1"/>
  <c r="K214" i="1" s="1"/>
  <c r="J172" i="1"/>
  <c r="J213" i="1" s="1"/>
  <c r="T162" i="1"/>
  <c r="P162" i="1"/>
  <c r="L162" i="1"/>
  <c r="L177" i="1"/>
  <c r="L218" i="1" s="1"/>
  <c r="I176" i="1"/>
  <c r="S171" i="1"/>
  <c r="S212" i="1" s="1"/>
  <c r="S162" i="1"/>
  <c r="O162" i="1"/>
  <c r="K162" i="1"/>
  <c r="T173" i="1"/>
  <c r="T214" i="1" s="1"/>
  <c r="T172" i="1"/>
  <c r="T213" i="1" s="1"/>
  <c r="R162" i="1"/>
  <c r="N55" i="1"/>
  <c r="M171" i="1"/>
  <c r="M212" i="1" s="1"/>
  <c r="N162" i="1"/>
  <c r="J162" i="1"/>
  <c r="D56" i="1"/>
  <c r="N56" i="1" s="1"/>
  <c r="T27" i="1"/>
  <c r="E219" i="1"/>
  <c r="U165" i="1"/>
  <c r="I206" i="1"/>
  <c r="U206" i="1" s="1"/>
  <c r="F178" i="1"/>
  <c r="I210" i="1"/>
  <c r="U210" i="1" s="1"/>
  <c r="U169" i="1"/>
  <c r="N40" i="1"/>
  <c r="T43" i="1"/>
  <c r="T47" i="1" s="1"/>
  <c r="N58" i="1"/>
  <c r="D61" i="1"/>
  <c r="G219" i="1"/>
  <c r="H178" i="1"/>
  <c r="U163" i="1"/>
  <c r="U167" i="1"/>
  <c r="F219" i="1"/>
  <c r="U168" i="1"/>
  <c r="U164" i="1"/>
  <c r="U19" i="1"/>
  <c r="J203" i="1" l="1"/>
  <c r="J219" i="1" s="1"/>
  <c r="J178" i="1"/>
  <c r="I214" i="1"/>
  <c r="U214" i="1" s="1"/>
  <c r="U173" i="1"/>
  <c r="I213" i="1"/>
  <c r="U213" i="1" s="1"/>
  <c r="U172" i="1"/>
  <c r="N203" i="1"/>
  <c r="N219" i="1" s="1"/>
  <c r="N178" i="1"/>
  <c r="S203" i="1"/>
  <c r="S219" i="1" s="1"/>
  <c r="S178" i="1"/>
  <c r="L178" i="1"/>
  <c r="L203" i="1"/>
  <c r="L219" i="1" s="1"/>
  <c r="I212" i="1"/>
  <c r="U212" i="1" s="1"/>
  <c r="U171" i="1"/>
  <c r="I218" i="1"/>
  <c r="U218" i="1" s="1"/>
  <c r="U177" i="1"/>
  <c r="O203" i="1"/>
  <c r="O219" i="1" s="1"/>
  <c r="O178" i="1"/>
  <c r="T45" i="1"/>
  <c r="D62" i="1"/>
  <c r="N62" i="1" s="1"/>
  <c r="N61" i="1"/>
  <c r="P203" i="1"/>
  <c r="P219" i="1" s="1"/>
  <c r="P178" i="1"/>
  <c r="R203" i="1"/>
  <c r="R219" i="1" s="1"/>
  <c r="R178" i="1"/>
  <c r="Q203" i="1"/>
  <c r="Q219" i="1" s="1"/>
  <c r="Q178" i="1"/>
  <c r="I216" i="1"/>
  <c r="U216" i="1" s="1"/>
  <c r="U175" i="1"/>
  <c r="I203" i="1"/>
  <c r="I178" i="1"/>
  <c r="U162" i="1"/>
  <c r="K203" i="1"/>
  <c r="K219" i="1" s="1"/>
  <c r="K178" i="1"/>
  <c r="I217" i="1"/>
  <c r="U217" i="1" s="1"/>
  <c r="U176" i="1"/>
  <c r="T203" i="1"/>
  <c r="T219" i="1" s="1"/>
  <c r="T178" i="1"/>
  <c r="M203" i="1"/>
  <c r="M219" i="1" s="1"/>
  <c r="M178" i="1"/>
  <c r="I215" i="1"/>
  <c r="U215" i="1" s="1"/>
  <c r="U174" i="1"/>
  <c r="U178" i="1" l="1"/>
  <c r="I219" i="1"/>
  <c r="U203" i="1"/>
  <c r="U219" i="1" s="1"/>
</calcChain>
</file>

<file path=xl/sharedStrings.xml><?xml version="1.0" encoding="utf-8"?>
<sst xmlns="http://schemas.openxmlformats.org/spreadsheetml/2006/main" count="491" uniqueCount="237">
  <si>
    <t>Fiche d'Observations</t>
  </si>
  <si>
    <t xml:space="preserve">بطاقة استعلامات   </t>
  </si>
  <si>
    <t xml:space="preserve">Wilaya </t>
  </si>
  <si>
    <t>Hodh Charghi</t>
  </si>
  <si>
    <t xml:space="preserve"> الولاية</t>
  </si>
  <si>
    <t>Année scolaire</t>
  </si>
  <si>
    <t>2018/2017</t>
  </si>
  <si>
    <t>السنة الدراسية</t>
  </si>
  <si>
    <t xml:space="preserve">Moughataa </t>
  </si>
  <si>
    <t>Timerdra</t>
  </si>
  <si>
    <t xml:space="preserve"> المقاطعة</t>
  </si>
  <si>
    <t xml:space="preserve">Date </t>
  </si>
  <si>
    <t xml:space="preserve">  التاريخ    </t>
  </si>
  <si>
    <r>
      <rPr>
        <b/>
        <sz val="12"/>
        <rFont val="Traditional Arabic"/>
        <family val="1"/>
      </rPr>
      <t>الهاتف</t>
    </r>
    <r>
      <rPr>
        <b/>
        <sz val="10"/>
        <rFont val="Calibri"/>
        <family val="2"/>
      </rPr>
      <t xml:space="preserve"> Teléphone</t>
    </r>
  </si>
  <si>
    <t xml:space="preserve">Etablissement </t>
  </si>
  <si>
    <t>C. Bousteila</t>
  </si>
  <si>
    <t xml:space="preserve"> المؤسسة</t>
  </si>
  <si>
    <t>Salles</t>
  </si>
  <si>
    <t>القاعات</t>
  </si>
  <si>
    <t>Retour</t>
  </si>
  <si>
    <t xml:space="preserve">Code </t>
  </si>
  <si>
    <t>0103503</t>
  </si>
  <si>
    <t>الرمز</t>
  </si>
  <si>
    <t>Laboratoires</t>
  </si>
  <si>
    <t>المختبرات</t>
  </si>
  <si>
    <t>Bibliothèque</t>
  </si>
  <si>
    <t>المكتبة</t>
  </si>
  <si>
    <t>البنية التربوية</t>
  </si>
  <si>
    <t>Structures</t>
  </si>
  <si>
    <t>Redoublants</t>
  </si>
  <si>
    <t>Taux d'utilisation des salles:</t>
  </si>
  <si>
    <t>Niv</t>
  </si>
  <si>
    <t>Sect</t>
  </si>
  <si>
    <t>Elèv</t>
  </si>
  <si>
    <t>Filles</t>
  </si>
  <si>
    <t>Total</t>
  </si>
  <si>
    <t>نسبة استخدام القاعات</t>
  </si>
  <si>
    <t>1AS</t>
  </si>
  <si>
    <t>2AS</t>
  </si>
  <si>
    <t>3AS</t>
  </si>
  <si>
    <t>4AS</t>
  </si>
  <si>
    <t>5LO</t>
  </si>
  <si>
    <t>الأساتذة</t>
  </si>
  <si>
    <t xml:space="preserve">مد              </t>
  </si>
  <si>
    <t xml:space="preserve">مع              </t>
  </si>
  <si>
    <t>متعاقد</t>
  </si>
  <si>
    <t>ممت</t>
  </si>
  <si>
    <t>المجموع</t>
  </si>
  <si>
    <t>Horaire moyen</t>
  </si>
  <si>
    <t>5LM</t>
  </si>
  <si>
    <t xml:space="preserve">Profs </t>
  </si>
  <si>
    <t xml:space="preserve">DE         </t>
  </si>
  <si>
    <t xml:space="preserve">SG             </t>
  </si>
  <si>
    <t>CDD</t>
  </si>
  <si>
    <t>ICC</t>
  </si>
  <si>
    <t>5SN</t>
  </si>
  <si>
    <t>1C</t>
  </si>
  <si>
    <t>2C</t>
  </si>
  <si>
    <t>Inst</t>
  </si>
  <si>
    <t>Tot</t>
  </si>
  <si>
    <t>5M</t>
  </si>
  <si>
    <t>AR</t>
  </si>
  <si>
    <t>Littéraires arabe</t>
  </si>
  <si>
    <t>6LO</t>
  </si>
  <si>
    <t>IR/Ex</t>
  </si>
  <si>
    <t>6LM</t>
  </si>
  <si>
    <t>FR</t>
  </si>
  <si>
    <t>6SN</t>
  </si>
  <si>
    <t>ANG</t>
  </si>
  <si>
    <t>6M</t>
  </si>
  <si>
    <t>Ph/PI</t>
  </si>
  <si>
    <t>7LO</t>
  </si>
  <si>
    <t>MATH</t>
  </si>
  <si>
    <t>Scientifiques</t>
  </si>
  <si>
    <t>7LM</t>
  </si>
  <si>
    <t>PC</t>
  </si>
  <si>
    <t>7SN</t>
  </si>
  <si>
    <t>SN</t>
  </si>
  <si>
    <t>7M</t>
  </si>
  <si>
    <t>HG/IC</t>
  </si>
  <si>
    <t>TOT</t>
  </si>
  <si>
    <t>EPS</t>
  </si>
  <si>
    <t>Pourcentage de redoublants</t>
  </si>
  <si>
    <t>Pourcentage de filles</t>
  </si>
  <si>
    <t>% contractuels</t>
  </si>
  <si>
    <t>غير المدرسين</t>
  </si>
  <si>
    <t>Dir</t>
  </si>
  <si>
    <t>DE (SE)*</t>
  </si>
  <si>
    <t>SG (SE)*</t>
  </si>
  <si>
    <t>Eco</t>
  </si>
  <si>
    <t>Labo.</t>
  </si>
  <si>
    <t>Biblio</t>
  </si>
  <si>
    <t>Archiv</t>
  </si>
  <si>
    <t>Sec</t>
  </si>
  <si>
    <t>Surv.</t>
  </si>
  <si>
    <t>Plant</t>
  </si>
  <si>
    <t>Gard</t>
  </si>
  <si>
    <t>Man</t>
  </si>
  <si>
    <t>Autre</t>
  </si>
  <si>
    <t>Non Ens</t>
  </si>
  <si>
    <t>Enseignt</t>
  </si>
  <si>
    <t>موظفون Titul</t>
  </si>
  <si>
    <t>PNP</t>
  </si>
  <si>
    <t>المجموع Total</t>
  </si>
  <si>
    <t>% non ens.</t>
  </si>
  <si>
    <t>1er Cycle</t>
  </si>
  <si>
    <t>Niveau</t>
  </si>
  <si>
    <t>IR</t>
  </si>
  <si>
    <t>PH/PI</t>
  </si>
  <si>
    <t>Total DE</t>
  </si>
  <si>
    <t>Total SG</t>
  </si>
  <si>
    <t>BES (H)</t>
  </si>
  <si>
    <t>Disciplines</t>
  </si>
  <si>
    <t>BES (Profs)</t>
  </si>
  <si>
    <t>Balance</t>
  </si>
  <si>
    <t>Besoin en heures</t>
  </si>
  <si>
    <t>2e Cycle</t>
  </si>
  <si>
    <t>Besoin  actuel en profs</t>
  </si>
  <si>
    <t>Balance actuelle</t>
  </si>
  <si>
    <t>Total besoin (H)</t>
  </si>
  <si>
    <t>Total besoin (Profs)</t>
  </si>
  <si>
    <t>Existant titulaires</t>
  </si>
  <si>
    <t>Existant avec CDD</t>
  </si>
  <si>
    <t>Balance titulaires</t>
  </si>
  <si>
    <t>Balance avec CDD</t>
  </si>
  <si>
    <t>IR/LI</t>
  </si>
  <si>
    <t>Infrastructures et équipements</t>
  </si>
  <si>
    <t>المباني والتجهيزات</t>
  </si>
  <si>
    <t>Libellé</t>
  </si>
  <si>
    <r>
      <t>Bon</t>
    </r>
    <r>
      <rPr>
        <b/>
        <sz val="9"/>
        <rFont val="Calibri"/>
        <family val="2"/>
        <scheme val="minor"/>
      </rPr>
      <t xml:space="preserve">  </t>
    </r>
  </si>
  <si>
    <t>Mauvais/ utilisable</t>
  </si>
  <si>
    <r>
      <t>Non utilisable</t>
    </r>
    <r>
      <rPr>
        <b/>
        <sz val="12"/>
        <rFont val="Calibri"/>
        <family val="2"/>
        <scheme val="minor"/>
      </rPr>
      <t xml:space="preserve">      </t>
    </r>
  </si>
  <si>
    <t xml:space="preserve">Total </t>
  </si>
  <si>
    <t>التسمية</t>
  </si>
  <si>
    <r>
      <t xml:space="preserve">  </t>
    </r>
    <r>
      <rPr>
        <b/>
        <sz val="12"/>
        <rFont val="Calibri"/>
        <family val="2"/>
      </rPr>
      <t>Bâtiments</t>
    </r>
    <r>
      <rPr>
        <b/>
        <sz val="11"/>
        <rFont val="Calibri"/>
        <family val="2"/>
      </rPr>
      <t xml:space="preserve"> </t>
    </r>
  </si>
  <si>
    <t xml:space="preserve"> جيدة</t>
  </si>
  <si>
    <t>حالة سيئة ولكن صالحة</t>
  </si>
  <si>
    <t xml:space="preserve"> غير صالحة</t>
  </si>
  <si>
    <t>البنايات</t>
  </si>
  <si>
    <t>Locaux:</t>
  </si>
  <si>
    <t xml:space="preserve">Salles de classe </t>
  </si>
  <si>
    <t>Nb. de blocs</t>
  </si>
  <si>
    <t>عدد البنايات</t>
  </si>
  <si>
    <t>قاعات الدرس</t>
  </si>
  <si>
    <t>1- Locaux propres</t>
  </si>
  <si>
    <t>Nb. de salles</t>
  </si>
  <si>
    <t>عدد الحجرات</t>
  </si>
  <si>
    <t>2-Locaux en construction</t>
  </si>
  <si>
    <t xml:space="preserve">Bloc technique </t>
  </si>
  <si>
    <t>المجمع الفني</t>
  </si>
  <si>
    <t>3- Ecole fondamentale</t>
  </si>
  <si>
    <t>Nb. de labos</t>
  </si>
  <si>
    <t>عدد المختبرات</t>
  </si>
  <si>
    <t>4- Autre</t>
  </si>
  <si>
    <t>Salle informatique</t>
  </si>
  <si>
    <t>قاعة المعلوماتية</t>
  </si>
  <si>
    <t>1- بناية خاصة بالمؤسسة</t>
  </si>
  <si>
    <t xml:space="preserve">Bibliothèque </t>
  </si>
  <si>
    <t>مكتبة</t>
  </si>
  <si>
    <t>2-  مباني قيد الإنشاء</t>
  </si>
  <si>
    <t>Salle de professeurs</t>
  </si>
  <si>
    <t xml:space="preserve"> قاعة للأساتذة</t>
  </si>
  <si>
    <t>3- مدرسة ابتدائية</t>
  </si>
  <si>
    <t>Bloc administratif</t>
  </si>
  <si>
    <t xml:space="preserve"> مبنى الإدارة</t>
  </si>
  <si>
    <t>4- أخرى</t>
  </si>
  <si>
    <t>Nb. de bureaux</t>
  </si>
  <si>
    <t>عدد المكاتب</t>
  </si>
  <si>
    <t xml:space="preserve">Sanitaires élèves </t>
  </si>
  <si>
    <t>مراحيض للتلاميذ</t>
  </si>
  <si>
    <t>Nb. de latrines</t>
  </si>
  <si>
    <t>عدد المراحيض</t>
  </si>
  <si>
    <t>Sanitaires professeurs</t>
  </si>
  <si>
    <t>مراحيض للأساتذة</t>
  </si>
  <si>
    <t xml:space="preserve">Loge gardien </t>
  </si>
  <si>
    <t>مسكن للحارس</t>
  </si>
  <si>
    <t xml:space="preserve">Clôture </t>
  </si>
  <si>
    <t>حائط</t>
  </si>
  <si>
    <t xml:space="preserve">Mobilier  </t>
  </si>
  <si>
    <t>الأثاث</t>
  </si>
  <si>
    <t>Table-Bancs</t>
  </si>
  <si>
    <t>طاولات</t>
  </si>
  <si>
    <t>Bureaux</t>
  </si>
  <si>
    <t>مكاتب</t>
  </si>
  <si>
    <t>Chaises</t>
  </si>
  <si>
    <t>كراسي</t>
  </si>
  <si>
    <t xml:space="preserve">Ordinateur </t>
  </si>
  <si>
    <t>حاسوب</t>
  </si>
  <si>
    <t xml:space="preserve">Imprimante </t>
  </si>
  <si>
    <t>طابعة</t>
  </si>
  <si>
    <t xml:space="preserve">Photocopieuse </t>
  </si>
  <si>
    <t>جهاز تصوير</t>
  </si>
  <si>
    <t>Rétroprojecteur</t>
  </si>
  <si>
    <t>جهاز عرض</t>
  </si>
  <si>
    <t xml:space="preserve">Table de réunion </t>
  </si>
  <si>
    <t>طاولة اجتماع</t>
  </si>
  <si>
    <t xml:space="preserve">Armoires  </t>
  </si>
  <si>
    <t>دواليب</t>
  </si>
  <si>
    <t xml:space="preserve">Eau        </t>
  </si>
  <si>
    <t>الماء</t>
  </si>
  <si>
    <t xml:space="preserve">Electricité </t>
  </si>
  <si>
    <t>الكهرباء</t>
  </si>
  <si>
    <t xml:space="preserve">Manuels et guides   </t>
  </si>
  <si>
    <t>الكتب المدرسية ودليل الأستاذ</t>
  </si>
  <si>
    <t>Existant</t>
  </si>
  <si>
    <t>الموجود</t>
  </si>
  <si>
    <t xml:space="preserve">Manuels de l'élève </t>
  </si>
  <si>
    <t>كتاب التلميذ</t>
  </si>
  <si>
    <t>Arabe العربية</t>
  </si>
  <si>
    <t>Français  الفرنسية</t>
  </si>
  <si>
    <t>Anglais  الانجليزية</t>
  </si>
  <si>
    <t>Philosophie  الفلسفة</t>
  </si>
  <si>
    <t>Pensée islam.   الفكر الإسلامي</t>
  </si>
  <si>
    <t>In. Islamique   التربية الإسلامية</t>
  </si>
  <si>
    <t>Législ. Islam.  التشريع الإسلامي</t>
  </si>
  <si>
    <t>Exégèse            القرآن والحديث</t>
  </si>
  <si>
    <t xml:space="preserve">Maths    الرياضيات </t>
  </si>
  <si>
    <t xml:space="preserve">Physique الفيزياء </t>
  </si>
  <si>
    <t>Chimie  الكيمياء</t>
  </si>
  <si>
    <t>S. naturelles  العلوم الطبيعية</t>
  </si>
  <si>
    <t>Histoire  التاريخ</t>
  </si>
  <si>
    <t>Geographie الجغرافيا</t>
  </si>
  <si>
    <t>Inst. civique  التربية المدنية</t>
  </si>
  <si>
    <t>EPS الرياضة</t>
  </si>
  <si>
    <t xml:space="preserve">  Guide du Professeur</t>
  </si>
  <si>
    <t>دليل الأستاذ</t>
  </si>
  <si>
    <t>Philosophie الفلسفة</t>
  </si>
  <si>
    <t>Pensée islam. الفكر الإسلامي</t>
  </si>
  <si>
    <t>In. Islamique التربية الإسلامية</t>
  </si>
  <si>
    <t>Législ. Islam. التشريع الإسلامي</t>
  </si>
  <si>
    <t>Physique الفيزياء</t>
  </si>
  <si>
    <t>Chimie الكيمياء</t>
  </si>
  <si>
    <t>S. naturelles العلوم الطبيعية</t>
  </si>
  <si>
    <t>Inst. civique التربية المدنية</t>
  </si>
  <si>
    <t>Besoin</t>
  </si>
  <si>
    <t>الحاجة</t>
  </si>
  <si>
    <t>الموازنة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</si>
</sst>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_-* #,##0.0\ _€_-;\-* #,##0.0\ _€_-;_-* &quot;-&quot;??\ _€_-;_-@_-"/>
    <numFmt numFmtId="166" formatCode="0.0%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name val="Calibri"/>
      <family val="2"/>
    </font>
    <font>
      <b/>
      <i/>
      <sz val="14"/>
      <name val="Calibri"/>
      <family val="2"/>
    </font>
    <font>
      <sz val="16"/>
      <name val="Calibri"/>
      <family val="2"/>
    </font>
    <font>
      <b/>
      <sz val="16"/>
      <name val="Traditional Arabic"/>
      <family val="1"/>
    </font>
    <font>
      <b/>
      <sz val="9"/>
      <name val="Calibri"/>
      <family val="2"/>
    </font>
    <font>
      <b/>
      <sz val="10"/>
      <color theme="5" tint="-0.249977111117893"/>
      <name val="Calibri"/>
      <family val="2"/>
    </font>
    <font>
      <b/>
      <sz val="11"/>
      <name val="Traditional Arabic"/>
      <family val="1"/>
    </font>
    <font>
      <b/>
      <sz val="10"/>
      <name val="Calibri"/>
      <family val="2"/>
    </font>
    <font>
      <b/>
      <u/>
      <sz val="10"/>
      <name val="Calibri"/>
      <family val="2"/>
    </font>
    <font>
      <sz val="11"/>
      <color theme="1"/>
      <name val="Calibri"/>
      <family val="2"/>
    </font>
    <font>
      <sz val="10"/>
      <name val="Calibri"/>
      <family val="2"/>
    </font>
    <font>
      <sz val="9"/>
      <name val="Calibri"/>
      <family val="2"/>
    </font>
    <font>
      <b/>
      <sz val="12"/>
      <name val="Traditional Arabic"/>
      <family val="1"/>
    </font>
    <font>
      <u/>
      <sz val="11"/>
      <color theme="10"/>
      <name val="Calibri"/>
      <family val="2"/>
    </font>
    <font>
      <b/>
      <i/>
      <u/>
      <sz val="12"/>
      <color theme="10"/>
      <name val="Calibri"/>
      <family val="2"/>
    </font>
    <font>
      <b/>
      <i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i/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</font>
    <font>
      <b/>
      <i/>
      <sz val="8"/>
      <name val="Calibri"/>
      <family val="2"/>
    </font>
    <font>
      <b/>
      <sz val="8"/>
      <name val="Segoe UI"/>
      <family val="2"/>
    </font>
    <font>
      <b/>
      <i/>
      <sz val="9"/>
      <name val="Calibri"/>
      <family val="2"/>
    </font>
    <font>
      <sz val="9"/>
      <name val="Segoe UI"/>
      <family val="2"/>
    </font>
    <font>
      <sz val="11"/>
      <color theme="1"/>
      <name val="Segoe UI"/>
      <family val="2"/>
    </font>
    <font>
      <b/>
      <sz val="9"/>
      <name val="Segoe UI"/>
      <family val="2"/>
    </font>
    <font>
      <b/>
      <sz val="11"/>
      <color theme="1"/>
      <name val="Segoe UI"/>
      <family val="2"/>
    </font>
    <font>
      <b/>
      <i/>
      <sz val="8"/>
      <name val="Calibri"/>
      <family val="2"/>
      <scheme val="minor"/>
    </font>
    <font>
      <b/>
      <i/>
      <sz val="9"/>
      <color theme="1"/>
      <name val="Calibri"/>
      <family val="2"/>
    </font>
    <font>
      <b/>
      <sz val="11"/>
      <name val="Segoe UI"/>
      <family val="2"/>
    </font>
    <font>
      <sz val="10"/>
      <name val="Geneva"/>
      <family val="2"/>
    </font>
    <font>
      <b/>
      <sz val="9"/>
      <color theme="1"/>
      <name val="Segoe UI"/>
      <family val="2"/>
    </font>
    <font>
      <b/>
      <sz val="10"/>
      <color theme="1"/>
      <name val="Segoe UI"/>
      <family val="2"/>
    </font>
    <font>
      <b/>
      <i/>
      <sz val="8"/>
      <name val="Segoe UI"/>
      <family val="2"/>
    </font>
    <font>
      <b/>
      <i/>
      <sz val="10"/>
      <color theme="1"/>
      <name val="Segoe UI"/>
      <family val="2"/>
    </font>
    <font>
      <b/>
      <i/>
      <sz val="9"/>
      <color theme="1"/>
      <name val="Segoe UI"/>
      <family val="2"/>
    </font>
    <font>
      <sz val="9"/>
      <color theme="2" tint="-0.249977111117893"/>
      <name val="Segoe UI"/>
      <family val="2"/>
    </font>
    <font>
      <b/>
      <sz val="10"/>
      <name val="Segoe UI"/>
      <family val="2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name val="Calibri"/>
      <family val="2"/>
    </font>
    <font>
      <sz val="16"/>
      <name val="Calibri"/>
      <family val="2"/>
      <scheme val="minor"/>
    </font>
    <font>
      <b/>
      <sz val="8"/>
      <name val="Calibri Light"/>
      <family val="1"/>
      <scheme val="major"/>
    </font>
    <font>
      <b/>
      <sz val="9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 Light"/>
      <family val="1"/>
      <scheme val="major"/>
    </font>
    <font>
      <b/>
      <i/>
      <sz val="14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sz val="10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90E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49" fontId="35" fillId="0" borderId="0"/>
    <xf numFmtId="0" fontId="1" fillId="0" borderId="0"/>
  </cellStyleXfs>
  <cellXfs count="449">
    <xf numFmtId="0" fontId="0" fillId="0" borderId="0" xfId="0"/>
    <xf numFmtId="0" fontId="3" fillId="2" borderId="1" xfId="3" applyFont="1" applyFill="1" applyBorder="1" applyAlignment="1" applyProtection="1">
      <alignment vertical="top"/>
      <protection hidden="1"/>
    </xf>
    <xf numFmtId="0" fontId="4" fillId="2" borderId="1" xfId="3" applyFont="1" applyFill="1" applyBorder="1" applyAlignment="1" applyProtection="1">
      <alignment vertical="top"/>
      <protection hidden="1"/>
    </xf>
    <xf numFmtId="0" fontId="5" fillId="2" borderId="0" xfId="3" applyFont="1" applyFill="1" applyBorder="1" applyAlignment="1" applyProtection="1">
      <alignment horizontal="left"/>
      <protection hidden="1"/>
    </xf>
    <xf numFmtId="0" fontId="6" fillId="2" borderId="0" xfId="3" applyFont="1" applyFill="1" applyBorder="1" applyAlignment="1" applyProtection="1">
      <alignment horizontal="right" vertical="center"/>
      <protection hidden="1"/>
    </xf>
    <xf numFmtId="0" fontId="5" fillId="0" borderId="0" xfId="3" applyFont="1" applyBorder="1" applyAlignment="1" applyProtection="1">
      <alignment horizontal="left"/>
      <protection hidden="1"/>
    </xf>
    <xf numFmtId="0" fontId="7" fillId="3" borderId="2" xfId="3" applyFont="1" applyFill="1" applyBorder="1" applyAlignment="1" applyProtection="1">
      <alignment horizontal="left" vertical="center"/>
      <protection hidden="1"/>
    </xf>
    <xf numFmtId="0" fontId="7" fillId="3" borderId="3" xfId="3" applyFont="1" applyFill="1" applyBorder="1" applyAlignment="1" applyProtection="1">
      <alignment horizontal="left" vertical="center"/>
      <protection hidden="1"/>
    </xf>
    <xf numFmtId="0" fontId="8" fillId="0" borderId="4" xfId="3" applyFont="1" applyFill="1" applyBorder="1" applyAlignment="1" applyProtection="1">
      <alignment horizontal="center" vertical="center" wrapText="1"/>
      <protection hidden="1"/>
    </xf>
    <xf numFmtId="0" fontId="8" fillId="0" borderId="5" xfId="3" applyFont="1" applyFill="1" applyBorder="1" applyAlignment="1" applyProtection="1">
      <alignment horizontal="center" vertical="center" wrapText="1"/>
      <protection hidden="1"/>
    </xf>
    <xf numFmtId="0" fontId="9" fillId="3" borderId="6" xfId="3" applyFont="1" applyFill="1" applyBorder="1" applyAlignment="1" applyProtection="1">
      <alignment horizontal="right" vertical="center" wrapText="1"/>
      <protection hidden="1"/>
    </xf>
    <xf numFmtId="0" fontId="9" fillId="3" borderId="7" xfId="3" applyFont="1" applyFill="1" applyBorder="1" applyAlignment="1" applyProtection="1">
      <alignment horizontal="right" vertical="center" wrapText="1"/>
      <protection hidden="1"/>
    </xf>
    <xf numFmtId="0" fontId="7" fillId="3" borderId="8" xfId="3" applyFont="1" applyFill="1" applyBorder="1" applyAlignment="1" applyProtection="1">
      <alignment vertical="center"/>
      <protection hidden="1"/>
    </xf>
    <xf numFmtId="0" fontId="10" fillId="3" borderId="9" xfId="3" applyFont="1" applyFill="1" applyBorder="1" applyAlignment="1" applyProtection="1">
      <alignment vertical="center" wrapText="1"/>
      <protection hidden="1"/>
    </xf>
    <xf numFmtId="0" fontId="10" fillId="3" borderId="10" xfId="3" applyFont="1" applyFill="1" applyBorder="1" applyAlignment="1" applyProtection="1">
      <alignment vertical="center" wrapText="1"/>
      <protection hidden="1"/>
    </xf>
    <xf numFmtId="0" fontId="11" fillId="0" borderId="6" xfId="3" applyFont="1" applyFill="1" applyBorder="1" applyAlignment="1" applyProtection="1">
      <alignment horizontal="center"/>
      <protection hidden="1"/>
    </xf>
    <xf numFmtId="0" fontId="11" fillId="0" borderId="9" xfId="3" applyFont="1" applyFill="1" applyBorder="1" applyAlignment="1" applyProtection="1">
      <alignment horizontal="center"/>
      <protection hidden="1"/>
    </xf>
    <xf numFmtId="0" fontId="11" fillId="0" borderId="10" xfId="3" applyFont="1" applyFill="1" applyBorder="1" applyAlignment="1" applyProtection="1">
      <alignment horizontal="center"/>
      <protection hidden="1"/>
    </xf>
    <xf numFmtId="0" fontId="9" fillId="3" borderId="3" xfId="3" applyFont="1" applyFill="1" applyBorder="1" applyAlignment="1" applyProtection="1">
      <alignment horizontal="right" vertical="center"/>
      <protection hidden="1"/>
    </xf>
    <xf numFmtId="0" fontId="9" fillId="3" borderId="11" xfId="3" applyFont="1" applyFill="1" applyBorder="1" applyAlignment="1" applyProtection="1">
      <alignment horizontal="right" vertical="center"/>
      <protection hidden="1"/>
    </xf>
    <xf numFmtId="0" fontId="12" fillId="0" borderId="0" xfId="0" applyFont="1"/>
    <xf numFmtId="0" fontId="13" fillId="0" borderId="0" xfId="3" applyFont="1" applyBorder="1" applyAlignment="1" applyProtection="1">
      <alignment horizontal="left" vertical="center"/>
      <protection hidden="1"/>
    </xf>
    <xf numFmtId="0" fontId="13" fillId="0" borderId="0" xfId="3" applyFont="1" applyBorder="1" applyAlignment="1" applyProtection="1">
      <alignment horizontal="left"/>
      <protection hidden="1"/>
    </xf>
    <xf numFmtId="0" fontId="14" fillId="0" borderId="0" xfId="3" applyFont="1" applyBorder="1" applyAlignment="1" applyProtection="1">
      <alignment horizontal="left"/>
      <protection hidden="1"/>
    </xf>
    <xf numFmtId="0" fontId="7" fillId="3" borderId="12" xfId="3" applyFont="1" applyFill="1" applyBorder="1" applyAlignment="1" applyProtection="1">
      <alignment horizontal="left" vertical="center"/>
      <protection hidden="1"/>
    </xf>
    <xf numFmtId="0" fontId="7" fillId="3" borderId="13" xfId="3" applyFont="1" applyFill="1" applyBorder="1" applyAlignment="1" applyProtection="1">
      <alignment horizontal="left" vertical="center"/>
      <protection hidden="1"/>
    </xf>
    <xf numFmtId="0" fontId="10" fillId="0" borderId="14" xfId="3" applyFont="1" applyFill="1" applyBorder="1" applyAlignment="1" applyProtection="1">
      <alignment horizontal="center" vertical="center" wrapText="1"/>
      <protection hidden="1"/>
    </xf>
    <xf numFmtId="0" fontId="10" fillId="0" borderId="15" xfId="3" applyFont="1" applyFill="1" applyBorder="1" applyAlignment="1" applyProtection="1">
      <alignment horizontal="center" vertical="center" wrapText="1"/>
      <protection hidden="1"/>
    </xf>
    <xf numFmtId="0" fontId="9" fillId="3" borderId="16" xfId="3" applyFont="1" applyFill="1" applyBorder="1" applyAlignment="1" applyProtection="1">
      <alignment horizontal="right" vertical="center" wrapText="1"/>
      <protection hidden="1"/>
    </xf>
    <xf numFmtId="0" fontId="9" fillId="3" borderId="17" xfId="3" applyFont="1" applyFill="1" applyBorder="1" applyAlignment="1" applyProtection="1">
      <alignment horizontal="right" vertical="center" wrapText="1"/>
      <protection hidden="1"/>
    </xf>
    <xf numFmtId="0" fontId="7" fillId="3" borderId="18" xfId="3" applyFont="1" applyFill="1" applyBorder="1" applyAlignment="1" applyProtection="1">
      <alignment vertical="center"/>
      <protection hidden="1"/>
    </xf>
    <xf numFmtId="0" fontId="10" fillId="3" borderId="19" xfId="3" applyFont="1" applyFill="1" applyBorder="1" applyAlignment="1" applyProtection="1">
      <alignment vertical="center" wrapText="1"/>
      <protection hidden="1"/>
    </xf>
    <xf numFmtId="0" fontId="10" fillId="3" borderId="20" xfId="3" applyFont="1" applyFill="1" applyBorder="1" applyAlignment="1" applyProtection="1">
      <alignment vertical="center" wrapText="1"/>
      <protection hidden="1"/>
    </xf>
    <xf numFmtId="14" fontId="10" fillId="0" borderId="16" xfId="3" applyNumberFormat="1" applyFont="1" applyFill="1" applyBorder="1" applyAlignment="1" applyProtection="1">
      <alignment horizontal="center" vertical="center" wrapText="1"/>
      <protection hidden="1"/>
    </xf>
    <xf numFmtId="0" fontId="10" fillId="0" borderId="19" xfId="3" applyFont="1" applyFill="1" applyBorder="1" applyAlignment="1" applyProtection="1">
      <alignment horizontal="center" vertical="center" wrapText="1"/>
      <protection hidden="1"/>
    </xf>
    <xf numFmtId="0" fontId="10" fillId="0" borderId="20" xfId="3" applyFont="1" applyFill="1" applyBorder="1" applyAlignment="1" applyProtection="1">
      <alignment horizontal="center" vertical="center" wrapText="1"/>
      <protection hidden="1"/>
    </xf>
    <xf numFmtId="0" fontId="9" fillId="3" borderId="13" xfId="3" applyFont="1" applyFill="1" applyBorder="1" applyAlignment="1" applyProtection="1">
      <alignment horizontal="right" vertical="center"/>
      <protection hidden="1"/>
    </xf>
    <xf numFmtId="0" fontId="10" fillId="3" borderId="6" xfId="3" applyFont="1" applyFill="1" applyBorder="1" applyAlignment="1" applyProtection="1">
      <alignment horizontal="center" vertical="top"/>
      <protection hidden="1"/>
    </xf>
    <xf numFmtId="0" fontId="10" fillId="3" borderId="9" xfId="3" applyFont="1" applyFill="1" applyBorder="1" applyAlignment="1" applyProtection="1">
      <alignment horizontal="center" vertical="top"/>
      <protection hidden="1"/>
    </xf>
    <xf numFmtId="0" fontId="10" fillId="3" borderId="7" xfId="3" applyFont="1" applyFill="1" applyBorder="1" applyAlignment="1" applyProtection="1">
      <alignment horizontal="center" vertical="top"/>
      <protection hidden="1"/>
    </xf>
    <xf numFmtId="0" fontId="10" fillId="0" borderId="16" xfId="3" applyFont="1" applyFill="1" applyBorder="1" applyAlignment="1" applyProtection="1">
      <alignment vertical="center" wrapText="1"/>
      <protection hidden="1"/>
    </xf>
    <xf numFmtId="0" fontId="15" fillId="3" borderId="16" xfId="3" applyFont="1" applyFill="1" applyBorder="1" applyAlignment="1" applyProtection="1">
      <alignment horizontal="center" vertical="top"/>
      <protection hidden="1"/>
    </xf>
    <xf numFmtId="0" fontId="15" fillId="3" borderId="19" xfId="3" applyFont="1" applyFill="1" applyBorder="1" applyAlignment="1" applyProtection="1">
      <alignment horizontal="center" vertical="top"/>
      <protection hidden="1"/>
    </xf>
    <xf numFmtId="0" fontId="15" fillId="3" borderId="20" xfId="3" applyFont="1" applyFill="1" applyBorder="1" applyAlignment="1" applyProtection="1">
      <alignment horizontal="center" vertical="top"/>
      <protection hidden="1"/>
    </xf>
    <xf numFmtId="0" fontId="10" fillId="0" borderId="19" xfId="3" applyFont="1" applyFill="1" applyBorder="1" applyAlignment="1" applyProtection="1">
      <alignment horizontal="center" vertical="center"/>
      <protection hidden="1"/>
    </xf>
    <xf numFmtId="0" fontId="10" fillId="0" borderId="17" xfId="3" applyFont="1" applyFill="1" applyBorder="1" applyAlignment="1" applyProtection="1">
      <alignment horizontal="center" vertical="center"/>
      <protection hidden="1"/>
    </xf>
    <xf numFmtId="0" fontId="17" fillId="0" borderId="0" xfId="4" applyFont="1" applyBorder="1" applyAlignment="1" applyProtection="1">
      <alignment horizontal="left"/>
      <protection hidden="1"/>
    </xf>
    <xf numFmtId="0" fontId="7" fillId="3" borderId="21" xfId="3" applyFont="1" applyFill="1" applyBorder="1" applyAlignment="1" applyProtection="1">
      <alignment horizontal="left" vertical="center"/>
      <protection hidden="1"/>
    </xf>
    <xf numFmtId="0" fontId="7" fillId="3" borderId="22" xfId="3" applyFont="1" applyFill="1" applyBorder="1" applyAlignment="1" applyProtection="1">
      <alignment horizontal="left" vertical="center"/>
      <protection hidden="1"/>
    </xf>
    <xf numFmtId="0" fontId="10" fillId="0" borderId="23" xfId="3" applyFont="1" applyFill="1" applyBorder="1" applyAlignment="1" applyProtection="1">
      <alignment horizontal="center" vertical="center" wrapText="1"/>
      <protection hidden="1"/>
    </xf>
    <xf numFmtId="0" fontId="10" fillId="0" borderId="24" xfId="3" applyFont="1" applyFill="1" applyBorder="1" applyAlignment="1" applyProtection="1">
      <alignment horizontal="center" vertical="center" wrapText="1"/>
      <protection hidden="1"/>
    </xf>
    <xf numFmtId="0" fontId="9" fillId="3" borderId="23" xfId="3" applyFont="1" applyFill="1" applyBorder="1" applyAlignment="1" applyProtection="1">
      <alignment horizontal="right" vertical="center" wrapText="1"/>
      <protection hidden="1"/>
    </xf>
    <xf numFmtId="0" fontId="9" fillId="3" borderId="25" xfId="3" applyFont="1" applyFill="1" applyBorder="1" applyAlignment="1" applyProtection="1">
      <alignment horizontal="right" vertical="center" wrapText="1"/>
      <protection hidden="1"/>
    </xf>
    <xf numFmtId="0" fontId="7" fillId="3" borderId="26" xfId="3" applyFont="1" applyFill="1" applyBorder="1" applyAlignment="1" applyProtection="1">
      <alignment vertical="center"/>
      <protection hidden="1"/>
    </xf>
    <xf numFmtId="0" fontId="10" fillId="3" borderId="24" xfId="3" applyFont="1" applyFill="1" applyBorder="1" applyAlignment="1" applyProtection="1">
      <alignment vertical="center" wrapText="1"/>
      <protection hidden="1"/>
    </xf>
    <xf numFmtId="0" fontId="10" fillId="3" borderId="27" xfId="3" applyFont="1" applyFill="1" applyBorder="1" applyAlignment="1" applyProtection="1">
      <alignment vertical="center" wrapText="1"/>
      <protection hidden="1"/>
    </xf>
    <xf numFmtId="0" fontId="10" fillId="0" borderId="23" xfId="3" applyFont="1" applyFill="1" applyBorder="1" applyAlignment="1" applyProtection="1">
      <alignment vertical="center" wrapText="1"/>
      <protection hidden="1"/>
    </xf>
    <xf numFmtId="0" fontId="15" fillId="3" borderId="23" xfId="3" applyFont="1" applyFill="1" applyBorder="1" applyAlignment="1" applyProtection="1">
      <alignment horizontal="center" vertical="top"/>
      <protection hidden="1"/>
    </xf>
    <xf numFmtId="0" fontId="15" fillId="3" borderId="24" xfId="3" applyFont="1" applyFill="1" applyBorder="1" applyAlignment="1" applyProtection="1">
      <alignment horizontal="center" vertical="top"/>
      <protection hidden="1"/>
    </xf>
    <xf numFmtId="0" fontId="15" fillId="3" borderId="27" xfId="3" applyFont="1" applyFill="1" applyBorder="1" applyAlignment="1" applyProtection="1">
      <alignment horizontal="center" vertical="top"/>
      <protection hidden="1"/>
    </xf>
    <xf numFmtId="0" fontId="10" fillId="0" borderId="24" xfId="3" applyFont="1" applyFill="1" applyBorder="1" applyAlignment="1" applyProtection="1">
      <alignment horizontal="center" vertical="center"/>
      <protection hidden="1"/>
    </xf>
    <xf numFmtId="0" fontId="10" fillId="0" borderId="25" xfId="3" applyFont="1" applyFill="1" applyBorder="1" applyAlignment="1" applyProtection="1">
      <alignment horizontal="center" vertical="center"/>
      <protection hidden="1"/>
    </xf>
    <xf numFmtId="0" fontId="18" fillId="0" borderId="0" xfId="3" applyFont="1" applyBorder="1" applyAlignment="1" applyProtection="1">
      <alignment horizontal="left" vertical="center"/>
      <protection hidden="1"/>
    </xf>
    <xf numFmtId="0" fontId="19" fillId="4" borderId="28" xfId="3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>
      <alignment horizontal="left"/>
    </xf>
    <xf numFmtId="0" fontId="1" fillId="0" borderId="0" xfId="0" applyFont="1"/>
    <xf numFmtId="0" fontId="20" fillId="0" borderId="0" xfId="3" applyFont="1" applyAlignment="1" applyProtection="1">
      <alignment horizontal="left"/>
      <protection hidden="1"/>
    </xf>
    <xf numFmtId="0" fontId="20" fillId="0" borderId="0" xfId="3" applyFont="1" applyBorder="1" applyAlignment="1" applyProtection="1">
      <alignment horizontal="left"/>
      <protection hidden="1"/>
    </xf>
    <xf numFmtId="0" fontId="19" fillId="4" borderId="2" xfId="3" applyFont="1" applyFill="1" applyBorder="1" applyAlignment="1" applyProtection="1">
      <alignment horizontal="left" vertical="center" wrapText="1"/>
      <protection hidden="1"/>
    </xf>
    <xf numFmtId="0" fontId="21" fillId="4" borderId="3" xfId="3" applyFont="1" applyFill="1" applyBorder="1" applyAlignment="1" applyProtection="1">
      <alignment horizontal="center" vertical="center"/>
      <protection hidden="1"/>
    </xf>
    <xf numFmtId="0" fontId="21" fillId="4" borderId="11" xfId="3" applyFont="1" applyFill="1" applyBorder="1" applyAlignment="1" applyProtection="1">
      <alignment horizontal="center" vertical="center"/>
      <protection hidden="1"/>
    </xf>
    <xf numFmtId="0" fontId="21" fillId="4" borderId="2" xfId="3" applyFont="1" applyFill="1" applyBorder="1" applyAlignment="1" applyProtection="1">
      <alignment horizontal="center" vertical="center"/>
      <protection hidden="1"/>
    </xf>
    <xf numFmtId="0" fontId="19" fillId="0" borderId="0" xfId="3" applyFont="1" applyBorder="1" applyAlignment="1" applyProtection="1">
      <alignment horizontal="left"/>
      <protection hidden="1"/>
    </xf>
    <xf numFmtId="0" fontId="21" fillId="4" borderId="12" xfId="3" applyFont="1" applyFill="1" applyBorder="1" applyAlignment="1" applyProtection="1">
      <alignment horizontal="left" vertical="center"/>
      <protection hidden="1"/>
    </xf>
    <xf numFmtId="0" fontId="21" fillId="4" borderId="13" xfId="3" applyFont="1" applyFill="1" applyBorder="1" applyAlignment="1" applyProtection="1">
      <alignment horizontal="left" vertical="center"/>
      <protection hidden="1"/>
    </xf>
    <xf numFmtId="0" fontId="21" fillId="4" borderId="29" xfId="3" applyFont="1" applyFill="1" applyBorder="1" applyAlignment="1" applyProtection="1">
      <alignment horizontal="left" vertical="center"/>
      <protection hidden="1"/>
    </xf>
    <xf numFmtId="0" fontId="21" fillId="0" borderId="12" xfId="3" applyFont="1" applyBorder="1" applyAlignment="1" applyProtection="1">
      <alignment horizontal="left" vertical="center"/>
      <protection hidden="1"/>
    </xf>
    <xf numFmtId="1" fontId="21" fillId="0" borderId="13" xfId="2" applyNumberFormat="1" applyFont="1" applyFill="1" applyBorder="1" applyAlignment="1" applyProtection="1">
      <alignment horizontal="center" vertical="center"/>
      <protection hidden="1"/>
    </xf>
    <xf numFmtId="0" fontId="19" fillId="0" borderId="13" xfId="3" applyFont="1" applyBorder="1" applyAlignment="1" applyProtection="1">
      <alignment horizontal="right" vertical="center"/>
      <protection hidden="1"/>
    </xf>
    <xf numFmtId="0" fontId="19" fillId="0" borderId="29" xfId="3" applyFont="1" applyBorder="1" applyAlignment="1" applyProtection="1">
      <alignment horizontal="right" vertical="center"/>
      <protection hidden="1"/>
    </xf>
    <xf numFmtId="1" fontId="21" fillId="0" borderId="12" xfId="2" applyNumberFormat="1" applyFont="1" applyFill="1" applyBorder="1" applyAlignment="1" applyProtection="1">
      <alignment horizontal="center" vertical="center"/>
      <protection hidden="1"/>
    </xf>
    <xf numFmtId="0" fontId="22" fillId="0" borderId="0" xfId="3" applyFont="1" applyBorder="1" applyAlignment="1" applyProtection="1">
      <alignment horizontal="left"/>
      <protection hidden="1"/>
    </xf>
    <xf numFmtId="9" fontId="23" fillId="5" borderId="0" xfId="2" applyFont="1" applyFill="1" applyBorder="1" applyAlignment="1" applyProtection="1">
      <alignment horizont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165" fontId="14" fillId="0" borderId="0" xfId="1" applyNumberFormat="1" applyFont="1" applyBorder="1" applyAlignment="1" applyProtection="1">
      <alignment horizontal="left"/>
      <protection hidden="1"/>
    </xf>
    <xf numFmtId="0" fontId="24" fillId="6" borderId="14" xfId="3" applyFont="1" applyFill="1" applyBorder="1" applyAlignment="1" applyProtection="1">
      <alignment horizontal="center" vertical="center" wrapText="1"/>
      <protection hidden="1"/>
    </xf>
    <xf numFmtId="0" fontId="24" fillId="6" borderId="30" xfId="3" applyFont="1" applyFill="1" applyBorder="1" applyAlignment="1" applyProtection="1">
      <alignment horizontal="center" vertical="center" wrapText="1"/>
      <protection hidden="1"/>
    </xf>
    <xf numFmtId="0" fontId="24" fillId="6" borderId="15" xfId="3" applyFont="1" applyFill="1" applyBorder="1" applyAlignment="1" applyProtection="1">
      <alignment horizontal="center" vertical="center" wrapText="1"/>
      <protection hidden="1"/>
    </xf>
    <xf numFmtId="0" fontId="25" fillId="6" borderId="28" xfId="3" applyFont="1" applyFill="1" applyBorder="1" applyAlignment="1" applyProtection="1">
      <alignment vertical="center" wrapText="1"/>
      <protection hidden="1"/>
    </xf>
    <xf numFmtId="0" fontId="25" fillId="6" borderId="28" xfId="3" applyFont="1" applyFill="1" applyBorder="1" applyAlignment="1" applyProtection="1">
      <alignment horizontal="left" vertical="center" wrapText="1"/>
      <protection hidden="1"/>
    </xf>
    <xf numFmtId="165" fontId="26" fillId="7" borderId="14" xfId="1" applyNumberFormat="1" applyFont="1" applyFill="1" applyBorder="1" applyAlignment="1" applyProtection="1">
      <alignment horizontal="center" vertical="center" wrapText="1"/>
      <protection hidden="1"/>
    </xf>
    <xf numFmtId="165" fontId="26" fillId="7" borderId="15" xfId="1" applyNumberFormat="1" applyFont="1" applyFill="1" applyBorder="1" applyAlignment="1" applyProtection="1">
      <alignment horizontal="center" vertical="center" wrapText="1"/>
      <protection hidden="1"/>
    </xf>
    <xf numFmtId="165" fontId="26" fillId="7" borderId="30" xfId="1" applyNumberFormat="1" applyFont="1" applyFill="1" applyBorder="1" applyAlignment="1" applyProtection="1">
      <alignment horizontal="center" vertical="center" wrapText="1"/>
      <protection hidden="1"/>
    </xf>
    <xf numFmtId="0" fontId="24" fillId="6" borderId="31" xfId="3" applyFont="1" applyFill="1" applyBorder="1" applyAlignment="1" applyProtection="1">
      <alignment horizontal="center" vertical="center" wrapText="1"/>
      <protection hidden="1"/>
    </xf>
    <xf numFmtId="0" fontId="24" fillId="6" borderId="32" xfId="3" applyFont="1" applyFill="1" applyBorder="1" applyAlignment="1" applyProtection="1">
      <alignment horizontal="center" vertical="center" wrapText="1"/>
      <protection hidden="1"/>
    </xf>
    <xf numFmtId="0" fontId="24" fillId="6" borderId="33" xfId="3" applyFont="1" applyFill="1" applyBorder="1" applyAlignment="1" applyProtection="1">
      <alignment horizontal="center" vertical="center" wrapText="1"/>
      <protection hidden="1"/>
    </xf>
    <xf numFmtId="0" fontId="25" fillId="6" borderId="34" xfId="3" applyFont="1" applyFill="1" applyBorder="1" applyAlignment="1" applyProtection="1">
      <alignment vertical="center" wrapText="1"/>
      <protection hidden="1"/>
    </xf>
    <xf numFmtId="0" fontId="24" fillId="6" borderId="34" xfId="3" applyFont="1" applyFill="1" applyBorder="1" applyAlignment="1" applyProtection="1">
      <alignment horizontal="left" vertical="center" wrapText="1"/>
      <protection hidden="1"/>
    </xf>
    <xf numFmtId="165" fontId="26" fillId="7" borderId="35" xfId="1" applyNumberFormat="1" applyFont="1" applyFill="1" applyBorder="1" applyAlignment="1" applyProtection="1">
      <alignment horizontal="center" vertical="center" wrapText="1"/>
      <protection hidden="1"/>
    </xf>
    <xf numFmtId="165" fontId="26" fillId="7" borderId="0" xfId="1" applyNumberFormat="1" applyFont="1" applyFill="1" applyBorder="1" applyAlignment="1" applyProtection="1">
      <alignment horizontal="center" vertical="center" wrapText="1"/>
      <protection hidden="1"/>
    </xf>
    <xf numFmtId="165" fontId="26" fillId="7" borderId="36" xfId="1" applyNumberFormat="1" applyFont="1" applyFill="1" applyBorder="1" applyAlignment="1" applyProtection="1">
      <alignment horizontal="center" vertical="center" wrapText="1"/>
      <protection hidden="1"/>
    </xf>
    <xf numFmtId="0" fontId="27" fillId="8" borderId="34" xfId="3" applyFont="1" applyFill="1" applyBorder="1" applyAlignment="1" applyProtection="1">
      <alignment horizontal="left" vertical="center"/>
      <protection hidden="1"/>
    </xf>
    <xf numFmtId="0" fontId="27" fillId="9" borderId="13" xfId="3" applyFont="1" applyFill="1" applyBorder="1" applyAlignment="1" applyProtection="1">
      <alignment horizontal="left" vertical="center"/>
      <protection hidden="1"/>
    </xf>
    <xf numFmtId="0" fontId="27" fillId="8" borderId="13" xfId="3" applyFont="1" applyFill="1" applyBorder="1" applyAlignment="1" applyProtection="1">
      <alignment horizontal="left" vertical="center"/>
      <protection hidden="1"/>
    </xf>
    <xf numFmtId="0" fontId="27" fillId="8" borderId="16" xfId="3" applyFont="1" applyFill="1" applyBorder="1" applyAlignment="1" applyProtection="1">
      <alignment horizontal="left" vertical="center"/>
      <protection hidden="1"/>
    </xf>
    <xf numFmtId="0" fontId="27" fillId="10" borderId="31" xfId="3" applyFont="1" applyFill="1" applyBorder="1" applyAlignment="1" applyProtection="1">
      <alignment horizontal="left" vertical="center"/>
      <protection hidden="1"/>
    </xf>
    <xf numFmtId="165" fontId="26" fillId="7" borderId="31" xfId="1" applyNumberFormat="1" applyFont="1" applyFill="1" applyBorder="1" applyAlignment="1" applyProtection="1">
      <alignment horizontal="center" vertical="center" wrapText="1"/>
      <protection hidden="1"/>
    </xf>
    <xf numFmtId="165" fontId="26" fillId="7" borderId="33" xfId="1" applyNumberFormat="1" applyFont="1" applyFill="1" applyBorder="1" applyAlignment="1" applyProtection="1">
      <alignment horizontal="center" vertical="center" wrapText="1"/>
      <protection hidden="1"/>
    </xf>
    <xf numFmtId="165" fontId="26" fillId="7" borderId="32" xfId="1" applyNumberFormat="1" applyFont="1" applyFill="1" applyBorder="1" applyAlignment="1" applyProtection="1">
      <alignment horizontal="center" vertical="center" wrapText="1"/>
      <protection hidden="1"/>
    </xf>
    <xf numFmtId="0" fontId="25" fillId="0" borderId="8" xfId="3" applyFont="1" applyFill="1" applyBorder="1" applyAlignment="1" applyProtection="1">
      <alignment horizontal="left" vertical="center"/>
      <protection hidden="1"/>
    </xf>
    <xf numFmtId="0" fontId="14" fillId="0" borderId="13" xfId="3" applyFont="1" applyFill="1" applyBorder="1" applyAlignment="1" applyProtection="1">
      <alignment horizontal="left" vertical="center"/>
      <protection hidden="1"/>
    </xf>
    <xf numFmtId="0" fontId="14" fillId="0" borderId="13" xfId="3" applyFont="1" applyFill="1" applyBorder="1" applyAlignment="1" applyProtection="1">
      <alignment horizontal="left"/>
      <protection hidden="1"/>
    </xf>
    <xf numFmtId="0" fontId="7" fillId="11" borderId="13" xfId="3" applyFont="1" applyFill="1" applyBorder="1" applyAlignment="1" applyProtection="1">
      <alignment horizontal="left" vertical="center"/>
      <protection hidden="1"/>
    </xf>
    <xf numFmtId="0" fontId="7" fillId="12" borderId="13" xfId="3" applyFont="1" applyFill="1" applyBorder="1" applyAlignment="1" applyProtection="1">
      <alignment horizontal="left" vertical="center"/>
      <protection hidden="1"/>
    </xf>
    <xf numFmtId="0" fontId="7" fillId="10" borderId="13" xfId="3" applyFont="1" applyFill="1" applyBorder="1" applyAlignment="1" applyProtection="1">
      <alignment horizontal="left" vertical="center"/>
      <protection hidden="1"/>
    </xf>
    <xf numFmtId="1" fontId="28" fillId="7" borderId="28" xfId="2" applyNumberFormat="1" applyFont="1" applyFill="1" applyBorder="1" applyAlignment="1" applyProtection="1">
      <alignment horizontal="center" vertical="center"/>
      <protection hidden="1"/>
    </xf>
    <xf numFmtId="0" fontId="28" fillId="3" borderId="14" xfId="3" applyFont="1" applyFill="1" applyBorder="1" applyAlignment="1" applyProtection="1">
      <alignment horizontal="center" vertical="center" wrapText="1"/>
      <protection hidden="1"/>
    </xf>
    <xf numFmtId="0" fontId="29" fillId="0" borderId="30" xfId="0" applyFont="1" applyBorder="1"/>
    <xf numFmtId="0" fontId="25" fillId="0" borderId="18" xfId="3" applyFont="1" applyFill="1" applyBorder="1" applyAlignment="1" applyProtection="1">
      <alignment horizontal="left" vertical="center" wrapText="1"/>
      <protection hidden="1"/>
    </xf>
    <xf numFmtId="0" fontId="14" fillId="0" borderId="13" xfId="3" applyFont="1" applyFill="1" applyBorder="1" applyAlignment="1" applyProtection="1">
      <alignment horizontal="left" vertical="center" wrapText="1"/>
      <protection hidden="1"/>
    </xf>
    <xf numFmtId="0" fontId="29" fillId="0" borderId="31" xfId="0" applyFont="1" applyBorder="1"/>
    <xf numFmtId="0" fontId="29" fillId="0" borderId="32" xfId="0" applyFont="1" applyBorder="1"/>
    <xf numFmtId="0" fontId="20" fillId="0" borderId="0" xfId="3" applyFont="1" applyFill="1" applyBorder="1" applyAlignment="1" applyProtection="1">
      <alignment horizontal="left" vertical="center"/>
      <protection hidden="1"/>
    </xf>
    <xf numFmtId="0" fontId="25" fillId="0" borderId="18" xfId="3" applyFont="1" applyFill="1" applyBorder="1" applyAlignment="1" applyProtection="1">
      <alignment horizontal="left" vertical="center"/>
      <protection hidden="1"/>
    </xf>
    <xf numFmtId="1" fontId="28" fillId="7" borderId="13" xfId="2" applyNumberFormat="1" applyFont="1" applyFill="1" applyBorder="1" applyAlignment="1" applyProtection="1">
      <alignment horizontal="center"/>
      <protection hidden="1"/>
    </xf>
    <xf numFmtId="1" fontId="30" fillId="0" borderId="14" xfId="3" applyNumberFormat="1" applyFont="1" applyBorder="1" applyAlignment="1" applyProtection="1">
      <alignment horizontal="center" vertical="center"/>
      <protection hidden="1"/>
    </xf>
    <xf numFmtId="1" fontId="30" fillId="0" borderId="30" xfId="3" applyNumberFormat="1" applyFont="1" applyBorder="1" applyAlignment="1" applyProtection="1">
      <alignment horizontal="center" vertical="center"/>
      <protection hidden="1"/>
    </xf>
    <xf numFmtId="1" fontId="30" fillId="0" borderId="35" xfId="3" applyNumberFormat="1" applyFont="1" applyBorder="1" applyAlignment="1" applyProtection="1">
      <alignment horizontal="center" vertical="center"/>
      <protection hidden="1"/>
    </xf>
    <xf numFmtId="1" fontId="30" fillId="0" borderId="36" xfId="3" applyNumberFormat="1" applyFont="1" applyBorder="1" applyAlignment="1" applyProtection="1">
      <alignment horizontal="center" vertical="center"/>
      <protection hidden="1"/>
    </xf>
    <xf numFmtId="0" fontId="14" fillId="13" borderId="13" xfId="3" applyFont="1" applyFill="1" applyBorder="1" applyAlignment="1" applyProtection="1">
      <alignment horizontal="left" vertical="center"/>
      <protection hidden="1"/>
    </xf>
    <xf numFmtId="1" fontId="14" fillId="14" borderId="13" xfId="3" applyNumberFormat="1" applyFont="1" applyFill="1" applyBorder="1" applyAlignment="1" applyProtection="1">
      <alignment horizontal="left"/>
      <protection hidden="1"/>
    </xf>
    <xf numFmtId="1" fontId="30" fillId="0" borderId="31" xfId="3" applyNumberFormat="1" applyFont="1" applyBorder="1" applyAlignment="1" applyProtection="1">
      <alignment horizontal="center" vertical="center"/>
      <protection hidden="1"/>
    </xf>
    <xf numFmtId="1" fontId="30" fillId="0" borderId="32" xfId="3" applyNumberFormat="1" applyFont="1" applyBorder="1" applyAlignment="1" applyProtection="1">
      <alignment horizontal="center" vertical="center"/>
      <protection hidden="1"/>
    </xf>
    <xf numFmtId="1" fontId="14" fillId="0" borderId="13" xfId="3" applyNumberFormat="1" applyFont="1" applyFill="1" applyBorder="1" applyAlignment="1" applyProtection="1">
      <alignment horizontal="left"/>
      <protection hidden="1"/>
    </xf>
    <xf numFmtId="1" fontId="31" fillId="0" borderId="14" xfId="0" applyNumberFormat="1" applyFont="1" applyBorder="1" applyAlignment="1">
      <alignment horizontal="center" vertical="center"/>
    </xf>
    <xf numFmtId="1" fontId="31" fillId="0" borderId="30" xfId="0" applyNumberFormat="1" applyFont="1" applyBorder="1" applyAlignment="1">
      <alignment horizontal="center" vertical="center"/>
    </xf>
    <xf numFmtId="0" fontId="14" fillId="0" borderId="13" xfId="3" applyFont="1" applyBorder="1" applyAlignment="1" applyProtection="1">
      <alignment horizontal="left"/>
      <protection hidden="1"/>
    </xf>
    <xf numFmtId="1" fontId="31" fillId="0" borderId="35" xfId="0" applyNumberFormat="1" applyFont="1" applyBorder="1" applyAlignment="1">
      <alignment horizontal="center" vertical="center"/>
    </xf>
    <xf numFmtId="1" fontId="31" fillId="0" borderId="36" xfId="0" applyNumberFormat="1" applyFont="1" applyBorder="1" applyAlignment="1">
      <alignment horizontal="center" vertical="center"/>
    </xf>
    <xf numFmtId="0" fontId="19" fillId="0" borderId="21" xfId="3" applyFont="1" applyBorder="1" applyAlignment="1" applyProtection="1">
      <alignment horizontal="right" vertical="center"/>
      <protection hidden="1"/>
    </xf>
    <xf numFmtId="0" fontId="19" fillId="0" borderId="22" xfId="3" applyFont="1" applyBorder="1" applyAlignment="1" applyProtection="1">
      <alignment horizontal="center" vertical="center"/>
      <protection hidden="1"/>
    </xf>
    <xf numFmtId="0" fontId="19" fillId="0" borderId="37" xfId="3" applyFont="1" applyBorder="1" applyAlignment="1" applyProtection="1">
      <alignment horizontal="right" vertical="center"/>
      <protection hidden="1"/>
    </xf>
    <xf numFmtId="0" fontId="19" fillId="0" borderId="21" xfId="3" applyFont="1" applyBorder="1" applyAlignment="1" applyProtection="1">
      <alignment horizontal="center" vertical="center"/>
      <protection hidden="1"/>
    </xf>
    <xf numFmtId="0" fontId="25" fillId="0" borderId="38" xfId="3" applyFont="1" applyFill="1" applyBorder="1" applyAlignment="1" applyProtection="1">
      <alignment horizontal="left" vertical="center"/>
      <protection hidden="1"/>
    </xf>
    <xf numFmtId="1" fontId="14" fillId="14" borderId="22" xfId="3" applyNumberFormat="1" applyFont="1" applyFill="1" applyBorder="1" applyAlignment="1" applyProtection="1">
      <alignment horizontal="left"/>
      <protection hidden="1"/>
    </xf>
    <xf numFmtId="1" fontId="31" fillId="0" borderId="31" xfId="0" applyNumberFormat="1" applyFont="1" applyBorder="1" applyAlignment="1">
      <alignment horizontal="center" vertical="center"/>
    </xf>
    <xf numFmtId="1" fontId="31" fillId="0" borderId="32" xfId="0" applyNumberFormat="1" applyFont="1" applyBorder="1" applyAlignment="1">
      <alignment horizontal="center" vertical="center"/>
    </xf>
    <xf numFmtId="0" fontId="32" fillId="0" borderId="39" xfId="3" applyFont="1" applyBorder="1" applyAlignment="1" applyProtection="1">
      <alignment horizontal="left"/>
      <protection hidden="1"/>
    </xf>
    <xf numFmtId="0" fontId="19" fillId="0" borderId="1" xfId="3" applyFont="1" applyBorder="1" applyAlignment="1" applyProtection="1">
      <alignment horizontal="left"/>
      <protection hidden="1"/>
    </xf>
    <xf numFmtId="9" fontId="19" fillId="0" borderId="1" xfId="2" applyNumberFormat="1" applyFont="1" applyBorder="1" applyAlignment="1" applyProtection="1">
      <alignment horizontal="left"/>
      <protection hidden="1"/>
    </xf>
    <xf numFmtId="0" fontId="20" fillId="0" borderId="1" xfId="3" applyFont="1" applyBorder="1" applyAlignment="1" applyProtection="1">
      <alignment horizontal="left"/>
      <protection hidden="1"/>
    </xf>
    <xf numFmtId="9" fontId="19" fillId="0" borderId="40" xfId="2" applyFont="1" applyFill="1" applyBorder="1" applyAlignment="1" applyProtection="1">
      <alignment horizontal="left" vertical="center"/>
      <protection hidden="1"/>
    </xf>
    <xf numFmtId="9" fontId="7" fillId="0" borderId="0" xfId="2" applyFont="1" applyFill="1" applyBorder="1" applyAlignment="1" applyProtection="1">
      <alignment horizontal="left" vertical="center"/>
      <protection hidden="1"/>
    </xf>
    <xf numFmtId="0" fontId="27" fillId="2" borderId="13" xfId="3" applyFont="1" applyFill="1" applyBorder="1" applyAlignment="1" applyProtection="1">
      <alignment horizontal="left" vertical="center"/>
      <protection hidden="1"/>
    </xf>
    <xf numFmtId="0" fontId="7" fillId="2" borderId="13" xfId="3" applyFont="1" applyFill="1" applyBorder="1" applyAlignment="1" applyProtection="1">
      <alignment horizontal="left"/>
      <protection hidden="1"/>
    </xf>
    <xf numFmtId="1" fontId="28" fillId="7" borderId="13" xfId="2" applyNumberFormat="1" applyFont="1" applyFill="1" applyBorder="1" applyAlignment="1" applyProtection="1">
      <alignment horizontal="left"/>
      <protection hidden="1"/>
    </xf>
    <xf numFmtId="0" fontId="29" fillId="0" borderId="0" xfId="0" applyFont="1"/>
    <xf numFmtId="0" fontId="32" fillId="0" borderId="41" xfId="3" applyFont="1" applyBorder="1" applyAlignment="1" applyProtection="1">
      <alignment horizontal="left"/>
      <protection hidden="1"/>
    </xf>
    <xf numFmtId="0" fontId="19" fillId="0" borderId="42" xfId="3" applyFont="1" applyBorder="1" applyAlignment="1" applyProtection="1">
      <alignment horizontal="left"/>
      <protection hidden="1"/>
    </xf>
    <xf numFmtId="9" fontId="19" fillId="0" borderId="42" xfId="2" applyNumberFormat="1" applyFont="1" applyBorder="1" applyAlignment="1" applyProtection="1">
      <alignment horizontal="left"/>
      <protection hidden="1"/>
    </xf>
    <xf numFmtId="0" fontId="20" fillId="0" borderId="42" xfId="3" applyFont="1" applyBorder="1" applyAlignment="1" applyProtection="1">
      <alignment horizontal="left"/>
      <protection hidden="1"/>
    </xf>
    <xf numFmtId="9" fontId="19" fillId="0" borderId="43" xfId="2" applyFont="1" applyFill="1" applyBorder="1" applyAlignment="1" applyProtection="1">
      <alignment horizontal="left" vertical="center"/>
      <protection hidden="1"/>
    </xf>
    <xf numFmtId="0" fontId="33" fillId="0" borderId="16" xfId="0" applyFont="1" applyBorder="1" applyAlignment="1">
      <alignment horizontal="center"/>
    </xf>
    <xf numFmtId="0" fontId="33" fillId="0" borderId="19" xfId="0" applyFont="1" applyBorder="1" applyAlignment="1">
      <alignment horizontal="center"/>
    </xf>
    <xf numFmtId="0" fontId="33" fillId="0" borderId="16" xfId="0" applyFont="1" applyBorder="1"/>
    <xf numFmtId="0" fontId="27" fillId="0" borderId="29" xfId="3" applyFont="1" applyBorder="1" applyAlignment="1" applyProtection="1">
      <alignment horizontal="left"/>
      <protection hidden="1"/>
    </xf>
    <xf numFmtId="0" fontId="14" fillId="0" borderId="19" xfId="3" applyFont="1" applyBorder="1" applyAlignment="1" applyProtection="1">
      <alignment horizontal="left"/>
      <protection hidden="1"/>
    </xf>
    <xf numFmtId="166" fontId="7" fillId="0" borderId="19" xfId="2" applyNumberFormat="1" applyFont="1" applyBorder="1" applyAlignment="1" applyProtection="1">
      <alignment horizontal="center"/>
      <protection hidden="1"/>
    </xf>
    <xf numFmtId="166" fontId="7" fillId="0" borderId="20" xfId="2" applyNumberFormat="1" applyFont="1" applyBorder="1" applyAlignment="1" applyProtection="1">
      <alignment horizontal="center"/>
      <protection hidden="1"/>
    </xf>
    <xf numFmtId="0" fontId="28" fillId="11" borderId="16" xfId="3" applyFont="1" applyFill="1" applyBorder="1" applyAlignment="1" applyProtection="1">
      <alignment horizontal="left"/>
      <protection hidden="1"/>
    </xf>
    <xf numFmtId="0" fontId="34" fillId="11" borderId="19" xfId="3" applyFont="1" applyFill="1" applyBorder="1" applyAlignment="1" applyProtection="1">
      <protection hidden="1"/>
    </xf>
    <xf numFmtId="0" fontId="34" fillId="11" borderId="13" xfId="3" applyFont="1" applyFill="1" applyBorder="1" applyAlignment="1" applyProtection="1">
      <alignment vertical="center"/>
      <protection hidden="1"/>
    </xf>
    <xf numFmtId="49" fontId="26" fillId="15" borderId="13" xfId="5" applyFont="1" applyFill="1" applyBorder="1" applyAlignment="1" applyProtection="1">
      <alignment horizontal="left" vertical="center"/>
      <protection hidden="1"/>
    </xf>
    <xf numFmtId="49" fontId="26" fillId="15" borderId="13" xfId="5" applyFont="1" applyFill="1" applyBorder="1" applyAlignment="1" applyProtection="1">
      <alignment horizontal="left" vertical="center" wrapText="1"/>
      <protection hidden="1"/>
    </xf>
    <xf numFmtId="49" fontId="26" fillId="15" borderId="13" xfId="5" applyFont="1" applyFill="1" applyBorder="1" applyAlignment="1" applyProtection="1">
      <alignment vertical="center"/>
      <protection hidden="1"/>
    </xf>
    <xf numFmtId="49" fontId="26" fillId="16" borderId="16" xfId="5" applyFont="1" applyFill="1" applyBorder="1" applyAlignment="1" applyProtection="1">
      <alignment horizontal="center" vertical="center" wrapText="1"/>
      <protection hidden="1"/>
    </xf>
    <xf numFmtId="49" fontId="26" fillId="16" borderId="20" xfId="5" applyFont="1" applyFill="1" applyBorder="1" applyAlignment="1" applyProtection="1">
      <alignment horizontal="center" vertical="center" wrapText="1"/>
      <protection hidden="1"/>
    </xf>
    <xf numFmtId="0" fontId="28" fillId="0" borderId="0" xfId="3" applyFont="1" applyBorder="1" applyAlignment="1" applyProtection="1">
      <alignment horizontal="left"/>
      <protection hidden="1"/>
    </xf>
    <xf numFmtId="0" fontId="31" fillId="11" borderId="16" xfId="0" applyFont="1" applyFill="1" applyBorder="1" applyAlignment="1">
      <alignment horizontal="center" vertical="top" wrapText="1" readingOrder="2"/>
    </xf>
    <xf numFmtId="0" fontId="31" fillId="11" borderId="19" xfId="0" applyFont="1" applyFill="1" applyBorder="1" applyAlignment="1">
      <alignment horizontal="center" vertical="top" wrapText="1" readingOrder="2"/>
    </xf>
    <xf numFmtId="0" fontId="31" fillId="11" borderId="20" xfId="0" applyFont="1" applyFill="1" applyBorder="1" applyAlignment="1">
      <alignment horizontal="center" vertical="top" wrapText="1" readingOrder="2"/>
    </xf>
    <xf numFmtId="0" fontId="30" fillId="0" borderId="13" xfId="6" applyFont="1" applyFill="1" applyBorder="1" applyAlignment="1" applyProtection="1">
      <alignment horizontal="right" vertical="center"/>
      <protection hidden="1"/>
    </xf>
    <xf numFmtId="0" fontId="36" fillId="6" borderId="16" xfId="0" applyFont="1" applyFill="1" applyBorder="1" applyAlignment="1">
      <alignment horizontal="center"/>
    </xf>
    <xf numFmtId="0" fontId="36" fillId="6" borderId="20" xfId="0" applyFont="1" applyFill="1" applyBorder="1" applyAlignment="1">
      <alignment horizontal="center"/>
    </xf>
    <xf numFmtId="0" fontId="37" fillId="11" borderId="16" xfId="0" applyFont="1" applyFill="1" applyBorder="1" applyAlignment="1">
      <alignment horizontal="center" vertical="top" wrapText="1" readingOrder="2"/>
    </xf>
    <xf numFmtId="0" fontId="37" fillId="11" borderId="19" xfId="0" applyFont="1" applyFill="1" applyBorder="1" applyAlignment="1">
      <alignment horizontal="center" vertical="top" wrapText="1" readingOrder="2"/>
    </xf>
    <xf numFmtId="0" fontId="37" fillId="11" borderId="20" xfId="0" applyFont="1" applyFill="1" applyBorder="1" applyAlignment="1">
      <alignment horizontal="center" vertical="top" wrapText="1" readingOrder="2"/>
    </xf>
    <xf numFmtId="0" fontId="36" fillId="17" borderId="13" xfId="0" applyFont="1" applyFill="1" applyBorder="1" applyAlignment="1">
      <alignment vertical="top" wrapText="1" readingOrder="2"/>
    </xf>
    <xf numFmtId="0" fontId="30" fillId="6" borderId="13" xfId="6" applyFont="1" applyFill="1" applyBorder="1" applyAlignment="1" applyProtection="1">
      <alignment horizontal="right" vertical="center"/>
      <protection hidden="1"/>
    </xf>
    <xf numFmtId="0" fontId="30" fillId="6" borderId="16" xfId="6" applyFont="1" applyFill="1" applyBorder="1" applyAlignment="1" applyProtection="1">
      <alignment horizontal="center" vertical="center"/>
      <protection hidden="1"/>
    </xf>
    <xf numFmtId="0" fontId="30" fillId="6" borderId="20" xfId="6" applyFont="1" applyFill="1" applyBorder="1" applyAlignment="1" applyProtection="1">
      <alignment horizontal="center" vertical="center"/>
      <protection hidden="1"/>
    </xf>
    <xf numFmtId="0" fontId="29" fillId="0" borderId="0" xfId="0" applyFont="1" applyAlignment="1">
      <alignment horizontal="left"/>
    </xf>
    <xf numFmtId="0" fontId="38" fillId="18" borderId="16" xfId="3" applyFont="1" applyFill="1" applyBorder="1" applyAlignment="1" applyProtection="1">
      <protection hidden="1"/>
    </xf>
    <xf numFmtId="0" fontId="29" fillId="18" borderId="19" xfId="0" applyFont="1" applyFill="1" applyBorder="1"/>
    <xf numFmtId="0" fontId="29" fillId="18" borderId="20" xfId="0" applyFont="1" applyFill="1" applyBorder="1"/>
    <xf numFmtId="9" fontId="39" fillId="19" borderId="16" xfId="2" applyFont="1" applyFill="1" applyBorder="1" applyAlignment="1">
      <alignment horizontal="center"/>
    </xf>
    <xf numFmtId="9" fontId="39" fillId="19" borderId="20" xfId="2" applyFont="1" applyFill="1" applyBorder="1" applyAlignment="1">
      <alignment horizontal="center"/>
    </xf>
    <xf numFmtId="0" fontId="30" fillId="0" borderId="13" xfId="3" applyFont="1" applyBorder="1" applyAlignment="1" applyProtection="1">
      <alignment horizontal="left" vertical="center" textRotation="90"/>
      <protection hidden="1"/>
    </xf>
    <xf numFmtId="0" fontId="30" fillId="0" borderId="16" xfId="3" applyFont="1" applyFill="1" applyBorder="1" applyAlignment="1" applyProtection="1">
      <alignment horizontal="left" vertical="center"/>
      <protection hidden="1"/>
    </xf>
    <xf numFmtId="0" fontId="30" fillId="0" borderId="20" xfId="3" applyFont="1" applyFill="1" applyBorder="1" applyAlignment="1" applyProtection="1">
      <alignment horizontal="left" vertical="center"/>
      <protection hidden="1"/>
    </xf>
    <xf numFmtId="0" fontId="30" fillId="0" borderId="13" xfId="3" applyFont="1" applyBorder="1" applyAlignment="1" applyProtection="1">
      <alignment horizontal="center" vertical="center"/>
      <protection hidden="1"/>
    </xf>
    <xf numFmtId="0" fontId="30" fillId="0" borderId="13" xfId="3" applyFont="1" applyFill="1" applyBorder="1" applyAlignment="1" applyProtection="1">
      <alignment horizontal="center" vertical="center"/>
      <protection hidden="1"/>
    </xf>
    <xf numFmtId="0" fontId="30" fillId="0" borderId="13" xfId="3" applyFont="1" applyBorder="1" applyAlignment="1" applyProtection="1">
      <alignment horizontal="left" vertical="center"/>
      <protection hidden="1"/>
    </xf>
    <xf numFmtId="0" fontId="30" fillId="0" borderId="13" xfId="3" applyFont="1" applyFill="1" applyBorder="1" applyAlignment="1" applyProtection="1">
      <alignment horizontal="left" vertical="center"/>
      <protection hidden="1"/>
    </xf>
    <xf numFmtId="0" fontId="30" fillId="2" borderId="13" xfId="3" applyFont="1" applyFill="1" applyBorder="1" applyAlignment="1" applyProtection="1">
      <alignment horizontal="left" vertical="center"/>
      <protection hidden="1"/>
    </xf>
    <xf numFmtId="0" fontId="40" fillId="18" borderId="16" xfId="0" applyFont="1" applyFill="1" applyBorder="1"/>
    <xf numFmtId="0" fontId="28" fillId="18" borderId="19" xfId="3" applyFont="1" applyFill="1" applyBorder="1" applyAlignment="1" applyProtection="1">
      <alignment horizontal="left"/>
      <protection hidden="1"/>
    </xf>
    <xf numFmtId="0" fontId="28" fillId="18" borderId="20" xfId="3" applyFont="1" applyFill="1" applyBorder="1" applyAlignment="1" applyProtection="1">
      <alignment horizontal="left"/>
      <protection hidden="1"/>
    </xf>
    <xf numFmtId="9" fontId="40" fillId="19" borderId="16" xfId="2" applyFont="1" applyFill="1" applyBorder="1" applyAlignment="1">
      <alignment horizontal="center"/>
    </xf>
    <xf numFmtId="9" fontId="40" fillId="19" borderId="20" xfId="2" applyFont="1" applyFill="1" applyBorder="1" applyAlignment="1">
      <alignment horizontal="center"/>
    </xf>
    <xf numFmtId="0" fontId="14" fillId="0" borderId="0" xfId="3" applyFont="1" applyFill="1" applyBorder="1" applyAlignment="1" applyProtection="1">
      <alignment horizontal="left"/>
      <protection hidden="1"/>
    </xf>
    <xf numFmtId="0" fontId="28" fillId="0" borderId="16" xfId="3" applyFont="1" applyFill="1" applyBorder="1" applyAlignment="1" applyProtection="1">
      <alignment horizontal="left" vertical="center"/>
      <protection hidden="1"/>
    </xf>
    <xf numFmtId="0" fontId="28" fillId="0" borderId="20" xfId="3" applyFont="1" applyFill="1" applyBorder="1" applyAlignment="1" applyProtection="1">
      <alignment horizontal="left" vertical="center"/>
      <protection hidden="1"/>
    </xf>
    <xf numFmtId="1" fontId="28" fillId="0" borderId="16" xfId="3" applyNumberFormat="1" applyFont="1" applyFill="1" applyBorder="1" applyAlignment="1" applyProtection="1">
      <alignment vertical="center"/>
      <protection hidden="1"/>
    </xf>
    <xf numFmtId="1" fontId="28" fillId="0" borderId="13" xfId="3" applyNumberFormat="1" applyFont="1" applyFill="1" applyBorder="1" applyAlignment="1" applyProtection="1">
      <alignment vertical="center"/>
      <protection hidden="1"/>
    </xf>
    <xf numFmtId="1" fontId="28" fillId="0" borderId="13" xfId="3" applyNumberFormat="1" applyFont="1" applyFill="1" applyBorder="1" applyAlignment="1" applyProtection="1">
      <alignment horizontal="left" vertical="center"/>
      <protection hidden="1"/>
    </xf>
    <xf numFmtId="1" fontId="41" fillId="20" borderId="13" xfId="3" applyNumberFormat="1" applyFont="1" applyFill="1" applyBorder="1" applyAlignment="1" applyProtection="1">
      <alignment horizontal="left" vertical="center"/>
      <protection hidden="1"/>
    </xf>
    <xf numFmtId="1" fontId="28" fillId="20" borderId="20" xfId="3" applyNumberFormat="1" applyFont="1" applyFill="1" applyBorder="1" applyAlignment="1" applyProtection="1">
      <alignment vertical="center"/>
      <protection hidden="1"/>
    </xf>
    <xf numFmtId="1" fontId="30" fillId="2" borderId="13" xfId="3" applyNumberFormat="1" applyFont="1" applyFill="1" applyBorder="1" applyAlignment="1" applyProtection="1">
      <alignment horizontal="left" vertical="center"/>
      <protection hidden="1"/>
    </xf>
    <xf numFmtId="0" fontId="28" fillId="0" borderId="0" xfId="3" applyFont="1" applyFill="1" applyBorder="1" applyAlignment="1" applyProtection="1">
      <alignment horizontal="left"/>
      <protection hidden="1"/>
    </xf>
    <xf numFmtId="0" fontId="20" fillId="0" borderId="0" xfId="3" applyFont="1" applyFill="1" applyBorder="1" applyAlignment="1" applyProtection="1">
      <alignment horizontal="left"/>
      <protection hidden="1"/>
    </xf>
    <xf numFmtId="0" fontId="30" fillId="19" borderId="13" xfId="3" applyFont="1" applyFill="1" applyBorder="1" applyAlignment="1" applyProtection="1">
      <alignment horizontal="left"/>
      <protection hidden="1"/>
    </xf>
    <xf numFmtId="1" fontId="30" fillId="19" borderId="13" xfId="3" applyNumberFormat="1" applyFont="1" applyFill="1" applyBorder="1" applyAlignment="1" applyProtection="1">
      <alignment vertical="center"/>
      <protection hidden="1"/>
    </xf>
    <xf numFmtId="1" fontId="30" fillId="19" borderId="13" xfId="3" applyNumberFormat="1" applyFont="1" applyFill="1" applyBorder="1" applyAlignment="1" applyProtection="1">
      <alignment horizontal="center" vertical="center"/>
      <protection hidden="1"/>
    </xf>
    <xf numFmtId="0" fontId="30" fillId="0" borderId="13" xfId="3" applyFont="1" applyBorder="1" applyAlignment="1" applyProtection="1">
      <alignment horizontal="left" vertical="center"/>
      <protection hidden="1"/>
    </xf>
    <xf numFmtId="0" fontId="30" fillId="3" borderId="14" xfId="3" applyFont="1" applyFill="1" applyBorder="1" applyAlignment="1" applyProtection="1">
      <alignment horizontal="center" vertical="center" wrapText="1"/>
      <protection hidden="1"/>
    </xf>
    <xf numFmtId="0" fontId="30" fillId="3" borderId="15" xfId="3" applyFont="1" applyFill="1" applyBorder="1" applyAlignment="1" applyProtection="1">
      <alignment horizontal="center" vertical="center" wrapText="1"/>
      <protection hidden="1"/>
    </xf>
    <xf numFmtId="0" fontId="30" fillId="3" borderId="13" xfId="3" applyFont="1" applyFill="1" applyBorder="1" applyAlignment="1" applyProtection="1">
      <alignment horizontal="center" vertical="center" wrapText="1"/>
      <protection hidden="1"/>
    </xf>
    <xf numFmtId="0" fontId="30" fillId="3" borderId="35" xfId="3" applyFont="1" applyFill="1" applyBorder="1" applyAlignment="1" applyProtection="1">
      <alignment horizontal="center" vertical="center" wrapText="1"/>
      <protection hidden="1"/>
    </xf>
    <xf numFmtId="0" fontId="30" fillId="3" borderId="0" xfId="3" applyFont="1" applyFill="1" applyBorder="1" applyAlignment="1" applyProtection="1">
      <alignment horizontal="center" vertical="center" wrapText="1"/>
      <protection hidden="1"/>
    </xf>
    <xf numFmtId="0" fontId="30" fillId="21" borderId="13" xfId="3" applyFont="1" applyFill="1" applyBorder="1" applyAlignment="1" applyProtection="1">
      <alignment horizontal="left"/>
      <protection hidden="1"/>
    </xf>
    <xf numFmtId="1" fontId="30" fillId="21" borderId="16" xfId="3" applyNumberFormat="1" applyFont="1" applyFill="1" applyBorder="1" applyAlignment="1" applyProtection="1">
      <protection hidden="1"/>
    </xf>
    <xf numFmtId="1" fontId="30" fillId="21" borderId="13" xfId="3" applyNumberFormat="1" applyFont="1" applyFill="1" applyBorder="1" applyAlignment="1" applyProtection="1">
      <alignment horizontal="center" vertical="center"/>
      <protection hidden="1"/>
    </xf>
    <xf numFmtId="1" fontId="36" fillId="0" borderId="13" xfId="0" applyNumberFormat="1" applyFont="1" applyBorder="1" applyAlignment="1">
      <alignment horizontal="center" vertical="center"/>
    </xf>
    <xf numFmtId="0" fontId="30" fillId="0" borderId="13" xfId="3" applyFont="1" applyBorder="1" applyAlignment="1" applyProtection="1">
      <alignment horizontal="left" vertical="center" wrapText="1"/>
      <protection hidden="1"/>
    </xf>
    <xf numFmtId="1" fontId="28" fillId="20" borderId="13" xfId="3" applyNumberFormat="1" applyFont="1" applyFill="1" applyBorder="1" applyAlignment="1" applyProtection="1">
      <alignment horizontal="left" vertical="center"/>
      <protection hidden="1"/>
    </xf>
    <xf numFmtId="1" fontId="30" fillId="19" borderId="13" xfId="3" applyNumberFormat="1" applyFont="1" applyFill="1" applyBorder="1" applyAlignment="1" applyProtection="1">
      <alignment horizontal="left" vertical="center"/>
      <protection hidden="1"/>
    </xf>
    <xf numFmtId="0" fontId="28" fillId="0" borderId="0" xfId="3" applyFont="1" applyAlignment="1" applyProtection="1">
      <alignment horizontal="left"/>
      <protection hidden="1"/>
    </xf>
    <xf numFmtId="1" fontId="30" fillId="21" borderId="13" xfId="3" applyNumberFormat="1" applyFont="1" applyFill="1" applyBorder="1" applyAlignment="1" applyProtection="1">
      <alignment horizontal="left" vertical="center"/>
      <protection hidden="1"/>
    </xf>
    <xf numFmtId="1" fontId="30" fillId="22" borderId="13" xfId="3" applyNumberFormat="1" applyFont="1" applyFill="1" applyBorder="1" applyAlignment="1" applyProtection="1">
      <alignment horizontal="left" vertical="center"/>
      <protection hidden="1"/>
    </xf>
    <xf numFmtId="0" fontId="30" fillId="23" borderId="13" xfId="3" applyFont="1" applyFill="1" applyBorder="1" applyAlignment="1" applyProtection="1">
      <alignment horizontal="left"/>
      <protection hidden="1"/>
    </xf>
    <xf numFmtId="1" fontId="30" fillId="23" borderId="13" xfId="3" applyNumberFormat="1" applyFont="1" applyFill="1" applyBorder="1" applyAlignment="1" applyProtection="1">
      <alignment horizontal="right" vertical="center"/>
      <protection hidden="1"/>
    </xf>
    <xf numFmtId="0" fontId="30" fillId="24" borderId="13" xfId="3" applyFont="1" applyFill="1" applyBorder="1" applyAlignment="1" applyProtection="1">
      <alignment horizontal="left"/>
      <protection hidden="1"/>
    </xf>
    <xf numFmtId="1" fontId="30" fillId="24" borderId="13" xfId="3" applyNumberFormat="1" applyFont="1" applyFill="1" applyBorder="1" applyAlignment="1" applyProtection="1">
      <alignment horizontal="right" vertical="center"/>
      <protection hidden="1"/>
    </xf>
    <xf numFmtId="0" fontId="30" fillId="16" borderId="13" xfId="3" applyFont="1" applyFill="1" applyBorder="1" applyAlignment="1" applyProtection="1">
      <alignment horizontal="left"/>
      <protection hidden="1"/>
    </xf>
    <xf numFmtId="1" fontId="30" fillId="16" borderId="13" xfId="3" applyNumberFormat="1" applyFont="1" applyFill="1" applyBorder="1" applyAlignment="1" applyProtection="1">
      <alignment horizontal="right" vertical="center"/>
      <protection hidden="1"/>
    </xf>
    <xf numFmtId="0" fontId="30" fillId="24" borderId="13" xfId="3" applyFont="1" applyFill="1" applyBorder="1" applyAlignment="1" applyProtection="1">
      <alignment horizontal="left"/>
      <protection hidden="1"/>
    </xf>
    <xf numFmtId="0" fontId="42" fillId="24" borderId="13" xfId="3" applyFont="1" applyFill="1" applyBorder="1" applyAlignment="1" applyProtection="1">
      <alignment horizontal="left"/>
      <protection hidden="1"/>
    </xf>
    <xf numFmtId="1" fontId="28" fillId="24" borderId="13" xfId="3" applyNumberFormat="1" applyFont="1" applyFill="1" applyBorder="1" applyAlignment="1" applyProtection="1">
      <alignment horizontal="right"/>
      <protection hidden="1"/>
    </xf>
    <xf numFmtId="1" fontId="30" fillId="24" borderId="13" xfId="3" applyNumberFormat="1" applyFont="1" applyFill="1" applyBorder="1" applyAlignment="1" applyProtection="1">
      <alignment horizontal="right"/>
      <protection hidden="1"/>
    </xf>
    <xf numFmtId="0" fontId="30" fillId="25" borderId="13" xfId="3" applyFont="1" applyFill="1" applyBorder="1" applyAlignment="1" applyProtection="1">
      <alignment horizontal="left"/>
      <protection hidden="1"/>
    </xf>
    <xf numFmtId="1" fontId="42" fillId="25" borderId="13" xfId="3" applyNumberFormat="1" applyFont="1" applyFill="1" applyBorder="1" applyAlignment="1" applyProtection="1">
      <alignment horizontal="right"/>
      <protection hidden="1"/>
    </xf>
    <xf numFmtId="0" fontId="30" fillId="0" borderId="0" xfId="3" applyFont="1" applyFill="1" applyBorder="1" applyAlignment="1" applyProtection="1">
      <alignment horizontal="left" vertical="center"/>
      <protection hidden="1"/>
    </xf>
    <xf numFmtId="0" fontId="30" fillId="0" borderId="34" xfId="3" applyFont="1" applyBorder="1" applyAlignment="1" applyProtection="1">
      <alignment horizontal="center" vertical="center"/>
      <protection hidden="1"/>
    </xf>
    <xf numFmtId="0" fontId="30" fillId="0" borderId="34" xfId="3" applyFont="1" applyFill="1" applyBorder="1" applyAlignment="1" applyProtection="1">
      <alignment horizontal="center" vertical="center"/>
      <protection hidden="1"/>
    </xf>
    <xf numFmtId="1" fontId="20" fillId="0" borderId="0" xfId="3" applyNumberFormat="1" applyFont="1" applyAlignment="1" applyProtection="1">
      <alignment horizontal="left"/>
      <protection hidden="1"/>
    </xf>
    <xf numFmtId="0" fontId="43" fillId="0" borderId="0" xfId="3" applyFont="1" applyFill="1" applyBorder="1" applyAlignment="1" applyProtection="1">
      <alignment horizontal="left" vertical="center"/>
      <protection hidden="1"/>
    </xf>
    <xf numFmtId="0" fontId="44" fillId="0" borderId="0" xfId="3" applyFont="1" applyFill="1" applyBorder="1" applyAlignment="1" applyProtection="1">
      <alignment horizontal="left" vertical="center"/>
      <protection hidden="1"/>
    </xf>
    <xf numFmtId="0" fontId="45" fillId="0" borderId="0" xfId="3" applyFont="1" applyFill="1" applyBorder="1" applyAlignment="1" applyProtection="1">
      <alignment horizontal="left" vertical="center"/>
      <protection hidden="1"/>
    </xf>
    <xf numFmtId="0" fontId="19" fillId="0" borderId="0" xfId="3" applyFont="1" applyFill="1" applyBorder="1" applyAlignment="1" applyProtection="1">
      <alignment horizontal="left" vertical="center"/>
      <protection hidden="1"/>
    </xf>
    <xf numFmtId="1" fontId="20" fillId="0" borderId="0" xfId="3" applyNumberFormat="1" applyFont="1" applyFill="1" applyBorder="1" applyAlignment="1" applyProtection="1">
      <alignment horizontal="left" vertical="center"/>
      <protection hidden="1"/>
    </xf>
    <xf numFmtId="0" fontId="20" fillId="0" borderId="0" xfId="3" applyFont="1" applyBorder="1" applyAlignment="1" applyProtection="1">
      <alignment horizontal="left" vertical="center"/>
      <protection hidden="1"/>
    </xf>
    <xf numFmtId="0" fontId="46" fillId="0" borderId="0" xfId="3" applyFont="1" applyFill="1" applyBorder="1" applyAlignment="1" applyProtection="1">
      <alignment horizontal="right" vertical="center"/>
      <protection hidden="1"/>
    </xf>
    <xf numFmtId="0" fontId="46" fillId="26" borderId="16" xfId="3" applyFont="1" applyFill="1" applyBorder="1" applyAlignment="1" applyProtection="1">
      <alignment horizontal="left" vertical="center"/>
      <protection hidden="1"/>
    </xf>
    <xf numFmtId="0" fontId="47" fillId="26" borderId="19" xfId="3" applyFont="1" applyFill="1" applyBorder="1" applyAlignment="1" applyProtection="1">
      <alignment horizontal="left" vertical="center"/>
      <protection hidden="1"/>
    </xf>
    <xf numFmtId="0" fontId="47" fillId="26" borderId="20" xfId="3" applyFont="1" applyFill="1" applyBorder="1" applyAlignment="1" applyProtection="1">
      <alignment horizontal="left" vertical="center"/>
      <protection hidden="1"/>
    </xf>
    <xf numFmtId="0" fontId="23" fillId="10" borderId="15" xfId="3" applyFont="1" applyFill="1" applyBorder="1" applyAlignment="1" applyProtection="1">
      <alignment horizontal="center" vertical="center" wrapText="1"/>
      <protection hidden="1"/>
    </xf>
    <xf numFmtId="0" fontId="23" fillId="10" borderId="30" xfId="3" applyFont="1" applyFill="1" applyBorder="1" applyAlignment="1" applyProtection="1">
      <alignment horizontal="center" vertical="center" wrapText="1"/>
      <protection hidden="1"/>
    </xf>
    <xf numFmtId="0" fontId="19" fillId="10" borderId="14" xfId="3" applyFont="1" applyFill="1" applyBorder="1" applyAlignment="1" applyProtection="1">
      <alignment horizontal="left" vertical="center" wrapText="1"/>
      <protection hidden="1"/>
    </xf>
    <xf numFmtId="0" fontId="19" fillId="10" borderId="15" xfId="3" applyFont="1" applyFill="1" applyBorder="1" applyAlignment="1" applyProtection="1">
      <alignment horizontal="left" vertical="center" wrapText="1"/>
      <protection hidden="1"/>
    </xf>
    <xf numFmtId="0" fontId="19" fillId="10" borderId="30" xfId="3" applyFont="1" applyFill="1" applyBorder="1" applyAlignment="1" applyProtection="1">
      <alignment horizontal="left" vertical="center" wrapText="1"/>
      <protection hidden="1"/>
    </xf>
    <xf numFmtId="0" fontId="19" fillId="10" borderId="14" xfId="3" applyFont="1" applyFill="1" applyBorder="1" applyAlignment="1" applyProtection="1">
      <alignment horizontal="left" vertical="center"/>
      <protection hidden="1"/>
    </xf>
    <xf numFmtId="0" fontId="19" fillId="10" borderId="30" xfId="3" applyFont="1" applyFill="1" applyBorder="1" applyAlignment="1" applyProtection="1">
      <alignment horizontal="left" vertical="center"/>
      <protection hidden="1"/>
    </xf>
    <xf numFmtId="0" fontId="23" fillId="27" borderId="16" xfId="3" applyFont="1" applyFill="1" applyBorder="1" applyAlignment="1" applyProtection="1">
      <alignment horizontal="left" vertical="center"/>
      <protection hidden="1"/>
    </xf>
    <xf numFmtId="0" fontId="23" fillId="27" borderId="19" xfId="3" applyFont="1" applyFill="1" applyBorder="1" applyAlignment="1" applyProtection="1">
      <alignment horizontal="right" vertical="center"/>
      <protection hidden="1"/>
    </xf>
    <xf numFmtId="0" fontId="23" fillId="27" borderId="20" xfId="3" applyFont="1" applyFill="1" applyBorder="1" applyAlignment="1" applyProtection="1">
      <alignment horizontal="right" vertical="center"/>
      <protection hidden="1"/>
    </xf>
    <xf numFmtId="0" fontId="48" fillId="0" borderId="0" xfId="3" applyFont="1" applyAlignment="1" applyProtection="1">
      <alignment horizontal="left" vertical="center"/>
      <protection hidden="1"/>
    </xf>
    <xf numFmtId="0" fontId="49" fillId="28" borderId="31" xfId="3" applyFont="1" applyFill="1" applyBorder="1" applyAlignment="1" applyProtection="1">
      <alignment horizontal="left" vertical="center"/>
      <protection hidden="1"/>
    </xf>
    <xf numFmtId="0" fontId="49" fillId="28" borderId="33" xfId="3" applyFont="1" applyFill="1" applyBorder="1" applyAlignment="1" applyProtection="1">
      <alignment horizontal="left" vertical="center"/>
      <protection hidden="1"/>
    </xf>
    <xf numFmtId="0" fontId="49" fillId="28" borderId="0" xfId="3" applyFont="1" applyFill="1" applyBorder="1" applyAlignment="1" applyProtection="1">
      <alignment horizontal="left" vertical="center"/>
      <protection hidden="1"/>
    </xf>
    <xf numFmtId="0" fontId="49" fillId="28" borderId="36" xfId="3" applyFont="1" applyFill="1" applyBorder="1" applyAlignment="1" applyProtection="1">
      <alignment horizontal="left" vertical="center"/>
      <protection hidden="1"/>
    </xf>
    <xf numFmtId="0" fontId="23" fillId="10" borderId="31" xfId="3" applyFont="1" applyFill="1" applyBorder="1" applyAlignment="1" applyProtection="1">
      <alignment horizontal="center" vertical="center" wrapText="1"/>
      <protection hidden="1"/>
    </xf>
    <xf numFmtId="0" fontId="23" fillId="10" borderId="32" xfId="3" applyFont="1" applyFill="1" applyBorder="1" applyAlignment="1" applyProtection="1">
      <alignment horizontal="center" vertical="center" wrapText="1"/>
      <protection hidden="1"/>
    </xf>
    <xf numFmtId="0" fontId="23" fillId="10" borderId="14" xfId="3" applyFont="1" applyFill="1" applyBorder="1" applyAlignment="1" applyProtection="1">
      <alignment horizontal="left" vertical="center" readingOrder="2"/>
      <protection hidden="1"/>
    </xf>
    <xf numFmtId="0" fontId="23" fillId="10" borderId="15" xfId="3" applyFont="1" applyFill="1" applyBorder="1" applyAlignment="1" applyProtection="1">
      <alignment horizontal="right" vertical="center" readingOrder="2"/>
      <protection hidden="1"/>
    </xf>
    <xf numFmtId="0" fontId="23" fillId="10" borderId="19" xfId="3" applyFont="1" applyFill="1" applyBorder="1" applyAlignment="1" applyProtection="1">
      <alignment horizontal="right" vertical="center" readingOrder="2"/>
      <protection hidden="1"/>
    </xf>
    <xf numFmtId="0" fontId="23" fillId="10" borderId="20" xfId="3" applyFont="1" applyFill="1" applyBorder="1" applyAlignment="1" applyProtection="1">
      <alignment horizontal="right" vertical="center" readingOrder="2"/>
      <protection hidden="1"/>
    </xf>
    <xf numFmtId="0" fontId="7" fillId="0" borderId="16" xfId="3" applyFont="1" applyBorder="1" applyAlignment="1" applyProtection="1">
      <alignment horizontal="left" vertical="center"/>
      <protection hidden="1"/>
    </xf>
    <xf numFmtId="0" fontId="10" fillId="0" borderId="20" xfId="3" applyFont="1" applyBorder="1" applyAlignment="1" applyProtection="1">
      <alignment horizontal="left" vertical="center"/>
      <protection hidden="1"/>
    </xf>
    <xf numFmtId="0" fontId="10" fillId="0" borderId="13" xfId="3" applyFont="1" applyBorder="1" applyAlignment="1" applyProtection="1">
      <alignment vertical="center"/>
      <protection hidden="1"/>
    </xf>
    <xf numFmtId="0" fontId="23" fillId="0" borderId="0" xfId="3" applyFont="1" applyAlignment="1" applyProtection="1">
      <alignment horizontal="left" vertical="center"/>
      <protection hidden="1"/>
    </xf>
    <xf numFmtId="0" fontId="19" fillId="0" borderId="35" xfId="3" applyFont="1" applyBorder="1" applyAlignment="1" applyProtection="1">
      <alignment horizontal="left" vertical="center" wrapText="1"/>
      <protection hidden="1"/>
    </xf>
    <xf numFmtId="0" fontId="19" fillId="0" borderId="0" xfId="3" applyFont="1" applyBorder="1" applyAlignment="1" applyProtection="1">
      <alignment horizontal="left" vertical="center" wrapText="1"/>
      <protection hidden="1"/>
    </xf>
    <xf numFmtId="0" fontId="19" fillId="0" borderId="16" xfId="3" applyFont="1" applyBorder="1" applyAlignment="1" applyProtection="1">
      <alignment horizontal="left" vertical="center"/>
      <protection hidden="1"/>
    </xf>
    <xf numFmtId="0" fontId="19" fillId="0" borderId="19" xfId="3" applyFont="1" applyBorder="1" applyAlignment="1" applyProtection="1">
      <alignment horizontal="left" vertical="center"/>
      <protection hidden="1"/>
    </xf>
    <xf numFmtId="0" fontId="19" fillId="0" borderId="20" xfId="3" applyFont="1" applyBorder="1" applyAlignment="1" applyProtection="1">
      <alignment horizontal="left" vertical="center"/>
      <protection hidden="1"/>
    </xf>
    <xf numFmtId="0" fontId="20" fillId="0" borderId="19" xfId="3" applyFont="1" applyBorder="1" applyAlignment="1" applyProtection="1">
      <alignment horizontal="left" vertical="center"/>
      <protection hidden="1"/>
    </xf>
    <xf numFmtId="0" fontId="20" fillId="0" borderId="20" xfId="3" applyFont="1" applyBorder="1" applyAlignment="1" applyProtection="1">
      <alignment horizontal="left" vertical="center"/>
      <protection hidden="1"/>
    </xf>
    <xf numFmtId="0" fontId="20" fillId="0" borderId="16" xfId="3" applyFont="1" applyBorder="1" applyAlignment="1" applyProtection="1">
      <alignment horizontal="left" vertical="center"/>
      <protection hidden="1"/>
    </xf>
    <xf numFmtId="0" fontId="20" fillId="0" borderId="31" xfId="3" applyFont="1" applyBorder="1" applyAlignment="1" applyProtection="1">
      <alignment horizontal="left" vertical="center"/>
      <protection hidden="1"/>
    </xf>
    <xf numFmtId="0" fontId="20" fillId="0" borderId="32" xfId="3" applyFont="1" applyBorder="1" applyAlignment="1" applyProtection="1">
      <alignment horizontal="left" vertical="center"/>
      <protection hidden="1"/>
    </xf>
    <xf numFmtId="0" fontId="19" fillId="0" borderId="16" xfId="3" applyFont="1" applyBorder="1" applyAlignment="1" applyProtection="1">
      <alignment horizontal="center" vertical="center"/>
      <protection hidden="1"/>
    </xf>
    <xf numFmtId="0" fontId="19" fillId="0" borderId="19" xfId="3" applyFont="1" applyBorder="1" applyAlignment="1" applyProtection="1">
      <alignment horizontal="center" vertical="center"/>
      <protection hidden="1"/>
    </xf>
    <xf numFmtId="0" fontId="23" fillId="0" borderId="16" xfId="3" applyFont="1" applyBorder="1" applyAlignment="1" applyProtection="1">
      <alignment horizontal="left" vertical="center" readingOrder="2"/>
      <protection hidden="1"/>
    </xf>
    <xf numFmtId="0" fontId="23" fillId="0" borderId="19" xfId="3" applyFont="1" applyBorder="1" applyAlignment="1" applyProtection="1">
      <alignment horizontal="left" vertical="center" readingOrder="2"/>
      <protection hidden="1"/>
    </xf>
    <xf numFmtId="0" fontId="23" fillId="0" borderId="19" xfId="3" applyFont="1" applyBorder="1" applyAlignment="1" applyProtection="1">
      <alignment vertical="center" readingOrder="2"/>
      <protection hidden="1"/>
    </xf>
    <xf numFmtId="0" fontId="23" fillId="0" borderId="14" xfId="3" applyFont="1" applyBorder="1" applyAlignment="1" applyProtection="1">
      <alignment horizontal="right" vertical="center" wrapText="1" readingOrder="2"/>
      <protection hidden="1"/>
    </xf>
    <xf numFmtId="0" fontId="23" fillId="0" borderId="30" xfId="3" applyFont="1" applyBorder="1" applyAlignment="1" applyProtection="1">
      <alignment horizontal="right" vertical="center" wrapText="1" readingOrder="2"/>
      <protection hidden="1"/>
    </xf>
    <xf numFmtId="0" fontId="20" fillId="0" borderId="35" xfId="3" applyFont="1" applyBorder="1" applyAlignment="1" applyProtection="1">
      <alignment horizontal="left" vertical="center"/>
      <protection hidden="1"/>
    </xf>
    <xf numFmtId="0" fontId="20" fillId="0" borderId="0" xfId="3" applyFont="1" applyBorder="1" applyAlignment="1" applyProtection="1">
      <alignment horizontal="left" vertical="center"/>
      <protection hidden="1"/>
    </xf>
    <xf numFmtId="0" fontId="10" fillId="0" borderId="0" xfId="3" applyFont="1" applyAlignment="1" applyProtection="1">
      <alignment horizontal="left" vertical="center"/>
      <protection hidden="1"/>
    </xf>
    <xf numFmtId="0" fontId="19" fillId="0" borderId="0" xfId="3" applyFont="1" applyAlignment="1" applyProtection="1">
      <alignment horizontal="left" vertical="center"/>
      <protection hidden="1"/>
    </xf>
    <xf numFmtId="0" fontId="19" fillId="0" borderId="31" xfId="3" applyFont="1" applyBorder="1" applyAlignment="1" applyProtection="1">
      <alignment horizontal="left" vertical="center" wrapText="1"/>
      <protection hidden="1"/>
    </xf>
    <xf numFmtId="0" fontId="19" fillId="0" borderId="32" xfId="3" applyFont="1" applyBorder="1" applyAlignment="1" applyProtection="1">
      <alignment horizontal="left" vertical="center" wrapText="1"/>
      <protection hidden="1"/>
    </xf>
    <xf numFmtId="0" fontId="23" fillId="0" borderId="31" xfId="3" applyFont="1" applyBorder="1" applyAlignment="1" applyProtection="1">
      <alignment horizontal="right" vertical="center" wrapText="1" readingOrder="2"/>
      <protection hidden="1"/>
    </xf>
    <xf numFmtId="0" fontId="23" fillId="0" borderId="32" xfId="3" applyFont="1" applyBorder="1" applyAlignment="1" applyProtection="1">
      <alignment horizontal="right" vertical="center" wrapText="1" readingOrder="2"/>
      <protection hidden="1"/>
    </xf>
    <xf numFmtId="0" fontId="48" fillId="0" borderId="35" xfId="3" applyFont="1" applyFill="1" applyBorder="1" applyAlignment="1" applyProtection="1">
      <alignment horizontal="left" vertical="center" wrapText="1"/>
      <protection hidden="1"/>
    </xf>
    <xf numFmtId="0" fontId="48" fillId="0" borderId="0" xfId="3" applyFont="1" applyFill="1" applyBorder="1" applyAlignment="1" applyProtection="1">
      <alignment horizontal="left" vertical="center" wrapText="1"/>
      <protection hidden="1"/>
    </xf>
    <xf numFmtId="0" fontId="48" fillId="0" borderId="0" xfId="3" applyFont="1" applyFill="1" applyBorder="1" applyAlignment="1" applyProtection="1">
      <alignment horizontal="left" vertical="center"/>
      <protection hidden="1"/>
    </xf>
    <xf numFmtId="0" fontId="19" fillId="0" borderId="14" xfId="3" applyFont="1" applyBorder="1" applyAlignment="1" applyProtection="1">
      <alignment horizontal="left" vertical="center" wrapText="1"/>
      <protection hidden="1"/>
    </xf>
    <xf numFmtId="0" fontId="19" fillId="0" borderId="30" xfId="3" applyFont="1" applyBorder="1" applyAlignment="1" applyProtection="1">
      <alignment horizontal="left" vertical="center" wrapText="1"/>
      <protection hidden="1"/>
    </xf>
    <xf numFmtId="0" fontId="20" fillId="0" borderId="35" xfId="3" applyFont="1" applyBorder="1" applyAlignment="1" applyProtection="1">
      <alignment horizontal="left" vertical="center" wrapText="1"/>
      <protection hidden="1"/>
    </xf>
    <xf numFmtId="0" fontId="20" fillId="0" borderId="0" xfId="3" applyFont="1" applyBorder="1" applyAlignment="1" applyProtection="1">
      <alignment horizontal="left" vertical="center" wrapText="1"/>
      <protection hidden="1"/>
    </xf>
    <xf numFmtId="0" fontId="23" fillId="0" borderId="20" xfId="3" applyFont="1" applyBorder="1" applyAlignment="1" applyProtection="1">
      <alignment vertical="center" readingOrder="2"/>
      <protection hidden="1"/>
    </xf>
    <xf numFmtId="0" fontId="19" fillId="0" borderId="0" xfId="3" applyFont="1" applyFill="1" applyBorder="1" applyAlignment="1" applyProtection="1">
      <alignment horizontal="right" vertical="center" readingOrder="2"/>
      <protection hidden="1"/>
    </xf>
    <xf numFmtId="0" fontId="19" fillId="0" borderId="36" xfId="3" applyFont="1" applyBorder="1" applyAlignment="1" applyProtection="1">
      <alignment horizontal="left" vertical="center" wrapText="1"/>
      <protection hidden="1"/>
    </xf>
    <xf numFmtId="0" fontId="19" fillId="0" borderId="31" xfId="3" applyFont="1" applyBorder="1" applyAlignment="1" applyProtection="1">
      <alignment horizontal="left" vertical="center"/>
      <protection hidden="1"/>
    </xf>
    <xf numFmtId="0" fontId="19" fillId="0" borderId="33" xfId="3" applyFont="1" applyBorder="1" applyAlignment="1" applyProtection="1">
      <alignment horizontal="left" vertical="center"/>
      <protection hidden="1"/>
    </xf>
    <xf numFmtId="0" fontId="19" fillId="0" borderId="32" xfId="3" applyFont="1" applyBorder="1" applyAlignment="1" applyProtection="1">
      <alignment horizontal="left" vertical="center"/>
      <protection hidden="1"/>
    </xf>
    <xf numFmtId="0" fontId="43" fillId="2" borderId="16" xfId="3" applyFont="1" applyFill="1" applyBorder="1" applyAlignment="1" applyProtection="1">
      <alignment horizontal="left" vertical="center"/>
      <protection hidden="1"/>
    </xf>
    <xf numFmtId="0" fontId="47" fillId="2" borderId="19" xfId="3" applyFont="1" applyFill="1" applyBorder="1" applyAlignment="1" applyProtection="1">
      <alignment horizontal="left" vertical="center"/>
      <protection hidden="1"/>
    </xf>
    <xf numFmtId="0" fontId="52" fillId="2" borderId="19" xfId="3" applyFont="1" applyFill="1" applyBorder="1" applyAlignment="1" applyProtection="1">
      <alignment horizontal="left" vertical="center"/>
      <protection hidden="1"/>
    </xf>
    <xf numFmtId="0" fontId="23" fillId="2" borderId="33" xfId="3" applyFont="1" applyFill="1" applyBorder="1" applyAlignment="1" applyProtection="1">
      <alignment horizontal="left" vertical="center" readingOrder="2"/>
      <protection hidden="1"/>
    </xf>
    <xf numFmtId="0" fontId="23" fillId="2" borderId="33" xfId="3" applyFont="1" applyFill="1" applyBorder="1" applyAlignment="1" applyProtection="1">
      <alignment horizontal="right" vertical="center" readingOrder="2"/>
      <protection hidden="1"/>
    </xf>
    <xf numFmtId="0" fontId="23" fillId="2" borderId="32" xfId="3" applyFont="1" applyFill="1" applyBorder="1" applyAlignment="1" applyProtection="1">
      <alignment horizontal="right" vertical="center"/>
      <protection hidden="1"/>
    </xf>
    <xf numFmtId="0" fontId="52" fillId="0" borderId="0" xfId="3" applyFont="1" applyAlignment="1" applyProtection="1">
      <alignment horizontal="left" vertical="center"/>
      <protection hidden="1"/>
    </xf>
    <xf numFmtId="0" fontId="19" fillId="0" borderId="20" xfId="3" applyFont="1" applyBorder="1" applyAlignment="1" applyProtection="1">
      <alignment horizontal="center" vertical="center"/>
      <protection hidden="1"/>
    </xf>
    <xf numFmtId="0" fontId="53" fillId="0" borderId="0" xfId="3" applyFont="1" applyAlignment="1" applyProtection="1">
      <alignment horizontal="left"/>
      <protection hidden="1"/>
    </xf>
    <xf numFmtId="0" fontId="53" fillId="0" borderId="0" xfId="3" applyFont="1" applyBorder="1" applyAlignment="1" applyProtection="1">
      <alignment horizontal="left"/>
      <protection hidden="1"/>
    </xf>
    <xf numFmtId="0" fontId="53" fillId="0" borderId="0" xfId="3" applyFont="1" applyAlignment="1" applyProtection="1">
      <alignment horizontal="left" wrapText="1"/>
      <protection hidden="1"/>
    </xf>
    <xf numFmtId="1" fontId="20" fillId="0" borderId="0" xfId="3" applyNumberFormat="1" applyFont="1" applyBorder="1" applyAlignment="1" applyProtection="1">
      <alignment horizontal="left"/>
      <protection hidden="1"/>
    </xf>
    <xf numFmtId="0" fontId="23" fillId="2" borderId="16" xfId="3" applyFont="1" applyFill="1" applyBorder="1" applyAlignment="1" applyProtection="1">
      <alignment horizontal="left" wrapText="1"/>
      <protection hidden="1"/>
    </xf>
    <xf numFmtId="0" fontId="20" fillId="2" borderId="19" xfId="3" applyFont="1" applyFill="1" applyBorder="1" applyAlignment="1" applyProtection="1">
      <alignment horizontal="left"/>
      <protection hidden="1"/>
    </xf>
    <xf numFmtId="0" fontId="48" fillId="23" borderId="16" xfId="3" applyFont="1" applyFill="1" applyBorder="1" applyAlignment="1" applyProtection="1">
      <alignment horizontal="center"/>
      <protection hidden="1"/>
    </xf>
    <xf numFmtId="0" fontId="48" fillId="23" borderId="20" xfId="3" applyFont="1" applyFill="1" applyBorder="1" applyAlignment="1" applyProtection="1">
      <alignment horizontal="center"/>
      <protection hidden="1"/>
    </xf>
    <xf numFmtId="0" fontId="23" fillId="28" borderId="16" xfId="3" applyFont="1" applyFill="1" applyBorder="1" applyAlignment="1" applyProtection="1">
      <alignment horizontal="right" readingOrder="2"/>
      <protection hidden="1"/>
    </xf>
    <xf numFmtId="0" fontId="23" fillId="28" borderId="20" xfId="3" applyFont="1" applyFill="1" applyBorder="1" applyAlignment="1" applyProtection="1">
      <alignment horizontal="right" readingOrder="2"/>
      <protection hidden="1"/>
    </xf>
    <xf numFmtId="0" fontId="23" fillId="2" borderId="16" xfId="3" applyFont="1" applyFill="1" applyBorder="1" applyAlignment="1" applyProtection="1">
      <alignment horizontal="left"/>
      <protection hidden="1"/>
    </xf>
    <xf numFmtId="0" fontId="14" fillId="0" borderId="0" xfId="3" applyFont="1" applyAlignment="1" applyProtection="1">
      <alignment horizontal="right"/>
      <protection hidden="1"/>
    </xf>
    <xf numFmtId="0" fontId="54" fillId="0" borderId="0" xfId="3" applyFont="1" applyFill="1" applyBorder="1" applyAlignment="1" applyProtection="1">
      <alignment horizontal="left"/>
      <protection hidden="1"/>
    </xf>
    <xf numFmtId="0" fontId="14" fillId="0" borderId="0" xfId="3" applyFont="1" applyFill="1" applyAlignment="1" applyProtection="1">
      <alignment horizontal="left"/>
      <protection hidden="1"/>
    </xf>
    <xf numFmtId="0" fontId="13" fillId="0" borderId="0" xfId="3" applyFont="1" applyFill="1" applyAlignment="1" applyProtection="1">
      <alignment horizontal="left"/>
      <protection hidden="1"/>
    </xf>
    <xf numFmtId="0" fontId="14" fillId="0" borderId="0" xfId="3" applyFont="1" applyAlignment="1" applyProtection="1">
      <alignment horizontal="left"/>
      <protection hidden="1"/>
    </xf>
    <xf numFmtId="0" fontId="18" fillId="0" borderId="0" xfId="3" applyFont="1" applyFill="1" applyBorder="1" applyAlignment="1" applyProtection="1">
      <alignment horizontal="left" vertical="center"/>
      <protection hidden="1"/>
    </xf>
    <xf numFmtId="0" fontId="20" fillId="0" borderId="0" xfId="3" applyFont="1" applyFill="1" applyAlignment="1" applyProtection="1">
      <alignment horizontal="left" vertical="center"/>
      <protection hidden="1"/>
    </xf>
    <xf numFmtId="0" fontId="48" fillId="0" borderId="0" xfId="3" applyFont="1" applyFill="1" applyAlignment="1" applyProtection="1">
      <alignment horizontal="left" vertical="center"/>
      <protection hidden="1"/>
    </xf>
    <xf numFmtId="0" fontId="49" fillId="0" borderId="0" xfId="3" applyFont="1" applyFill="1" applyBorder="1" applyAlignment="1" applyProtection="1">
      <alignment horizontal="right" vertical="center"/>
      <protection hidden="1"/>
    </xf>
    <xf numFmtId="0" fontId="43" fillId="29" borderId="0" xfId="3" applyFont="1" applyFill="1" applyAlignment="1" applyProtection="1">
      <alignment horizontal="left" vertical="center"/>
      <protection hidden="1"/>
    </xf>
    <xf numFmtId="0" fontId="44" fillId="29" borderId="0" xfId="3" applyFont="1" applyFill="1" applyAlignment="1" applyProtection="1">
      <alignment horizontal="left" vertical="center"/>
      <protection hidden="1"/>
    </xf>
    <xf numFmtId="0" fontId="44" fillId="29" borderId="0" xfId="3" applyFont="1" applyFill="1" applyBorder="1" applyAlignment="1" applyProtection="1">
      <alignment horizontal="left" vertical="center"/>
      <protection hidden="1"/>
    </xf>
    <xf numFmtId="0" fontId="49" fillId="29" borderId="0" xfId="3" applyFont="1" applyFill="1" applyBorder="1" applyAlignment="1" applyProtection="1">
      <alignment horizontal="right" vertical="center"/>
      <protection hidden="1"/>
    </xf>
    <xf numFmtId="0" fontId="49" fillId="27" borderId="16" xfId="3" applyFont="1" applyFill="1" applyBorder="1" applyAlignment="1" applyProtection="1">
      <alignment horizontal="left" vertical="center"/>
      <protection hidden="1"/>
    </xf>
    <xf numFmtId="0" fontId="46" fillId="27" borderId="19" xfId="3" applyFont="1" applyFill="1" applyBorder="1" applyAlignment="1" applyProtection="1">
      <alignment horizontal="left" vertical="center"/>
      <protection hidden="1"/>
    </xf>
    <xf numFmtId="0" fontId="45" fillId="27" borderId="19" xfId="3" applyFont="1" applyFill="1" applyBorder="1" applyAlignment="1" applyProtection="1">
      <alignment horizontal="left"/>
      <protection hidden="1"/>
    </xf>
    <xf numFmtId="0" fontId="49" fillId="27" borderId="20" xfId="3" applyFont="1" applyFill="1" applyBorder="1" applyAlignment="1" applyProtection="1">
      <alignment horizontal="right" vertical="center"/>
      <protection hidden="1"/>
    </xf>
    <xf numFmtId="0" fontId="55" fillId="0" borderId="0" xfId="3" applyFont="1" applyAlignment="1" applyProtection="1">
      <alignment horizontal="left"/>
      <protection hidden="1"/>
    </xf>
    <xf numFmtId="0" fontId="20" fillId="0" borderId="16" xfId="3" applyFont="1" applyBorder="1" applyAlignment="1" applyProtection="1">
      <alignment horizontal="center"/>
      <protection hidden="1"/>
    </xf>
    <xf numFmtId="0" fontId="20" fillId="0" borderId="19" xfId="3" applyFont="1" applyBorder="1" applyAlignment="1" applyProtection="1">
      <alignment horizontal="center"/>
      <protection hidden="1"/>
    </xf>
    <xf numFmtId="0" fontId="20" fillId="0" borderId="19" xfId="3" applyFont="1" applyBorder="1" applyAlignment="1" applyProtection="1">
      <alignment horizontal="center"/>
      <protection hidden="1"/>
    </xf>
    <xf numFmtId="0" fontId="32" fillId="0" borderId="13" xfId="3" applyFont="1" applyBorder="1" applyAlignment="1" applyProtection="1">
      <alignment horizontal="left" vertical="center"/>
      <protection hidden="1"/>
    </xf>
    <xf numFmtId="0" fontId="21" fillId="0" borderId="13" xfId="3" applyFont="1" applyBorder="1" applyAlignment="1" applyProtection="1">
      <alignment horizontal="center"/>
      <protection hidden="1"/>
    </xf>
    <xf numFmtId="0" fontId="56" fillId="23" borderId="16" xfId="3" applyFont="1" applyFill="1" applyBorder="1" applyAlignment="1" applyProtection="1">
      <alignment horizontal="right" vertical="center" wrapText="1"/>
      <protection hidden="1"/>
    </xf>
    <xf numFmtId="0" fontId="0" fillId="0" borderId="19" xfId="0" applyBorder="1"/>
    <xf numFmtId="0" fontId="0" fillId="0" borderId="20" xfId="0" applyBorder="1"/>
    <xf numFmtId="0" fontId="57" fillId="0" borderId="13" xfId="3" applyFont="1" applyBorder="1" applyAlignment="1" applyProtection="1">
      <alignment horizontal="center" vertical="center"/>
      <protection hidden="1"/>
    </xf>
    <xf numFmtId="0" fontId="19" fillId="0" borderId="13" xfId="3" applyFont="1" applyBorder="1" applyAlignment="1" applyProtection="1">
      <alignment horizontal="center"/>
      <protection hidden="1"/>
    </xf>
    <xf numFmtId="0" fontId="56" fillId="23" borderId="19" xfId="3" applyFont="1" applyFill="1" applyBorder="1" applyAlignment="1" applyProtection="1">
      <alignment horizontal="right" vertical="center" wrapText="1"/>
      <protection hidden="1"/>
    </xf>
    <xf numFmtId="0" fontId="56" fillId="23" borderId="20" xfId="3" applyFont="1" applyFill="1" applyBorder="1" applyAlignment="1" applyProtection="1">
      <alignment horizontal="right" vertical="center" wrapText="1"/>
      <protection hidden="1"/>
    </xf>
    <xf numFmtId="0" fontId="57" fillId="30" borderId="13" xfId="3" applyFont="1" applyFill="1" applyBorder="1" applyAlignment="1" applyProtection="1">
      <alignment horizontal="center" vertical="center"/>
      <protection hidden="1"/>
    </xf>
    <xf numFmtId="0" fontId="57" fillId="0" borderId="28" xfId="3" applyFont="1" applyBorder="1" applyAlignment="1" applyProtection="1">
      <alignment horizontal="center" vertical="center"/>
      <protection hidden="1"/>
    </xf>
    <xf numFmtId="0" fontId="57" fillId="0" borderId="34" xfId="3" applyFont="1" applyBorder="1" applyAlignment="1" applyProtection="1">
      <alignment horizontal="center" vertical="center"/>
      <protection hidden="1"/>
    </xf>
    <xf numFmtId="0" fontId="19" fillId="0" borderId="28" xfId="3" applyFont="1" applyBorder="1" applyAlignment="1" applyProtection="1">
      <alignment horizontal="center"/>
      <protection hidden="1"/>
    </xf>
    <xf numFmtId="0" fontId="57" fillId="30" borderId="16" xfId="3" applyFont="1" applyFill="1" applyBorder="1" applyAlignment="1" applyProtection="1">
      <alignment horizontal="center" vertical="center"/>
      <protection hidden="1"/>
    </xf>
    <xf numFmtId="0" fontId="0" fillId="0" borderId="13" xfId="0" applyBorder="1" applyAlignment="1">
      <alignment horizontal="center"/>
    </xf>
    <xf numFmtId="0" fontId="19" fillId="0" borderId="16" xfId="3" applyFont="1" applyBorder="1" applyAlignment="1" applyProtection="1">
      <alignment horizontal="center"/>
      <protection hidden="1"/>
    </xf>
    <xf numFmtId="0" fontId="19" fillId="0" borderId="19" xfId="3" applyFont="1" applyBorder="1" applyAlignment="1" applyProtection="1">
      <alignment horizontal="center"/>
      <protection hidden="1"/>
    </xf>
    <xf numFmtId="0" fontId="19" fillId="0" borderId="20" xfId="3" applyFont="1" applyBorder="1" applyAlignment="1" applyProtection="1">
      <protection hidden="1"/>
    </xf>
    <xf numFmtId="0" fontId="45" fillId="0" borderId="0" xfId="3" applyFont="1" applyAlignment="1" applyProtection="1">
      <alignment horizontal="left"/>
      <protection hidden="1"/>
    </xf>
    <xf numFmtId="0" fontId="58" fillId="0" borderId="13" xfId="3" applyFont="1" applyBorder="1" applyAlignment="1" applyProtection="1">
      <alignment horizontal="left" vertical="center"/>
      <protection hidden="1"/>
    </xf>
    <xf numFmtId="0" fontId="57" fillId="0" borderId="13" xfId="3" applyFont="1" applyBorder="1" applyAlignment="1" applyProtection="1">
      <alignment horizontal="left" vertical="center"/>
      <protection hidden="1"/>
    </xf>
    <xf numFmtId="0" fontId="57" fillId="30" borderId="13" xfId="3" applyFont="1" applyFill="1" applyBorder="1" applyAlignment="1" applyProtection="1">
      <alignment horizontal="left" vertical="center"/>
      <protection hidden="1"/>
    </xf>
    <xf numFmtId="0" fontId="57" fillId="0" borderId="13" xfId="3" applyFont="1" applyFill="1" applyBorder="1" applyAlignment="1" applyProtection="1">
      <alignment horizontal="left" vertical="center"/>
      <protection hidden="1"/>
    </xf>
    <xf numFmtId="0" fontId="57" fillId="0" borderId="16" xfId="3" applyFont="1" applyFill="1" applyBorder="1" applyAlignment="1" applyProtection="1">
      <alignment horizontal="left" vertical="center"/>
      <protection hidden="1"/>
    </xf>
    <xf numFmtId="0" fontId="0" fillId="0" borderId="13" xfId="0" applyBorder="1"/>
    <xf numFmtId="0" fontId="0" fillId="0" borderId="0" xfId="0" applyBorder="1"/>
    <xf numFmtId="0" fontId="19" fillId="0" borderId="0" xfId="3" applyFont="1" applyBorder="1" applyAlignment="1" applyProtection="1">
      <alignment horizontal="center"/>
      <protection hidden="1"/>
    </xf>
    <xf numFmtId="0" fontId="19" fillId="0" borderId="0" xfId="3" applyFont="1" applyBorder="1" applyAlignment="1" applyProtection="1">
      <protection hidden="1"/>
    </xf>
    <xf numFmtId="0" fontId="59" fillId="0" borderId="0" xfId="3" applyFont="1" applyFill="1" applyBorder="1" applyAlignment="1" applyProtection="1">
      <alignment horizontal="left"/>
      <protection hidden="1"/>
    </xf>
    <xf numFmtId="0" fontId="60" fillId="0" borderId="0" xfId="3" applyFont="1" applyFill="1" applyBorder="1" applyAlignment="1" applyProtection="1">
      <alignment horizontal="left"/>
      <protection hidden="1"/>
    </xf>
    <xf numFmtId="0" fontId="18" fillId="0" borderId="0" xfId="3" applyFont="1" applyFill="1" applyBorder="1" applyAlignment="1" applyProtection="1">
      <alignment horizontal="left"/>
      <protection hidden="1"/>
    </xf>
    <xf numFmtId="0" fontId="20" fillId="0" borderId="0" xfId="3" applyFont="1" applyFill="1" applyAlignment="1" applyProtection="1">
      <alignment horizontal="left"/>
      <protection hidden="1"/>
    </xf>
    <xf numFmtId="0" fontId="48" fillId="0" borderId="0" xfId="3" applyFont="1" applyFill="1" applyAlignment="1" applyProtection="1">
      <alignment horizontal="left"/>
      <protection hidden="1"/>
    </xf>
    <xf numFmtId="0" fontId="19" fillId="0" borderId="0" xfId="3" applyFont="1" applyAlignment="1" applyProtection="1">
      <alignment horizontal="left"/>
      <protection hidden="1"/>
    </xf>
    <xf numFmtId="0" fontId="59" fillId="16" borderId="0" xfId="3" applyFont="1" applyFill="1" applyAlignment="1" applyProtection="1">
      <alignment horizontal="left" vertical="center"/>
      <protection hidden="1"/>
    </xf>
    <xf numFmtId="0" fontId="60" fillId="16" borderId="0" xfId="3" applyFont="1" applyFill="1" applyAlignment="1" applyProtection="1">
      <alignment horizontal="left" vertical="center"/>
      <protection hidden="1"/>
    </xf>
    <xf numFmtId="0" fontId="44" fillId="16" borderId="0" xfId="3" applyFont="1" applyFill="1" applyBorder="1" applyAlignment="1" applyProtection="1">
      <alignment horizontal="left" vertical="center"/>
      <protection hidden="1"/>
    </xf>
    <xf numFmtId="0" fontId="61" fillId="16" borderId="0" xfId="3" applyFont="1" applyFill="1" applyBorder="1" applyAlignment="1" applyProtection="1">
      <alignment horizontal="right" vertical="center"/>
      <protection hidden="1"/>
    </xf>
    <xf numFmtId="0" fontId="62" fillId="27" borderId="16" xfId="3" applyFont="1" applyFill="1" applyBorder="1" applyAlignment="1" applyProtection="1">
      <alignment horizontal="left" vertical="center"/>
      <protection hidden="1"/>
    </xf>
    <xf numFmtId="0" fontId="61" fillId="27" borderId="19" xfId="3" applyFont="1" applyFill="1" applyBorder="1" applyAlignment="1" applyProtection="1">
      <alignment horizontal="left" vertical="center"/>
      <protection hidden="1"/>
    </xf>
    <xf numFmtId="0" fontId="61" fillId="27" borderId="20" xfId="3" applyFont="1" applyFill="1" applyBorder="1" applyAlignment="1" applyProtection="1">
      <alignment horizontal="right" vertical="center"/>
      <protection hidden="1"/>
    </xf>
    <xf numFmtId="0" fontId="63" fillId="0" borderId="16" xfId="3" applyFont="1" applyBorder="1" applyAlignment="1" applyProtection="1">
      <alignment horizontal="center"/>
      <protection hidden="1"/>
    </xf>
    <xf numFmtId="0" fontId="63" fillId="0" borderId="19" xfId="3" applyFont="1" applyBorder="1" applyAlignment="1" applyProtection="1">
      <alignment horizontal="center"/>
      <protection hidden="1"/>
    </xf>
    <xf numFmtId="0" fontId="63" fillId="0" borderId="20" xfId="3" applyFont="1" applyBorder="1" applyAlignment="1" applyProtection="1">
      <alignment horizontal="center"/>
      <protection hidden="1"/>
    </xf>
    <xf numFmtId="0" fontId="56" fillId="16" borderId="16" xfId="3" applyFont="1" applyFill="1" applyBorder="1" applyAlignment="1" applyProtection="1">
      <alignment horizontal="center" vertical="center" wrapText="1"/>
      <protection hidden="1"/>
    </xf>
    <xf numFmtId="0" fontId="56" fillId="16" borderId="19" xfId="3" applyFont="1" applyFill="1" applyBorder="1" applyAlignment="1" applyProtection="1">
      <alignment horizontal="center" vertical="center" wrapText="1"/>
      <protection hidden="1"/>
    </xf>
    <xf numFmtId="0" fontId="56" fillId="16" borderId="20" xfId="3" applyFont="1" applyFill="1" applyBorder="1" applyAlignment="1" applyProtection="1">
      <alignment horizontal="center" vertical="center" wrapText="1"/>
      <protection hidden="1"/>
    </xf>
    <xf numFmtId="0" fontId="57" fillId="0" borderId="13" xfId="3" applyFont="1" applyBorder="1" applyAlignment="1" applyProtection="1">
      <alignment horizontal="center" vertical="center"/>
      <protection hidden="1"/>
    </xf>
    <xf numFmtId="0" fontId="57" fillId="0" borderId="34" xfId="3" applyFont="1" applyBorder="1" applyAlignment="1" applyProtection="1">
      <alignment horizontal="left" vertical="center"/>
      <protection hidden="1"/>
    </xf>
    <xf numFmtId="0" fontId="20" fillId="0" borderId="0" xfId="3" applyFont="1" applyBorder="1" applyAlignment="1" applyProtection="1">
      <protection hidden="1"/>
    </xf>
    <xf numFmtId="0" fontId="57" fillId="30" borderId="16" xfId="3" applyFont="1" applyFill="1" applyBorder="1" applyAlignment="1" applyProtection="1">
      <alignment horizontal="left" vertical="center"/>
      <protection hidden="1"/>
    </xf>
    <xf numFmtId="0" fontId="64" fillId="0" borderId="0" xfId="0" applyFont="1" applyAlignment="1">
      <alignment vertical="center"/>
    </xf>
    <xf numFmtId="0" fontId="64" fillId="0" borderId="13" xfId="0" applyFont="1" applyBorder="1" applyAlignment="1">
      <alignment vertical="center"/>
    </xf>
    <xf numFmtId="0" fontId="23" fillId="0" borderId="16" xfId="3" applyFont="1" applyBorder="1" applyAlignment="1" applyProtection="1">
      <alignment horizontal="center" vertical="center"/>
      <protection hidden="1"/>
    </xf>
    <xf numFmtId="0" fontId="23" fillId="0" borderId="19" xfId="3" applyFont="1" applyBorder="1" applyAlignment="1" applyProtection="1">
      <alignment horizontal="center" vertical="center"/>
      <protection hidden="1"/>
    </xf>
    <xf numFmtId="0" fontId="23" fillId="0" borderId="20" xfId="3" applyFont="1" applyBorder="1" applyAlignment="1" applyProtection="1">
      <alignment horizontal="center" vertical="center"/>
      <protection hidden="1"/>
    </xf>
    <xf numFmtId="1" fontId="57" fillId="0" borderId="13" xfId="3" applyNumberFormat="1" applyFont="1" applyBorder="1" applyAlignment="1" applyProtection="1">
      <alignment horizontal="left" vertical="center"/>
      <protection hidden="1"/>
    </xf>
    <xf numFmtId="1" fontId="57" fillId="0" borderId="28" xfId="3" applyNumberFormat="1" applyFont="1" applyBorder="1" applyAlignment="1" applyProtection="1">
      <alignment horizontal="left" vertical="center"/>
      <protection hidden="1"/>
    </xf>
    <xf numFmtId="0" fontId="57" fillId="30" borderId="14" xfId="3" applyFont="1" applyFill="1" applyBorder="1" applyAlignment="1" applyProtection="1">
      <alignment horizontal="left" vertical="center"/>
      <protection hidden="1"/>
    </xf>
    <xf numFmtId="0" fontId="57" fillId="30" borderId="15" xfId="3" applyFont="1" applyFill="1" applyBorder="1" applyAlignment="1" applyProtection="1">
      <alignment horizontal="left" vertical="center"/>
      <protection hidden="1"/>
    </xf>
    <xf numFmtId="0" fontId="57" fillId="30" borderId="30" xfId="3" applyFont="1" applyFill="1" applyBorder="1" applyAlignment="1" applyProtection="1">
      <alignment horizontal="left" vertical="center"/>
      <protection hidden="1"/>
    </xf>
    <xf numFmtId="0" fontId="57" fillId="0" borderId="20" xfId="3" applyFont="1" applyBorder="1" applyAlignment="1" applyProtection="1">
      <alignment horizontal="left" vertical="center"/>
      <protection hidden="1"/>
    </xf>
    <xf numFmtId="0" fontId="57" fillId="0" borderId="28" xfId="3" applyFont="1" applyBorder="1" applyAlignment="1" applyProtection="1">
      <alignment horizontal="left" vertical="center"/>
      <protection hidden="1"/>
    </xf>
    <xf numFmtId="0" fontId="57" fillId="30" borderId="31" xfId="3" applyFont="1" applyFill="1" applyBorder="1" applyAlignment="1" applyProtection="1">
      <alignment horizontal="left" vertical="center"/>
      <protection hidden="1"/>
    </xf>
    <xf numFmtId="0" fontId="57" fillId="30" borderId="33" xfId="3" applyFont="1" applyFill="1" applyBorder="1" applyAlignment="1" applyProtection="1">
      <alignment horizontal="left" vertical="center"/>
      <protection hidden="1"/>
    </xf>
    <xf numFmtId="0" fontId="57" fillId="30" borderId="32" xfId="3" applyFont="1" applyFill="1" applyBorder="1" applyAlignment="1" applyProtection="1">
      <alignment horizontal="left" vertical="center"/>
      <protection hidden="1"/>
    </xf>
    <xf numFmtId="0" fontId="57" fillId="0" borderId="19" xfId="3" applyFont="1" applyBorder="1" applyAlignment="1" applyProtection="1">
      <alignment horizontal="left" vertical="center"/>
      <protection hidden="1"/>
    </xf>
    <xf numFmtId="0" fontId="57" fillId="30" borderId="19" xfId="3" applyFont="1" applyFill="1" applyBorder="1" applyAlignment="1" applyProtection="1">
      <alignment horizontal="left" vertical="center"/>
      <protection hidden="1"/>
    </xf>
    <xf numFmtId="0" fontId="57" fillId="30" borderId="20" xfId="3" applyFont="1" applyFill="1" applyBorder="1" applyAlignment="1" applyProtection="1">
      <alignment horizontal="left" vertical="center"/>
      <protection hidden="1"/>
    </xf>
    <xf numFmtId="1" fontId="19" fillId="0" borderId="13" xfId="3" applyNumberFormat="1" applyFont="1" applyBorder="1" applyAlignment="1" applyProtection="1">
      <alignment horizontal="center"/>
      <protection hidden="1"/>
    </xf>
    <xf numFmtId="0" fontId="63" fillId="0" borderId="0" xfId="3" applyFont="1" applyBorder="1" applyAlignment="1" applyProtection="1">
      <alignment horizontal="left"/>
      <protection hidden="1"/>
    </xf>
    <xf numFmtId="0" fontId="60" fillId="16" borderId="0" xfId="3" applyFont="1" applyFill="1" applyAlignment="1" applyProtection="1">
      <alignment horizontal="left"/>
      <protection hidden="1"/>
    </xf>
    <xf numFmtId="0" fontId="44" fillId="16" borderId="0" xfId="3" applyFont="1" applyFill="1" applyBorder="1" applyAlignment="1" applyProtection="1">
      <alignment horizontal="left"/>
      <protection hidden="1"/>
    </xf>
    <xf numFmtId="0" fontId="49" fillId="16" borderId="0" xfId="3" applyFont="1" applyFill="1" applyBorder="1" applyAlignment="1" applyProtection="1">
      <alignment horizontal="right"/>
      <protection hidden="1"/>
    </xf>
    <xf numFmtId="0" fontId="56" fillId="19" borderId="16" xfId="3" applyFont="1" applyFill="1" applyBorder="1" applyAlignment="1" applyProtection="1">
      <alignment horizontal="right" vertical="center" wrapText="1"/>
      <protection hidden="1"/>
    </xf>
    <xf numFmtId="0" fontId="56" fillId="19" borderId="19" xfId="3" applyFont="1" applyFill="1" applyBorder="1" applyAlignment="1" applyProtection="1">
      <alignment horizontal="right" vertical="center" wrapText="1"/>
      <protection hidden="1"/>
    </xf>
    <xf numFmtId="0" fontId="56" fillId="19" borderId="20" xfId="3" applyFont="1" applyFill="1" applyBorder="1" applyAlignment="1" applyProtection="1">
      <alignment horizontal="right" vertical="center" wrapText="1"/>
      <protection hidden="1"/>
    </xf>
    <xf numFmtId="0" fontId="57" fillId="30" borderId="28" xfId="3" applyFont="1" applyFill="1" applyBorder="1" applyAlignment="1" applyProtection="1">
      <alignment horizontal="left" vertical="center"/>
      <protection hidden="1"/>
    </xf>
    <xf numFmtId="0" fontId="57" fillId="30" borderId="34" xfId="3" applyFont="1" applyFill="1" applyBorder="1" applyAlignment="1" applyProtection="1">
      <alignment horizontal="left" vertical="center"/>
      <protection hidden="1"/>
    </xf>
    <xf numFmtId="0" fontId="47" fillId="27" borderId="20" xfId="3" applyFont="1" applyFill="1" applyBorder="1" applyAlignment="1" applyProtection="1">
      <alignment horizontal="right" vertical="center"/>
      <protection hidden="1"/>
    </xf>
  </cellXfs>
  <cellStyles count="7">
    <cellStyle name="Lien hypertexte" xfId="4" builtinId="8"/>
    <cellStyle name="Milliers" xfId="1" builtinId="3"/>
    <cellStyle name="Normal" xfId="0" builtinId="0"/>
    <cellStyle name="Normal 2" xfId="3"/>
    <cellStyle name="Normal 3" xfId="6"/>
    <cellStyle name="Normal_Feuil1 2" xfId="5"/>
    <cellStyle name="Pourcentage" xfId="2" builtinId="5"/>
  </cellStyles>
  <dxfs count="159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rgb="FFFDC3F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rgb="FFFDC3FE"/>
        </patternFill>
      </fill>
    </dxf>
    <dxf>
      <font>
        <b/>
        <i/>
      </font>
      <fill>
        <patternFill>
          <bgColor rgb="FFFDC3F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rgb="FFFDC3FE"/>
        </patternFill>
      </fill>
    </dxf>
    <dxf>
      <font>
        <b/>
        <i/>
      </font>
      <fill>
        <patternFill>
          <bgColor rgb="FFFDC3F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H.%20Charghi_17_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laya"/>
      <sheetName val="H Charghi"/>
      <sheetName val="LN"/>
      <sheetName val="Exc"/>
      <sheetName val="CN1"/>
      <sheetName val="CN2"/>
      <sheetName val="CN3"/>
      <sheetName val="Mvnd"/>
      <sheetName val="Bng"/>
      <sheetName val="Diad"/>
      <sheetName val="Agw"/>
      <sheetName val="HAT"/>
      <sheetName val="BKH"/>
      <sheetName val="BBV"/>
      <sheetName val="LTmb"/>
      <sheetName val="CTmb"/>
      <sheetName val="Bsta"/>
      <sheetName val="Bstla"/>
      <sheetName val="Djig"/>
      <sheetName val="AZbl"/>
      <sheetName val="Frni"/>
      <sheetName val="Bask"/>
      <sheetName val="Vsla"/>
      <sheetName val="Amrj"/>
      <sheetName val="ABeg"/>
      <sheetName val="Meb"/>
      <sheetName val="Wlta"/>
      <sheetName val="NBLH"/>
    </sheetNames>
    <sheetDataSet>
      <sheetData sheetId="0">
        <row r="2">
          <cell r="A2" t="str">
            <v>Hodh Charghi</v>
          </cell>
          <cell r="B2" t="str">
            <v>Amourj</v>
          </cell>
          <cell r="C2" t="str">
            <v>C. Agweinit</v>
          </cell>
          <cell r="D2" t="str">
            <v>0103504</v>
          </cell>
          <cell r="E2">
            <v>1</v>
          </cell>
          <cell r="F2">
            <v>1</v>
          </cell>
        </row>
        <row r="3">
          <cell r="B3" t="str">
            <v>Bassiknou</v>
          </cell>
          <cell r="C3" t="str">
            <v>C. Beiribavat</v>
          </cell>
          <cell r="D3" t="str">
            <v>0102502</v>
          </cell>
          <cell r="E3">
            <v>0</v>
          </cell>
          <cell r="F3">
            <v>2</v>
          </cell>
        </row>
        <row r="4">
          <cell r="B4" t="str">
            <v>Djiguenni</v>
          </cell>
          <cell r="C4" t="str">
            <v>C. Bengou</v>
          </cell>
          <cell r="D4" t="str">
            <v>0101505</v>
          </cell>
          <cell r="F4">
            <v>3</v>
          </cell>
        </row>
        <row r="5">
          <cell r="B5" t="str">
            <v>Dhar</v>
          </cell>
          <cell r="C5" t="str">
            <v>C. Boukhzame</v>
          </cell>
          <cell r="D5" t="str">
            <v>0103506</v>
          </cell>
          <cell r="F5">
            <v>4</v>
          </cell>
        </row>
        <row r="6">
          <cell r="B6" t="str">
            <v>Nema</v>
          </cell>
          <cell r="C6" t="str">
            <v>C. Bousta</v>
          </cell>
          <cell r="D6" t="str">
            <v>0103503</v>
          </cell>
        </row>
        <row r="7">
          <cell r="B7" t="str">
            <v>Oualata</v>
          </cell>
          <cell r="C7" t="str">
            <v>C. Bousteila</v>
          </cell>
          <cell r="D7" t="str">
            <v>0101503</v>
          </cell>
        </row>
        <row r="8">
          <cell r="B8" t="str">
            <v>Timerdra</v>
          </cell>
          <cell r="C8" t="str">
            <v>C. Diadé</v>
          </cell>
          <cell r="D8" t="str">
            <v>0101502</v>
          </cell>
        </row>
        <row r="9">
          <cell r="C9" t="str">
            <v>C. Feirenni</v>
          </cell>
          <cell r="D9" t="str">
            <v>0101504</v>
          </cell>
        </row>
        <row r="10">
          <cell r="C10" t="str">
            <v>C. Mavnadech</v>
          </cell>
          <cell r="D10" t="str">
            <v>0105501</v>
          </cell>
        </row>
        <row r="11">
          <cell r="C11" t="str">
            <v>C. Mebdouaa 1</v>
          </cell>
          <cell r="D11" t="str">
            <v>0103507</v>
          </cell>
        </row>
        <row r="12">
          <cell r="C12" t="str">
            <v>C. Nbeiket Lahwach</v>
          </cell>
        </row>
        <row r="13">
          <cell r="C13" t="str">
            <v>C. Néma 2</v>
          </cell>
        </row>
        <row r="14">
          <cell r="C14" t="str">
            <v>C. Néma 3</v>
          </cell>
        </row>
        <row r="15">
          <cell r="C15" t="str">
            <v>C. Timbedra</v>
          </cell>
          <cell r="D15" t="str">
            <v>0103505</v>
          </cell>
        </row>
        <row r="16">
          <cell r="C16" t="str">
            <v>C. Vassala</v>
          </cell>
          <cell r="D16" t="str">
            <v>0102501</v>
          </cell>
        </row>
        <row r="17">
          <cell r="C17" t="str">
            <v>C.Hassi Atile</v>
          </cell>
          <cell r="D17" t="str">
            <v>0103502</v>
          </cell>
        </row>
        <row r="18">
          <cell r="C18" t="str">
            <v>L. Adel Bagrou</v>
          </cell>
          <cell r="D18" t="str">
            <v>0104501</v>
          </cell>
        </row>
        <row r="19">
          <cell r="C19" t="str">
            <v>L. Amourj</v>
          </cell>
          <cell r="D19" t="str">
            <v>0101506</v>
          </cell>
        </row>
        <row r="20">
          <cell r="C20" t="str">
            <v>L. Aoueinat Zbel</v>
          </cell>
          <cell r="D20">
            <v>101501</v>
          </cell>
        </row>
        <row r="21">
          <cell r="C21" t="str">
            <v>L. Bassiknou</v>
          </cell>
          <cell r="D21" t="str">
            <v>0103501</v>
          </cell>
        </row>
        <row r="22">
          <cell r="C22" t="str">
            <v>L. Djiguenni</v>
          </cell>
        </row>
        <row r="23">
          <cell r="C23" t="str">
            <v>L. Excellence Néma</v>
          </cell>
        </row>
        <row r="24">
          <cell r="C24" t="str">
            <v>L. Néma</v>
          </cell>
        </row>
        <row r="25">
          <cell r="C25" t="str">
            <v>L. Néma 2</v>
          </cell>
        </row>
        <row r="26">
          <cell r="C26" t="str">
            <v>L. Oualata</v>
          </cell>
        </row>
        <row r="27">
          <cell r="C27" t="str">
            <v>L. Timbedra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219"/>
  <sheetViews>
    <sheetView showGridLines="0" showZeros="0" tabSelected="1" view="pageLayout" topLeftCell="A24" workbookViewId="0">
      <selection activeCell="N31" sqref="N31"/>
    </sheetView>
  </sheetViews>
  <sheetFormatPr baseColWidth="10" defaultColWidth="11.42578125" defaultRowHeight="12"/>
  <cols>
    <col min="1" max="1" width="6" style="23" customWidth="1"/>
    <col min="2" max="2" width="4.5703125" style="23" customWidth="1"/>
    <col min="3" max="3" width="4.85546875" style="23" customWidth="1"/>
    <col min="4" max="4" width="4.42578125" style="23" customWidth="1"/>
    <col min="5" max="6" width="4.85546875" style="23" customWidth="1"/>
    <col min="7" max="7" width="3.85546875" style="23" customWidth="1"/>
    <col min="8" max="8" width="5.140625" style="23" customWidth="1"/>
    <col min="9" max="9" width="4.5703125" style="23" customWidth="1"/>
    <col min="10" max="10" width="3.85546875" style="23" customWidth="1"/>
    <col min="11" max="11" width="5" style="23" customWidth="1"/>
    <col min="12" max="12" width="3.85546875" style="23" customWidth="1"/>
    <col min="13" max="13" width="4.140625" style="23" customWidth="1"/>
    <col min="14" max="16" width="3.85546875" style="23" customWidth="1"/>
    <col min="17" max="17" width="4.85546875" style="23" customWidth="1"/>
    <col min="18" max="19" width="3.85546875" style="23" customWidth="1"/>
    <col min="20" max="20" width="4.140625" style="23" customWidth="1"/>
    <col min="21" max="23" width="3.28515625" style="23" customWidth="1"/>
    <col min="24" max="24" width="2.85546875" style="23" customWidth="1"/>
    <col min="25" max="16384" width="11.42578125" style="23"/>
  </cols>
  <sheetData>
    <row r="1" spans="1:39" s="5" customFormat="1" ht="19.5" customHeight="1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4" t="s">
        <v>1</v>
      </c>
    </row>
    <row r="2" spans="1:39" s="22" customFormat="1" ht="14.25" customHeight="1" thickBot="1">
      <c r="A2" s="6" t="s">
        <v>2</v>
      </c>
      <c r="B2" s="7"/>
      <c r="C2" s="8" t="s">
        <v>3</v>
      </c>
      <c r="D2" s="9"/>
      <c r="E2" s="9"/>
      <c r="F2" s="9"/>
      <c r="G2" s="10" t="s">
        <v>4</v>
      </c>
      <c r="H2" s="11"/>
      <c r="I2" s="12" t="s">
        <v>5</v>
      </c>
      <c r="J2" s="13"/>
      <c r="K2" s="14"/>
      <c r="L2" s="15" t="s">
        <v>6</v>
      </c>
      <c r="M2" s="16"/>
      <c r="N2" s="17"/>
      <c r="O2" s="18" t="s">
        <v>7</v>
      </c>
      <c r="P2" s="19"/>
      <c r="Q2" s="20"/>
      <c r="R2" s="20"/>
      <c r="S2" s="20"/>
      <c r="T2" s="21"/>
      <c r="U2" s="21"/>
      <c r="V2" s="21"/>
      <c r="X2" s="23"/>
      <c r="Y2" s="23"/>
    </row>
    <row r="3" spans="1:39" s="21" customFormat="1" ht="14.25" customHeight="1">
      <c r="A3" s="24" t="s">
        <v>8</v>
      </c>
      <c r="B3" s="25"/>
      <c r="C3" s="26" t="s">
        <v>9</v>
      </c>
      <c r="D3" s="27"/>
      <c r="E3" s="27"/>
      <c r="F3" s="27"/>
      <c r="G3" s="28" t="s">
        <v>10</v>
      </c>
      <c r="H3" s="29" t="s">
        <v>10</v>
      </c>
      <c r="I3" s="30" t="s">
        <v>11</v>
      </c>
      <c r="J3" s="31"/>
      <c r="K3" s="32"/>
      <c r="L3" s="33">
        <v>43081</v>
      </c>
      <c r="M3" s="34"/>
      <c r="N3" s="35"/>
      <c r="O3" s="36" t="s">
        <v>12</v>
      </c>
      <c r="P3" s="36"/>
      <c r="Q3" s="37" t="s">
        <v>13</v>
      </c>
      <c r="R3" s="38"/>
      <c r="S3" s="38"/>
      <c r="T3" s="39"/>
      <c r="U3" s="22"/>
      <c r="V3" s="22"/>
      <c r="X3" s="23"/>
      <c r="Y3" s="23"/>
    </row>
    <row r="4" spans="1:39" s="22" customFormat="1" ht="14.25" customHeight="1">
      <c r="A4" s="24" t="s">
        <v>14</v>
      </c>
      <c r="B4" s="25"/>
      <c r="C4" s="26" t="s">
        <v>15</v>
      </c>
      <c r="D4" s="27"/>
      <c r="E4" s="27"/>
      <c r="F4" s="27"/>
      <c r="G4" s="28" t="s">
        <v>16</v>
      </c>
      <c r="H4" s="29" t="s">
        <v>10</v>
      </c>
      <c r="I4" s="30" t="s">
        <v>17</v>
      </c>
      <c r="J4" s="31"/>
      <c r="K4" s="32"/>
      <c r="L4" s="40">
        <f>M69</f>
        <v>6</v>
      </c>
      <c r="M4" s="41" t="s">
        <v>18</v>
      </c>
      <c r="N4" s="42"/>
      <c r="O4" s="42"/>
      <c r="P4" s="43"/>
      <c r="Q4" s="44">
        <v>22691558</v>
      </c>
      <c r="R4" s="44"/>
      <c r="S4" s="44"/>
      <c r="T4" s="45"/>
      <c r="V4" s="46" t="s">
        <v>19</v>
      </c>
      <c r="Y4" s="23"/>
    </row>
    <row r="5" spans="1:39" s="22" customFormat="1" ht="14.25" customHeight="1" thickBot="1">
      <c r="A5" s="47" t="s">
        <v>20</v>
      </c>
      <c r="B5" s="48"/>
      <c r="C5" s="49" t="s">
        <v>21</v>
      </c>
      <c r="D5" s="50"/>
      <c r="E5" s="50"/>
      <c r="F5" s="50"/>
      <c r="G5" s="51" t="s">
        <v>22</v>
      </c>
      <c r="H5" s="52" t="s">
        <v>10</v>
      </c>
      <c r="I5" s="30" t="s">
        <v>23</v>
      </c>
      <c r="J5" s="31"/>
      <c r="K5" s="32"/>
      <c r="L5" s="40">
        <f>M71</f>
        <v>0</v>
      </c>
      <c r="M5" s="41" t="s">
        <v>24</v>
      </c>
      <c r="N5" s="42"/>
      <c r="O5" s="42"/>
      <c r="P5" s="43"/>
      <c r="Q5" s="44"/>
      <c r="R5" s="44"/>
      <c r="S5" s="44"/>
      <c r="T5" s="45"/>
      <c r="X5" s="23"/>
      <c r="Y5" s="23"/>
    </row>
    <row r="6" spans="1:39" s="22" customFormat="1" ht="14.25" customHeight="1" thickBot="1">
      <c r="I6" s="53" t="s">
        <v>25</v>
      </c>
      <c r="J6" s="54"/>
      <c r="K6" s="55"/>
      <c r="L6" s="56">
        <f>M73</f>
        <v>1</v>
      </c>
      <c r="M6" s="57" t="s">
        <v>26</v>
      </c>
      <c r="N6" s="58"/>
      <c r="O6" s="58"/>
      <c r="P6" s="59"/>
      <c r="Q6" s="60"/>
      <c r="R6" s="60"/>
      <c r="S6" s="60"/>
      <c r="T6" s="61"/>
      <c r="U6" s="23"/>
      <c r="V6" s="23"/>
    </row>
    <row r="7" spans="1:39" s="67" customFormat="1" ht="12.75" customHeight="1" thickBot="1">
      <c r="A7" s="62"/>
      <c r="B7" s="63" t="s">
        <v>27</v>
      </c>
      <c r="C7" s="63"/>
      <c r="D7" s="63"/>
      <c r="E7" s="64"/>
      <c r="F7" s="64"/>
      <c r="G7" s="64"/>
      <c r="H7" s="64"/>
      <c r="I7" s="65"/>
      <c r="J7" s="65"/>
      <c r="K7" s="65"/>
      <c r="L7" s="65"/>
      <c r="M7" s="65"/>
      <c r="N7" s="66"/>
    </row>
    <row r="8" spans="1:39" s="67" customFormat="1" ht="12.75" customHeight="1">
      <c r="A8" s="68"/>
      <c r="B8" s="69" t="s">
        <v>28</v>
      </c>
      <c r="C8" s="69"/>
      <c r="D8" s="70"/>
      <c r="E8" s="71" t="s">
        <v>29</v>
      </c>
      <c r="F8" s="70"/>
      <c r="G8" s="64"/>
      <c r="H8" s="64"/>
      <c r="J8" s="65"/>
      <c r="K8" s="65"/>
      <c r="L8" s="65"/>
      <c r="M8" s="65"/>
      <c r="N8" s="65"/>
      <c r="O8" s="65"/>
      <c r="Q8" s="72" t="s">
        <v>30</v>
      </c>
      <c r="R8" s="72"/>
      <c r="S8" s="72"/>
      <c r="T8" s="72"/>
      <c r="U8" s="72"/>
    </row>
    <row r="9" spans="1:39" s="67" customFormat="1" ht="12.75" customHeight="1">
      <c r="A9" s="73" t="s">
        <v>31</v>
      </c>
      <c r="B9" s="74" t="s">
        <v>32</v>
      </c>
      <c r="C9" s="74" t="s">
        <v>33</v>
      </c>
      <c r="D9" s="75" t="s">
        <v>34</v>
      </c>
      <c r="E9" s="73" t="s">
        <v>35</v>
      </c>
      <c r="F9" s="75" t="s">
        <v>34</v>
      </c>
      <c r="J9" s="65"/>
      <c r="K9" s="65"/>
      <c r="L9" s="65"/>
      <c r="M9" s="65"/>
      <c r="N9" s="65"/>
      <c r="O9" s="65"/>
      <c r="Q9" s="72" t="s">
        <v>36</v>
      </c>
      <c r="R9" s="72"/>
      <c r="S9" s="72"/>
      <c r="T9" s="72"/>
      <c r="U9" s="72"/>
    </row>
    <row r="10" spans="1:39" s="67" customFormat="1" ht="12.75" customHeight="1">
      <c r="A10" s="76" t="s">
        <v>37</v>
      </c>
      <c r="B10" s="77">
        <v>1</v>
      </c>
      <c r="C10" s="78">
        <v>93</v>
      </c>
      <c r="D10" s="79">
        <v>35</v>
      </c>
      <c r="E10" s="80">
        <v>6</v>
      </c>
      <c r="F10" s="79">
        <v>3</v>
      </c>
      <c r="G10" s="81">
        <f>IF(B10=0,0,C10/B10)</f>
        <v>93</v>
      </c>
      <c r="H10" s="65"/>
      <c r="I10" s="65"/>
      <c r="J10" s="65"/>
      <c r="K10" s="65"/>
      <c r="L10" s="65"/>
      <c r="M10" s="65"/>
      <c r="R10" s="82">
        <f>IF((L4+L5)=0,0,N57/((L4+L5)*7*5))</f>
        <v>0.59047619047619049</v>
      </c>
      <c r="S10" s="82"/>
    </row>
    <row r="11" spans="1:39" s="67" customFormat="1" ht="12.75" customHeight="1">
      <c r="A11" s="76" t="s">
        <v>38</v>
      </c>
      <c r="B11" s="77">
        <v>1</v>
      </c>
      <c r="C11" s="78">
        <v>43</v>
      </c>
      <c r="D11" s="79">
        <v>21</v>
      </c>
      <c r="E11" s="80">
        <v>2</v>
      </c>
      <c r="F11" s="79">
        <v>2</v>
      </c>
      <c r="G11" s="81">
        <f t="shared" ref="G11:G26" si="0">IF(B11=0,0,C11/B11)</f>
        <v>43</v>
      </c>
      <c r="K11" s="65"/>
      <c r="L11" s="65"/>
      <c r="M11" s="65"/>
    </row>
    <row r="12" spans="1:39" s="67" customFormat="1" ht="12.75" customHeight="1">
      <c r="A12" s="76" t="s">
        <v>39</v>
      </c>
      <c r="B12" s="77">
        <v>1</v>
      </c>
      <c r="C12" s="78">
        <v>53</v>
      </c>
      <c r="D12" s="79">
        <v>22</v>
      </c>
      <c r="E12" s="80"/>
      <c r="F12" s="79"/>
      <c r="G12" s="81">
        <f t="shared" si="0"/>
        <v>53</v>
      </c>
      <c r="AK12" s="83"/>
    </row>
    <row r="13" spans="1:39" s="67" customFormat="1" ht="12.75" customHeight="1">
      <c r="A13" s="76" t="s">
        <v>40</v>
      </c>
      <c r="B13" s="77">
        <v>1</v>
      </c>
      <c r="C13" s="78">
        <v>39</v>
      </c>
      <c r="D13" s="79">
        <v>19</v>
      </c>
      <c r="E13" s="80">
        <v>15</v>
      </c>
      <c r="F13" s="79">
        <v>11</v>
      </c>
      <c r="G13" s="81">
        <f t="shared" si="0"/>
        <v>39</v>
      </c>
      <c r="H13" s="23"/>
      <c r="I13"/>
      <c r="J13"/>
      <c r="K13"/>
      <c r="L13"/>
      <c r="M13"/>
      <c r="N13"/>
      <c r="O13"/>
      <c r="P13"/>
      <c r="Q13"/>
      <c r="R13"/>
      <c r="S13"/>
      <c r="T13"/>
      <c r="U13"/>
      <c r="V13" s="84"/>
      <c r="AI13" s="66"/>
    </row>
    <row r="14" spans="1:39" s="67" customFormat="1" ht="12.75" customHeight="1">
      <c r="A14" s="76" t="s">
        <v>41</v>
      </c>
      <c r="B14" s="77"/>
      <c r="C14" s="78"/>
      <c r="D14" s="79"/>
      <c r="E14" s="80"/>
      <c r="F14" s="79"/>
      <c r="G14" s="81">
        <f t="shared" si="0"/>
        <v>0</v>
      </c>
      <c r="H14" s="23"/>
      <c r="I14" s="85" t="s">
        <v>42</v>
      </c>
      <c r="J14" s="86"/>
      <c r="K14" s="85" t="s">
        <v>43</v>
      </c>
      <c r="L14" s="86"/>
      <c r="M14" s="85" t="s">
        <v>44</v>
      </c>
      <c r="N14" s="87"/>
      <c r="O14" s="88" t="s">
        <v>45</v>
      </c>
      <c r="P14" s="89" t="s">
        <v>46</v>
      </c>
      <c r="Q14" s="85" t="s">
        <v>47</v>
      </c>
      <c r="R14" s="87"/>
      <c r="S14" s="86"/>
      <c r="T14" s="90" t="s">
        <v>48</v>
      </c>
      <c r="U14" s="91"/>
      <c r="V14" s="92"/>
      <c r="X14"/>
      <c r="AM14" s="66"/>
    </row>
    <row r="15" spans="1:39" s="67" customFormat="1" ht="12.75" customHeight="1">
      <c r="A15" s="76" t="s">
        <v>49</v>
      </c>
      <c r="B15" s="77"/>
      <c r="C15" s="78"/>
      <c r="D15" s="79"/>
      <c r="E15" s="80"/>
      <c r="F15" s="79"/>
      <c r="G15" s="81">
        <f t="shared" si="0"/>
        <v>0</v>
      </c>
      <c r="H15" s="20"/>
      <c r="I15" s="93" t="s">
        <v>50</v>
      </c>
      <c r="J15" s="94"/>
      <c r="K15" s="93" t="s">
        <v>51</v>
      </c>
      <c r="L15" s="94"/>
      <c r="M15" s="93" t="s">
        <v>52</v>
      </c>
      <c r="N15" s="95"/>
      <c r="O15" s="96" t="s">
        <v>53</v>
      </c>
      <c r="P15" s="97" t="s">
        <v>54</v>
      </c>
      <c r="Q15" s="93" t="s">
        <v>35</v>
      </c>
      <c r="R15" s="95"/>
      <c r="S15" s="94"/>
      <c r="T15" s="98"/>
      <c r="U15" s="99"/>
      <c r="V15" s="100"/>
      <c r="AJ15" s="66"/>
    </row>
    <row r="16" spans="1:39" s="67" customFormat="1" ht="12.75" customHeight="1" thickBot="1">
      <c r="A16" s="76" t="s">
        <v>55</v>
      </c>
      <c r="B16" s="77"/>
      <c r="C16" s="78"/>
      <c r="D16" s="79"/>
      <c r="E16" s="80"/>
      <c r="F16" s="79"/>
      <c r="G16" s="81">
        <f t="shared" si="0"/>
        <v>0</v>
      </c>
      <c r="H16" s="23"/>
      <c r="I16" s="101" t="s">
        <v>56</v>
      </c>
      <c r="J16" s="101" t="s">
        <v>57</v>
      </c>
      <c r="K16" s="102" t="s">
        <v>56</v>
      </c>
      <c r="L16" s="102" t="s">
        <v>57</v>
      </c>
      <c r="M16" s="103" t="s">
        <v>56</v>
      </c>
      <c r="N16" s="103" t="s">
        <v>57</v>
      </c>
      <c r="O16" s="101" t="s">
        <v>56</v>
      </c>
      <c r="P16" s="101" t="s">
        <v>58</v>
      </c>
      <c r="Q16" s="104" t="s">
        <v>56</v>
      </c>
      <c r="R16" s="104" t="s">
        <v>57</v>
      </c>
      <c r="S16" s="105" t="s">
        <v>59</v>
      </c>
      <c r="T16" s="106"/>
      <c r="U16" s="107"/>
      <c r="V16" s="108"/>
      <c r="AJ16" s="66"/>
    </row>
    <row r="17" spans="1:36" s="67" customFormat="1" ht="12.75" customHeight="1">
      <c r="A17" s="76" t="s">
        <v>60</v>
      </c>
      <c r="B17" s="77"/>
      <c r="C17" s="78"/>
      <c r="D17" s="79"/>
      <c r="E17" s="80"/>
      <c r="F17" s="79"/>
      <c r="G17" s="81">
        <f t="shared" si="0"/>
        <v>0</v>
      </c>
      <c r="H17" s="109" t="s">
        <v>61</v>
      </c>
      <c r="I17" s="110">
        <v>1</v>
      </c>
      <c r="J17" s="110"/>
      <c r="K17" s="110"/>
      <c r="L17" s="110"/>
      <c r="M17" s="111">
        <v>1</v>
      </c>
      <c r="N17" s="110"/>
      <c r="O17" s="110"/>
      <c r="P17" s="110"/>
      <c r="Q17" s="112">
        <f>I17+K17+M17+O17+P17</f>
        <v>2</v>
      </c>
      <c r="R17" s="113">
        <f>J17+L17+N17</f>
        <v>0</v>
      </c>
      <c r="S17" s="114">
        <f>Q17+R17</f>
        <v>2</v>
      </c>
      <c r="T17" s="115">
        <f>IF((S17)=0,0,(D$57)/(S17))</f>
        <v>11</v>
      </c>
      <c r="U17" s="116" t="s">
        <v>62</v>
      </c>
      <c r="V17" s="117"/>
      <c r="AJ17" s="66"/>
    </row>
    <row r="18" spans="1:36" s="67" customFormat="1" ht="12.75" customHeight="1">
      <c r="A18" s="76" t="s">
        <v>63</v>
      </c>
      <c r="B18" s="77"/>
      <c r="C18" s="78"/>
      <c r="D18" s="79"/>
      <c r="E18" s="80"/>
      <c r="F18" s="79"/>
      <c r="G18" s="81">
        <f t="shared" si="0"/>
        <v>0</v>
      </c>
      <c r="H18" s="118" t="s">
        <v>64</v>
      </c>
      <c r="I18" s="110"/>
      <c r="J18" s="119"/>
      <c r="K18" s="111"/>
      <c r="L18" s="111"/>
      <c r="M18" s="111"/>
      <c r="N18" s="111">
        <v>1</v>
      </c>
      <c r="O18" s="111"/>
      <c r="P18" s="111"/>
      <c r="Q18" s="112">
        <f t="shared" ref="Q18:Q26" si="1">I18+K18+M18+O18+P18</f>
        <v>0</v>
      </c>
      <c r="R18" s="113">
        <f t="shared" ref="R18:R25" si="2">J18+L18+N18</f>
        <v>1</v>
      </c>
      <c r="S18" s="114">
        <f t="shared" ref="S18:S26" si="3">Q18+R18</f>
        <v>1</v>
      </c>
      <c r="T18" s="115">
        <f>IF((S18)=0,0,(E$57)/(S18))</f>
        <v>16</v>
      </c>
      <c r="U18" s="120"/>
      <c r="V18" s="121"/>
      <c r="AJ18" s="122"/>
    </row>
    <row r="19" spans="1:36" s="67" customFormat="1" ht="12.75" customHeight="1">
      <c r="A19" s="76" t="s">
        <v>65</v>
      </c>
      <c r="B19" s="77"/>
      <c r="C19" s="78"/>
      <c r="D19" s="79"/>
      <c r="E19" s="80"/>
      <c r="F19" s="79"/>
      <c r="G19" s="81">
        <f t="shared" si="0"/>
        <v>0</v>
      </c>
      <c r="H19" s="123" t="s">
        <v>66</v>
      </c>
      <c r="I19" s="110">
        <v>1</v>
      </c>
      <c r="J19" s="110"/>
      <c r="K19" s="110"/>
      <c r="L19" s="110"/>
      <c r="M19" s="111"/>
      <c r="N19" s="110"/>
      <c r="O19" s="110"/>
      <c r="P19" s="110"/>
      <c r="Q19" s="112">
        <f t="shared" si="1"/>
        <v>1</v>
      </c>
      <c r="R19" s="113">
        <f t="shared" si="2"/>
        <v>0</v>
      </c>
      <c r="S19" s="114">
        <f t="shared" si="3"/>
        <v>1</v>
      </c>
      <c r="T19" s="124">
        <f>IF(S19=0,0,F$57/S19)</f>
        <v>18</v>
      </c>
      <c r="U19" s="125">
        <f>IF((S17+S18+S21+S25)=0,0,$T$41/(SUM(S17:S18,S21,S25)))</f>
        <v>17.333333333333332</v>
      </c>
      <c r="V19" s="126"/>
      <c r="AJ19" s="122"/>
    </row>
    <row r="20" spans="1:36" s="67" customFormat="1" ht="12.75" customHeight="1">
      <c r="A20" s="76" t="s">
        <v>67</v>
      </c>
      <c r="B20" s="77"/>
      <c r="C20" s="78"/>
      <c r="D20" s="79"/>
      <c r="E20" s="80"/>
      <c r="F20" s="79"/>
      <c r="G20" s="81">
        <f t="shared" si="0"/>
        <v>0</v>
      </c>
      <c r="H20" s="123" t="s">
        <v>68</v>
      </c>
      <c r="I20" s="110"/>
      <c r="J20" s="110"/>
      <c r="K20" s="110">
        <v>1</v>
      </c>
      <c r="L20" s="110"/>
      <c r="M20" s="110"/>
      <c r="N20" s="110"/>
      <c r="O20" s="110"/>
      <c r="P20" s="110"/>
      <c r="Q20" s="112">
        <f t="shared" si="1"/>
        <v>1</v>
      </c>
      <c r="R20" s="113">
        <f t="shared" si="2"/>
        <v>0</v>
      </c>
      <c r="S20" s="114">
        <f t="shared" si="3"/>
        <v>1</v>
      </c>
      <c r="T20" s="124">
        <f>IF(S20=0,0,G$57/S20)</f>
        <v>8</v>
      </c>
      <c r="U20" s="127"/>
      <c r="V20" s="128"/>
    </row>
    <row r="21" spans="1:36" s="67" customFormat="1" ht="12.75" customHeight="1">
      <c r="A21" s="76" t="s">
        <v>69</v>
      </c>
      <c r="B21" s="77"/>
      <c r="C21" s="78"/>
      <c r="D21" s="79"/>
      <c r="E21" s="80"/>
      <c r="F21" s="79"/>
      <c r="G21" s="81">
        <f t="shared" si="0"/>
        <v>0</v>
      </c>
      <c r="H21" s="123" t="s">
        <v>70</v>
      </c>
      <c r="I21" s="129"/>
      <c r="J21" s="110"/>
      <c r="K21" s="130"/>
      <c r="L21" s="110"/>
      <c r="M21" s="130"/>
      <c r="N21" s="110"/>
      <c r="O21" s="110"/>
      <c r="P21" s="110"/>
      <c r="Q21" s="112">
        <f t="shared" si="1"/>
        <v>0</v>
      </c>
      <c r="R21" s="113">
        <f t="shared" si="2"/>
        <v>0</v>
      </c>
      <c r="S21" s="114">
        <f t="shared" si="3"/>
        <v>0</v>
      </c>
      <c r="T21" s="124">
        <f>IF(S21=0,0,H$57/S21)</f>
        <v>0</v>
      </c>
      <c r="U21" s="131"/>
      <c r="V21" s="132"/>
    </row>
    <row r="22" spans="1:36" s="67" customFormat="1" ht="12.75" customHeight="1">
      <c r="A22" s="76" t="s">
        <v>71</v>
      </c>
      <c r="B22" s="77"/>
      <c r="C22" s="78"/>
      <c r="D22" s="79"/>
      <c r="E22" s="80"/>
      <c r="F22" s="79"/>
      <c r="G22" s="81">
        <f t="shared" si="0"/>
        <v>0</v>
      </c>
      <c r="H22" s="123" t="s">
        <v>72</v>
      </c>
      <c r="I22" s="110">
        <v>1</v>
      </c>
      <c r="J22" s="119"/>
      <c r="K22" s="111"/>
      <c r="L22" s="111"/>
      <c r="M22" s="111"/>
      <c r="N22" s="111"/>
      <c r="O22" s="111"/>
      <c r="P22" s="111"/>
      <c r="Q22" s="112">
        <f t="shared" si="1"/>
        <v>1</v>
      </c>
      <c r="R22" s="113">
        <f t="shared" si="2"/>
        <v>0</v>
      </c>
      <c r="S22" s="114">
        <f t="shared" si="3"/>
        <v>1</v>
      </c>
      <c r="T22" s="124">
        <f>IF(S22=0,0,I$57/S22)</f>
        <v>24</v>
      </c>
      <c r="U22" s="116" t="s">
        <v>73</v>
      </c>
      <c r="V22" s="117"/>
    </row>
    <row r="23" spans="1:36" s="67" customFormat="1" ht="12.75" customHeight="1">
      <c r="A23" s="76" t="s">
        <v>74</v>
      </c>
      <c r="B23" s="77"/>
      <c r="C23" s="78"/>
      <c r="D23" s="79"/>
      <c r="E23" s="80"/>
      <c r="F23" s="79"/>
      <c r="G23" s="81">
        <f t="shared" si="0"/>
        <v>0</v>
      </c>
      <c r="H23" s="123" t="s">
        <v>75</v>
      </c>
      <c r="I23" s="110"/>
      <c r="J23" s="119"/>
      <c r="K23" s="111"/>
      <c r="L23" s="111"/>
      <c r="M23" s="111"/>
      <c r="N23" s="111"/>
      <c r="O23" s="111"/>
      <c r="P23" s="111"/>
      <c r="Q23" s="112">
        <f t="shared" si="1"/>
        <v>0</v>
      </c>
      <c r="R23" s="113">
        <f t="shared" si="2"/>
        <v>0</v>
      </c>
      <c r="S23" s="114">
        <f t="shared" si="3"/>
        <v>0</v>
      </c>
      <c r="T23" s="124">
        <f>IF(S23=0,0,J$57/S23)</f>
        <v>0</v>
      </c>
      <c r="U23" s="120"/>
      <c r="V23" s="121"/>
    </row>
    <row r="24" spans="1:36" s="67" customFormat="1" ht="12.75" customHeight="1">
      <c r="A24" s="76" t="s">
        <v>76</v>
      </c>
      <c r="B24" s="77"/>
      <c r="C24" s="78"/>
      <c r="D24" s="79"/>
      <c r="E24" s="80"/>
      <c r="F24" s="79"/>
      <c r="G24" s="81">
        <f t="shared" si="0"/>
        <v>0</v>
      </c>
      <c r="H24" s="123" t="s">
        <v>77</v>
      </c>
      <c r="I24" s="111"/>
      <c r="J24" s="133"/>
      <c r="K24" s="133"/>
      <c r="L24" s="133"/>
      <c r="M24" s="133"/>
      <c r="N24" s="133"/>
      <c r="O24" s="133"/>
      <c r="P24" s="133"/>
      <c r="Q24" s="112">
        <f t="shared" si="1"/>
        <v>0</v>
      </c>
      <c r="R24" s="113">
        <f t="shared" si="2"/>
        <v>0</v>
      </c>
      <c r="S24" s="114">
        <f t="shared" si="3"/>
        <v>0</v>
      </c>
      <c r="T24" s="124">
        <f>IF(S24=0,0,K$57/S24)</f>
        <v>0</v>
      </c>
      <c r="U24" s="134">
        <f>IF((S22+S23+S24)=0,0,V41/(S22+S23+S24))</f>
        <v>38</v>
      </c>
      <c r="V24" s="135"/>
    </row>
    <row r="25" spans="1:36" s="67" customFormat="1" ht="12.75" customHeight="1">
      <c r="A25" s="76" t="s">
        <v>78</v>
      </c>
      <c r="B25" s="77"/>
      <c r="C25" s="78"/>
      <c r="D25" s="79"/>
      <c r="E25" s="80"/>
      <c r="F25" s="79"/>
      <c r="G25" s="81">
        <f t="shared" si="0"/>
        <v>0</v>
      </c>
      <c r="H25" s="123" t="s">
        <v>79</v>
      </c>
      <c r="I25" s="111"/>
      <c r="J25" s="136"/>
      <c r="K25" s="136"/>
      <c r="L25" s="136"/>
      <c r="M25" s="111"/>
      <c r="N25" s="136"/>
      <c r="O25" s="136"/>
      <c r="P25" s="136"/>
      <c r="Q25" s="112">
        <f t="shared" si="1"/>
        <v>0</v>
      </c>
      <c r="R25" s="113">
        <f t="shared" si="2"/>
        <v>0</v>
      </c>
      <c r="S25" s="114">
        <f t="shared" si="3"/>
        <v>0</v>
      </c>
      <c r="T25" s="124">
        <f>IF(S25=0,0,L$57/S25)</f>
        <v>0</v>
      </c>
      <c r="U25" s="137"/>
      <c r="V25" s="138"/>
    </row>
    <row r="26" spans="1:36" s="67" customFormat="1" ht="12.75" customHeight="1" thickBot="1">
      <c r="A26" s="139" t="s">
        <v>80</v>
      </c>
      <c r="B26" s="140">
        <f>SUM(B10:B25)</f>
        <v>4</v>
      </c>
      <c r="C26" s="140">
        <f>SUM(C10:C25)</f>
        <v>228</v>
      </c>
      <c r="D26" s="141">
        <f>SUM(D10:D25)</f>
        <v>97</v>
      </c>
      <c r="E26" s="142">
        <f>SUM(E10:E25)</f>
        <v>23</v>
      </c>
      <c r="F26" s="141">
        <f>SUM(F10:F25)</f>
        <v>16</v>
      </c>
      <c r="G26" s="81">
        <f t="shared" si="0"/>
        <v>57</v>
      </c>
      <c r="H26" s="143" t="s">
        <v>81</v>
      </c>
      <c r="I26" s="136"/>
      <c r="J26" s="130"/>
      <c r="K26" s="133"/>
      <c r="L26" s="130"/>
      <c r="M26" s="133"/>
      <c r="N26" s="130"/>
      <c r="O26" s="136"/>
      <c r="P26" s="136"/>
      <c r="Q26" s="112">
        <f t="shared" si="1"/>
        <v>0</v>
      </c>
      <c r="R26" s="144"/>
      <c r="S26" s="114">
        <f t="shared" si="3"/>
        <v>0</v>
      </c>
      <c r="T26" s="124">
        <f>IF(S26=0,0,M$57/S26)</f>
        <v>0</v>
      </c>
      <c r="U26" s="145"/>
      <c r="V26" s="146"/>
    </row>
    <row r="27" spans="1:36" s="67" customFormat="1" ht="12.75" customHeight="1" thickBot="1">
      <c r="A27" s="66"/>
      <c r="B27" s="147" t="s">
        <v>82</v>
      </c>
      <c r="C27" s="148"/>
      <c r="D27" s="149"/>
      <c r="E27" s="150"/>
      <c r="F27" s="151">
        <f>IF(C26=0,0,E26/(C26))</f>
        <v>0.10087719298245613</v>
      </c>
      <c r="G27" s="152"/>
      <c r="H27" s="153" t="s">
        <v>35</v>
      </c>
      <c r="I27" s="154">
        <f>SUM(I17:I26)</f>
        <v>3</v>
      </c>
      <c r="J27" s="154">
        <f t="shared" ref="J27:S27" si="4">SUM(J17:J26)</f>
        <v>0</v>
      </c>
      <c r="K27" s="154">
        <f t="shared" si="4"/>
        <v>1</v>
      </c>
      <c r="L27" s="154">
        <f t="shared" si="4"/>
        <v>0</v>
      </c>
      <c r="M27" s="154">
        <f t="shared" si="4"/>
        <v>1</v>
      </c>
      <c r="N27" s="154">
        <f t="shared" si="4"/>
        <v>1</v>
      </c>
      <c r="O27" s="154">
        <f t="shared" si="4"/>
        <v>0</v>
      </c>
      <c r="P27" s="154">
        <f t="shared" si="4"/>
        <v>0</v>
      </c>
      <c r="Q27" s="154">
        <f t="shared" si="4"/>
        <v>5</v>
      </c>
      <c r="R27" s="154">
        <f t="shared" si="4"/>
        <v>1</v>
      </c>
      <c r="S27" s="154">
        <f t="shared" si="4"/>
        <v>6</v>
      </c>
      <c r="T27" s="155">
        <f>IF(S27=0,0,N$57/S27)</f>
        <v>20.666666666666668</v>
      </c>
      <c r="U27" s="156"/>
      <c r="V27" s="156"/>
    </row>
    <row r="28" spans="1:36" s="67" customFormat="1" ht="12.75" customHeight="1" thickBot="1">
      <c r="A28" s="66"/>
      <c r="B28" s="157" t="s">
        <v>83</v>
      </c>
      <c r="C28" s="158"/>
      <c r="D28" s="159"/>
      <c r="E28" s="160"/>
      <c r="F28" s="161">
        <f>IF(C26=0,0,D26/(C26))</f>
        <v>0.42543859649122806</v>
      </c>
      <c r="G28" s="20"/>
      <c r="H28" s="20"/>
      <c r="I28" s="20"/>
      <c r="J28" s="20"/>
      <c r="K28" s="162"/>
      <c r="L28" s="163"/>
      <c r="M28" s="163"/>
      <c r="N28" s="163"/>
      <c r="O28" s="164" t="s">
        <v>84</v>
      </c>
      <c r="P28" s="164"/>
      <c r="Q28" s="165"/>
      <c r="R28" s="166"/>
      <c r="S28" s="167">
        <f>IF(S27=0,0,O27/S27)</f>
        <v>0</v>
      </c>
      <c r="T28" s="168"/>
      <c r="U28"/>
      <c r="W28" s="84"/>
    </row>
    <row r="29" spans="1:36" ht="18.75" customHeight="1">
      <c r="A29" s="169"/>
      <c r="B29" s="170"/>
      <c r="C29" s="171" t="s">
        <v>85</v>
      </c>
      <c r="D29" s="172" t="s">
        <v>86</v>
      </c>
      <c r="E29" s="173" t="s">
        <v>87</v>
      </c>
      <c r="F29" s="174" t="s">
        <v>88</v>
      </c>
      <c r="G29" s="174" t="s">
        <v>89</v>
      </c>
      <c r="H29" s="172" t="s">
        <v>90</v>
      </c>
      <c r="I29" s="172" t="s">
        <v>91</v>
      </c>
      <c r="J29" s="172" t="s">
        <v>92</v>
      </c>
      <c r="K29" s="172" t="s">
        <v>93</v>
      </c>
      <c r="L29" s="172" t="s">
        <v>94</v>
      </c>
      <c r="M29" s="172" t="s">
        <v>95</v>
      </c>
      <c r="N29" s="172" t="s">
        <v>96</v>
      </c>
      <c r="O29" s="172" t="s">
        <v>97</v>
      </c>
      <c r="P29" s="172" t="s">
        <v>98</v>
      </c>
      <c r="Q29" s="175" t="s">
        <v>99</v>
      </c>
      <c r="R29" s="176"/>
      <c r="S29" s="175" t="s">
        <v>100</v>
      </c>
      <c r="T29" s="176"/>
      <c r="U29" s="175" t="s">
        <v>35</v>
      </c>
      <c r="V29" s="176"/>
      <c r="W29" s="177"/>
      <c r="X29" s="156"/>
      <c r="Y29" s="156"/>
      <c r="Z29" s="156"/>
      <c r="AA29"/>
    </row>
    <row r="30" spans="1:36" ht="18.75" customHeight="1">
      <c r="A30" s="178" t="s">
        <v>101</v>
      </c>
      <c r="B30" s="179"/>
      <c r="C30" s="180"/>
      <c r="D30" s="181">
        <v>1</v>
      </c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2">
        <f>SUM(D30:P30)</f>
        <v>1</v>
      </c>
      <c r="R30" s="183"/>
      <c r="S30" s="182">
        <f>S27</f>
        <v>6</v>
      </c>
      <c r="T30" s="183"/>
      <c r="U30" s="182">
        <f>Q30+S30</f>
        <v>7</v>
      </c>
      <c r="V30" s="183"/>
      <c r="W30" s="156"/>
      <c r="X30" s="156"/>
      <c r="Y30" s="156"/>
      <c r="Z30" s="156"/>
      <c r="AA30"/>
    </row>
    <row r="31" spans="1:36" ht="18.75" customHeight="1">
      <c r="A31" s="184" t="s">
        <v>102</v>
      </c>
      <c r="B31" s="185"/>
      <c r="C31" s="186"/>
      <c r="D31" s="187"/>
      <c r="E31" s="187"/>
      <c r="F31" s="187"/>
      <c r="G31" s="187"/>
      <c r="H31" s="187"/>
      <c r="I31" s="181"/>
      <c r="J31" s="181"/>
      <c r="K31" s="181"/>
      <c r="L31" s="181"/>
      <c r="M31" s="181">
        <v>1</v>
      </c>
      <c r="N31" s="181">
        <v>1</v>
      </c>
      <c r="O31" s="181"/>
      <c r="P31" s="181"/>
      <c r="Q31" s="182">
        <f>SUM(D31:P31)</f>
        <v>2</v>
      </c>
      <c r="R31" s="183"/>
      <c r="S31" s="182">
        <f>O27</f>
        <v>0</v>
      </c>
      <c r="T31" s="183"/>
      <c r="U31" s="182">
        <f>Q31+S31</f>
        <v>2</v>
      </c>
      <c r="V31" s="183"/>
      <c r="W31" s="156"/>
      <c r="X31" s="156"/>
      <c r="Y31" s="156"/>
      <c r="Z31" s="156"/>
      <c r="AA31"/>
    </row>
    <row r="32" spans="1:36" ht="18.75" customHeight="1">
      <c r="A32" s="184" t="s">
        <v>103</v>
      </c>
      <c r="B32" s="185"/>
      <c r="C32" s="186"/>
      <c r="D32" s="188">
        <f t="shared" ref="D32:O32" si="5">SUM(D30:D31)</f>
        <v>1</v>
      </c>
      <c r="E32" s="188">
        <f t="shared" si="5"/>
        <v>0</v>
      </c>
      <c r="F32" s="188">
        <f t="shared" si="5"/>
        <v>0</v>
      </c>
      <c r="G32" s="188">
        <f t="shared" si="5"/>
        <v>0</v>
      </c>
      <c r="H32" s="188">
        <f t="shared" si="5"/>
        <v>0</v>
      </c>
      <c r="I32" s="188">
        <f t="shared" si="5"/>
        <v>0</v>
      </c>
      <c r="J32" s="188">
        <f t="shared" si="5"/>
        <v>0</v>
      </c>
      <c r="K32" s="188">
        <f t="shared" si="5"/>
        <v>0</v>
      </c>
      <c r="L32" s="188">
        <f t="shared" si="5"/>
        <v>0</v>
      </c>
      <c r="M32" s="188">
        <f t="shared" si="5"/>
        <v>1</v>
      </c>
      <c r="N32" s="188">
        <f t="shared" si="5"/>
        <v>1</v>
      </c>
      <c r="O32" s="188">
        <f t="shared" si="5"/>
        <v>0</v>
      </c>
      <c r="P32" s="188">
        <f>SUM(P30:P31)</f>
        <v>0</v>
      </c>
      <c r="Q32" s="189">
        <f t="shared" ref="Q32:V32" si="6">SUM(Q30:Q31)</f>
        <v>3</v>
      </c>
      <c r="R32" s="190"/>
      <c r="S32" s="189">
        <f t="shared" si="6"/>
        <v>6</v>
      </c>
      <c r="T32" s="190">
        <f t="shared" si="6"/>
        <v>0</v>
      </c>
      <c r="U32" s="189">
        <f t="shared" si="6"/>
        <v>9</v>
      </c>
      <c r="V32" s="190">
        <f t="shared" si="6"/>
        <v>0</v>
      </c>
      <c r="W32" s="156"/>
      <c r="X32" s="156"/>
      <c r="Y32" s="156"/>
      <c r="Z32" s="156"/>
      <c r="AA32"/>
    </row>
    <row r="33" spans="1:27" ht="12.75" customHeight="1">
      <c r="A33" s="191"/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92" t="s">
        <v>104</v>
      </c>
      <c r="R33" s="193"/>
      <c r="S33" s="193"/>
      <c r="T33" s="194"/>
      <c r="U33" s="195">
        <f>IF(U32=0,0,Q32/U32)</f>
        <v>0.33333333333333331</v>
      </c>
      <c r="V33" s="196"/>
      <c r="W33" s="156"/>
      <c r="X33" s="156"/>
      <c r="Y33" s="156"/>
      <c r="Z33" s="156"/>
      <c r="AA33"/>
    </row>
    <row r="34" spans="1:27" s="210" customFormat="1" ht="12" customHeight="1">
      <c r="A34" s="197" t="s">
        <v>105</v>
      </c>
      <c r="B34" s="198" t="s">
        <v>106</v>
      </c>
      <c r="C34" s="199"/>
      <c r="D34" s="200" t="s">
        <v>61</v>
      </c>
      <c r="E34" s="201" t="s">
        <v>107</v>
      </c>
      <c r="F34" s="202" t="s">
        <v>66</v>
      </c>
      <c r="G34" s="202" t="s">
        <v>68</v>
      </c>
      <c r="H34" s="203" t="s">
        <v>108</v>
      </c>
      <c r="I34" s="200" t="s">
        <v>72</v>
      </c>
      <c r="J34" s="200" t="s">
        <v>75</v>
      </c>
      <c r="K34" s="202" t="s">
        <v>77</v>
      </c>
      <c r="L34" s="202" t="s">
        <v>79</v>
      </c>
      <c r="M34" s="202" t="s">
        <v>81</v>
      </c>
      <c r="N34" s="204" t="s">
        <v>80</v>
      </c>
      <c r="O34" s="156"/>
      <c r="P34" s="156"/>
      <c r="Q34" s="205" t="s">
        <v>84</v>
      </c>
      <c r="R34" s="193"/>
      <c r="S34" s="206"/>
      <c r="T34" s="207"/>
      <c r="U34" s="208">
        <f>IF(S27=0,0,O27/S27)</f>
        <v>0</v>
      </c>
      <c r="V34" s="209"/>
      <c r="W34" s="156"/>
      <c r="X34" s="156"/>
      <c r="Y34" s="156"/>
      <c r="Z34" s="156"/>
    </row>
    <row r="35" spans="1:27" s="210" customFormat="1" ht="12" customHeight="1">
      <c r="A35" s="197"/>
      <c r="B35" s="211" t="s">
        <v>37</v>
      </c>
      <c r="C35" s="212"/>
      <c r="D35" s="213">
        <f>B10*6</f>
        <v>6</v>
      </c>
      <c r="E35" s="214">
        <f>B10*4</f>
        <v>4</v>
      </c>
      <c r="F35" s="215">
        <f>B10*5</f>
        <v>5</v>
      </c>
      <c r="G35" s="215">
        <f>B10*2</f>
        <v>2</v>
      </c>
      <c r="H35" s="216"/>
      <c r="I35" s="213">
        <f>B10*6</f>
        <v>6</v>
      </c>
      <c r="J35" s="217"/>
      <c r="K35" s="215">
        <f>B10*2</f>
        <v>2</v>
      </c>
      <c r="L35" s="215">
        <f>B10*3</f>
        <v>3</v>
      </c>
      <c r="M35" s="215">
        <f>B10*2</f>
        <v>2</v>
      </c>
      <c r="N35" s="218">
        <f t="shared" ref="N35:N62" si="7">SUM(D35:M35)</f>
        <v>30</v>
      </c>
      <c r="O35" s="156"/>
      <c r="P35" s="156"/>
      <c r="Q35" s="205" t="s">
        <v>109</v>
      </c>
      <c r="R35" s="193"/>
      <c r="S35" s="206"/>
      <c r="T35" s="207"/>
      <c r="U35" s="182">
        <f>K27+L27+E32</f>
        <v>1</v>
      </c>
      <c r="V35" s="183"/>
      <c r="W35" s="156"/>
      <c r="X35" s="156"/>
      <c r="Y35" s="156"/>
      <c r="Z35" s="156"/>
    </row>
    <row r="36" spans="1:27" s="220" customFormat="1" ht="12" customHeight="1">
      <c r="A36" s="197"/>
      <c r="B36" s="211" t="s">
        <v>38</v>
      </c>
      <c r="C36" s="212"/>
      <c r="D36" s="213">
        <f>B11*6</f>
        <v>6</v>
      </c>
      <c r="E36" s="214">
        <f>B11*4</f>
        <v>4</v>
      </c>
      <c r="F36" s="215">
        <f>B11*5</f>
        <v>5</v>
      </c>
      <c r="G36" s="215">
        <f>B11*2</f>
        <v>2</v>
      </c>
      <c r="H36" s="216"/>
      <c r="I36" s="213">
        <f>B11*6</f>
        <v>6</v>
      </c>
      <c r="J36" s="217"/>
      <c r="K36" s="215">
        <f>B11*2</f>
        <v>2</v>
      </c>
      <c r="L36" s="215">
        <f>B11*3</f>
        <v>3</v>
      </c>
      <c r="M36" s="215">
        <f>B11*2</f>
        <v>2</v>
      </c>
      <c r="N36" s="218">
        <f t="shared" si="7"/>
        <v>30</v>
      </c>
      <c r="O36" s="219"/>
      <c r="P36" s="156"/>
      <c r="Q36" s="205" t="s">
        <v>110</v>
      </c>
      <c r="R36" s="193"/>
      <c r="S36" s="206"/>
      <c r="T36" s="207"/>
      <c r="U36" s="182">
        <f>M27+N27+F32</f>
        <v>2</v>
      </c>
      <c r="V36" s="183"/>
      <c r="W36" s="219"/>
      <c r="X36" s="156"/>
      <c r="Y36" s="156"/>
      <c r="Z36" s="156"/>
      <c r="AA36"/>
    </row>
    <row r="37" spans="1:27" s="220" customFormat="1" ht="12" customHeight="1">
      <c r="A37" s="197"/>
      <c r="B37" s="211" t="s">
        <v>39</v>
      </c>
      <c r="C37" s="212"/>
      <c r="D37" s="213">
        <f>B12*5</f>
        <v>5</v>
      </c>
      <c r="E37" s="214">
        <f>B12*4</f>
        <v>4</v>
      </c>
      <c r="F37" s="215">
        <f>B12*4</f>
        <v>4</v>
      </c>
      <c r="G37" s="215">
        <f>B12*2</f>
        <v>2</v>
      </c>
      <c r="H37" s="216"/>
      <c r="I37" s="213">
        <f>B12*6</f>
        <v>6</v>
      </c>
      <c r="J37" s="213">
        <f>B12*2</f>
        <v>2</v>
      </c>
      <c r="K37" s="215">
        <f>B12*3</f>
        <v>3</v>
      </c>
      <c r="L37" s="215">
        <f>B12*4</f>
        <v>4</v>
      </c>
      <c r="M37" s="215">
        <f>B12*2</f>
        <v>2</v>
      </c>
      <c r="N37" s="218">
        <f t="shared" si="7"/>
        <v>32</v>
      </c>
      <c r="O37" s="156"/>
      <c r="P37" s="219"/>
      <c r="Q37" s="219"/>
      <c r="R37" s="219"/>
      <c r="S37" s="219"/>
      <c r="T37" s="219"/>
      <c r="U37" s="219"/>
      <c r="V37" s="219"/>
      <c r="W37" s="219"/>
      <c r="X37" s="156"/>
      <c r="Y37" s="156"/>
      <c r="Z37" s="156"/>
      <c r="AA37"/>
    </row>
    <row r="38" spans="1:27" s="220" customFormat="1" ht="12" customHeight="1">
      <c r="A38" s="197"/>
      <c r="B38" s="211" t="s">
        <v>40</v>
      </c>
      <c r="C38" s="212"/>
      <c r="D38" s="213">
        <f>B13*5</f>
        <v>5</v>
      </c>
      <c r="E38" s="214">
        <f>B13*4</f>
        <v>4</v>
      </c>
      <c r="F38" s="215">
        <f>B13*4</f>
        <v>4</v>
      </c>
      <c r="G38" s="215">
        <f>B13*2</f>
        <v>2</v>
      </c>
      <c r="H38" s="216"/>
      <c r="I38" s="213">
        <f>B13*6</f>
        <v>6</v>
      </c>
      <c r="J38" s="213">
        <f>B13*2</f>
        <v>2</v>
      </c>
      <c r="K38" s="215">
        <f>B13*3</f>
        <v>3</v>
      </c>
      <c r="L38" s="215">
        <f>B13*4</f>
        <v>4</v>
      </c>
      <c r="M38" s="215">
        <f>B13*2</f>
        <v>2</v>
      </c>
      <c r="N38" s="218">
        <f t="shared" si="7"/>
        <v>32</v>
      </c>
      <c r="O38" s="219"/>
      <c r="P38" s="219"/>
      <c r="Q38" s="219"/>
      <c r="R38" s="219"/>
      <c r="S38" s="219"/>
      <c r="T38" s="219"/>
      <c r="U38" s="219"/>
      <c r="V38" s="219"/>
      <c r="W38" s="219"/>
      <c r="X38" s="156"/>
      <c r="Y38" s="156"/>
      <c r="Z38" s="156"/>
      <c r="AA38"/>
    </row>
    <row r="39" spans="1:27" s="220" customFormat="1" ht="13.5" customHeight="1">
      <c r="A39" s="197"/>
      <c r="B39" s="221" t="s">
        <v>111</v>
      </c>
      <c r="C39" s="221"/>
      <c r="D39" s="222">
        <f>SUM(D35:D38)</f>
        <v>22</v>
      </c>
      <c r="E39" s="222">
        <f t="shared" ref="E39:L39" si="8">SUM(E34:E38)</f>
        <v>16</v>
      </c>
      <c r="F39" s="223">
        <f t="shared" si="8"/>
        <v>18</v>
      </c>
      <c r="G39" s="223">
        <f t="shared" si="8"/>
        <v>8</v>
      </c>
      <c r="H39" s="216"/>
      <c r="I39" s="222">
        <f t="shared" si="8"/>
        <v>24</v>
      </c>
      <c r="J39" s="222">
        <f t="shared" si="8"/>
        <v>4</v>
      </c>
      <c r="K39" s="223">
        <f t="shared" si="8"/>
        <v>10</v>
      </c>
      <c r="L39" s="223">
        <f t="shared" si="8"/>
        <v>14</v>
      </c>
      <c r="M39" s="223">
        <f>SUM(M34:M38)</f>
        <v>8</v>
      </c>
      <c r="N39" s="218">
        <f>SUM(D39:M39)</f>
        <v>124</v>
      </c>
      <c r="O39" s="156"/>
      <c r="P39" s="224" t="s">
        <v>112</v>
      </c>
      <c r="Q39" s="224"/>
      <c r="R39" s="224"/>
      <c r="S39" s="224"/>
      <c r="T39" s="225" t="s">
        <v>62</v>
      </c>
      <c r="U39" s="226"/>
      <c r="V39" s="227" t="s">
        <v>73</v>
      </c>
      <c r="W39" s="227"/>
      <c r="X39" s="156"/>
      <c r="Y39" s="156"/>
      <c r="Z39" s="156"/>
      <c r="AA39"/>
    </row>
    <row r="40" spans="1:27" s="220" customFormat="1" ht="13.5" customHeight="1">
      <c r="A40" s="197"/>
      <c r="B40" s="221" t="s">
        <v>113</v>
      </c>
      <c r="C40" s="221"/>
      <c r="D40" s="222">
        <f>IF(MOD(D39,22)&gt;6,1+(D39-MOD(D39,22))/22,(D39-MOD(D39,22))/22)</f>
        <v>1</v>
      </c>
      <c r="E40" s="222">
        <f>IF(MOD(E39,22)&gt;6,1+(E39-MOD(E39,22))/22,(E39-MOD(E39,22))/22)</f>
        <v>1</v>
      </c>
      <c r="F40" s="222">
        <f t="shared" ref="F40:L40" si="9">IF(MOD(F39,22)&gt;6,1+(F39-MOD(F39,22))/22,(F39-MOD(F39,22))/22)</f>
        <v>1</v>
      </c>
      <c r="G40" s="222">
        <f t="shared" si="9"/>
        <v>1</v>
      </c>
      <c r="H40" s="216"/>
      <c r="I40" s="222">
        <f t="shared" si="9"/>
        <v>1</v>
      </c>
      <c r="J40" s="222">
        <f t="shared" si="9"/>
        <v>0</v>
      </c>
      <c r="K40" s="222">
        <f t="shared" si="9"/>
        <v>1</v>
      </c>
      <c r="L40" s="222">
        <f t="shared" si="9"/>
        <v>1</v>
      </c>
      <c r="M40" s="222">
        <f>IF(MOD(M39,22)&gt;6,1+(M39-MOD(M39,18))/18,(M39-MOD(M39,18))/18)</f>
        <v>1</v>
      </c>
      <c r="N40" s="218">
        <f t="shared" si="7"/>
        <v>8</v>
      </c>
      <c r="O40" s="156"/>
      <c r="P40" s="224"/>
      <c r="Q40" s="224"/>
      <c r="R40" s="224"/>
      <c r="S40" s="224"/>
      <c r="T40" s="228"/>
      <c r="U40" s="229"/>
      <c r="V40" s="227"/>
      <c r="W40" s="227"/>
      <c r="X40" s="156"/>
      <c r="Y40" s="156"/>
      <c r="Z40" s="156"/>
      <c r="AA40"/>
    </row>
    <row r="41" spans="1:27" s="220" customFormat="1" ht="13.5" customHeight="1">
      <c r="A41" s="197"/>
      <c r="B41" s="230" t="s">
        <v>114</v>
      </c>
      <c r="C41" s="230"/>
      <c r="D41" s="231">
        <f>+Q17-(D40)</f>
        <v>1</v>
      </c>
      <c r="E41" s="231">
        <f>+Q18-(E40)</f>
        <v>-1</v>
      </c>
      <c r="F41" s="232">
        <f>$Q19-F40</f>
        <v>0</v>
      </c>
      <c r="G41" s="232">
        <f>$Q20-G40</f>
        <v>0</v>
      </c>
      <c r="H41" s="216"/>
      <c r="I41" s="231">
        <f>Q22-(I40)</f>
        <v>0</v>
      </c>
      <c r="J41" s="231">
        <f>Q23-(J40)</f>
        <v>0</v>
      </c>
      <c r="K41" s="232">
        <f>Q24-K40</f>
        <v>-1</v>
      </c>
      <c r="L41" s="232">
        <f>Q25-L40</f>
        <v>-1</v>
      </c>
      <c r="M41" s="232">
        <f>Q26-M40</f>
        <v>-1</v>
      </c>
      <c r="N41" s="218">
        <f t="shared" si="7"/>
        <v>-3</v>
      </c>
      <c r="O41" s="156"/>
      <c r="P41" s="224" t="s">
        <v>115</v>
      </c>
      <c r="Q41" s="224"/>
      <c r="R41" s="224"/>
      <c r="S41" s="224"/>
      <c r="T41" s="233">
        <f>D57+E57+H57+L57</f>
        <v>52</v>
      </c>
      <c r="U41" s="233"/>
      <c r="V41" s="233">
        <f>I57+J57+K57</f>
        <v>38</v>
      </c>
      <c r="W41" s="233"/>
      <c r="X41" s="156"/>
      <c r="Y41" s="156"/>
      <c r="Z41" s="156"/>
      <c r="AA41"/>
    </row>
    <row r="42" spans="1:27" s="67" customFormat="1" ht="11.25" customHeight="1">
      <c r="A42" s="197" t="s">
        <v>116</v>
      </c>
      <c r="B42" s="211" t="s">
        <v>41</v>
      </c>
      <c r="C42" s="212"/>
      <c r="D42" s="215">
        <f>B14*4</f>
        <v>0</v>
      </c>
      <c r="E42" s="215">
        <f>B14*9</f>
        <v>0</v>
      </c>
      <c r="F42" s="215">
        <f>B14*2</f>
        <v>0</v>
      </c>
      <c r="G42" s="215">
        <f>B14*2</f>
        <v>0</v>
      </c>
      <c r="H42" s="215">
        <f>B14*3</f>
        <v>0</v>
      </c>
      <c r="I42" s="215">
        <f>B14*2</f>
        <v>0</v>
      </c>
      <c r="J42" s="215">
        <f>B14*2</f>
        <v>0</v>
      </c>
      <c r="K42" s="215">
        <f>B14*2</f>
        <v>0</v>
      </c>
      <c r="L42" s="215">
        <f>B14*3</f>
        <v>0</v>
      </c>
      <c r="M42" s="215">
        <f t="shared" ref="M42:M53" si="10">B14*2</f>
        <v>0</v>
      </c>
      <c r="N42" s="218">
        <f t="shared" si="7"/>
        <v>0</v>
      </c>
      <c r="O42" s="177"/>
      <c r="P42" s="224"/>
      <c r="Q42" s="224"/>
      <c r="R42" s="224"/>
      <c r="S42" s="224"/>
      <c r="T42" s="233"/>
      <c r="U42" s="233"/>
      <c r="V42" s="233"/>
      <c r="W42" s="233"/>
      <c r="X42" s="177"/>
      <c r="Y42" s="177"/>
      <c r="Z42" s="177"/>
    </row>
    <row r="43" spans="1:27" s="67" customFormat="1" ht="11.25" customHeight="1">
      <c r="A43" s="197"/>
      <c r="B43" s="211" t="s">
        <v>49</v>
      </c>
      <c r="C43" s="212"/>
      <c r="D43" s="215">
        <f>B15*5</f>
        <v>0</v>
      </c>
      <c r="E43" s="215">
        <f>B15*2</f>
        <v>0</v>
      </c>
      <c r="F43" s="215">
        <f>B15*5</f>
        <v>0</v>
      </c>
      <c r="G43" s="215">
        <f>B15*3</f>
        <v>0</v>
      </c>
      <c r="H43" s="215">
        <f>B15*2</f>
        <v>0</v>
      </c>
      <c r="I43" s="215">
        <f>B15*3</f>
        <v>0</v>
      </c>
      <c r="J43" s="215">
        <f>B15*2</f>
        <v>0</v>
      </c>
      <c r="K43" s="215">
        <f>B15*2</f>
        <v>0</v>
      </c>
      <c r="L43" s="215">
        <f>B15*5</f>
        <v>0</v>
      </c>
      <c r="M43" s="215">
        <f t="shared" si="10"/>
        <v>0</v>
      </c>
      <c r="N43" s="218">
        <f t="shared" si="7"/>
        <v>0</v>
      </c>
      <c r="O43" s="177"/>
      <c r="P43" s="234" t="s">
        <v>117</v>
      </c>
      <c r="Q43" s="234"/>
      <c r="R43" s="234"/>
      <c r="S43" s="234"/>
      <c r="T43" s="233">
        <f>D58+E58+H58+L58</f>
        <v>3</v>
      </c>
      <c r="U43" s="233"/>
      <c r="V43" s="233">
        <f>I58+J58+K58</f>
        <v>2</v>
      </c>
      <c r="W43" s="233"/>
      <c r="X43" s="177"/>
      <c r="Y43" s="177"/>
      <c r="Z43" s="177"/>
    </row>
    <row r="44" spans="1:27" s="67" customFormat="1" ht="11.25" customHeight="1">
      <c r="A44" s="197"/>
      <c r="B44" s="211" t="s">
        <v>55</v>
      </c>
      <c r="C44" s="212"/>
      <c r="D44" s="215">
        <f>B16*3</f>
        <v>0</v>
      </c>
      <c r="E44" s="215">
        <f>B16*2</f>
        <v>0</v>
      </c>
      <c r="F44" s="215">
        <f>B16*3</f>
        <v>0</v>
      </c>
      <c r="G44" s="215">
        <f>B16*2</f>
        <v>0</v>
      </c>
      <c r="H44" s="215">
        <f>B16*2</f>
        <v>0</v>
      </c>
      <c r="I44" s="215">
        <f>B16*4</f>
        <v>0</v>
      </c>
      <c r="J44" s="215">
        <f>B16*5</f>
        <v>0</v>
      </c>
      <c r="K44" s="215">
        <f>B16*5</f>
        <v>0</v>
      </c>
      <c r="L44" s="215">
        <f>B16*3</f>
        <v>0</v>
      </c>
      <c r="M44" s="215">
        <f t="shared" si="10"/>
        <v>0</v>
      </c>
      <c r="N44" s="218">
        <f t="shared" si="7"/>
        <v>0</v>
      </c>
      <c r="O44" s="156"/>
      <c r="P44" s="234"/>
      <c r="Q44" s="234"/>
      <c r="R44" s="234"/>
      <c r="S44" s="234"/>
      <c r="T44" s="233"/>
      <c r="U44" s="233"/>
      <c r="V44" s="233"/>
      <c r="W44" s="233"/>
      <c r="X44" s="177"/>
      <c r="Y44" s="177"/>
      <c r="Z44" s="177"/>
    </row>
    <row r="45" spans="1:27" s="67" customFormat="1" ht="11.25" customHeight="1">
      <c r="A45" s="197"/>
      <c r="B45" s="211" t="s">
        <v>60</v>
      </c>
      <c r="C45" s="212"/>
      <c r="D45" s="215">
        <f>B17*3</f>
        <v>0</v>
      </c>
      <c r="E45" s="215">
        <f>B17*2</f>
        <v>0</v>
      </c>
      <c r="F45" s="215">
        <f>B17*3</f>
        <v>0</v>
      </c>
      <c r="G45" s="215">
        <f>B17*2</f>
        <v>0</v>
      </c>
      <c r="H45" s="215">
        <f>B17*2</f>
        <v>0</v>
      </c>
      <c r="I45" s="215">
        <f>B17*6</f>
        <v>0</v>
      </c>
      <c r="J45" s="215">
        <f>B17*5</f>
        <v>0</v>
      </c>
      <c r="K45" s="215">
        <f>B17*3</f>
        <v>0</v>
      </c>
      <c r="L45" s="215">
        <f>B17*3</f>
        <v>0</v>
      </c>
      <c r="M45" s="215">
        <f t="shared" si="10"/>
        <v>0</v>
      </c>
      <c r="N45" s="218">
        <f t="shared" si="7"/>
        <v>0</v>
      </c>
      <c r="O45" s="156"/>
      <c r="P45" s="234" t="s">
        <v>118</v>
      </c>
      <c r="Q45" s="234"/>
      <c r="R45" s="234"/>
      <c r="S45" s="234"/>
      <c r="T45" s="233">
        <f>D61+E61+H61+L61</f>
        <v>0</v>
      </c>
      <c r="U45" s="233"/>
      <c r="V45" s="233">
        <f>I61+J61+K61</f>
        <v>-1</v>
      </c>
      <c r="W45" s="233"/>
      <c r="X45" s="177"/>
      <c r="Y45" s="177"/>
      <c r="Z45" s="177"/>
    </row>
    <row r="46" spans="1:27" s="67" customFormat="1" ht="11.25" customHeight="1">
      <c r="A46" s="197"/>
      <c r="B46" s="211" t="s">
        <v>63</v>
      </c>
      <c r="C46" s="212"/>
      <c r="D46" s="215">
        <f>B18*5</f>
        <v>0</v>
      </c>
      <c r="E46" s="215">
        <f>B18*7</f>
        <v>0</v>
      </c>
      <c r="F46" s="215">
        <f>B18*2</f>
        <v>0</v>
      </c>
      <c r="G46" s="215">
        <f>B18*2</f>
        <v>0</v>
      </c>
      <c r="H46" s="215">
        <f>B18*4</f>
        <v>0</v>
      </c>
      <c r="I46" s="215">
        <f>B18*2</f>
        <v>0</v>
      </c>
      <c r="J46" s="215">
        <f>B18*2</f>
        <v>0</v>
      </c>
      <c r="K46" s="215">
        <f>B18*2</f>
        <v>0</v>
      </c>
      <c r="L46" s="215">
        <f>B18*5</f>
        <v>0</v>
      </c>
      <c r="M46" s="215">
        <f t="shared" si="10"/>
        <v>0</v>
      </c>
      <c r="N46" s="218">
        <f t="shared" si="7"/>
        <v>0</v>
      </c>
      <c r="O46" s="156"/>
      <c r="P46" s="234"/>
      <c r="Q46" s="234"/>
      <c r="R46" s="234"/>
      <c r="S46" s="234"/>
      <c r="T46" s="233"/>
      <c r="U46" s="233"/>
      <c r="V46" s="233"/>
      <c r="W46" s="233"/>
      <c r="X46" s="177"/>
      <c r="Y46" s="177"/>
      <c r="Z46" s="177"/>
    </row>
    <row r="47" spans="1:27" s="67" customFormat="1" ht="11.25" customHeight="1">
      <c r="A47" s="197"/>
      <c r="B47" s="211" t="s">
        <v>65</v>
      </c>
      <c r="C47" s="212"/>
      <c r="D47" s="215">
        <f>B19*5</f>
        <v>0</v>
      </c>
      <c r="E47" s="215">
        <f>B19*2</f>
        <v>0</v>
      </c>
      <c r="F47" s="215">
        <f>B19*5</f>
        <v>0</v>
      </c>
      <c r="G47" s="215">
        <f>B19*3</f>
        <v>0</v>
      </c>
      <c r="H47" s="215">
        <f>B19*4</f>
        <v>0</v>
      </c>
      <c r="I47" s="215">
        <f>B19*2</f>
        <v>0</v>
      </c>
      <c r="J47" s="215">
        <f>B19*2</f>
        <v>0</v>
      </c>
      <c r="K47" s="215">
        <f>B19*2</f>
        <v>0</v>
      </c>
      <c r="L47" s="215">
        <f>B19*5</f>
        <v>0</v>
      </c>
      <c r="M47" s="215">
        <f t="shared" si="10"/>
        <v>0</v>
      </c>
      <c r="N47" s="218">
        <f t="shared" si="7"/>
        <v>0</v>
      </c>
      <c r="O47" s="156"/>
      <c r="P47" s="234" t="s">
        <v>48</v>
      </c>
      <c r="Q47" s="234"/>
      <c r="R47" s="234"/>
      <c r="S47" s="234"/>
      <c r="T47" s="233">
        <f>IF(T41=0,0,T41/T43)</f>
        <v>17.333333333333332</v>
      </c>
      <c r="U47" s="233"/>
      <c r="V47" s="233">
        <f>IF(V41=0,0,V41/V43)</f>
        <v>19</v>
      </c>
      <c r="W47" s="233"/>
      <c r="X47" s="177"/>
      <c r="Y47" s="177"/>
      <c r="Z47" s="177"/>
    </row>
    <row r="48" spans="1:27" s="67" customFormat="1" ht="11.25" customHeight="1">
      <c r="A48" s="197"/>
      <c r="B48" s="211" t="s">
        <v>67</v>
      </c>
      <c r="C48" s="212"/>
      <c r="D48" s="215">
        <f>B20*2</f>
        <v>0</v>
      </c>
      <c r="E48" s="215">
        <f>B20*2</f>
        <v>0</v>
      </c>
      <c r="F48" s="215">
        <f>B20*2</f>
        <v>0</v>
      </c>
      <c r="G48" s="215">
        <f>B20*2</f>
        <v>0</v>
      </c>
      <c r="H48" s="215">
        <f>B20*2</f>
        <v>0</v>
      </c>
      <c r="I48" s="215">
        <f>B20*5</f>
        <v>0</v>
      </c>
      <c r="J48" s="215">
        <f>B20*5</f>
        <v>0</v>
      </c>
      <c r="K48" s="215">
        <f>B20*6</f>
        <v>0</v>
      </c>
      <c r="L48" s="215">
        <f>B20*3</f>
        <v>0</v>
      </c>
      <c r="M48" s="215">
        <f t="shared" si="10"/>
        <v>0</v>
      </c>
      <c r="N48" s="218">
        <f t="shared" si="7"/>
        <v>0</v>
      </c>
      <c r="O48" s="156"/>
      <c r="P48" s="234"/>
      <c r="Q48" s="234"/>
      <c r="R48" s="234"/>
      <c r="S48" s="234"/>
      <c r="T48" s="233"/>
      <c r="U48" s="233"/>
      <c r="V48" s="233"/>
      <c r="W48" s="233"/>
      <c r="X48" s="177"/>
      <c r="Y48" s="177"/>
      <c r="Z48" s="177"/>
    </row>
    <row r="49" spans="1:26" s="67" customFormat="1" ht="11.25" customHeight="1">
      <c r="A49" s="197"/>
      <c r="B49" s="211" t="s">
        <v>69</v>
      </c>
      <c r="C49" s="212"/>
      <c r="D49" s="215">
        <f>B21*2</f>
        <v>0</v>
      </c>
      <c r="E49" s="215">
        <f>B21*2</f>
        <v>0</v>
      </c>
      <c r="F49" s="215">
        <f>B21*2</f>
        <v>0</v>
      </c>
      <c r="G49" s="215">
        <f>B21*2</f>
        <v>0</v>
      </c>
      <c r="H49" s="215">
        <f>B21*2</f>
        <v>0</v>
      </c>
      <c r="I49" s="215">
        <f>B21*7</f>
        <v>0</v>
      </c>
      <c r="J49" s="215">
        <f>B21*6</f>
        <v>0</v>
      </c>
      <c r="K49" s="215">
        <f>B21*3</f>
        <v>0</v>
      </c>
      <c r="L49" s="215">
        <f>B21*3</f>
        <v>0</v>
      </c>
      <c r="M49" s="215">
        <f t="shared" si="10"/>
        <v>0</v>
      </c>
      <c r="N49" s="218">
        <f t="shared" si="7"/>
        <v>0</v>
      </c>
      <c r="O49" s="156"/>
      <c r="P49"/>
      <c r="Q49"/>
      <c r="R49"/>
      <c r="S49"/>
      <c r="T49"/>
      <c r="U49"/>
      <c r="V49"/>
      <c r="W49"/>
      <c r="X49" s="177"/>
      <c r="Y49" s="177"/>
      <c r="Z49" s="177"/>
    </row>
    <row r="50" spans="1:26" s="67" customFormat="1" ht="11.25" customHeight="1">
      <c r="A50" s="197"/>
      <c r="B50" s="211" t="s">
        <v>71</v>
      </c>
      <c r="C50" s="212"/>
      <c r="D50" s="215">
        <f>B22*6</f>
        <v>0</v>
      </c>
      <c r="E50" s="215">
        <f>B22*10</f>
        <v>0</v>
      </c>
      <c r="F50" s="215">
        <f>B22*2</f>
        <v>0</v>
      </c>
      <c r="G50" s="235"/>
      <c r="H50" s="215">
        <f>B22*4</f>
        <v>0</v>
      </c>
      <c r="I50" s="215">
        <f>B22*2</f>
        <v>0</v>
      </c>
      <c r="J50" s="235"/>
      <c r="K50" s="215">
        <f>B22*2</f>
        <v>0</v>
      </c>
      <c r="L50" s="215">
        <f>B22*3</f>
        <v>0</v>
      </c>
      <c r="M50" s="215">
        <f t="shared" si="10"/>
        <v>0</v>
      </c>
      <c r="N50" s="218">
        <f t="shared" si="7"/>
        <v>0</v>
      </c>
      <c r="O50" s="156"/>
      <c r="P50"/>
      <c r="Q50"/>
      <c r="R50"/>
      <c r="S50"/>
      <c r="T50"/>
      <c r="U50"/>
      <c r="V50"/>
      <c r="W50"/>
      <c r="X50" s="177"/>
      <c r="Y50" s="177"/>
      <c r="Z50" s="177"/>
    </row>
    <row r="51" spans="1:26" s="67" customFormat="1" ht="11.25" customHeight="1">
      <c r="A51" s="197"/>
      <c r="B51" s="211" t="s">
        <v>74</v>
      </c>
      <c r="C51" s="212"/>
      <c r="D51" s="215">
        <f>B23*6</f>
        <v>0</v>
      </c>
      <c r="E51" s="215">
        <f>B23*2</f>
        <v>0</v>
      </c>
      <c r="F51" s="215">
        <f>B23*6</f>
        <v>0</v>
      </c>
      <c r="G51" s="215">
        <f>B23*3</f>
        <v>0</v>
      </c>
      <c r="H51" s="215">
        <f>B23*6</f>
        <v>0</v>
      </c>
      <c r="I51" s="215">
        <f>B23*2</f>
        <v>0</v>
      </c>
      <c r="J51" s="235"/>
      <c r="K51" s="235"/>
      <c r="L51" s="215">
        <f>B23*4</f>
        <v>0</v>
      </c>
      <c r="M51" s="215">
        <f t="shared" si="10"/>
        <v>0</v>
      </c>
      <c r="N51" s="218">
        <f t="shared" si="7"/>
        <v>0</v>
      </c>
      <c r="O51" s="156"/>
      <c r="P51"/>
      <c r="Q51"/>
      <c r="R51"/>
      <c r="S51"/>
      <c r="T51"/>
      <c r="U51"/>
      <c r="V51"/>
      <c r="W51"/>
      <c r="X51" s="177"/>
      <c r="Y51" s="177"/>
      <c r="Z51" s="177"/>
    </row>
    <row r="52" spans="1:26" s="67" customFormat="1" ht="11.25" customHeight="1">
      <c r="A52" s="197"/>
      <c r="B52" s="211" t="s">
        <v>76</v>
      </c>
      <c r="C52" s="212"/>
      <c r="D52" s="215">
        <f>B24*3</f>
        <v>0</v>
      </c>
      <c r="E52" s="215">
        <f>B24*2</f>
        <v>0</v>
      </c>
      <c r="F52" s="215">
        <f>B24*3</f>
        <v>0</v>
      </c>
      <c r="G52" s="215">
        <f>B24*2</f>
        <v>0</v>
      </c>
      <c r="H52" s="235"/>
      <c r="I52" s="215">
        <f>B24*5</f>
        <v>0</v>
      </c>
      <c r="J52" s="215">
        <f>B24*7</f>
        <v>0</v>
      </c>
      <c r="K52" s="215">
        <f>B24*7</f>
        <v>0</v>
      </c>
      <c r="L52" s="235"/>
      <c r="M52" s="215">
        <f t="shared" si="10"/>
        <v>0</v>
      </c>
      <c r="N52" s="218">
        <f t="shared" si="7"/>
        <v>0</v>
      </c>
      <c r="O52" s="156"/>
      <c r="P52"/>
      <c r="Q52"/>
      <c r="R52"/>
      <c r="S52"/>
      <c r="T52"/>
      <c r="U52"/>
      <c r="V52"/>
      <c r="W52"/>
      <c r="X52" s="156"/>
      <c r="Y52" s="177"/>
      <c r="Z52" s="177"/>
    </row>
    <row r="53" spans="1:26" s="67" customFormat="1" ht="11.25" customHeight="1">
      <c r="A53" s="197"/>
      <c r="B53" s="211" t="s">
        <v>78</v>
      </c>
      <c r="C53" s="212"/>
      <c r="D53" s="215">
        <f>B25*3</f>
        <v>0</v>
      </c>
      <c r="E53" s="215">
        <f>B25*2</f>
        <v>0</v>
      </c>
      <c r="F53" s="215">
        <f>B25*3</f>
        <v>0</v>
      </c>
      <c r="G53" s="215">
        <f>B25*2</f>
        <v>0</v>
      </c>
      <c r="H53" s="235"/>
      <c r="I53" s="215">
        <f>B25*8</f>
        <v>0</v>
      </c>
      <c r="J53" s="215">
        <f>B25*7</f>
        <v>0</v>
      </c>
      <c r="K53" s="215">
        <f>B25*4</f>
        <v>0</v>
      </c>
      <c r="L53" s="235"/>
      <c r="M53" s="215">
        <f t="shared" si="10"/>
        <v>0</v>
      </c>
      <c r="N53" s="218">
        <f t="shared" si="7"/>
        <v>0</v>
      </c>
      <c r="O53" s="156"/>
      <c r="P53"/>
      <c r="Q53"/>
      <c r="R53"/>
      <c r="S53"/>
      <c r="T53"/>
      <c r="U53"/>
      <c r="V53"/>
      <c r="W53"/>
      <c r="X53" s="156"/>
      <c r="Y53" s="177"/>
      <c r="Z53" s="177"/>
    </row>
    <row r="54" spans="1:26" s="67" customFormat="1" ht="12.75" customHeight="1">
      <c r="A54" s="197"/>
      <c r="B54" s="221" t="s">
        <v>111</v>
      </c>
      <c r="C54" s="221"/>
      <c r="D54" s="236">
        <f>SUM(D42:D53)</f>
        <v>0</v>
      </c>
      <c r="E54" s="236">
        <f>SUM(E42:E53)</f>
        <v>0</v>
      </c>
      <c r="F54" s="236">
        <f t="shared" ref="F54:M54" si="11">SUM(F42:F53)</f>
        <v>0</v>
      </c>
      <c r="G54" s="236">
        <f t="shared" si="11"/>
        <v>0</v>
      </c>
      <c r="H54" s="236">
        <f t="shared" si="11"/>
        <v>0</v>
      </c>
      <c r="I54" s="236">
        <f>SUM(I42:I53)</f>
        <v>0</v>
      </c>
      <c r="J54" s="236">
        <f t="shared" si="11"/>
        <v>0</v>
      </c>
      <c r="K54" s="236">
        <f t="shared" si="11"/>
        <v>0</v>
      </c>
      <c r="L54" s="236">
        <f t="shared" si="11"/>
        <v>0</v>
      </c>
      <c r="M54" s="236">
        <f t="shared" si="11"/>
        <v>0</v>
      </c>
      <c r="N54" s="218">
        <f t="shared" si="7"/>
        <v>0</v>
      </c>
      <c r="O54" s="156"/>
      <c r="P54"/>
      <c r="Q54"/>
      <c r="R54"/>
      <c r="S54"/>
      <c r="T54"/>
      <c r="U54"/>
      <c r="V54"/>
      <c r="W54"/>
      <c r="X54" s="177"/>
      <c r="Y54" s="177"/>
      <c r="Z54" s="177"/>
    </row>
    <row r="55" spans="1:26" s="67" customFormat="1" ht="12.75" customHeight="1">
      <c r="A55" s="197"/>
      <c r="B55" s="221" t="s">
        <v>113</v>
      </c>
      <c r="C55" s="221"/>
      <c r="D55" s="236">
        <f>IF(MOD(D54,18)&gt;6,1+(D54-MOD(D54,18))/18,(D54-MOD(D54,18))/18)</f>
        <v>0</v>
      </c>
      <c r="E55" s="236">
        <f>IF(MOD(E54,18)&gt;6,1+(E54-MOD(E54,18))/18,(E54-MOD(E54,18))/18)</f>
        <v>0</v>
      </c>
      <c r="F55" s="236">
        <f t="shared" ref="F55:M55" si="12">IF(MOD(F54,18)&gt;6,1+(F54-MOD(F54,18))/18,(F54-MOD(F54,18))/18)</f>
        <v>0</v>
      </c>
      <c r="G55" s="236">
        <f t="shared" si="12"/>
        <v>0</v>
      </c>
      <c r="H55" s="236">
        <f t="shared" si="12"/>
        <v>0</v>
      </c>
      <c r="I55" s="236">
        <f t="shared" si="12"/>
        <v>0</v>
      </c>
      <c r="J55" s="236">
        <f t="shared" si="12"/>
        <v>0</v>
      </c>
      <c r="K55" s="236">
        <f>IF(MOD(K54,18)&gt;6,1+(K54-MOD(K54,18))/18,(K54-MOD(K54,18))/18)</f>
        <v>0</v>
      </c>
      <c r="L55" s="236">
        <f t="shared" si="12"/>
        <v>0</v>
      </c>
      <c r="M55" s="236">
        <f t="shared" si="12"/>
        <v>0</v>
      </c>
      <c r="N55" s="218">
        <f>SUM(D55:M55)</f>
        <v>0</v>
      </c>
      <c r="O55" s="237"/>
      <c r="P55"/>
      <c r="Q55"/>
      <c r="R55"/>
      <c r="S55"/>
      <c r="T55"/>
      <c r="U55"/>
      <c r="V55"/>
      <c r="W55"/>
      <c r="X55" s="177"/>
      <c r="Y55" s="177"/>
      <c r="Z55" s="177"/>
    </row>
    <row r="56" spans="1:26" s="67" customFormat="1" ht="12.75" customHeight="1">
      <c r="A56" s="197"/>
      <c r="B56" s="230" t="s">
        <v>114</v>
      </c>
      <c r="C56" s="230"/>
      <c r="D56" s="238">
        <f>R17-D55</f>
        <v>0</v>
      </c>
      <c r="E56" s="238">
        <f>R18-E55</f>
        <v>1</v>
      </c>
      <c r="F56" s="238">
        <f>R19-F55</f>
        <v>0</v>
      </c>
      <c r="G56" s="238">
        <f>R20-G55</f>
        <v>0</v>
      </c>
      <c r="H56" s="238">
        <f>R21-H55</f>
        <v>0</v>
      </c>
      <c r="I56" s="238">
        <f>R22-I55</f>
        <v>0</v>
      </c>
      <c r="J56" s="238">
        <f>R23-J55</f>
        <v>0</v>
      </c>
      <c r="K56" s="238">
        <f>R24-K55</f>
        <v>0</v>
      </c>
      <c r="L56" s="238">
        <f>R25-L55</f>
        <v>0</v>
      </c>
      <c r="M56" s="239"/>
      <c r="N56" s="218">
        <f t="shared" si="7"/>
        <v>1</v>
      </c>
      <c r="O56" s="237"/>
      <c r="P56"/>
      <c r="Q56"/>
      <c r="R56"/>
      <c r="S56"/>
      <c r="T56"/>
      <c r="U56"/>
      <c r="V56"/>
      <c r="W56"/>
      <c r="X56" s="177"/>
      <c r="Y56" s="177"/>
      <c r="Z56" s="177"/>
    </row>
    <row r="57" spans="1:26" s="67" customFormat="1" ht="13.5" customHeight="1">
      <c r="A57" s="240" t="s">
        <v>119</v>
      </c>
      <c r="B57" s="240"/>
      <c r="C57" s="240"/>
      <c r="D57" s="241">
        <f t="shared" ref="D57:K57" si="13">SUM(D42:D53,D34:D38)</f>
        <v>22</v>
      </c>
      <c r="E57" s="241">
        <f t="shared" si="13"/>
        <v>16</v>
      </c>
      <c r="F57" s="241">
        <f t="shared" si="13"/>
        <v>18</v>
      </c>
      <c r="G57" s="241">
        <f t="shared" si="13"/>
        <v>8</v>
      </c>
      <c r="H57" s="241">
        <f t="shared" si="13"/>
        <v>0</v>
      </c>
      <c r="I57" s="241">
        <f t="shared" si="13"/>
        <v>24</v>
      </c>
      <c r="J57" s="241">
        <f t="shared" si="13"/>
        <v>4</v>
      </c>
      <c r="K57" s="241">
        <f t="shared" si="13"/>
        <v>10</v>
      </c>
      <c r="L57" s="241">
        <f>SUM(L42:L53,L34:L38)</f>
        <v>14</v>
      </c>
      <c r="M57" s="241">
        <f>SUM(M42:M53,M34:M38)</f>
        <v>8</v>
      </c>
      <c r="N57" s="241">
        <f t="shared" si="7"/>
        <v>124</v>
      </c>
      <c r="O57" s="237"/>
      <c r="P57"/>
      <c r="Q57"/>
      <c r="R57"/>
      <c r="S57"/>
      <c r="T57"/>
      <c r="U57"/>
      <c r="V57"/>
      <c r="W57"/>
      <c r="X57" s="177"/>
      <c r="Y57" s="177"/>
      <c r="Z57" s="177"/>
    </row>
    <row r="58" spans="1:26" s="67" customFormat="1" ht="13.5" customHeight="1">
      <c r="A58" s="240" t="s">
        <v>120</v>
      </c>
      <c r="B58" s="240"/>
      <c r="C58" s="240"/>
      <c r="D58" s="241">
        <f t="shared" ref="D58:M58" si="14">IF(MOD(D57,20)&gt;6,1+(D57-MOD(D57,20))/20,(D57-MOD(D57,20))/20)</f>
        <v>1</v>
      </c>
      <c r="E58" s="241">
        <f t="shared" si="14"/>
        <v>1</v>
      </c>
      <c r="F58" s="241">
        <f t="shared" si="14"/>
        <v>1</v>
      </c>
      <c r="G58" s="241">
        <f t="shared" si="14"/>
        <v>1</v>
      </c>
      <c r="H58" s="241">
        <f t="shared" si="14"/>
        <v>0</v>
      </c>
      <c r="I58" s="241">
        <f t="shared" si="14"/>
        <v>1</v>
      </c>
      <c r="J58" s="241">
        <f t="shared" si="14"/>
        <v>0</v>
      </c>
      <c r="K58" s="241">
        <f t="shared" si="14"/>
        <v>1</v>
      </c>
      <c r="L58" s="241">
        <f t="shared" si="14"/>
        <v>1</v>
      </c>
      <c r="M58" s="241">
        <f t="shared" si="14"/>
        <v>1</v>
      </c>
      <c r="N58" s="241">
        <f t="shared" si="7"/>
        <v>8</v>
      </c>
      <c r="O58" s="237"/>
      <c r="P58"/>
      <c r="Q58"/>
      <c r="R58"/>
      <c r="S58"/>
      <c r="T58"/>
      <c r="U58"/>
      <c r="V58"/>
      <c r="W58"/>
      <c r="X58" s="177"/>
      <c r="Y58" s="177"/>
      <c r="Z58" s="177"/>
    </row>
    <row r="59" spans="1:26" s="67" customFormat="1" ht="13.5" customHeight="1">
      <c r="A59" s="242" t="s">
        <v>121</v>
      </c>
      <c r="B59" s="242"/>
      <c r="C59" s="242"/>
      <c r="D59" s="243">
        <f>SUM(I17:N17,P17)</f>
        <v>2</v>
      </c>
      <c r="E59" s="243">
        <f>SUM(I18:N18,P18)</f>
        <v>1</v>
      </c>
      <c r="F59" s="243">
        <f>SUM(I19:N19,P19)</f>
        <v>1</v>
      </c>
      <c r="G59" s="243">
        <f>SUM(I20:N20,P20)</f>
        <v>1</v>
      </c>
      <c r="H59" s="243">
        <f>SUM(I21:N21,P21)</f>
        <v>0</v>
      </c>
      <c r="I59" s="243">
        <f>SUM(I22:N22,P22)</f>
        <v>1</v>
      </c>
      <c r="J59" s="243">
        <f>SUM(I23:N23,P23)</f>
        <v>0</v>
      </c>
      <c r="K59" s="243">
        <f>SUM(I24:N24,P24)</f>
        <v>0</v>
      </c>
      <c r="L59" s="243">
        <f>SUM(I25:N25,P25)</f>
        <v>0</v>
      </c>
      <c r="M59" s="243">
        <f>SUM(I26:N26,P26)</f>
        <v>0</v>
      </c>
      <c r="N59" s="243">
        <f t="shared" si="7"/>
        <v>6</v>
      </c>
      <c r="O59" s="237"/>
      <c r="P59" s="177"/>
      <c r="Q59" s="177"/>
      <c r="R59" s="156"/>
      <c r="S59" s="156"/>
      <c r="T59" s="156"/>
      <c r="U59" s="156"/>
      <c r="V59" s="156"/>
      <c r="W59" s="156"/>
      <c r="X59" s="177"/>
      <c r="Y59" s="177"/>
      <c r="Z59" s="177"/>
    </row>
    <row r="60" spans="1:26" s="67" customFormat="1" ht="13.5" customHeight="1">
      <c r="A60" s="244" t="s">
        <v>122</v>
      </c>
      <c r="B60" s="244"/>
      <c r="C60" s="244"/>
      <c r="D60" s="245">
        <f>S17</f>
        <v>2</v>
      </c>
      <c r="E60" s="245">
        <f>S18</f>
        <v>1</v>
      </c>
      <c r="F60" s="245">
        <f>S19</f>
        <v>1</v>
      </c>
      <c r="G60" s="245">
        <f>S20</f>
        <v>1</v>
      </c>
      <c r="H60" s="245">
        <f>S21</f>
        <v>0</v>
      </c>
      <c r="I60" s="245">
        <f>S22</f>
        <v>1</v>
      </c>
      <c r="J60" s="245">
        <f>S23</f>
        <v>0</v>
      </c>
      <c r="K60" s="245">
        <f>S24</f>
        <v>0</v>
      </c>
      <c r="L60" s="245">
        <f>S25</f>
        <v>0</v>
      </c>
      <c r="M60" s="245">
        <f>S26</f>
        <v>0</v>
      </c>
      <c r="N60" s="245">
        <f t="shared" si="7"/>
        <v>6</v>
      </c>
      <c r="O60" s="237"/>
      <c r="P60" s="177"/>
      <c r="Q60" s="177"/>
      <c r="R60" s="156"/>
      <c r="S60" s="156"/>
      <c r="T60" s="156"/>
      <c r="U60" s="156"/>
      <c r="V60" s="156"/>
      <c r="W60" s="156"/>
      <c r="X60" s="177"/>
      <c r="Y60" s="177"/>
      <c r="Z60" s="177"/>
    </row>
    <row r="61" spans="1:26" s="67" customFormat="1" ht="13.5" customHeight="1">
      <c r="A61" s="246" t="s">
        <v>123</v>
      </c>
      <c r="B61" s="247"/>
      <c r="C61" s="247"/>
      <c r="D61" s="248">
        <f>D59-D58</f>
        <v>1</v>
      </c>
      <c r="E61" s="248">
        <f t="shared" ref="E61:M61" si="15">E59-E58</f>
        <v>0</v>
      </c>
      <c r="F61" s="248">
        <f t="shared" si="15"/>
        <v>0</v>
      </c>
      <c r="G61" s="248">
        <f t="shared" si="15"/>
        <v>0</v>
      </c>
      <c r="H61" s="248">
        <f t="shared" si="15"/>
        <v>0</v>
      </c>
      <c r="I61" s="248">
        <f>I59-I58</f>
        <v>0</v>
      </c>
      <c r="J61" s="248">
        <f t="shared" si="15"/>
        <v>0</v>
      </c>
      <c r="K61" s="248">
        <f t="shared" si="15"/>
        <v>-1</v>
      </c>
      <c r="L61" s="248">
        <f t="shared" si="15"/>
        <v>-1</v>
      </c>
      <c r="M61" s="248">
        <f t="shared" si="15"/>
        <v>-1</v>
      </c>
      <c r="N61" s="249">
        <f t="shared" si="7"/>
        <v>-2</v>
      </c>
      <c r="O61" s="237"/>
      <c r="P61" s="156"/>
      <c r="Q61" s="156"/>
      <c r="R61" s="156"/>
      <c r="S61" s="156"/>
      <c r="T61" s="156"/>
      <c r="U61" s="156"/>
      <c r="V61" s="156"/>
      <c r="W61" s="177"/>
      <c r="X61" s="177"/>
      <c r="Y61" s="177"/>
      <c r="Z61" s="177"/>
    </row>
    <row r="62" spans="1:26" s="67" customFormat="1" ht="13.5" customHeight="1">
      <c r="A62" s="250" t="s">
        <v>124</v>
      </c>
      <c r="B62" s="250"/>
      <c r="C62" s="250"/>
      <c r="D62" s="251">
        <f>D61+O17</f>
        <v>1</v>
      </c>
      <c r="E62" s="251">
        <f>E61+O18</f>
        <v>0</v>
      </c>
      <c r="F62" s="251">
        <f>F61+O19</f>
        <v>0</v>
      </c>
      <c r="G62" s="251">
        <f>G61+O20</f>
        <v>0</v>
      </c>
      <c r="H62" s="251">
        <f>H61+O21</f>
        <v>0</v>
      </c>
      <c r="I62" s="251">
        <f>I61+O22</f>
        <v>0</v>
      </c>
      <c r="J62" s="251">
        <f>J61+O23</f>
        <v>0</v>
      </c>
      <c r="K62" s="251">
        <f>K61+O24</f>
        <v>-1</v>
      </c>
      <c r="L62" s="251">
        <f>L61+O25</f>
        <v>-1</v>
      </c>
      <c r="M62" s="251">
        <f>M61+O26</f>
        <v>-1</v>
      </c>
      <c r="N62" s="251">
        <f t="shared" si="7"/>
        <v>-2</v>
      </c>
      <c r="O62" s="237"/>
      <c r="P62" s="156"/>
      <c r="Q62" s="156"/>
      <c r="R62" s="156"/>
      <c r="S62" s="156"/>
      <c r="T62" s="156"/>
      <c r="U62" s="156"/>
      <c r="V62" s="156"/>
      <c r="W62" s="177"/>
      <c r="X62" s="177"/>
      <c r="Y62" s="177"/>
      <c r="Z62" s="177"/>
    </row>
    <row r="63" spans="1:26" s="67" customFormat="1" ht="12.75" customHeight="1">
      <c r="A63" s="177"/>
      <c r="B63" s="252"/>
      <c r="C63" s="252"/>
      <c r="D63" s="253" t="s">
        <v>61</v>
      </c>
      <c r="E63" s="254" t="s">
        <v>125</v>
      </c>
      <c r="F63" s="253" t="s">
        <v>66</v>
      </c>
      <c r="G63" s="253" t="s">
        <v>68</v>
      </c>
      <c r="H63" s="254" t="s">
        <v>108</v>
      </c>
      <c r="I63" s="253" t="s">
        <v>72</v>
      </c>
      <c r="J63" s="253" t="s">
        <v>75</v>
      </c>
      <c r="K63" s="253" t="s">
        <v>77</v>
      </c>
      <c r="L63" s="253" t="s">
        <v>79</v>
      </c>
      <c r="M63" s="253" t="s">
        <v>81</v>
      </c>
      <c r="N63" s="254" t="s">
        <v>80</v>
      </c>
      <c r="O63" s="23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</row>
    <row r="64" spans="1:26" s="67" customFormat="1" ht="12.75" customHeight="1">
      <c r="A64" s="255"/>
      <c r="D64" s="66"/>
      <c r="I64" s="66"/>
      <c r="J64" s="66"/>
      <c r="K64" s="66"/>
    </row>
    <row r="65" spans="1:26" s="261" customFormat="1" ht="27" customHeight="1">
      <c r="A65" s="256" t="s">
        <v>126</v>
      </c>
      <c r="B65" s="257"/>
      <c r="C65" s="257"/>
      <c r="D65" s="257"/>
      <c r="E65" s="257"/>
      <c r="F65" s="122"/>
      <c r="G65" s="258"/>
      <c r="H65" s="258"/>
      <c r="I65" s="258"/>
      <c r="J65" s="258"/>
      <c r="K65" s="122"/>
      <c r="L65" s="122"/>
      <c r="M65" s="259"/>
      <c r="N65" s="260"/>
      <c r="S65" s="262" t="s">
        <v>127</v>
      </c>
      <c r="W65" s="67"/>
    </row>
    <row r="66" spans="1:26" s="276" customFormat="1" ht="27" customHeight="1">
      <c r="A66" s="263" t="s">
        <v>128</v>
      </c>
      <c r="B66" s="264"/>
      <c r="C66" s="264"/>
      <c r="D66" s="264"/>
      <c r="E66" s="264"/>
      <c r="F66" s="265"/>
      <c r="G66" s="266" t="s">
        <v>129</v>
      </c>
      <c r="H66" s="267"/>
      <c r="I66" s="268" t="s">
        <v>130</v>
      </c>
      <c r="J66" s="269"/>
      <c r="K66" s="268" t="s">
        <v>131</v>
      </c>
      <c r="L66" s="270"/>
      <c r="M66" s="271" t="s">
        <v>132</v>
      </c>
      <c r="N66" s="272"/>
      <c r="O66" s="273" t="s">
        <v>133</v>
      </c>
      <c r="P66" s="274"/>
      <c r="Q66" s="274"/>
      <c r="R66" s="274"/>
      <c r="S66" s="275"/>
      <c r="T66" s="83"/>
      <c r="W66" s="67"/>
    </row>
    <row r="67" spans="1:26" s="290" customFormat="1" ht="29.25" customHeight="1">
      <c r="A67" s="277" t="s">
        <v>134</v>
      </c>
      <c r="B67" s="278"/>
      <c r="C67" s="279"/>
      <c r="D67" s="279"/>
      <c r="E67" s="279"/>
      <c r="F67" s="280"/>
      <c r="G67" s="281" t="s">
        <v>135</v>
      </c>
      <c r="H67" s="282"/>
      <c r="I67" s="281" t="s">
        <v>136</v>
      </c>
      <c r="J67" s="282"/>
      <c r="K67" s="281" t="s">
        <v>137</v>
      </c>
      <c r="L67" s="282"/>
      <c r="M67" s="281" t="s">
        <v>47</v>
      </c>
      <c r="N67" s="282"/>
      <c r="O67" s="283" t="s">
        <v>138</v>
      </c>
      <c r="P67" s="284"/>
      <c r="Q67" s="284"/>
      <c r="R67" s="285"/>
      <c r="S67" s="286"/>
      <c r="T67" s="287" t="s">
        <v>139</v>
      </c>
      <c r="U67" s="288"/>
      <c r="V67" s="289">
        <v>1</v>
      </c>
      <c r="W67" s="261"/>
      <c r="X67"/>
      <c r="Y67"/>
      <c r="Z67"/>
    </row>
    <row r="68" spans="1:26" s="311" customFormat="1" ht="24" customHeight="1">
      <c r="A68" s="291" t="s">
        <v>140</v>
      </c>
      <c r="B68" s="292"/>
      <c r="C68" s="293" t="s">
        <v>141</v>
      </c>
      <c r="D68" s="294"/>
      <c r="E68" s="294"/>
      <c r="F68" s="295"/>
      <c r="G68" s="296"/>
      <c r="H68" s="297"/>
      <c r="I68" s="298">
        <v>3</v>
      </c>
      <c r="J68" s="297"/>
      <c r="K68" s="299"/>
      <c r="L68" s="300"/>
      <c r="M68" s="301">
        <f>SUM(G68:L68)</f>
        <v>3</v>
      </c>
      <c r="N68" s="302"/>
      <c r="O68" s="303"/>
      <c r="P68" s="304"/>
      <c r="Q68" s="305" t="s">
        <v>142</v>
      </c>
      <c r="R68" s="306" t="s">
        <v>143</v>
      </c>
      <c r="S68" s="307"/>
      <c r="T68" s="308" t="s">
        <v>144</v>
      </c>
      <c r="U68" s="309"/>
      <c r="V68" s="309"/>
      <c r="W68" s="309"/>
      <c r="X68" s="310"/>
      <c r="Y68" s="310"/>
    </row>
    <row r="69" spans="1:26" s="318" customFormat="1" ht="24" customHeight="1">
      <c r="A69" s="312"/>
      <c r="B69" s="313"/>
      <c r="C69" s="293" t="s">
        <v>145</v>
      </c>
      <c r="D69" s="294"/>
      <c r="E69" s="294"/>
      <c r="F69" s="295"/>
      <c r="G69" s="298"/>
      <c r="H69" s="297"/>
      <c r="I69" s="298">
        <v>6</v>
      </c>
      <c r="J69" s="297"/>
      <c r="K69" s="298"/>
      <c r="L69" s="297"/>
      <c r="M69" s="301">
        <f>SUM(G69:L69)</f>
        <v>6</v>
      </c>
      <c r="N69" s="302"/>
      <c r="O69" s="303"/>
      <c r="P69" s="304"/>
      <c r="Q69" s="305" t="s">
        <v>146</v>
      </c>
      <c r="R69" s="314"/>
      <c r="S69" s="315"/>
      <c r="T69" s="316" t="s">
        <v>147</v>
      </c>
      <c r="U69" s="317"/>
      <c r="V69" s="317"/>
      <c r="W69" s="317"/>
      <c r="X69"/>
      <c r="Y69"/>
    </row>
    <row r="70" spans="1:26" s="318" customFormat="1" ht="24" customHeight="1">
      <c r="A70" s="319" t="s">
        <v>148</v>
      </c>
      <c r="B70" s="320"/>
      <c r="C70" s="293" t="s">
        <v>141</v>
      </c>
      <c r="D70" s="294"/>
      <c r="E70" s="294"/>
      <c r="F70" s="295"/>
      <c r="G70" s="298"/>
      <c r="H70" s="297"/>
      <c r="I70" s="298"/>
      <c r="J70" s="297"/>
      <c r="K70" s="298"/>
      <c r="L70" s="297"/>
      <c r="M70" s="301">
        <f t="shared" ref="M70:M82" si="16">SUM(G70:L70)</f>
        <v>0</v>
      </c>
      <c r="N70" s="302"/>
      <c r="O70" s="303"/>
      <c r="P70" s="304"/>
      <c r="Q70" s="305" t="s">
        <v>142</v>
      </c>
      <c r="R70" s="306" t="s">
        <v>149</v>
      </c>
      <c r="S70" s="307"/>
      <c r="T70" s="321" t="s">
        <v>150</v>
      </c>
      <c r="U70" s="322"/>
      <c r="V70" s="322"/>
      <c r="W70" s="322"/>
      <c r="X70"/>
      <c r="Y70"/>
    </row>
    <row r="71" spans="1:26" s="318" customFormat="1" ht="24" customHeight="1">
      <c r="A71" s="312"/>
      <c r="B71" s="313"/>
      <c r="C71" s="293" t="s">
        <v>151</v>
      </c>
      <c r="D71" s="294"/>
      <c r="E71" s="294"/>
      <c r="F71" s="295"/>
      <c r="G71" s="298"/>
      <c r="H71" s="297"/>
      <c r="I71" s="298"/>
      <c r="J71" s="297"/>
      <c r="K71" s="298"/>
      <c r="L71" s="297"/>
      <c r="M71" s="301">
        <f t="shared" si="16"/>
        <v>0</v>
      </c>
      <c r="N71" s="302"/>
      <c r="O71" s="303"/>
      <c r="P71" s="304"/>
      <c r="Q71" s="305" t="s">
        <v>152</v>
      </c>
      <c r="R71" s="314"/>
      <c r="S71" s="315"/>
      <c r="T71" s="83" t="s">
        <v>153</v>
      </c>
    </row>
    <row r="72" spans="1:26" s="318" customFormat="1" ht="24" customHeight="1">
      <c r="A72" s="293" t="s">
        <v>154</v>
      </c>
      <c r="B72" s="294"/>
      <c r="C72" s="294"/>
      <c r="D72" s="294"/>
      <c r="E72" s="294"/>
      <c r="F72" s="295"/>
      <c r="G72" s="298"/>
      <c r="H72" s="297"/>
      <c r="I72" s="298"/>
      <c r="J72" s="297"/>
      <c r="K72" s="298"/>
      <c r="L72" s="297"/>
      <c r="M72" s="301">
        <f t="shared" si="16"/>
        <v>0</v>
      </c>
      <c r="N72" s="302"/>
      <c r="O72" s="303"/>
      <c r="P72" s="304"/>
      <c r="Q72" s="305"/>
      <c r="R72" s="305"/>
      <c r="S72" s="323" t="s">
        <v>155</v>
      </c>
      <c r="T72" s="83"/>
      <c r="V72" s="122"/>
      <c r="W72" s="324" t="s">
        <v>156</v>
      </c>
    </row>
    <row r="73" spans="1:26" s="318" customFormat="1" ht="24" customHeight="1">
      <c r="A73" s="293" t="s">
        <v>157</v>
      </c>
      <c r="B73" s="294"/>
      <c r="C73" s="294"/>
      <c r="D73" s="294"/>
      <c r="E73" s="294"/>
      <c r="F73" s="295"/>
      <c r="G73" s="298"/>
      <c r="H73" s="297"/>
      <c r="I73" s="298">
        <v>1</v>
      </c>
      <c r="J73" s="297"/>
      <c r="K73" s="298"/>
      <c r="L73" s="297"/>
      <c r="M73" s="301">
        <f t="shared" si="16"/>
        <v>1</v>
      </c>
      <c r="N73" s="302"/>
      <c r="O73" s="303"/>
      <c r="P73" s="304"/>
      <c r="Q73" s="305"/>
      <c r="R73" s="305"/>
      <c r="S73" s="323" t="s">
        <v>158</v>
      </c>
      <c r="T73" s="83"/>
      <c r="V73" s="122"/>
      <c r="W73" s="324" t="s">
        <v>159</v>
      </c>
    </row>
    <row r="74" spans="1:26" s="318" customFormat="1" ht="24" customHeight="1">
      <c r="A74" s="293" t="s">
        <v>160</v>
      </c>
      <c r="B74" s="294"/>
      <c r="C74" s="294"/>
      <c r="D74" s="294"/>
      <c r="E74" s="294"/>
      <c r="F74" s="295"/>
      <c r="G74" s="296"/>
      <c r="H74" s="297"/>
      <c r="I74" s="298"/>
      <c r="J74" s="297"/>
      <c r="K74" s="298"/>
      <c r="L74" s="297"/>
      <c r="M74" s="301">
        <f t="shared" si="16"/>
        <v>0</v>
      </c>
      <c r="N74" s="302"/>
      <c r="O74" s="303"/>
      <c r="P74" s="304"/>
      <c r="Q74" s="305"/>
      <c r="R74" s="305"/>
      <c r="S74" s="323" t="s">
        <v>161</v>
      </c>
      <c r="T74" s="83"/>
      <c r="V74" s="122"/>
      <c r="W74" s="324" t="s">
        <v>162</v>
      </c>
    </row>
    <row r="75" spans="1:26" s="318" customFormat="1" ht="24" customHeight="1">
      <c r="A75" s="291" t="s">
        <v>163</v>
      </c>
      <c r="B75" s="325"/>
      <c r="C75" s="326" t="s">
        <v>141</v>
      </c>
      <c r="D75" s="327"/>
      <c r="E75" s="327"/>
      <c r="F75" s="328"/>
      <c r="G75" s="298">
        <v>1</v>
      </c>
      <c r="H75" s="297"/>
      <c r="I75" s="298"/>
      <c r="J75" s="297"/>
      <c r="K75" s="298"/>
      <c r="L75" s="297"/>
      <c r="M75" s="301">
        <f t="shared" si="16"/>
        <v>1</v>
      </c>
      <c r="N75" s="302"/>
      <c r="O75" s="303"/>
      <c r="P75" s="304"/>
      <c r="Q75" s="305" t="s">
        <v>142</v>
      </c>
      <c r="R75" s="306" t="s">
        <v>164</v>
      </c>
      <c r="S75" s="307"/>
      <c r="T75" s="83"/>
      <c r="V75" s="122"/>
      <c r="W75" s="324" t="s">
        <v>165</v>
      </c>
    </row>
    <row r="76" spans="1:26" s="318" customFormat="1" ht="24" customHeight="1">
      <c r="A76" s="312"/>
      <c r="B76" s="313"/>
      <c r="C76" s="293" t="s">
        <v>166</v>
      </c>
      <c r="D76" s="294"/>
      <c r="E76" s="294"/>
      <c r="F76" s="295"/>
      <c r="G76" s="298">
        <v>3</v>
      </c>
      <c r="H76" s="297"/>
      <c r="I76" s="298"/>
      <c r="J76" s="297"/>
      <c r="K76" s="298"/>
      <c r="L76" s="297"/>
      <c r="M76" s="301">
        <f t="shared" si="16"/>
        <v>3</v>
      </c>
      <c r="N76" s="302"/>
      <c r="O76" s="303"/>
      <c r="P76" s="304"/>
      <c r="Q76" s="305" t="s">
        <v>167</v>
      </c>
      <c r="R76" s="314"/>
      <c r="S76" s="315"/>
      <c r="T76" s="83"/>
    </row>
    <row r="77" spans="1:26" s="318" customFormat="1" ht="24" customHeight="1">
      <c r="A77" s="319" t="s">
        <v>168</v>
      </c>
      <c r="B77" s="320"/>
      <c r="C77" s="293" t="s">
        <v>141</v>
      </c>
      <c r="D77" s="294"/>
      <c r="E77" s="294"/>
      <c r="F77" s="295"/>
      <c r="G77" s="298"/>
      <c r="H77" s="297"/>
      <c r="I77" s="298"/>
      <c r="J77" s="297"/>
      <c r="K77" s="298"/>
      <c r="L77" s="297"/>
      <c r="M77" s="301">
        <f t="shared" si="16"/>
        <v>0</v>
      </c>
      <c r="N77" s="302"/>
      <c r="O77" s="303"/>
      <c r="P77" s="304"/>
      <c r="Q77" s="305" t="s">
        <v>142</v>
      </c>
      <c r="R77" s="306" t="s">
        <v>169</v>
      </c>
      <c r="S77" s="307"/>
      <c r="T77" s="83"/>
    </row>
    <row r="78" spans="1:26" s="259" customFormat="1" ht="24" customHeight="1">
      <c r="A78" s="312"/>
      <c r="B78" s="313"/>
      <c r="C78" s="293" t="s">
        <v>170</v>
      </c>
      <c r="D78" s="294"/>
      <c r="E78" s="294"/>
      <c r="F78" s="295"/>
      <c r="G78" s="298"/>
      <c r="H78" s="297"/>
      <c r="I78" s="298"/>
      <c r="J78" s="297"/>
      <c r="K78" s="298"/>
      <c r="L78" s="297"/>
      <c r="M78" s="301">
        <f t="shared" si="16"/>
        <v>0</v>
      </c>
      <c r="N78" s="302"/>
      <c r="O78" s="303"/>
      <c r="P78" s="304"/>
      <c r="Q78" s="305" t="s">
        <v>171</v>
      </c>
      <c r="R78" s="314"/>
      <c r="S78" s="315"/>
      <c r="T78" s="83"/>
      <c r="W78" s="318"/>
    </row>
    <row r="79" spans="1:26" s="318" customFormat="1" ht="24" customHeight="1">
      <c r="A79" s="319" t="s">
        <v>172</v>
      </c>
      <c r="B79" s="320"/>
      <c r="C79" s="293" t="s">
        <v>141</v>
      </c>
      <c r="D79" s="294"/>
      <c r="E79" s="294"/>
      <c r="F79" s="295"/>
      <c r="G79" s="298"/>
      <c r="H79" s="297"/>
      <c r="I79" s="298">
        <v>1</v>
      </c>
      <c r="J79" s="297"/>
      <c r="K79" s="298"/>
      <c r="L79" s="297"/>
      <c r="M79" s="301">
        <f t="shared" si="16"/>
        <v>1</v>
      </c>
      <c r="N79" s="302"/>
      <c r="O79" s="303"/>
      <c r="P79" s="304"/>
      <c r="Q79" s="305" t="s">
        <v>142</v>
      </c>
      <c r="R79" s="306" t="s">
        <v>173</v>
      </c>
      <c r="S79" s="307"/>
      <c r="T79" s="83"/>
    </row>
    <row r="80" spans="1:26" s="318" customFormat="1" ht="24" customHeight="1">
      <c r="A80" s="312"/>
      <c r="B80" s="313"/>
      <c r="C80" s="293" t="s">
        <v>170</v>
      </c>
      <c r="D80" s="294"/>
      <c r="E80" s="294"/>
      <c r="F80" s="295"/>
      <c r="G80" s="298"/>
      <c r="H80" s="297"/>
      <c r="I80" s="298"/>
      <c r="J80" s="297"/>
      <c r="K80" s="298"/>
      <c r="L80" s="297"/>
      <c r="M80" s="301">
        <f t="shared" si="16"/>
        <v>0</v>
      </c>
      <c r="N80" s="302"/>
      <c r="O80" s="303"/>
      <c r="P80" s="304"/>
      <c r="Q80" s="305" t="s">
        <v>171</v>
      </c>
      <c r="R80" s="314"/>
      <c r="S80" s="315"/>
      <c r="T80" s="83"/>
      <c r="W80" s="259"/>
    </row>
    <row r="81" spans="1:23" s="318" customFormat="1" ht="24" customHeight="1">
      <c r="A81" s="293" t="s">
        <v>174</v>
      </c>
      <c r="B81" s="294"/>
      <c r="C81" s="294"/>
      <c r="D81" s="294"/>
      <c r="E81" s="294"/>
      <c r="F81" s="295"/>
      <c r="G81" s="298">
        <v>1</v>
      </c>
      <c r="H81" s="297"/>
      <c r="I81" s="298"/>
      <c r="J81" s="297"/>
      <c r="K81" s="298"/>
      <c r="L81" s="297"/>
      <c r="M81" s="301">
        <f t="shared" si="16"/>
        <v>1</v>
      </c>
      <c r="N81" s="302"/>
      <c r="O81" s="303"/>
      <c r="P81" s="304"/>
      <c r="Q81" s="305"/>
      <c r="R81" s="305"/>
      <c r="S81" s="323" t="s">
        <v>175</v>
      </c>
      <c r="T81" s="83"/>
    </row>
    <row r="82" spans="1:23" s="318" customFormat="1" ht="24" customHeight="1">
      <c r="A82" s="293" t="s">
        <v>176</v>
      </c>
      <c r="B82" s="294"/>
      <c r="C82" s="294"/>
      <c r="D82" s="294"/>
      <c r="E82" s="294"/>
      <c r="F82" s="295"/>
      <c r="G82" s="298"/>
      <c r="H82" s="297"/>
      <c r="I82" s="298">
        <v>1</v>
      </c>
      <c r="J82" s="297"/>
      <c r="K82" s="298"/>
      <c r="L82" s="297"/>
      <c r="M82" s="301">
        <f t="shared" si="16"/>
        <v>1</v>
      </c>
      <c r="N82" s="302"/>
      <c r="O82" s="303"/>
      <c r="P82" s="304"/>
      <c r="Q82" s="305"/>
      <c r="R82" s="305"/>
      <c r="S82" s="323" t="s">
        <v>177</v>
      </c>
      <c r="T82" s="83"/>
    </row>
    <row r="83" spans="1:23" s="318" customFormat="1" ht="24" customHeight="1">
      <c r="A83" s="329" t="s">
        <v>178</v>
      </c>
      <c r="B83" s="330"/>
      <c r="C83" s="331"/>
      <c r="D83" s="330"/>
      <c r="E83" s="330"/>
      <c r="F83" s="330"/>
      <c r="G83" s="331"/>
      <c r="H83" s="331"/>
      <c r="I83" s="331"/>
      <c r="J83" s="331"/>
      <c r="K83" s="331"/>
      <c r="L83" s="331"/>
      <c r="M83" s="330"/>
      <c r="N83" s="330"/>
      <c r="O83" s="332"/>
      <c r="P83" s="333"/>
      <c r="Q83" s="333"/>
      <c r="R83" s="333"/>
      <c r="S83" s="334" t="s">
        <v>179</v>
      </c>
      <c r="T83" s="335"/>
    </row>
    <row r="84" spans="1:23" s="318" customFormat="1" ht="24" customHeight="1">
      <c r="A84" s="293" t="s">
        <v>180</v>
      </c>
      <c r="B84" s="294"/>
      <c r="C84" s="294"/>
      <c r="D84" s="294"/>
      <c r="E84" s="294"/>
      <c r="F84" s="295"/>
      <c r="G84" s="298">
        <v>40</v>
      </c>
      <c r="H84" s="297"/>
      <c r="I84" s="298">
        <v>20</v>
      </c>
      <c r="J84" s="297"/>
      <c r="K84" s="298">
        <v>11</v>
      </c>
      <c r="L84" s="297"/>
      <c r="M84" s="301">
        <f t="shared" ref="M84:M91" si="17">SUM(G84:L84)</f>
        <v>71</v>
      </c>
      <c r="N84" s="336"/>
      <c r="O84" s="303"/>
      <c r="P84" s="304"/>
      <c r="Q84" s="305"/>
      <c r="R84" s="305"/>
      <c r="S84" s="323" t="s">
        <v>181</v>
      </c>
      <c r="T84" s="83"/>
    </row>
    <row r="85" spans="1:23" s="318" customFormat="1" ht="24" customHeight="1">
      <c r="A85" s="293" t="s">
        <v>182</v>
      </c>
      <c r="B85" s="294"/>
      <c r="C85" s="294"/>
      <c r="D85" s="294"/>
      <c r="E85" s="294"/>
      <c r="F85" s="295"/>
      <c r="G85" s="298">
        <v>2</v>
      </c>
      <c r="H85" s="297"/>
      <c r="I85" s="298">
        <v>4</v>
      </c>
      <c r="J85" s="297"/>
      <c r="K85" s="298"/>
      <c r="L85" s="297"/>
      <c r="M85" s="301">
        <f t="shared" si="17"/>
        <v>6</v>
      </c>
      <c r="N85" s="336"/>
      <c r="O85" s="303"/>
      <c r="P85" s="304"/>
      <c r="Q85" s="305"/>
      <c r="R85" s="305"/>
      <c r="S85" s="323" t="s">
        <v>183</v>
      </c>
      <c r="T85" s="83"/>
    </row>
    <row r="86" spans="1:23" s="318" customFormat="1" ht="24" customHeight="1">
      <c r="A86" s="293" t="s">
        <v>184</v>
      </c>
      <c r="B86" s="294"/>
      <c r="C86" s="294"/>
      <c r="D86" s="294"/>
      <c r="E86" s="294"/>
      <c r="F86" s="295"/>
      <c r="G86" s="298">
        <v>4</v>
      </c>
      <c r="H86" s="297"/>
      <c r="I86" s="298">
        <v>8</v>
      </c>
      <c r="J86" s="297"/>
      <c r="K86" s="298"/>
      <c r="L86" s="297"/>
      <c r="M86" s="301">
        <f t="shared" si="17"/>
        <v>12</v>
      </c>
      <c r="N86" s="336"/>
      <c r="O86" s="303"/>
      <c r="P86" s="304"/>
      <c r="Q86" s="305"/>
      <c r="R86" s="305"/>
      <c r="S86" s="323" t="s">
        <v>185</v>
      </c>
      <c r="T86" s="83"/>
    </row>
    <row r="87" spans="1:23" s="318" customFormat="1" ht="24" customHeight="1">
      <c r="A87" s="293" t="s">
        <v>186</v>
      </c>
      <c r="B87" s="294"/>
      <c r="C87" s="294"/>
      <c r="D87" s="294"/>
      <c r="E87" s="294"/>
      <c r="F87" s="295"/>
      <c r="G87" s="298"/>
      <c r="H87" s="297"/>
      <c r="I87" s="298"/>
      <c r="J87" s="297"/>
      <c r="K87" s="298"/>
      <c r="L87" s="297"/>
      <c r="M87" s="301">
        <f t="shared" si="17"/>
        <v>0</v>
      </c>
      <c r="N87" s="336"/>
      <c r="O87" s="303"/>
      <c r="P87" s="304"/>
      <c r="Q87" s="305"/>
      <c r="R87" s="305"/>
      <c r="S87" s="323" t="s">
        <v>187</v>
      </c>
      <c r="T87" s="83"/>
    </row>
    <row r="88" spans="1:23" s="276" customFormat="1" ht="24" customHeight="1">
      <c r="A88" s="293" t="s">
        <v>188</v>
      </c>
      <c r="B88" s="294"/>
      <c r="C88" s="294"/>
      <c r="D88" s="294"/>
      <c r="E88" s="294"/>
      <c r="F88" s="295"/>
      <c r="G88" s="298"/>
      <c r="H88" s="297"/>
      <c r="I88" s="298"/>
      <c r="J88" s="297"/>
      <c r="K88" s="298"/>
      <c r="L88" s="297"/>
      <c r="M88" s="301">
        <f t="shared" si="17"/>
        <v>0</v>
      </c>
      <c r="N88" s="336"/>
      <c r="O88" s="303"/>
      <c r="P88" s="304"/>
      <c r="Q88" s="305"/>
      <c r="R88" s="305"/>
      <c r="S88" s="323" t="s">
        <v>189</v>
      </c>
      <c r="T88" s="83"/>
      <c r="W88" s="318"/>
    </row>
    <row r="89" spans="1:23" s="276" customFormat="1" ht="24" customHeight="1">
      <c r="A89" s="293" t="s">
        <v>190</v>
      </c>
      <c r="B89" s="294"/>
      <c r="C89" s="294"/>
      <c r="D89" s="294"/>
      <c r="E89" s="294"/>
      <c r="F89" s="295"/>
      <c r="G89" s="298"/>
      <c r="H89" s="297"/>
      <c r="I89" s="298"/>
      <c r="J89" s="297"/>
      <c r="K89" s="298"/>
      <c r="L89" s="297"/>
      <c r="M89" s="301">
        <f t="shared" si="17"/>
        <v>0</v>
      </c>
      <c r="N89" s="336"/>
      <c r="O89" s="303"/>
      <c r="P89" s="304"/>
      <c r="Q89" s="305"/>
      <c r="R89" s="305"/>
      <c r="S89" s="323" t="s">
        <v>191</v>
      </c>
      <c r="T89" s="83"/>
      <c r="W89" s="318"/>
    </row>
    <row r="90" spans="1:23" s="276" customFormat="1" ht="24" customHeight="1">
      <c r="A90" s="293" t="s">
        <v>192</v>
      </c>
      <c r="B90" s="294"/>
      <c r="C90" s="294"/>
      <c r="D90" s="294"/>
      <c r="E90" s="294"/>
      <c r="F90" s="295"/>
      <c r="G90" s="298">
        <v>1</v>
      </c>
      <c r="H90" s="297"/>
      <c r="I90" s="298"/>
      <c r="J90" s="297"/>
      <c r="K90" s="298"/>
      <c r="L90" s="297"/>
      <c r="M90" s="301">
        <f t="shared" si="17"/>
        <v>1</v>
      </c>
      <c r="N90" s="336"/>
      <c r="O90" s="303"/>
      <c r="P90" s="304"/>
      <c r="Q90" s="305"/>
      <c r="R90" s="305"/>
      <c r="S90" s="323" t="s">
        <v>193</v>
      </c>
      <c r="T90" s="83"/>
    </row>
    <row r="91" spans="1:23" s="276" customFormat="1" ht="24" customHeight="1">
      <c r="A91" s="293" t="s">
        <v>194</v>
      </c>
      <c r="B91" s="294"/>
      <c r="C91" s="294"/>
      <c r="D91" s="294"/>
      <c r="E91" s="294"/>
      <c r="F91" s="295"/>
      <c r="G91" s="298"/>
      <c r="H91" s="297"/>
      <c r="I91" s="298"/>
      <c r="J91" s="297"/>
      <c r="K91" s="298"/>
      <c r="L91" s="297"/>
      <c r="M91" s="301">
        <f t="shared" si="17"/>
        <v>0</v>
      </c>
      <c r="N91" s="336"/>
      <c r="O91" s="303"/>
      <c r="P91" s="304"/>
      <c r="Q91" s="305"/>
      <c r="R91" s="305"/>
      <c r="S91" s="323" t="s">
        <v>195</v>
      </c>
      <c r="T91" s="83"/>
    </row>
    <row r="92" spans="1:23" s="276" customFormat="1" ht="24" customHeight="1">
      <c r="A92" s="293" t="s">
        <v>196</v>
      </c>
      <c r="B92" s="294"/>
      <c r="C92" s="294"/>
      <c r="D92" s="294"/>
      <c r="E92" s="294"/>
      <c r="F92" s="295"/>
      <c r="G92" s="298">
        <v>3</v>
      </c>
      <c r="H92" s="297"/>
      <c r="I92" s="298"/>
      <c r="J92" s="297"/>
      <c r="K92" s="298">
        <v>1</v>
      </c>
      <c r="L92" s="297"/>
      <c r="M92" s="301">
        <f>SUM(G92:L92)</f>
        <v>4</v>
      </c>
      <c r="N92" s="336"/>
      <c r="O92" s="303"/>
      <c r="P92" s="304"/>
      <c r="Q92" s="305"/>
      <c r="R92" s="305"/>
      <c r="S92" s="323" t="s">
        <v>197</v>
      </c>
      <c r="T92" s="83"/>
    </row>
    <row r="93" spans="1:23" s="66" customFormat="1" ht="21.75" customHeight="1">
      <c r="A93" s="337"/>
      <c r="B93" s="338"/>
      <c r="C93" s="338"/>
      <c r="D93" s="339"/>
      <c r="E93" s="339"/>
      <c r="F93" s="339"/>
      <c r="G93" s="339"/>
      <c r="H93" s="337"/>
      <c r="I93" s="338"/>
      <c r="J93" s="338"/>
      <c r="L93" s="340"/>
      <c r="M93" s="67"/>
      <c r="W93" s="276"/>
    </row>
    <row r="94" spans="1:23" s="66" customFormat="1" ht="12.75">
      <c r="A94" s="341" t="s">
        <v>198</v>
      </c>
      <c r="B94" s="342"/>
      <c r="C94" s="343">
        <v>1</v>
      </c>
      <c r="D94" s="344"/>
      <c r="E94" s="345" t="s">
        <v>199</v>
      </c>
      <c r="F94" s="346"/>
      <c r="G94" s="340"/>
      <c r="H94" s="67"/>
      <c r="W94" s="276"/>
    </row>
    <row r="95" spans="1:23" s="66" customFormat="1" ht="12.75">
      <c r="A95" s="347" t="s">
        <v>200</v>
      </c>
      <c r="B95" s="342"/>
      <c r="C95" s="343">
        <v>0</v>
      </c>
      <c r="D95" s="344"/>
      <c r="E95" s="345" t="s">
        <v>201</v>
      </c>
      <c r="F95" s="346"/>
      <c r="G95" s="340"/>
      <c r="H95" s="67"/>
    </row>
    <row r="96" spans="1:23" s="352" customFormat="1" ht="15.75" customHeight="1">
      <c r="A96" s="348"/>
      <c r="B96" s="349"/>
      <c r="C96" s="349"/>
      <c r="D96" s="349"/>
      <c r="E96" s="350"/>
      <c r="F96" s="350"/>
      <c r="G96" s="350"/>
      <c r="H96" s="351"/>
      <c r="I96" s="351"/>
      <c r="J96" s="351"/>
      <c r="K96" s="351"/>
      <c r="L96" s="351"/>
      <c r="M96" s="351"/>
      <c r="N96" s="351"/>
      <c r="O96" s="351"/>
      <c r="P96" s="351"/>
      <c r="Q96" s="351"/>
    </row>
    <row r="97" spans="1:24" s="352" customFormat="1" ht="15.75" customHeight="1">
      <c r="A97" s="348"/>
      <c r="B97" s="349"/>
      <c r="C97" s="349"/>
      <c r="D97" s="349"/>
      <c r="E97" s="350"/>
      <c r="F97" s="350"/>
      <c r="G97" s="350"/>
      <c r="H97" s="351"/>
      <c r="I97" s="351"/>
      <c r="J97" s="351"/>
      <c r="K97" s="351"/>
      <c r="L97" s="351"/>
      <c r="M97" s="351"/>
      <c r="N97" s="351"/>
      <c r="O97" s="351"/>
      <c r="P97" s="351"/>
      <c r="Q97" s="351"/>
    </row>
    <row r="98" spans="1:24" s="83" customFormat="1" ht="19.5" customHeight="1">
      <c r="A98" s="256" t="s">
        <v>202</v>
      </c>
      <c r="B98" s="257"/>
      <c r="C98" s="353"/>
      <c r="D98" s="353"/>
      <c r="E98" s="353"/>
      <c r="F98" s="353"/>
      <c r="G98" s="354"/>
      <c r="H98" s="354"/>
      <c r="I98" s="354"/>
      <c r="J98" s="355"/>
      <c r="K98" s="355"/>
      <c r="L98" s="355"/>
      <c r="M98" s="355"/>
      <c r="N98" s="355"/>
      <c r="O98" s="355"/>
      <c r="P98" s="355"/>
      <c r="Q98" s="355"/>
      <c r="R98" s="355"/>
      <c r="V98" s="356" t="s">
        <v>203</v>
      </c>
    </row>
    <row r="99" spans="1:24" s="83" customFormat="1" ht="19.5" customHeight="1">
      <c r="A99" s="357" t="s">
        <v>204</v>
      </c>
      <c r="B99" s="358"/>
      <c r="C99" s="359"/>
      <c r="D99" s="359"/>
      <c r="E99" s="359"/>
      <c r="F99" s="359"/>
      <c r="G99" s="359"/>
      <c r="H99" s="359"/>
      <c r="I99" s="359"/>
      <c r="J99" s="359"/>
      <c r="K99" s="359"/>
      <c r="L99" s="359"/>
      <c r="M99" s="359"/>
      <c r="N99" s="359"/>
      <c r="O99" s="359"/>
      <c r="P99" s="359"/>
      <c r="Q99" s="359"/>
      <c r="R99" s="359"/>
      <c r="S99" s="359"/>
      <c r="T99" s="359"/>
      <c r="U99" s="359"/>
      <c r="V99" s="360" t="s">
        <v>205</v>
      </c>
    </row>
    <row r="100" spans="1:24" s="365" customFormat="1" ht="18" customHeight="1">
      <c r="A100" s="361" t="s">
        <v>206</v>
      </c>
      <c r="B100" s="362"/>
      <c r="C100" s="363"/>
      <c r="D100" s="363"/>
      <c r="E100" s="363"/>
      <c r="F100" s="363"/>
      <c r="G100" s="363"/>
      <c r="H100" s="363"/>
      <c r="I100" s="363"/>
      <c r="J100" s="363"/>
      <c r="K100" s="363"/>
      <c r="L100" s="363"/>
      <c r="M100" s="363"/>
      <c r="N100" s="363"/>
      <c r="O100" s="363"/>
      <c r="P100" s="363"/>
      <c r="Q100" s="363"/>
      <c r="R100" s="363"/>
      <c r="S100" s="363"/>
      <c r="T100" s="363"/>
      <c r="U100" s="363"/>
      <c r="V100" s="364" t="s">
        <v>207</v>
      </c>
    </row>
    <row r="101" spans="1:24" s="67" customFormat="1" ht="13.5" customHeight="1">
      <c r="A101" s="366"/>
      <c r="B101" s="367"/>
      <c r="C101" s="368"/>
      <c r="D101" s="368"/>
      <c r="E101" s="369" t="s">
        <v>37</v>
      </c>
      <c r="F101" s="369" t="s">
        <v>38</v>
      </c>
      <c r="G101" s="369" t="s">
        <v>39</v>
      </c>
      <c r="H101" s="369" t="s">
        <v>40</v>
      </c>
      <c r="I101" s="369" t="s">
        <v>41</v>
      </c>
      <c r="J101" s="369" t="s">
        <v>49</v>
      </c>
      <c r="K101" s="369" t="s">
        <v>55</v>
      </c>
      <c r="L101" s="369" t="s">
        <v>60</v>
      </c>
      <c r="M101" s="369" t="s">
        <v>63</v>
      </c>
      <c r="N101" s="369" t="s">
        <v>65</v>
      </c>
      <c r="O101" s="369" t="s">
        <v>67</v>
      </c>
      <c r="P101" s="369" t="s">
        <v>69</v>
      </c>
      <c r="Q101" s="369" t="s">
        <v>71</v>
      </c>
      <c r="R101" s="369" t="s">
        <v>74</v>
      </c>
      <c r="S101" s="369" t="s">
        <v>76</v>
      </c>
      <c r="T101" s="369" t="s">
        <v>78</v>
      </c>
      <c r="U101" s="370" t="s">
        <v>35</v>
      </c>
      <c r="V101" s="370"/>
    </row>
    <row r="102" spans="1:24" s="66" customFormat="1" ht="19.5" customHeight="1">
      <c r="A102" s="371" t="s">
        <v>208</v>
      </c>
      <c r="B102" s="372"/>
      <c r="C102" s="372"/>
      <c r="D102" s="373"/>
      <c r="E102" s="374"/>
      <c r="F102" s="374"/>
      <c r="G102" s="374">
        <v>8</v>
      </c>
      <c r="H102" s="374"/>
      <c r="I102" s="374"/>
      <c r="J102" s="374"/>
      <c r="K102" s="374"/>
      <c r="L102" s="374"/>
      <c r="M102" s="374"/>
      <c r="N102" s="374"/>
      <c r="O102" s="374"/>
      <c r="P102" s="374"/>
      <c r="Q102" s="374"/>
      <c r="R102" s="374"/>
      <c r="S102" s="374"/>
      <c r="T102" s="374"/>
      <c r="U102" s="375">
        <f>SUM(E102:T102)</f>
        <v>8</v>
      </c>
      <c r="V102" s="375"/>
      <c r="W102"/>
      <c r="X102"/>
    </row>
    <row r="103" spans="1:24" s="66" customFormat="1" ht="19.5" customHeight="1">
      <c r="A103" s="371" t="s">
        <v>209</v>
      </c>
      <c r="B103" s="376"/>
      <c r="C103" s="376"/>
      <c r="D103" s="377"/>
      <c r="E103" s="374"/>
      <c r="F103" s="374"/>
      <c r="G103" s="374"/>
      <c r="H103" s="374">
        <v>20</v>
      </c>
      <c r="I103" s="374"/>
      <c r="J103" s="374"/>
      <c r="K103" s="374"/>
      <c r="L103" s="374"/>
      <c r="M103" s="374"/>
      <c r="N103" s="374"/>
      <c r="O103" s="374"/>
      <c r="P103" s="374"/>
      <c r="Q103" s="374"/>
      <c r="R103" s="374"/>
      <c r="S103" s="374"/>
      <c r="T103" s="374"/>
      <c r="U103" s="375">
        <f t="shared" ref="U103:U117" si="18">SUM(E103:T103)</f>
        <v>20</v>
      </c>
      <c r="V103" s="375"/>
      <c r="W103"/>
      <c r="X103"/>
    </row>
    <row r="104" spans="1:24" s="66" customFormat="1" ht="19.5" customHeight="1">
      <c r="A104" s="371" t="s">
        <v>210</v>
      </c>
      <c r="B104" s="376"/>
      <c r="C104" s="376"/>
      <c r="D104" s="377"/>
      <c r="E104" s="374"/>
      <c r="F104" s="374"/>
      <c r="G104" s="374">
        <v>12</v>
      </c>
      <c r="H104" s="374">
        <v>4</v>
      </c>
      <c r="I104" s="374"/>
      <c r="J104" s="374"/>
      <c r="K104" s="374"/>
      <c r="L104" s="374"/>
      <c r="M104" s="374"/>
      <c r="N104" s="374"/>
      <c r="O104" s="374"/>
      <c r="P104" s="374"/>
      <c r="Q104" s="378"/>
      <c r="R104" s="374"/>
      <c r="S104" s="374"/>
      <c r="T104" s="374"/>
      <c r="U104" s="375">
        <f t="shared" si="18"/>
        <v>16</v>
      </c>
      <c r="V104" s="375"/>
      <c r="W104"/>
      <c r="X104"/>
    </row>
    <row r="105" spans="1:24" s="66" customFormat="1" ht="19.5" customHeight="1">
      <c r="A105" s="371" t="s">
        <v>211</v>
      </c>
      <c r="B105" s="376"/>
      <c r="C105" s="376"/>
      <c r="D105" s="377"/>
      <c r="E105" s="378"/>
      <c r="F105" s="378"/>
      <c r="G105" s="378"/>
      <c r="H105" s="378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8"/>
      <c r="T105" s="378"/>
      <c r="U105" s="375">
        <f t="shared" si="18"/>
        <v>0</v>
      </c>
      <c r="V105" s="375"/>
      <c r="W105"/>
      <c r="X105"/>
    </row>
    <row r="106" spans="1:24" s="66" customFormat="1" ht="19.5" customHeight="1">
      <c r="A106" s="371" t="s">
        <v>212</v>
      </c>
      <c r="B106" s="376"/>
      <c r="C106" s="376"/>
      <c r="D106" s="377"/>
      <c r="E106" s="378"/>
      <c r="F106" s="378"/>
      <c r="G106" s="378"/>
      <c r="H106" s="378"/>
      <c r="I106" s="374"/>
      <c r="J106" s="378"/>
      <c r="K106" s="378"/>
      <c r="L106" s="378"/>
      <c r="M106" s="374"/>
      <c r="N106" s="378"/>
      <c r="O106" s="378"/>
      <c r="P106" s="378"/>
      <c r="Q106" s="374"/>
      <c r="R106" s="378"/>
      <c r="S106" s="378"/>
      <c r="T106" s="378"/>
      <c r="U106" s="375">
        <f t="shared" si="18"/>
        <v>0</v>
      </c>
      <c r="V106" s="375"/>
      <c r="W106"/>
      <c r="X106"/>
    </row>
    <row r="107" spans="1:24" s="66" customFormat="1" ht="19.5" customHeight="1">
      <c r="A107" s="371" t="s">
        <v>213</v>
      </c>
      <c r="B107" s="376"/>
      <c r="C107" s="376"/>
      <c r="D107" s="377"/>
      <c r="E107" s="374">
        <v>10</v>
      </c>
      <c r="F107" s="374"/>
      <c r="G107" s="374">
        <v>10</v>
      </c>
      <c r="H107" s="374">
        <v>15</v>
      </c>
      <c r="I107" s="378"/>
      <c r="J107" s="374"/>
      <c r="K107" s="374"/>
      <c r="L107" s="374"/>
      <c r="M107" s="378"/>
      <c r="N107" s="374"/>
      <c r="O107" s="374"/>
      <c r="P107" s="374"/>
      <c r="Q107" s="374"/>
      <c r="R107" s="374"/>
      <c r="S107" s="374"/>
      <c r="T107" s="374"/>
      <c r="U107" s="375">
        <f t="shared" si="18"/>
        <v>35</v>
      </c>
      <c r="V107" s="375"/>
      <c r="W107"/>
      <c r="X107"/>
    </row>
    <row r="108" spans="1:24" s="66" customFormat="1" ht="19.5" customHeight="1">
      <c r="A108" s="371" t="s">
        <v>214</v>
      </c>
      <c r="B108" s="376"/>
      <c r="C108" s="376"/>
      <c r="D108" s="377"/>
      <c r="E108" s="378"/>
      <c r="F108" s="378"/>
      <c r="G108" s="378"/>
      <c r="H108" s="378"/>
      <c r="I108" s="374"/>
      <c r="J108" s="378"/>
      <c r="K108" s="378"/>
      <c r="L108" s="378"/>
      <c r="M108" s="374"/>
      <c r="N108" s="378"/>
      <c r="O108" s="378"/>
      <c r="P108" s="378"/>
      <c r="Q108" s="374"/>
      <c r="R108" s="378"/>
      <c r="S108" s="378"/>
      <c r="T108" s="378"/>
      <c r="U108" s="375">
        <f t="shared" si="18"/>
        <v>0</v>
      </c>
      <c r="V108" s="375"/>
      <c r="W108"/>
      <c r="X108"/>
    </row>
    <row r="109" spans="1:24" s="66" customFormat="1" ht="19.5" customHeight="1">
      <c r="A109" s="371" t="s">
        <v>215</v>
      </c>
      <c r="B109" s="376"/>
      <c r="C109" s="376"/>
      <c r="D109" s="377"/>
      <c r="E109" s="378"/>
      <c r="F109" s="378"/>
      <c r="G109" s="378"/>
      <c r="H109" s="378"/>
      <c r="I109" s="374"/>
      <c r="J109" s="378"/>
      <c r="K109" s="378"/>
      <c r="L109" s="378"/>
      <c r="M109" s="374"/>
      <c r="N109" s="378"/>
      <c r="O109" s="378"/>
      <c r="P109" s="378"/>
      <c r="Q109" s="374"/>
      <c r="R109" s="378"/>
      <c r="S109" s="378"/>
      <c r="T109" s="378"/>
      <c r="U109" s="375">
        <f t="shared" si="18"/>
        <v>0</v>
      </c>
      <c r="V109" s="375"/>
      <c r="W109"/>
      <c r="X109"/>
    </row>
    <row r="110" spans="1:24" s="66" customFormat="1" ht="19.5" customHeight="1">
      <c r="A110" s="371" t="s">
        <v>216</v>
      </c>
      <c r="B110" s="376"/>
      <c r="C110" s="376"/>
      <c r="D110" s="377"/>
      <c r="E110" s="374"/>
      <c r="F110" s="374"/>
      <c r="G110" s="374"/>
      <c r="H110" s="374">
        <v>15</v>
      </c>
      <c r="I110" s="374"/>
      <c r="J110" s="374"/>
      <c r="K110" s="374"/>
      <c r="L110" s="374"/>
      <c r="M110" s="374"/>
      <c r="N110" s="374"/>
      <c r="O110" s="374"/>
      <c r="P110" s="374"/>
      <c r="Q110" s="374"/>
      <c r="R110" s="374"/>
      <c r="S110" s="374"/>
      <c r="T110" s="374"/>
      <c r="U110" s="375">
        <f t="shared" si="18"/>
        <v>15</v>
      </c>
      <c r="V110" s="375"/>
      <c r="W110"/>
      <c r="X110"/>
    </row>
    <row r="111" spans="1:24" s="66" customFormat="1" ht="19.5" customHeight="1">
      <c r="A111" s="371" t="s">
        <v>217</v>
      </c>
      <c r="B111" s="376"/>
      <c r="C111" s="376"/>
      <c r="D111" s="377"/>
      <c r="E111" s="378"/>
      <c r="F111" s="378"/>
      <c r="G111" s="379">
        <v>10</v>
      </c>
      <c r="H111" s="379">
        <v>17</v>
      </c>
      <c r="I111" s="374"/>
      <c r="J111" s="374"/>
      <c r="K111" s="374"/>
      <c r="L111" s="374"/>
      <c r="M111" s="374"/>
      <c r="N111" s="374"/>
      <c r="O111" s="374"/>
      <c r="P111" s="374"/>
      <c r="Q111" s="378"/>
      <c r="R111" s="378"/>
      <c r="S111" s="374"/>
      <c r="T111" s="374"/>
      <c r="U111" s="375">
        <f t="shared" si="18"/>
        <v>27</v>
      </c>
      <c r="V111" s="375"/>
      <c r="W111"/>
      <c r="X111"/>
    </row>
    <row r="112" spans="1:24" s="66" customFormat="1" ht="19.5" customHeight="1">
      <c r="A112" s="371" t="s">
        <v>218</v>
      </c>
      <c r="B112" s="376"/>
      <c r="C112" s="376"/>
      <c r="D112" s="377"/>
      <c r="E112" s="378"/>
      <c r="F112" s="378"/>
      <c r="G112" s="380"/>
      <c r="H112" s="380"/>
      <c r="I112" s="374"/>
      <c r="J112" s="374"/>
      <c r="K112" s="374"/>
      <c r="L112" s="374"/>
      <c r="M112" s="374"/>
      <c r="N112" s="374"/>
      <c r="O112" s="374"/>
      <c r="P112" s="374"/>
      <c r="Q112" s="378"/>
      <c r="R112" s="378"/>
      <c r="S112" s="374"/>
      <c r="T112" s="374"/>
      <c r="U112" s="375">
        <f t="shared" si="18"/>
        <v>0</v>
      </c>
      <c r="V112" s="375"/>
      <c r="W112"/>
      <c r="X112"/>
    </row>
    <row r="113" spans="1:24" s="66" customFormat="1" ht="19.5" customHeight="1">
      <c r="A113" s="371" t="s">
        <v>219</v>
      </c>
      <c r="B113" s="376"/>
      <c r="C113" s="376"/>
      <c r="D113" s="377"/>
      <c r="E113" s="374">
        <v>7</v>
      </c>
      <c r="F113" s="374">
        <v>4</v>
      </c>
      <c r="G113" s="374">
        <v>10</v>
      </c>
      <c r="H113" s="374">
        <v>15</v>
      </c>
      <c r="I113" s="374"/>
      <c r="J113" s="374"/>
      <c r="K113" s="374"/>
      <c r="L113" s="374"/>
      <c r="M113" s="374"/>
      <c r="N113" s="374"/>
      <c r="O113" s="374"/>
      <c r="P113" s="374"/>
      <c r="Q113" s="374"/>
      <c r="R113" s="378"/>
      <c r="S113" s="374"/>
      <c r="T113" s="374"/>
      <c r="U113" s="375">
        <f t="shared" si="18"/>
        <v>36</v>
      </c>
      <c r="V113" s="375"/>
      <c r="W113"/>
      <c r="X113"/>
    </row>
    <row r="114" spans="1:24" s="66" customFormat="1" ht="19.5" customHeight="1">
      <c r="A114" s="371" t="s">
        <v>220</v>
      </c>
      <c r="B114" s="376"/>
      <c r="C114" s="376"/>
      <c r="D114" s="377"/>
      <c r="E114" s="374">
        <v>12</v>
      </c>
      <c r="F114" s="374"/>
      <c r="G114" s="374"/>
      <c r="H114" s="374">
        <v>4</v>
      </c>
      <c r="I114" s="374"/>
      <c r="J114" s="374"/>
      <c r="K114" s="374"/>
      <c r="L114" s="374"/>
      <c r="M114" s="374"/>
      <c r="N114" s="374"/>
      <c r="O114" s="374"/>
      <c r="P114" s="374"/>
      <c r="Q114" s="374"/>
      <c r="R114" s="374"/>
      <c r="S114" s="378"/>
      <c r="T114" s="378"/>
      <c r="U114" s="375">
        <f t="shared" si="18"/>
        <v>16</v>
      </c>
      <c r="V114" s="375"/>
      <c r="W114"/>
      <c r="X114"/>
    </row>
    <row r="115" spans="1:24" s="66" customFormat="1" ht="19.5" customHeight="1">
      <c r="A115" s="371" t="s">
        <v>221</v>
      </c>
      <c r="B115" s="376"/>
      <c r="C115" s="376"/>
      <c r="D115" s="377"/>
      <c r="E115" s="374">
        <v>14</v>
      </c>
      <c r="F115" s="374"/>
      <c r="G115" s="374"/>
      <c r="H115" s="374">
        <v>13</v>
      </c>
      <c r="I115" s="374"/>
      <c r="J115" s="374"/>
      <c r="K115" s="374"/>
      <c r="L115" s="374"/>
      <c r="M115" s="374"/>
      <c r="N115" s="374"/>
      <c r="O115" s="374"/>
      <c r="P115" s="374"/>
      <c r="Q115" s="374"/>
      <c r="R115" s="374"/>
      <c r="S115" s="378"/>
      <c r="T115" s="378"/>
      <c r="U115" s="375">
        <f t="shared" si="18"/>
        <v>27</v>
      </c>
      <c r="V115" s="375"/>
      <c r="W115"/>
      <c r="X115"/>
    </row>
    <row r="116" spans="1:24" s="66" customFormat="1" ht="19.5" customHeight="1">
      <c r="A116" s="371" t="s">
        <v>222</v>
      </c>
      <c r="B116" s="376"/>
      <c r="C116" s="376"/>
      <c r="D116" s="377"/>
      <c r="E116" s="374">
        <v>12</v>
      </c>
      <c r="F116" s="374"/>
      <c r="G116" s="374"/>
      <c r="H116" s="374"/>
      <c r="I116" s="374"/>
      <c r="J116" s="374"/>
      <c r="K116" s="374"/>
      <c r="L116" s="374"/>
      <c r="M116" s="374"/>
      <c r="N116" s="374"/>
      <c r="O116" s="374"/>
      <c r="P116" s="374"/>
      <c r="Q116" s="378"/>
      <c r="R116" s="378"/>
      <c r="S116" s="378"/>
      <c r="T116" s="378"/>
      <c r="U116" s="381">
        <f t="shared" si="18"/>
        <v>12</v>
      </c>
      <c r="V116" s="381"/>
      <c r="W116"/>
      <c r="X116"/>
    </row>
    <row r="117" spans="1:24" s="66" customFormat="1" ht="19.5" customHeight="1">
      <c r="A117" s="371" t="s">
        <v>223</v>
      </c>
      <c r="B117" s="376"/>
      <c r="C117" s="376"/>
      <c r="D117" s="377"/>
      <c r="E117" s="378"/>
      <c r="F117" s="378"/>
      <c r="G117" s="378"/>
      <c r="H117" s="378"/>
      <c r="I117" s="378"/>
      <c r="J117" s="378"/>
      <c r="K117" s="378"/>
      <c r="L117" s="378"/>
      <c r="M117" s="378"/>
      <c r="N117" s="378"/>
      <c r="O117" s="378"/>
      <c r="P117" s="378"/>
      <c r="Q117" s="378"/>
      <c r="R117" s="378"/>
      <c r="S117" s="378"/>
      <c r="T117" s="382"/>
      <c r="U117" s="381">
        <f t="shared" si="18"/>
        <v>0</v>
      </c>
      <c r="V117" s="381"/>
      <c r="W117"/>
      <c r="X117"/>
    </row>
    <row r="118" spans="1:24" s="66" customFormat="1" ht="25.5" customHeight="1">
      <c r="A118"/>
      <c r="B118"/>
      <c r="C118"/>
      <c r="D118"/>
      <c r="E118" s="383">
        <f>SUM(E102:E117)</f>
        <v>55</v>
      </c>
      <c r="F118" s="383">
        <f t="shared" ref="F118:T118" si="19">SUM(F102:F117)</f>
        <v>4</v>
      </c>
      <c r="G118" s="383">
        <f t="shared" si="19"/>
        <v>50</v>
      </c>
      <c r="H118" s="383">
        <f t="shared" si="19"/>
        <v>103</v>
      </c>
      <c r="I118" s="383">
        <f t="shared" si="19"/>
        <v>0</v>
      </c>
      <c r="J118" s="383">
        <f t="shared" si="19"/>
        <v>0</v>
      </c>
      <c r="K118" s="383">
        <f t="shared" si="19"/>
        <v>0</v>
      </c>
      <c r="L118" s="383">
        <f t="shared" si="19"/>
        <v>0</v>
      </c>
      <c r="M118" s="383">
        <f t="shared" si="19"/>
        <v>0</v>
      </c>
      <c r="N118" s="383">
        <f t="shared" si="19"/>
        <v>0</v>
      </c>
      <c r="O118" s="383">
        <f t="shared" si="19"/>
        <v>0</v>
      </c>
      <c r="P118" s="383">
        <f t="shared" si="19"/>
        <v>0</v>
      </c>
      <c r="Q118" s="383">
        <f t="shared" si="19"/>
        <v>0</v>
      </c>
      <c r="R118" s="383">
        <f t="shared" si="19"/>
        <v>0</v>
      </c>
      <c r="S118" s="383">
        <f t="shared" si="19"/>
        <v>0</v>
      </c>
      <c r="T118" s="383">
        <f t="shared" si="19"/>
        <v>0</v>
      </c>
      <c r="U118" s="384">
        <f>SUM(U102:U117)</f>
        <v>212</v>
      </c>
      <c r="V118" s="385"/>
      <c r="W118" s="386"/>
      <c r="X118"/>
    </row>
    <row r="119" spans="1:24" s="365" customFormat="1" ht="19.5" customHeight="1">
      <c r="A119" s="361" t="s">
        <v>224</v>
      </c>
      <c r="B119" s="362"/>
      <c r="C119" s="362"/>
      <c r="D119" s="362"/>
      <c r="E119" s="363"/>
      <c r="F119" s="363"/>
      <c r="G119" s="363"/>
      <c r="H119" s="363"/>
      <c r="I119" s="363"/>
      <c r="J119" s="363"/>
      <c r="K119" s="363"/>
      <c r="L119" s="363"/>
      <c r="M119" s="363"/>
      <c r="N119" s="363"/>
      <c r="O119" s="363"/>
      <c r="P119" s="363"/>
      <c r="Q119" s="363"/>
      <c r="R119" s="363"/>
      <c r="S119" s="363"/>
      <c r="T119" s="363"/>
      <c r="U119" s="363"/>
      <c r="V119" s="364" t="s">
        <v>225</v>
      </c>
      <c r="X119" s="387"/>
    </row>
    <row r="120" spans="1:24" s="67" customFormat="1" ht="19.5" customHeight="1">
      <c r="A120" s="366"/>
      <c r="B120" s="367"/>
      <c r="C120" s="368"/>
      <c r="D120" s="368"/>
      <c r="E120" s="388" t="s">
        <v>37</v>
      </c>
      <c r="F120" s="388" t="s">
        <v>38</v>
      </c>
      <c r="G120" s="388" t="s">
        <v>39</v>
      </c>
      <c r="H120" s="388" t="s">
        <v>40</v>
      </c>
      <c r="I120" s="388" t="s">
        <v>41</v>
      </c>
      <c r="J120" s="388" t="s">
        <v>49</v>
      </c>
      <c r="K120" s="388" t="s">
        <v>55</v>
      </c>
      <c r="L120" s="388" t="s">
        <v>60</v>
      </c>
      <c r="M120" s="388" t="s">
        <v>63</v>
      </c>
      <c r="N120" s="388" t="s">
        <v>65</v>
      </c>
      <c r="O120" s="388" t="s">
        <v>67</v>
      </c>
      <c r="P120" s="388" t="s">
        <v>69</v>
      </c>
      <c r="Q120" s="388" t="s">
        <v>71</v>
      </c>
      <c r="R120" s="388" t="s">
        <v>74</v>
      </c>
      <c r="S120" s="388" t="s">
        <v>76</v>
      </c>
      <c r="T120" s="388" t="s">
        <v>78</v>
      </c>
      <c r="U120" s="370" t="s">
        <v>35</v>
      </c>
      <c r="V120" s="370"/>
    </row>
    <row r="121" spans="1:24" s="66" customFormat="1" ht="19.5" customHeight="1">
      <c r="A121" s="371" t="s">
        <v>208</v>
      </c>
      <c r="B121" s="376"/>
      <c r="C121" s="376"/>
      <c r="D121" s="377"/>
      <c r="E121" s="389"/>
      <c r="F121" s="389"/>
      <c r="G121" s="389"/>
      <c r="H121" s="389"/>
      <c r="I121" s="389"/>
      <c r="J121" s="389"/>
      <c r="K121" s="389"/>
      <c r="L121" s="389"/>
      <c r="M121" s="389"/>
      <c r="N121" s="389"/>
      <c r="O121" s="389"/>
      <c r="P121" s="389"/>
      <c r="Q121" s="389"/>
      <c r="R121" s="389"/>
      <c r="S121" s="389"/>
      <c r="T121" s="389"/>
      <c r="U121" s="375">
        <f t="shared" ref="U121:U135" si="20">SUM(E121:T121)</f>
        <v>0</v>
      </c>
      <c r="V121" s="375"/>
    </row>
    <row r="122" spans="1:24" s="66" customFormat="1" ht="19.5" customHeight="1">
      <c r="A122" s="371" t="s">
        <v>209</v>
      </c>
      <c r="B122" s="376"/>
      <c r="C122" s="376"/>
      <c r="D122" s="377"/>
      <c r="E122" s="389"/>
      <c r="F122" s="389"/>
      <c r="G122" s="389"/>
      <c r="H122" s="389"/>
      <c r="I122" s="389"/>
      <c r="J122" s="389"/>
      <c r="K122" s="389"/>
      <c r="L122" s="389"/>
      <c r="M122" s="389"/>
      <c r="N122" s="389"/>
      <c r="O122" s="389"/>
      <c r="P122" s="389"/>
      <c r="Q122" s="389"/>
      <c r="R122" s="389"/>
      <c r="S122" s="389"/>
      <c r="T122" s="389"/>
      <c r="U122" s="375">
        <f t="shared" si="20"/>
        <v>0</v>
      </c>
      <c r="V122" s="375"/>
    </row>
    <row r="123" spans="1:24" s="66" customFormat="1" ht="19.5" customHeight="1">
      <c r="A123" s="371" t="s">
        <v>210</v>
      </c>
      <c r="B123" s="376"/>
      <c r="C123" s="376"/>
      <c r="D123" s="377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90"/>
      <c r="R123" s="389"/>
      <c r="S123" s="389"/>
      <c r="T123" s="389"/>
      <c r="U123" s="375">
        <f t="shared" si="20"/>
        <v>0</v>
      </c>
      <c r="V123" s="375"/>
    </row>
    <row r="124" spans="1:24" s="66" customFormat="1" ht="19.5" customHeight="1">
      <c r="A124" s="371" t="s">
        <v>226</v>
      </c>
      <c r="B124" s="376"/>
      <c r="C124" s="376"/>
      <c r="D124" s="377"/>
      <c r="E124" s="390"/>
      <c r="F124" s="390"/>
      <c r="G124" s="390"/>
      <c r="H124" s="390"/>
      <c r="I124" s="389"/>
      <c r="J124" s="389"/>
      <c r="K124" s="389"/>
      <c r="L124" s="389"/>
      <c r="M124" s="389"/>
      <c r="N124" s="389"/>
      <c r="O124" s="389"/>
      <c r="P124" s="389"/>
      <c r="Q124" s="389"/>
      <c r="R124" s="389"/>
      <c r="S124" s="390"/>
      <c r="T124" s="390"/>
      <c r="U124" s="375">
        <f t="shared" si="20"/>
        <v>0</v>
      </c>
      <c r="V124" s="375"/>
    </row>
    <row r="125" spans="1:24" s="66" customFormat="1" ht="19.5" customHeight="1">
      <c r="A125" s="371" t="s">
        <v>227</v>
      </c>
      <c r="B125" s="376"/>
      <c r="C125" s="376"/>
      <c r="D125" s="377"/>
      <c r="E125" s="390"/>
      <c r="F125" s="390"/>
      <c r="G125" s="390"/>
      <c r="H125" s="390"/>
      <c r="I125" s="389"/>
      <c r="J125" s="390"/>
      <c r="K125" s="390"/>
      <c r="L125" s="390"/>
      <c r="M125" s="389"/>
      <c r="N125" s="390"/>
      <c r="O125" s="390"/>
      <c r="P125" s="390"/>
      <c r="Q125" s="389"/>
      <c r="R125" s="390"/>
      <c r="S125" s="390"/>
      <c r="T125" s="390"/>
      <c r="U125" s="375">
        <f t="shared" si="20"/>
        <v>0</v>
      </c>
      <c r="V125" s="375"/>
    </row>
    <row r="126" spans="1:24" s="66" customFormat="1" ht="19.5" customHeight="1">
      <c r="A126" s="371" t="s">
        <v>228</v>
      </c>
      <c r="B126" s="376"/>
      <c r="C126" s="376"/>
      <c r="D126" s="377"/>
      <c r="E126" s="389"/>
      <c r="F126" s="389"/>
      <c r="G126" s="389"/>
      <c r="H126" s="389"/>
      <c r="I126" s="390"/>
      <c r="J126" s="389"/>
      <c r="K126" s="389"/>
      <c r="L126" s="389"/>
      <c r="M126" s="390"/>
      <c r="N126" s="389"/>
      <c r="O126" s="389"/>
      <c r="P126" s="389"/>
      <c r="Q126" s="389"/>
      <c r="R126" s="389"/>
      <c r="S126" s="389"/>
      <c r="T126" s="389"/>
      <c r="U126" s="375">
        <f t="shared" si="20"/>
        <v>0</v>
      </c>
      <c r="V126" s="375"/>
    </row>
    <row r="127" spans="1:24" s="66" customFormat="1" ht="19.5" customHeight="1">
      <c r="A127" s="371" t="s">
        <v>229</v>
      </c>
      <c r="B127" s="376"/>
      <c r="C127" s="376"/>
      <c r="D127" s="377"/>
      <c r="E127" s="390"/>
      <c r="F127" s="390"/>
      <c r="G127" s="390"/>
      <c r="H127" s="390"/>
      <c r="I127" s="389"/>
      <c r="J127" s="390"/>
      <c r="K127" s="390"/>
      <c r="L127" s="390"/>
      <c r="M127" s="389"/>
      <c r="N127" s="390"/>
      <c r="O127" s="390"/>
      <c r="P127" s="390"/>
      <c r="Q127" s="389"/>
      <c r="R127" s="390"/>
      <c r="S127" s="390"/>
      <c r="T127" s="390"/>
      <c r="U127" s="375">
        <f t="shared" si="20"/>
        <v>0</v>
      </c>
      <c r="V127" s="375"/>
    </row>
    <row r="128" spans="1:24" s="66" customFormat="1" ht="19.5" customHeight="1">
      <c r="A128" s="371" t="s">
        <v>215</v>
      </c>
      <c r="B128" s="376"/>
      <c r="C128" s="376"/>
      <c r="D128" s="377"/>
      <c r="E128" s="390"/>
      <c r="F128" s="390"/>
      <c r="G128" s="390"/>
      <c r="H128" s="390"/>
      <c r="I128" s="389"/>
      <c r="J128" s="390"/>
      <c r="K128" s="390"/>
      <c r="L128" s="390"/>
      <c r="M128" s="389"/>
      <c r="N128" s="390"/>
      <c r="O128" s="390"/>
      <c r="P128" s="390"/>
      <c r="Q128" s="389"/>
      <c r="R128" s="390"/>
      <c r="S128" s="390"/>
      <c r="T128" s="390"/>
      <c r="U128" s="375">
        <f t="shared" si="20"/>
        <v>0</v>
      </c>
      <c r="V128" s="375"/>
    </row>
    <row r="129" spans="1:25" s="66" customFormat="1" ht="19.5" customHeight="1">
      <c r="A129" s="371" t="s">
        <v>216</v>
      </c>
      <c r="B129" s="376"/>
      <c r="C129" s="376"/>
      <c r="D129" s="377"/>
      <c r="E129" s="389"/>
      <c r="F129" s="389"/>
      <c r="G129" s="389"/>
      <c r="H129" s="389"/>
      <c r="I129" s="389"/>
      <c r="J129" s="389"/>
      <c r="K129" s="389"/>
      <c r="L129" s="389"/>
      <c r="M129" s="389"/>
      <c r="N129" s="389"/>
      <c r="O129" s="389"/>
      <c r="P129" s="389"/>
      <c r="Q129" s="389"/>
      <c r="R129" s="389"/>
      <c r="S129" s="389"/>
      <c r="T129" s="389"/>
      <c r="U129" s="375">
        <f t="shared" si="20"/>
        <v>0</v>
      </c>
      <c r="V129" s="375"/>
    </row>
    <row r="130" spans="1:25" s="66" customFormat="1" ht="19.5" customHeight="1">
      <c r="A130" s="371" t="s">
        <v>230</v>
      </c>
      <c r="B130" s="376"/>
      <c r="C130" s="376"/>
      <c r="D130" s="377"/>
      <c r="E130" s="390"/>
      <c r="F130" s="390"/>
      <c r="G130" s="379"/>
      <c r="H130" s="379"/>
      <c r="I130" s="389"/>
      <c r="J130" s="389"/>
      <c r="K130" s="389"/>
      <c r="L130" s="389"/>
      <c r="M130" s="389"/>
      <c r="N130" s="389"/>
      <c r="O130" s="389"/>
      <c r="P130" s="389"/>
      <c r="Q130" s="390"/>
      <c r="R130" s="390"/>
      <c r="S130" s="389"/>
      <c r="T130" s="389"/>
      <c r="U130" s="375">
        <f t="shared" si="20"/>
        <v>0</v>
      </c>
      <c r="V130" s="375"/>
    </row>
    <row r="131" spans="1:25" s="66" customFormat="1" ht="19.5" customHeight="1">
      <c r="A131" s="371" t="s">
        <v>231</v>
      </c>
      <c r="B131" s="376"/>
      <c r="C131" s="376"/>
      <c r="D131" s="377"/>
      <c r="E131" s="390"/>
      <c r="F131" s="390"/>
      <c r="G131" s="380"/>
      <c r="H131" s="380"/>
      <c r="I131" s="389"/>
      <c r="J131" s="389"/>
      <c r="K131" s="389"/>
      <c r="L131" s="389"/>
      <c r="M131" s="389"/>
      <c r="N131" s="389"/>
      <c r="O131" s="389"/>
      <c r="P131" s="389"/>
      <c r="Q131" s="390"/>
      <c r="R131" s="390"/>
      <c r="S131" s="389"/>
      <c r="T131" s="389"/>
      <c r="U131" s="375">
        <f t="shared" si="20"/>
        <v>0</v>
      </c>
      <c r="V131" s="375"/>
    </row>
    <row r="132" spans="1:25" s="66" customFormat="1" ht="19.5" customHeight="1">
      <c r="A132" s="371" t="s">
        <v>232</v>
      </c>
      <c r="B132" s="376"/>
      <c r="C132" s="376"/>
      <c r="D132" s="377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90"/>
      <c r="S132" s="389"/>
      <c r="T132" s="389"/>
      <c r="U132" s="375">
        <f t="shared" si="20"/>
        <v>0</v>
      </c>
      <c r="V132" s="375"/>
    </row>
    <row r="133" spans="1:25" s="66" customFormat="1" ht="19.5" customHeight="1">
      <c r="A133" s="371" t="s">
        <v>220</v>
      </c>
      <c r="B133" s="376"/>
      <c r="C133" s="376"/>
      <c r="D133" s="377"/>
      <c r="E133" s="389"/>
      <c r="F133" s="389"/>
      <c r="G133" s="389"/>
      <c r="H133" s="389"/>
      <c r="I133" s="389"/>
      <c r="J133" s="389"/>
      <c r="K133" s="389"/>
      <c r="L133" s="389"/>
      <c r="M133" s="389"/>
      <c r="N133" s="389"/>
      <c r="O133" s="389"/>
      <c r="P133" s="389"/>
      <c r="Q133" s="389"/>
      <c r="R133" s="389"/>
      <c r="S133" s="390"/>
      <c r="T133" s="390"/>
      <c r="U133" s="375">
        <f t="shared" si="20"/>
        <v>0</v>
      </c>
      <c r="V133" s="375"/>
    </row>
    <row r="134" spans="1:25" s="66" customFormat="1" ht="19.5" customHeight="1">
      <c r="A134" s="371" t="s">
        <v>221</v>
      </c>
      <c r="B134" s="376"/>
      <c r="C134" s="376"/>
      <c r="D134" s="377"/>
      <c r="E134" s="389"/>
      <c r="F134" s="389"/>
      <c r="G134" s="389"/>
      <c r="H134" s="389"/>
      <c r="I134" s="389"/>
      <c r="J134" s="389"/>
      <c r="K134" s="389"/>
      <c r="L134" s="389"/>
      <c r="M134" s="389"/>
      <c r="N134" s="389"/>
      <c r="O134" s="389"/>
      <c r="P134" s="389"/>
      <c r="Q134" s="389"/>
      <c r="R134" s="389"/>
      <c r="S134" s="390"/>
      <c r="T134" s="390"/>
      <c r="U134" s="375">
        <f t="shared" si="20"/>
        <v>0</v>
      </c>
      <c r="V134" s="375"/>
    </row>
    <row r="135" spans="1:25" s="66" customFormat="1" ht="19.5" customHeight="1">
      <c r="A135" s="371" t="s">
        <v>233</v>
      </c>
      <c r="B135" s="376"/>
      <c r="C135" s="376"/>
      <c r="D135" s="377"/>
      <c r="E135" s="389"/>
      <c r="F135" s="389"/>
      <c r="G135" s="389"/>
      <c r="H135" s="389"/>
      <c r="I135" s="389"/>
      <c r="J135" s="389"/>
      <c r="K135" s="389"/>
      <c r="L135" s="389"/>
      <c r="M135" s="389"/>
      <c r="N135" s="389"/>
      <c r="O135" s="389"/>
      <c r="P135" s="389"/>
      <c r="Q135" s="390"/>
      <c r="R135" s="390"/>
      <c r="S135" s="390"/>
      <c r="T135" s="390"/>
      <c r="U135" s="375">
        <f t="shared" si="20"/>
        <v>0</v>
      </c>
      <c r="V135" s="375"/>
    </row>
    <row r="136" spans="1:25" s="66" customFormat="1" ht="19.5" customHeight="1">
      <c r="A136" s="371" t="s">
        <v>223</v>
      </c>
      <c r="B136" s="376"/>
      <c r="C136" s="376"/>
      <c r="D136" s="377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1"/>
      <c r="P136" s="391"/>
      <c r="Q136" s="391"/>
      <c r="R136" s="391"/>
      <c r="S136" s="391"/>
      <c r="T136" s="392"/>
      <c r="U136" s="381">
        <f>SUM(E136:T136)</f>
        <v>0</v>
      </c>
      <c r="V136" s="381"/>
      <c r="W136"/>
      <c r="X136"/>
      <c r="Y136"/>
    </row>
    <row r="137" spans="1:25" s="66" customFormat="1" ht="28.5" customHeight="1">
      <c r="A137"/>
      <c r="B137"/>
      <c r="C137"/>
      <c r="D137"/>
      <c r="E137" s="393">
        <f>SUM(E121:E136)</f>
        <v>0</v>
      </c>
      <c r="F137" s="393">
        <f t="shared" ref="F137:T137" si="21">SUM(F121:F136)</f>
        <v>0</v>
      </c>
      <c r="G137" s="393">
        <f t="shared" si="21"/>
        <v>0</v>
      </c>
      <c r="H137" s="393">
        <f t="shared" si="21"/>
        <v>0</v>
      </c>
      <c r="I137" s="393">
        <f t="shared" si="21"/>
        <v>0</v>
      </c>
      <c r="J137" s="393">
        <f t="shared" si="21"/>
        <v>0</v>
      </c>
      <c r="K137" s="393">
        <f t="shared" si="21"/>
        <v>0</v>
      </c>
      <c r="L137" s="393">
        <f t="shared" si="21"/>
        <v>0</v>
      </c>
      <c r="M137" s="393">
        <f t="shared" si="21"/>
        <v>0</v>
      </c>
      <c r="N137" s="393">
        <f t="shared" si="21"/>
        <v>0</v>
      </c>
      <c r="O137" s="393">
        <f t="shared" si="21"/>
        <v>0</v>
      </c>
      <c r="P137" s="393">
        <f t="shared" si="21"/>
        <v>0</v>
      </c>
      <c r="Q137" s="393">
        <f t="shared" si="21"/>
        <v>0</v>
      </c>
      <c r="R137" s="393">
        <f t="shared" si="21"/>
        <v>0</v>
      </c>
      <c r="S137" s="393">
        <f t="shared" si="21"/>
        <v>0</v>
      </c>
      <c r="T137" s="393">
        <f t="shared" si="21"/>
        <v>0</v>
      </c>
      <c r="U137" s="384">
        <f>SUM(U121:U136)</f>
        <v>0</v>
      </c>
      <c r="V137" s="385"/>
      <c r="W137" s="386"/>
      <c r="X137"/>
    </row>
    <row r="138" spans="1:25" s="66" customFormat="1" ht="12" customHeight="1">
      <c r="A138"/>
      <c r="B138"/>
      <c r="C138"/>
      <c r="D138"/>
      <c r="E138" s="394"/>
      <c r="F138" s="394"/>
      <c r="G138" s="394"/>
      <c r="H138" s="394"/>
      <c r="I138" s="394"/>
      <c r="J138" s="394"/>
      <c r="K138" s="394"/>
      <c r="L138" s="394"/>
      <c r="M138" s="394"/>
      <c r="N138" s="394"/>
      <c r="O138" s="394"/>
      <c r="P138" s="394"/>
      <c r="Q138" s="394"/>
      <c r="R138" s="394"/>
      <c r="S138" s="394"/>
      <c r="T138" s="394"/>
      <c r="U138" s="395"/>
      <c r="V138" s="395"/>
      <c r="W138" s="396"/>
      <c r="X138"/>
    </row>
    <row r="139" spans="1:25" s="66" customFormat="1" ht="20.25" customHeight="1">
      <c r="A139" s="397" t="s">
        <v>202</v>
      </c>
      <c r="B139" s="398"/>
      <c r="C139" s="398"/>
      <c r="D139" s="398"/>
      <c r="E139" s="399"/>
      <c r="F139" s="399"/>
      <c r="G139" s="399"/>
      <c r="H139" s="400"/>
      <c r="I139" s="400"/>
      <c r="J139" s="400"/>
      <c r="K139" s="401"/>
      <c r="L139" s="401"/>
      <c r="M139" s="401"/>
      <c r="N139" s="401"/>
      <c r="O139" s="401"/>
      <c r="P139" s="401"/>
      <c r="Q139" s="401"/>
      <c r="R139" s="401"/>
      <c r="S139" s="401"/>
      <c r="T139" s="356" t="s">
        <v>203</v>
      </c>
      <c r="U139" s="402"/>
    </row>
    <row r="140" spans="1:25" s="83" customFormat="1" ht="19.5" customHeight="1">
      <c r="A140" s="403" t="s">
        <v>234</v>
      </c>
      <c r="B140" s="404"/>
      <c r="C140" s="404"/>
      <c r="D140" s="404"/>
      <c r="E140" s="405"/>
      <c r="F140" s="405"/>
      <c r="G140" s="405"/>
      <c r="H140" s="405"/>
      <c r="I140" s="405"/>
      <c r="J140" s="405"/>
      <c r="K140" s="405"/>
      <c r="L140" s="405"/>
      <c r="M140" s="405"/>
      <c r="N140" s="405"/>
      <c r="O140" s="405"/>
      <c r="P140" s="405"/>
      <c r="Q140" s="405"/>
      <c r="R140" s="405"/>
      <c r="S140" s="405"/>
      <c r="T140" s="405"/>
      <c r="U140" s="405"/>
      <c r="V140" s="406" t="s">
        <v>235</v>
      </c>
      <c r="W140" s="311"/>
    </row>
    <row r="141" spans="1:25" s="365" customFormat="1" ht="18" customHeight="1">
      <c r="A141" s="407" t="s">
        <v>206</v>
      </c>
      <c r="B141" s="408"/>
      <c r="C141" s="408"/>
      <c r="D141" s="408"/>
      <c r="E141" s="363"/>
      <c r="F141" s="363"/>
      <c r="G141" s="363"/>
      <c r="H141" s="363"/>
      <c r="I141" s="363"/>
      <c r="J141" s="363"/>
      <c r="K141" s="363"/>
      <c r="L141" s="363"/>
      <c r="M141" s="363"/>
      <c r="N141" s="363"/>
      <c r="O141" s="363"/>
      <c r="P141" s="363"/>
      <c r="Q141" s="363"/>
      <c r="R141" s="363"/>
      <c r="S141" s="363"/>
      <c r="T141" s="363"/>
      <c r="U141" s="363"/>
      <c r="V141" s="409" t="s">
        <v>207</v>
      </c>
      <c r="W141" s="387"/>
    </row>
    <row r="142" spans="1:25" s="67" customFormat="1">
      <c r="A142" s="410"/>
      <c r="B142" s="411"/>
      <c r="C142" s="411"/>
      <c r="D142" s="412"/>
      <c r="E142" s="388" t="s">
        <v>37</v>
      </c>
      <c r="F142" s="388" t="s">
        <v>38</v>
      </c>
      <c r="G142" s="388" t="s">
        <v>39</v>
      </c>
      <c r="H142" s="388" t="s">
        <v>40</v>
      </c>
      <c r="I142" s="388" t="s">
        <v>41</v>
      </c>
      <c r="J142" s="388" t="s">
        <v>49</v>
      </c>
      <c r="K142" s="388" t="s">
        <v>55</v>
      </c>
      <c r="L142" s="388" t="s">
        <v>60</v>
      </c>
      <c r="M142" s="388" t="s">
        <v>63</v>
      </c>
      <c r="N142" s="388" t="s">
        <v>65</v>
      </c>
      <c r="O142" s="388" t="s">
        <v>67</v>
      </c>
      <c r="P142" s="388" t="s">
        <v>69</v>
      </c>
      <c r="Q142" s="388" t="s">
        <v>71</v>
      </c>
      <c r="R142" s="388" t="s">
        <v>74</v>
      </c>
      <c r="S142" s="388" t="s">
        <v>76</v>
      </c>
      <c r="T142" s="388" t="s">
        <v>78</v>
      </c>
      <c r="U142" s="370" t="s">
        <v>35</v>
      </c>
      <c r="V142" s="370"/>
    </row>
    <row r="143" spans="1:25" s="67" customFormat="1" ht="19.5" customHeight="1">
      <c r="A143" s="413" t="s">
        <v>208</v>
      </c>
      <c r="B143" s="414"/>
      <c r="C143" s="414"/>
      <c r="D143" s="415"/>
      <c r="E143" s="389">
        <f>$C$10</f>
        <v>93</v>
      </c>
      <c r="F143" s="389">
        <f>$C$11</f>
        <v>43</v>
      </c>
      <c r="G143" s="389">
        <f>$C$12</f>
        <v>53</v>
      </c>
      <c r="H143" s="389">
        <f>$C$13</f>
        <v>39</v>
      </c>
      <c r="I143" s="389">
        <f>$C$14</f>
        <v>0</v>
      </c>
      <c r="J143" s="389">
        <f>$C$15</f>
        <v>0</v>
      </c>
      <c r="K143" s="389">
        <f>$C$16</f>
        <v>0</v>
      </c>
      <c r="L143" s="389">
        <f>$C$17</f>
        <v>0</v>
      </c>
      <c r="M143" s="389">
        <f>$C$18</f>
        <v>0</v>
      </c>
      <c r="N143" s="389">
        <f>$C$19</f>
        <v>0</v>
      </c>
      <c r="O143" s="389">
        <f>$C$20</f>
        <v>0</v>
      </c>
      <c r="P143" s="389">
        <f>$C$21</f>
        <v>0</v>
      </c>
      <c r="Q143" s="389">
        <f>$C$22</f>
        <v>0</v>
      </c>
      <c r="R143" s="389">
        <f>$C$23</f>
        <v>0</v>
      </c>
      <c r="S143" s="389">
        <f>$C$24</f>
        <v>0</v>
      </c>
      <c r="T143" s="389">
        <f>$C$25</f>
        <v>0</v>
      </c>
      <c r="U143" s="375">
        <f t="shared" ref="U143:U158" si="22">SUM(E143:T143)</f>
        <v>228</v>
      </c>
      <c r="V143" s="375"/>
      <c r="Y143" s="66"/>
    </row>
    <row r="144" spans="1:25" s="67" customFormat="1" ht="19.5" customHeight="1">
      <c r="A144" s="413" t="s">
        <v>209</v>
      </c>
      <c r="B144" s="414"/>
      <c r="C144" s="414"/>
      <c r="D144" s="415"/>
      <c r="E144" s="389">
        <f t="shared" ref="E144:E157" si="23">$C$10</f>
        <v>93</v>
      </c>
      <c r="F144" s="389">
        <f t="shared" ref="F144:F157" si="24">$C$11</f>
        <v>43</v>
      </c>
      <c r="G144" s="389">
        <f t="shared" ref="G144:G157" si="25">$C$12</f>
        <v>53</v>
      </c>
      <c r="H144" s="389">
        <f t="shared" ref="H144:H157" si="26">$C$13</f>
        <v>39</v>
      </c>
      <c r="I144" s="389">
        <f t="shared" ref="I144:I157" si="27">$C$14</f>
        <v>0</v>
      </c>
      <c r="J144" s="389">
        <f t="shared" ref="J144:J157" si="28">$C$15</f>
        <v>0</v>
      </c>
      <c r="K144" s="389">
        <f t="shared" ref="K144:K157" si="29">$C$16</f>
        <v>0</v>
      </c>
      <c r="L144" s="389">
        <f t="shared" ref="L144:L157" si="30">$C$17</f>
        <v>0</v>
      </c>
      <c r="M144" s="389">
        <f t="shared" ref="M144:M157" si="31">$C$18</f>
        <v>0</v>
      </c>
      <c r="N144" s="389">
        <f t="shared" ref="N144:N157" si="32">$C$19</f>
        <v>0</v>
      </c>
      <c r="O144" s="389">
        <f t="shared" ref="O144:O157" si="33">$C$20</f>
        <v>0</v>
      </c>
      <c r="P144" s="389">
        <f t="shared" ref="P144:P156" si="34">$C$21</f>
        <v>0</v>
      </c>
      <c r="Q144" s="389">
        <f t="shared" ref="Q144:Q156" si="35">$C$22</f>
        <v>0</v>
      </c>
      <c r="R144" s="389">
        <f t="shared" ref="R144:R156" si="36">$C$23</f>
        <v>0</v>
      </c>
      <c r="S144" s="389">
        <f t="shared" ref="S144:S154" si="37">$C$24</f>
        <v>0</v>
      </c>
      <c r="T144" s="389">
        <f t="shared" ref="T144:T154" si="38">$C$25</f>
        <v>0</v>
      </c>
      <c r="U144" s="375">
        <f t="shared" si="22"/>
        <v>228</v>
      </c>
      <c r="V144" s="375"/>
      <c r="Y144" s="66"/>
    </row>
    <row r="145" spans="1:25" s="67" customFormat="1" ht="19.5" customHeight="1">
      <c r="A145" s="413" t="s">
        <v>210</v>
      </c>
      <c r="B145" s="414"/>
      <c r="C145" s="414"/>
      <c r="D145" s="415"/>
      <c r="E145" s="389">
        <f>$C$10</f>
        <v>93</v>
      </c>
      <c r="F145" s="389">
        <f t="shared" si="24"/>
        <v>43</v>
      </c>
      <c r="G145" s="389">
        <f t="shared" si="25"/>
        <v>53</v>
      </c>
      <c r="H145" s="389">
        <f t="shared" si="26"/>
        <v>39</v>
      </c>
      <c r="I145" s="389">
        <f t="shared" si="27"/>
        <v>0</v>
      </c>
      <c r="J145" s="389">
        <f t="shared" si="28"/>
        <v>0</v>
      </c>
      <c r="K145" s="389">
        <f>$C$16</f>
        <v>0</v>
      </c>
      <c r="L145" s="389">
        <f t="shared" si="30"/>
        <v>0</v>
      </c>
      <c r="M145" s="389">
        <f t="shared" si="31"/>
        <v>0</v>
      </c>
      <c r="N145" s="389">
        <f t="shared" si="32"/>
        <v>0</v>
      </c>
      <c r="O145" s="389">
        <f t="shared" si="33"/>
        <v>0</v>
      </c>
      <c r="P145" s="389">
        <f t="shared" si="34"/>
        <v>0</v>
      </c>
      <c r="Q145" s="390"/>
      <c r="R145" s="389">
        <f>$C$23</f>
        <v>0</v>
      </c>
      <c r="S145" s="389">
        <f t="shared" si="37"/>
        <v>0</v>
      </c>
      <c r="T145" s="389">
        <f t="shared" si="38"/>
        <v>0</v>
      </c>
      <c r="U145" s="375">
        <f t="shared" si="22"/>
        <v>228</v>
      </c>
      <c r="V145" s="375"/>
      <c r="Y145" s="66"/>
    </row>
    <row r="146" spans="1:25" s="67" customFormat="1" ht="19.5" customHeight="1">
      <c r="A146" s="413" t="s">
        <v>226</v>
      </c>
      <c r="B146" s="414"/>
      <c r="C146" s="414"/>
      <c r="D146" s="415"/>
      <c r="E146" s="390"/>
      <c r="F146" s="390"/>
      <c r="G146" s="390"/>
      <c r="H146" s="390"/>
      <c r="I146" s="389">
        <f t="shared" si="27"/>
        <v>0</v>
      </c>
      <c r="J146" s="389">
        <f t="shared" si="28"/>
        <v>0</v>
      </c>
      <c r="K146" s="389">
        <f t="shared" si="29"/>
        <v>0</v>
      </c>
      <c r="L146" s="389">
        <f t="shared" si="30"/>
        <v>0</v>
      </c>
      <c r="M146" s="389">
        <f t="shared" si="31"/>
        <v>0</v>
      </c>
      <c r="N146" s="389">
        <f t="shared" si="32"/>
        <v>0</v>
      </c>
      <c r="O146" s="389">
        <f t="shared" si="33"/>
        <v>0</v>
      </c>
      <c r="P146" s="389">
        <f t="shared" si="34"/>
        <v>0</v>
      </c>
      <c r="Q146" s="389">
        <f t="shared" si="35"/>
        <v>0</v>
      </c>
      <c r="R146" s="389">
        <f t="shared" si="36"/>
        <v>0</v>
      </c>
      <c r="S146" s="390"/>
      <c r="T146" s="390"/>
      <c r="U146" s="375">
        <f t="shared" si="22"/>
        <v>0</v>
      </c>
      <c r="V146" s="375"/>
      <c r="Y146" s="66"/>
    </row>
    <row r="147" spans="1:25" s="67" customFormat="1" ht="19.5" customHeight="1">
      <c r="A147" s="413" t="s">
        <v>227</v>
      </c>
      <c r="B147" s="414"/>
      <c r="C147" s="414"/>
      <c r="D147" s="415"/>
      <c r="E147" s="390"/>
      <c r="F147" s="390"/>
      <c r="G147" s="390"/>
      <c r="H147" s="390"/>
      <c r="I147" s="389">
        <f t="shared" si="27"/>
        <v>0</v>
      </c>
      <c r="J147" s="390"/>
      <c r="K147" s="390"/>
      <c r="L147" s="390"/>
      <c r="M147" s="389">
        <f t="shared" si="31"/>
        <v>0</v>
      </c>
      <c r="N147" s="390"/>
      <c r="O147" s="390"/>
      <c r="P147" s="390"/>
      <c r="Q147" s="389">
        <f t="shared" si="35"/>
        <v>0</v>
      </c>
      <c r="R147" s="390"/>
      <c r="S147" s="390"/>
      <c r="T147" s="390"/>
      <c r="U147" s="375">
        <f t="shared" si="22"/>
        <v>0</v>
      </c>
      <c r="V147" s="375"/>
      <c r="Y147" s="66"/>
    </row>
    <row r="148" spans="1:25" s="67" customFormat="1" ht="19.5" customHeight="1">
      <c r="A148" s="413" t="s">
        <v>228</v>
      </c>
      <c r="B148" s="414"/>
      <c r="C148" s="414"/>
      <c r="D148" s="415"/>
      <c r="E148" s="389">
        <f t="shared" si="23"/>
        <v>93</v>
      </c>
      <c r="F148" s="389">
        <f t="shared" si="24"/>
        <v>43</v>
      </c>
      <c r="G148" s="389">
        <f t="shared" si="25"/>
        <v>53</v>
      </c>
      <c r="H148" s="389">
        <f t="shared" si="26"/>
        <v>39</v>
      </c>
      <c r="I148" s="390"/>
      <c r="J148" s="389">
        <f t="shared" si="28"/>
        <v>0</v>
      </c>
      <c r="K148" s="389">
        <f t="shared" si="29"/>
        <v>0</v>
      </c>
      <c r="L148" s="389">
        <f t="shared" si="30"/>
        <v>0</v>
      </c>
      <c r="M148" s="390"/>
      <c r="N148" s="389">
        <f t="shared" si="32"/>
        <v>0</v>
      </c>
      <c r="O148" s="389">
        <f t="shared" si="33"/>
        <v>0</v>
      </c>
      <c r="P148" s="389">
        <f t="shared" si="34"/>
        <v>0</v>
      </c>
      <c r="Q148" s="389">
        <f t="shared" si="35"/>
        <v>0</v>
      </c>
      <c r="R148" s="389">
        <f t="shared" si="36"/>
        <v>0</v>
      </c>
      <c r="S148" s="389">
        <f t="shared" si="37"/>
        <v>0</v>
      </c>
      <c r="T148" s="389">
        <f t="shared" si="38"/>
        <v>0</v>
      </c>
      <c r="U148" s="375">
        <f>SUM(E148:T148)</f>
        <v>228</v>
      </c>
      <c r="V148" s="375"/>
      <c r="Y148" s="66"/>
    </row>
    <row r="149" spans="1:25" s="67" customFormat="1" ht="19.5" customHeight="1">
      <c r="A149" s="413" t="s">
        <v>229</v>
      </c>
      <c r="B149" s="414"/>
      <c r="C149" s="414"/>
      <c r="D149" s="415"/>
      <c r="E149" s="390"/>
      <c r="F149" s="390"/>
      <c r="G149" s="390"/>
      <c r="H149" s="390"/>
      <c r="I149" s="389">
        <f t="shared" si="27"/>
        <v>0</v>
      </c>
      <c r="J149" s="390"/>
      <c r="K149" s="390"/>
      <c r="L149" s="390"/>
      <c r="M149" s="389">
        <f t="shared" si="31"/>
        <v>0</v>
      </c>
      <c r="N149" s="390"/>
      <c r="O149" s="390"/>
      <c r="P149" s="390"/>
      <c r="Q149" s="389">
        <f t="shared" si="35"/>
        <v>0</v>
      </c>
      <c r="R149" s="390"/>
      <c r="S149" s="390"/>
      <c r="T149" s="390"/>
      <c r="U149" s="375">
        <f t="shared" si="22"/>
        <v>0</v>
      </c>
      <c r="V149" s="375"/>
      <c r="Y149" s="66"/>
    </row>
    <row r="150" spans="1:25" s="67" customFormat="1" ht="19.5" customHeight="1">
      <c r="A150" s="413" t="s">
        <v>215</v>
      </c>
      <c r="B150" s="414"/>
      <c r="C150" s="414"/>
      <c r="D150" s="415"/>
      <c r="E150" s="390"/>
      <c r="F150" s="390"/>
      <c r="G150" s="390"/>
      <c r="H150" s="390"/>
      <c r="I150" s="389">
        <f t="shared" si="27"/>
        <v>0</v>
      </c>
      <c r="J150" s="390"/>
      <c r="K150" s="390"/>
      <c r="L150" s="390"/>
      <c r="M150" s="389">
        <f t="shared" si="31"/>
        <v>0</v>
      </c>
      <c r="N150" s="390"/>
      <c r="O150" s="390"/>
      <c r="P150" s="390"/>
      <c r="Q150" s="389">
        <f t="shared" si="35"/>
        <v>0</v>
      </c>
      <c r="R150" s="390"/>
      <c r="S150" s="390"/>
      <c r="T150" s="390"/>
      <c r="U150" s="375">
        <f t="shared" si="22"/>
        <v>0</v>
      </c>
      <c r="V150" s="375"/>
      <c r="Y150" s="66"/>
    </row>
    <row r="151" spans="1:25" s="67" customFormat="1" ht="19.5" customHeight="1">
      <c r="A151" s="413" t="s">
        <v>216</v>
      </c>
      <c r="B151" s="414"/>
      <c r="C151" s="414"/>
      <c r="D151" s="415"/>
      <c r="E151" s="389">
        <f t="shared" si="23"/>
        <v>93</v>
      </c>
      <c r="F151" s="389">
        <f t="shared" si="24"/>
        <v>43</v>
      </c>
      <c r="G151" s="389">
        <f t="shared" si="25"/>
        <v>53</v>
      </c>
      <c r="H151" s="389">
        <f t="shared" si="26"/>
        <v>39</v>
      </c>
      <c r="I151" s="389">
        <f t="shared" si="27"/>
        <v>0</v>
      </c>
      <c r="J151" s="389">
        <f t="shared" si="28"/>
        <v>0</v>
      </c>
      <c r="K151" s="389">
        <f t="shared" si="29"/>
        <v>0</v>
      </c>
      <c r="L151" s="389">
        <f t="shared" si="30"/>
        <v>0</v>
      </c>
      <c r="M151" s="389">
        <f t="shared" si="31"/>
        <v>0</v>
      </c>
      <c r="N151" s="389">
        <f t="shared" si="32"/>
        <v>0</v>
      </c>
      <c r="O151" s="389">
        <f t="shared" si="33"/>
        <v>0</v>
      </c>
      <c r="P151" s="389">
        <f t="shared" si="34"/>
        <v>0</v>
      </c>
      <c r="Q151" s="389">
        <f t="shared" si="35"/>
        <v>0</v>
      </c>
      <c r="R151" s="389">
        <f t="shared" si="36"/>
        <v>0</v>
      </c>
      <c r="S151" s="389">
        <f t="shared" si="37"/>
        <v>0</v>
      </c>
      <c r="T151" s="389">
        <f t="shared" si="38"/>
        <v>0</v>
      </c>
      <c r="U151" s="375">
        <f t="shared" si="22"/>
        <v>228</v>
      </c>
      <c r="V151" s="375"/>
      <c r="Y151" s="66"/>
    </row>
    <row r="152" spans="1:25" s="67" customFormat="1" ht="19.5" customHeight="1">
      <c r="A152" s="413" t="s">
        <v>230</v>
      </c>
      <c r="B152" s="414"/>
      <c r="C152" s="414"/>
      <c r="D152" s="415"/>
      <c r="E152" s="390"/>
      <c r="F152" s="390"/>
      <c r="G152" s="416">
        <f t="shared" si="25"/>
        <v>53</v>
      </c>
      <c r="H152" s="416">
        <f t="shared" si="26"/>
        <v>39</v>
      </c>
      <c r="I152" s="389">
        <f t="shared" si="27"/>
        <v>0</v>
      </c>
      <c r="J152" s="389">
        <f t="shared" si="28"/>
        <v>0</v>
      </c>
      <c r="K152" s="389">
        <f t="shared" si="29"/>
        <v>0</v>
      </c>
      <c r="L152" s="389">
        <f t="shared" si="30"/>
        <v>0</v>
      </c>
      <c r="M152" s="389">
        <f t="shared" si="31"/>
        <v>0</v>
      </c>
      <c r="N152" s="389">
        <f t="shared" si="32"/>
        <v>0</v>
      </c>
      <c r="O152" s="389">
        <f t="shared" si="33"/>
        <v>0</v>
      </c>
      <c r="P152" s="389">
        <f t="shared" si="34"/>
        <v>0</v>
      </c>
      <c r="Q152" s="390"/>
      <c r="R152" s="390"/>
      <c r="S152" s="389">
        <f t="shared" si="37"/>
        <v>0</v>
      </c>
      <c r="T152" s="389">
        <f t="shared" si="38"/>
        <v>0</v>
      </c>
      <c r="U152" s="375">
        <f t="shared" si="22"/>
        <v>92</v>
      </c>
      <c r="V152" s="375"/>
      <c r="Y152" s="66"/>
    </row>
    <row r="153" spans="1:25" s="67" customFormat="1" ht="19.5" customHeight="1">
      <c r="A153" s="413" t="s">
        <v>231</v>
      </c>
      <c r="B153" s="414"/>
      <c r="C153" s="414"/>
      <c r="D153" s="415"/>
      <c r="E153" s="390"/>
      <c r="F153" s="390"/>
      <c r="G153" s="416">
        <f t="shared" si="25"/>
        <v>53</v>
      </c>
      <c r="H153" s="416">
        <f t="shared" si="26"/>
        <v>39</v>
      </c>
      <c r="I153" s="389">
        <f t="shared" si="27"/>
        <v>0</v>
      </c>
      <c r="J153" s="389">
        <f t="shared" si="28"/>
        <v>0</v>
      </c>
      <c r="K153" s="389">
        <f t="shared" si="29"/>
        <v>0</v>
      </c>
      <c r="L153" s="389">
        <f t="shared" si="30"/>
        <v>0</v>
      </c>
      <c r="M153" s="389">
        <f t="shared" si="31"/>
        <v>0</v>
      </c>
      <c r="N153" s="389">
        <f t="shared" si="32"/>
        <v>0</v>
      </c>
      <c r="O153" s="389">
        <f t="shared" si="33"/>
        <v>0</v>
      </c>
      <c r="P153" s="389">
        <f t="shared" si="34"/>
        <v>0</v>
      </c>
      <c r="Q153" s="390"/>
      <c r="R153" s="390"/>
      <c r="S153" s="389">
        <f t="shared" si="37"/>
        <v>0</v>
      </c>
      <c r="T153" s="389">
        <f t="shared" si="38"/>
        <v>0</v>
      </c>
      <c r="U153" s="375">
        <f t="shared" si="22"/>
        <v>92</v>
      </c>
      <c r="V153" s="375"/>
      <c r="Y153" s="66"/>
    </row>
    <row r="154" spans="1:25" s="67" customFormat="1" ht="19.5" customHeight="1">
      <c r="A154" s="413" t="s">
        <v>232</v>
      </c>
      <c r="B154" s="414"/>
      <c r="C154" s="414"/>
      <c r="D154" s="415"/>
      <c r="E154" s="417">
        <f t="shared" si="23"/>
        <v>93</v>
      </c>
      <c r="F154" s="389">
        <f t="shared" si="24"/>
        <v>43</v>
      </c>
      <c r="G154" s="389">
        <f t="shared" si="25"/>
        <v>53</v>
      </c>
      <c r="H154" s="389">
        <f t="shared" si="26"/>
        <v>39</v>
      </c>
      <c r="I154" s="389">
        <f t="shared" si="27"/>
        <v>0</v>
      </c>
      <c r="J154" s="389">
        <f t="shared" si="28"/>
        <v>0</v>
      </c>
      <c r="K154" s="389">
        <f t="shared" si="29"/>
        <v>0</v>
      </c>
      <c r="L154" s="389">
        <f t="shared" si="30"/>
        <v>0</v>
      </c>
      <c r="M154" s="389">
        <f t="shared" si="31"/>
        <v>0</v>
      </c>
      <c r="N154" s="389">
        <f t="shared" si="32"/>
        <v>0</v>
      </c>
      <c r="O154" s="389">
        <f t="shared" si="33"/>
        <v>0</v>
      </c>
      <c r="P154" s="389">
        <f t="shared" si="34"/>
        <v>0</v>
      </c>
      <c r="Q154" s="389">
        <f t="shared" si="35"/>
        <v>0</v>
      </c>
      <c r="R154" s="390"/>
      <c r="S154" s="389">
        <f t="shared" si="37"/>
        <v>0</v>
      </c>
      <c r="T154" s="389">
        <f t="shared" si="38"/>
        <v>0</v>
      </c>
      <c r="U154" s="375">
        <f t="shared" si="22"/>
        <v>228</v>
      </c>
      <c r="V154" s="375"/>
      <c r="Y154" s="66"/>
    </row>
    <row r="155" spans="1:25" s="67" customFormat="1" ht="19.5" customHeight="1">
      <c r="A155" s="413" t="s">
        <v>220</v>
      </c>
      <c r="B155" s="414"/>
      <c r="C155" s="414"/>
      <c r="D155" s="415"/>
      <c r="E155" s="389">
        <f t="shared" si="23"/>
        <v>93</v>
      </c>
      <c r="F155" s="389">
        <f t="shared" si="24"/>
        <v>43</v>
      </c>
      <c r="G155" s="389">
        <f t="shared" si="25"/>
        <v>53</v>
      </c>
      <c r="H155" s="389">
        <f t="shared" si="26"/>
        <v>39</v>
      </c>
      <c r="I155" s="389">
        <f t="shared" si="27"/>
        <v>0</v>
      </c>
      <c r="J155" s="389">
        <f t="shared" si="28"/>
        <v>0</v>
      </c>
      <c r="K155" s="389">
        <f t="shared" si="29"/>
        <v>0</v>
      </c>
      <c r="L155" s="389">
        <f t="shared" si="30"/>
        <v>0</v>
      </c>
      <c r="M155" s="389">
        <f t="shared" si="31"/>
        <v>0</v>
      </c>
      <c r="N155" s="389">
        <f t="shared" si="32"/>
        <v>0</v>
      </c>
      <c r="O155" s="389">
        <f t="shared" si="33"/>
        <v>0</v>
      </c>
      <c r="P155" s="389">
        <f t="shared" si="34"/>
        <v>0</v>
      </c>
      <c r="Q155" s="389">
        <f t="shared" si="35"/>
        <v>0</v>
      </c>
      <c r="R155" s="389">
        <f t="shared" si="36"/>
        <v>0</v>
      </c>
      <c r="S155" s="390"/>
      <c r="T155" s="390"/>
      <c r="U155" s="375">
        <f t="shared" si="22"/>
        <v>228</v>
      </c>
      <c r="V155" s="375"/>
      <c r="Y155" s="66"/>
    </row>
    <row r="156" spans="1:25" s="67" customFormat="1" ht="19.5" customHeight="1">
      <c r="A156" s="413" t="s">
        <v>221</v>
      </c>
      <c r="B156" s="414"/>
      <c r="C156" s="414"/>
      <c r="D156" s="415"/>
      <c r="E156" s="389">
        <f t="shared" si="23"/>
        <v>93</v>
      </c>
      <c r="F156" s="389">
        <f t="shared" si="24"/>
        <v>43</v>
      </c>
      <c r="G156" s="389">
        <f t="shared" si="25"/>
        <v>53</v>
      </c>
      <c r="H156" s="389">
        <f t="shared" si="26"/>
        <v>39</v>
      </c>
      <c r="I156" s="389">
        <f t="shared" si="27"/>
        <v>0</v>
      </c>
      <c r="J156" s="389">
        <f t="shared" si="28"/>
        <v>0</v>
      </c>
      <c r="K156" s="389">
        <f t="shared" si="29"/>
        <v>0</v>
      </c>
      <c r="L156" s="389">
        <f t="shared" si="30"/>
        <v>0</v>
      </c>
      <c r="M156" s="389">
        <f t="shared" si="31"/>
        <v>0</v>
      </c>
      <c r="N156" s="389">
        <f t="shared" si="32"/>
        <v>0</v>
      </c>
      <c r="O156" s="389">
        <f t="shared" si="33"/>
        <v>0</v>
      </c>
      <c r="P156" s="389">
        <f t="shared" si="34"/>
        <v>0</v>
      </c>
      <c r="Q156" s="389">
        <f t="shared" si="35"/>
        <v>0</v>
      </c>
      <c r="R156" s="389">
        <f t="shared" si="36"/>
        <v>0</v>
      </c>
      <c r="S156" s="390"/>
      <c r="T156" s="390"/>
      <c r="U156" s="375">
        <f t="shared" si="22"/>
        <v>228</v>
      </c>
      <c r="V156" s="375"/>
      <c r="Y156" s="66"/>
    </row>
    <row r="157" spans="1:25" s="67" customFormat="1" ht="19.5" customHeight="1">
      <c r="A157" s="413" t="s">
        <v>233</v>
      </c>
      <c r="B157" s="414"/>
      <c r="C157" s="414"/>
      <c r="D157" s="415"/>
      <c r="E157" s="389">
        <f t="shared" si="23"/>
        <v>93</v>
      </c>
      <c r="F157" s="389">
        <f t="shared" si="24"/>
        <v>43</v>
      </c>
      <c r="G157" s="389">
        <f t="shared" si="25"/>
        <v>53</v>
      </c>
      <c r="H157" s="389">
        <f t="shared" si="26"/>
        <v>39</v>
      </c>
      <c r="I157" s="389">
        <f t="shared" si="27"/>
        <v>0</v>
      </c>
      <c r="J157" s="389">
        <f t="shared" si="28"/>
        <v>0</v>
      </c>
      <c r="K157" s="389">
        <f t="shared" si="29"/>
        <v>0</v>
      </c>
      <c r="L157" s="389">
        <f t="shared" si="30"/>
        <v>0</v>
      </c>
      <c r="M157" s="389">
        <f t="shared" si="31"/>
        <v>0</v>
      </c>
      <c r="N157" s="389">
        <f t="shared" si="32"/>
        <v>0</v>
      </c>
      <c r="O157" s="389">
        <f t="shared" si="33"/>
        <v>0</v>
      </c>
      <c r="P157" s="389">
        <f>$C$21</f>
        <v>0</v>
      </c>
      <c r="Q157" s="390"/>
      <c r="R157" s="390"/>
      <c r="S157" s="390"/>
      <c r="T157" s="390"/>
      <c r="U157" s="375">
        <f t="shared" si="22"/>
        <v>228</v>
      </c>
      <c r="V157" s="375"/>
      <c r="W157"/>
      <c r="X157" s="418"/>
      <c r="Y157" s="66"/>
    </row>
    <row r="158" spans="1:25" s="67" customFormat="1" ht="19.5" customHeight="1">
      <c r="A158" s="413" t="s">
        <v>223</v>
      </c>
      <c r="B158" s="414"/>
      <c r="C158" s="414"/>
      <c r="D158" s="415"/>
      <c r="E158" s="390"/>
      <c r="F158" s="390"/>
      <c r="G158" s="390"/>
      <c r="H158" s="390"/>
      <c r="I158" s="390"/>
      <c r="J158" s="390"/>
      <c r="K158" s="390"/>
      <c r="L158" s="390"/>
      <c r="M158" s="390"/>
      <c r="N158" s="390"/>
      <c r="O158" s="390"/>
      <c r="P158" s="390"/>
      <c r="Q158" s="390"/>
      <c r="R158" s="390"/>
      <c r="S158" s="390"/>
      <c r="T158" s="419"/>
      <c r="U158" s="375">
        <f t="shared" si="22"/>
        <v>0</v>
      </c>
      <c r="V158" s="375"/>
      <c r="W158"/>
      <c r="Y158" s="66"/>
    </row>
    <row r="159" spans="1:25" s="290" customFormat="1" ht="30.75" customHeight="1">
      <c r="A159" s="420"/>
      <c r="B159" s="420"/>
      <c r="C159" s="420"/>
      <c r="D159" s="420"/>
      <c r="E159" s="421">
        <f>SUM(E143:E158)</f>
        <v>837</v>
      </c>
      <c r="F159" s="421">
        <f t="shared" ref="F159:T159" si="39">SUM(F143:F158)</f>
        <v>387</v>
      </c>
      <c r="G159" s="421">
        <f t="shared" si="39"/>
        <v>583</v>
      </c>
      <c r="H159" s="421">
        <f t="shared" si="39"/>
        <v>429</v>
      </c>
      <c r="I159" s="421">
        <f t="shared" si="39"/>
        <v>0</v>
      </c>
      <c r="J159" s="421">
        <f t="shared" si="39"/>
        <v>0</v>
      </c>
      <c r="K159" s="421">
        <f t="shared" si="39"/>
        <v>0</v>
      </c>
      <c r="L159" s="421">
        <f t="shared" si="39"/>
        <v>0</v>
      </c>
      <c r="M159" s="421">
        <f t="shared" si="39"/>
        <v>0</v>
      </c>
      <c r="N159" s="421">
        <f t="shared" si="39"/>
        <v>0</v>
      </c>
      <c r="O159" s="421">
        <f t="shared" si="39"/>
        <v>0</v>
      </c>
      <c r="P159" s="421">
        <f t="shared" si="39"/>
        <v>0</v>
      </c>
      <c r="Q159" s="421">
        <f t="shared" si="39"/>
        <v>0</v>
      </c>
      <c r="R159" s="421">
        <f t="shared" si="39"/>
        <v>0</v>
      </c>
      <c r="S159" s="421">
        <f t="shared" si="39"/>
        <v>0</v>
      </c>
      <c r="T159" s="421">
        <f t="shared" si="39"/>
        <v>0</v>
      </c>
      <c r="U159" s="422">
        <f>SUM(U143:U158)</f>
        <v>2236</v>
      </c>
      <c r="V159" s="423"/>
      <c r="W159" s="424"/>
      <c r="X159" s="420"/>
    </row>
    <row r="160" spans="1:25" s="365" customFormat="1" ht="18" customHeight="1">
      <c r="A160" s="407" t="s">
        <v>224</v>
      </c>
      <c r="B160" s="408"/>
      <c r="C160" s="408"/>
      <c r="D160" s="408"/>
      <c r="E160" s="363"/>
      <c r="F160" s="363"/>
      <c r="G160" s="363"/>
      <c r="H160" s="363"/>
      <c r="I160" s="363"/>
      <c r="J160" s="363"/>
      <c r="K160" s="363"/>
      <c r="L160" s="363"/>
      <c r="M160" s="363"/>
      <c r="N160" s="363"/>
      <c r="O160" s="363"/>
      <c r="P160" s="363"/>
      <c r="Q160" s="363"/>
      <c r="R160" s="363"/>
      <c r="S160" s="363"/>
      <c r="T160" s="363"/>
      <c r="U160" s="363"/>
      <c r="V160" s="364" t="s">
        <v>225</v>
      </c>
      <c r="W160" s="387"/>
      <c r="Y160"/>
    </row>
    <row r="161" spans="1:25" s="67" customFormat="1">
      <c r="A161" s="410"/>
      <c r="B161" s="411"/>
      <c r="C161" s="411"/>
      <c r="D161" s="412"/>
      <c r="E161" s="388" t="s">
        <v>37</v>
      </c>
      <c r="F161" s="388" t="s">
        <v>38</v>
      </c>
      <c r="G161" s="388" t="s">
        <v>39</v>
      </c>
      <c r="H161" s="388" t="s">
        <v>40</v>
      </c>
      <c r="I161" s="388" t="s">
        <v>41</v>
      </c>
      <c r="J161" s="388" t="s">
        <v>49</v>
      </c>
      <c r="K161" s="388" t="s">
        <v>55</v>
      </c>
      <c r="L161" s="388" t="s">
        <v>60</v>
      </c>
      <c r="M161" s="388" t="s">
        <v>63</v>
      </c>
      <c r="N161" s="388" t="s">
        <v>65</v>
      </c>
      <c r="O161" s="388" t="s">
        <v>67</v>
      </c>
      <c r="P161" s="388" t="s">
        <v>69</v>
      </c>
      <c r="Q161" s="388" t="s">
        <v>71</v>
      </c>
      <c r="R161" s="388" t="s">
        <v>74</v>
      </c>
      <c r="S161" s="388" t="s">
        <v>76</v>
      </c>
      <c r="T161" s="388" t="s">
        <v>78</v>
      </c>
      <c r="U161" s="370" t="s">
        <v>35</v>
      </c>
      <c r="V161" s="370"/>
    </row>
    <row r="162" spans="1:25" s="67" customFormat="1" ht="19.5" customHeight="1">
      <c r="A162" s="413" t="s">
        <v>208</v>
      </c>
      <c r="B162" s="414"/>
      <c r="C162" s="414"/>
      <c r="D162" s="415"/>
      <c r="E162" s="425">
        <f>$D$39</f>
        <v>22</v>
      </c>
      <c r="F162" s="425">
        <f>$D$39</f>
        <v>22</v>
      </c>
      <c r="G162" s="425">
        <f>$D$39</f>
        <v>22</v>
      </c>
      <c r="H162" s="425">
        <f>$D$39</f>
        <v>22</v>
      </c>
      <c r="I162" s="425">
        <f>$D$55</f>
        <v>0</v>
      </c>
      <c r="J162" s="425">
        <f>$D$55</f>
        <v>0</v>
      </c>
      <c r="K162" s="425">
        <f>$D$55</f>
        <v>0</v>
      </c>
      <c r="L162" s="425">
        <f>$D$55</f>
        <v>0</v>
      </c>
      <c r="M162" s="425">
        <f>$D$55</f>
        <v>0</v>
      </c>
      <c r="N162" s="389">
        <f t="shared" ref="N162:T162" si="40">$D$55</f>
        <v>0</v>
      </c>
      <c r="O162" s="389">
        <f t="shared" si="40"/>
        <v>0</v>
      </c>
      <c r="P162" s="389">
        <f t="shared" si="40"/>
        <v>0</v>
      </c>
      <c r="Q162" s="389">
        <f t="shared" si="40"/>
        <v>0</v>
      </c>
      <c r="R162" s="389">
        <f t="shared" si="40"/>
        <v>0</v>
      </c>
      <c r="S162" s="389">
        <f t="shared" si="40"/>
        <v>0</v>
      </c>
      <c r="T162" s="389">
        <f t="shared" si="40"/>
        <v>0</v>
      </c>
      <c r="U162" s="375">
        <f t="shared" ref="U162:U177" si="41">SUM(E162:T162)</f>
        <v>88</v>
      </c>
      <c r="V162" s="375"/>
      <c r="W162" s="66"/>
      <c r="X162" s="66"/>
      <c r="Y162" s="66"/>
    </row>
    <row r="163" spans="1:25" s="67" customFormat="1" ht="19.5" customHeight="1">
      <c r="A163" s="413" t="s">
        <v>209</v>
      </c>
      <c r="B163" s="414"/>
      <c r="C163" s="414"/>
      <c r="D163" s="415"/>
      <c r="E163" s="425">
        <f>$F$39</f>
        <v>18</v>
      </c>
      <c r="F163" s="389">
        <f>$F$39</f>
        <v>18</v>
      </c>
      <c r="G163" s="389">
        <f>$F$39</f>
        <v>18</v>
      </c>
      <c r="H163" s="389">
        <f>$F$39</f>
        <v>18</v>
      </c>
      <c r="I163" s="425">
        <f>$F$55</f>
        <v>0</v>
      </c>
      <c r="J163" s="389">
        <f t="shared" ref="J163:T163" si="42">$F$55</f>
        <v>0</v>
      </c>
      <c r="K163" s="389">
        <f t="shared" si="42"/>
        <v>0</v>
      </c>
      <c r="L163" s="389">
        <f t="shared" si="42"/>
        <v>0</v>
      </c>
      <c r="M163" s="389">
        <f t="shared" si="42"/>
        <v>0</v>
      </c>
      <c r="N163" s="389">
        <f t="shared" si="42"/>
        <v>0</v>
      </c>
      <c r="O163" s="389">
        <f t="shared" si="42"/>
        <v>0</v>
      </c>
      <c r="P163" s="389">
        <f t="shared" si="42"/>
        <v>0</v>
      </c>
      <c r="Q163" s="389">
        <f t="shared" si="42"/>
        <v>0</v>
      </c>
      <c r="R163" s="389">
        <f t="shared" si="42"/>
        <v>0</v>
      </c>
      <c r="S163" s="389">
        <f t="shared" si="42"/>
        <v>0</v>
      </c>
      <c r="T163" s="389">
        <f t="shared" si="42"/>
        <v>0</v>
      </c>
      <c r="U163" s="375">
        <f t="shared" si="41"/>
        <v>72</v>
      </c>
      <c r="V163" s="375"/>
      <c r="W163" s="66"/>
      <c r="X163" s="66"/>
      <c r="Y163" s="66"/>
    </row>
    <row r="164" spans="1:25" s="67" customFormat="1" ht="19.5" customHeight="1">
      <c r="A164" s="413" t="s">
        <v>210</v>
      </c>
      <c r="B164" s="414"/>
      <c r="C164" s="414"/>
      <c r="D164" s="415"/>
      <c r="E164" s="426">
        <f>$G$39</f>
        <v>8</v>
      </c>
      <c r="F164" s="426">
        <f>$G$39</f>
        <v>8</v>
      </c>
      <c r="G164" s="426">
        <f>$G$39</f>
        <v>8</v>
      </c>
      <c r="H164" s="426">
        <f>$G$39</f>
        <v>8</v>
      </c>
      <c r="I164" s="425">
        <f>$G$55</f>
        <v>0</v>
      </c>
      <c r="J164" s="425">
        <f>$G$55</f>
        <v>0</v>
      </c>
      <c r="K164" s="425">
        <f>$G$55</f>
        <v>0</v>
      </c>
      <c r="L164" s="389">
        <f t="shared" ref="L164:T164" si="43">$G$55</f>
        <v>0</v>
      </c>
      <c r="M164" s="389">
        <f t="shared" si="43"/>
        <v>0</v>
      </c>
      <c r="N164" s="389">
        <f t="shared" si="43"/>
        <v>0</v>
      </c>
      <c r="O164" s="389">
        <f t="shared" si="43"/>
        <v>0</v>
      </c>
      <c r="P164" s="389">
        <f t="shared" si="43"/>
        <v>0</v>
      </c>
      <c r="Q164" s="390"/>
      <c r="R164" s="389">
        <f t="shared" si="43"/>
        <v>0</v>
      </c>
      <c r="S164" s="389">
        <f t="shared" si="43"/>
        <v>0</v>
      </c>
      <c r="T164" s="389">
        <f t="shared" si="43"/>
        <v>0</v>
      </c>
      <c r="U164" s="375">
        <f t="shared" si="41"/>
        <v>32</v>
      </c>
      <c r="V164" s="375"/>
      <c r="W164" s="66"/>
      <c r="X164" s="66"/>
      <c r="Y164" s="66"/>
    </row>
    <row r="165" spans="1:25" s="67" customFormat="1" ht="19.5" customHeight="1">
      <c r="A165" s="413" t="s">
        <v>226</v>
      </c>
      <c r="B165" s="414"/>
      <c r="C165" s="414"/>
      <c r="D165" s="415"/>
      <c r="E165" s="427"/>
      <c r="F165" s="428"/>
      <c r="G165" s="428"/>
      <c r="H165" s="429"/>
      <c r="I165" s="430">
        <f>$H$55</f>
        <v>0</v>
      </c>
      <c r="J165" s="431">
        <f>$H$55</f>
        <v>0</v>
      </c>
      <c r="K165" s="431">
        <f t="shared" ref="K165:R165" si="44">$H$55</f>
        <v>0</v>
      </c>
      <c r="L165" s="431">
        <f t="shared" si="44"/>
        <v>0</v>
      </c>
      <c r="M165" s="389">
        <f t="shared" si="44"/>
        <v>0</v>
      </c>
      <c r="N165" s="389">
        <f t="shared" si="44"/>
        <v>0</v>
      </c>
      <c r="O165" s="389">
        <f t="shared" si="44"/>
        <v>0</v>
      </c>
      <c r="P165" s="389">
        <f t="shared" si="44"/>
        <v>0</v>
      </c>
      <c r="Q165" s="389">
        <f t="shared" si="44"/>
        <v>0</v>
      </c>
      <c r="R165" s="389">
        <f t="shared" si="44"/>
        <v>0</v>
      </c>
      <c r="S165" s="390"/>
      <c r="T165" s="390"/>
      <c r="U165" s="375">
        <f t="shared" si="41"/>
        <v>0</v>
      </c>
      <c r="V165" s="375"/>
      <c r="W165" s="66"/>
      <c r="X165" s="66"/>
      <c r="Y165" s="66"/>
    </row>
    <row r="166" spans="1:25" s="67" customFormat="1" ht="19.5" customHeight="1">
      <c r="A166" s="413" t="s">
        <v>227</v>
      </c>
      <c r="B166" s="414"/>
      <c r="C166" s="414"/>
      <c r="D166" s="415"/>
      <c r="E166" s="432"/>
      <c r="F166" s="433"/>
      <c r="G166" s="433"/>
      <c r="H166" s="434"/>
      <c r="I166" s="435">
        <f>$H$55</f>
        <v>0</v>
      </c>
      <c r="J166" s="419"/>
      <c r="K166" s="436"/>
      <c r="L166" s="437"/>
      <c r="M166" s="430">
        <f>$H$55</f>
        <v>0</v>
      </c>
      <c r="N166" s="390"/>
      <c r="O166" s="390"/>
      <c r="P166" s="390"/>
      <c r="Q166" s="389">
        <f>$H$55</f>
        <v>0</v>
      </c>
      <c r="R166" s="390"/>
      <c r="S166" s="390"/>
      <c r="T166" s="390"/>
      <c r="U166" s="375">
        <f t="shared" si="41"/>
        <v>0</v>
      </c>
      <c r="V166" s="375"/>
      <c r="W166" s="66"/>
      <c r="X166" s="66"/>
      <c r="Y166" s="66"/>
    </row>
    <row r="167" spans="1:25" s="67" customFormat="1" ht="19.5" customHeight="1">
      <c r="A167" s="413" t="s">
        <v>228</v>
      </c>
      <c r="B167" s="414"/>
      <c r="C167" s="414"/>
      <c r="D167" s="415"/>
      <c r="E167" s="417">
        <f>$D$39</f>
        <v>22</v>
      </c>
      <c r="F167" s="417">
        <f>$D$39</f>
        <v>22</v>
      </c>
      <c r="G167" s="417">
        <f>$D$39</f>
        <v>22</v>
      </c>
      <c r="H167" s="417">
        <f>$D$39</f>
        <v>22</v>
      </c>
      <c r="I167" s="390"/>
      <c r="J167" s="417">
        <f>$E$55</f>
        <v>0</v>
      </c>
      <c r="K167" s="417">
        <f>$E$55</f>
        <v>0</v>
      </c>
      <c r="L167" s="417">
        <f>$E$55</f>
        <v>0</v>
      </c>
      <c r="M167" s="390"/>
      <c r="N167" s="389">
        <f t="shared" ref="N167:T167" si="45">$E$55</f>
        <v>0</v>
      </c>
      <c r="O167" s="389">
        <f t="shared" si="45"/>
        <v>0</v>
      </c>
      <c r="P167" s="389">
        <f t="shared" si="45"/>
        <v>0</v>
      </c>
      <c r="Q167" s="389">
        <f t="shared" si="45"/>
        <v>0</v>
      </c>
      <c r="R167" s="389">
        <f t="shared" si="45"/>
        <v>0</v>
      </c>
      <c r="S167" s="389">
        <f t="shared" si="45"/>
        <v>0</v>
      </c>
      <c r="T167" s="389">
        <f t="shared" si="45"/>
        <v>0</v>
      </c>
      <c r="U167" s="438">
        <f t="shared" si="41"/>
        <v>88</v>
      </c>
      <c r="V167" s="375"/>
      <c r="W167" s="66"/>
      <c r="X167" s="66"/>
      <c r="Y167" s="66"/>
    </row>
    <row r="168" spans="1:25" s="67" customFormat="1" ht="19.5" customHeight="1">
      <c r="A168" s="413" t="s">
        <v>229</v>
      </c>
      <c r="B168" s="414"/>
      <c r="C168" s="414"/>
      <c r="D168" s="415"/>
      <c r="E168" s="427">
        <f>$E$39</f>
        <v>16</v>
      </c>
      <c r="F168" s="428">
        <f>$E$39</f>
        <v>16</v>
      </c>
      <c r="G168" s="428">
        <f>$E$39</f>
        <v>16</v>
      </c>
      <c r="H168" s="429">
        <f>$E$39</f>
        <v>16</v>
      </c>
      <c r="I168" s="389">
        <f>$E$55</f>
        <v>0</v>
      </c>
      <c r="J168" s="390"/>
      <c r="K168" s="390"/>
      <c r="L168" s="390"/>
      <c r="M168" s="389">
        <f>$E$55</f>
        <v>0</v>
      </c>
      <c r="N168" s="390"/>
      <c r="O168" s="390"/>
      <c r="P168" s="390"/>
      <c r="Q168" s="389">
        <f>$E$55</f>
        <v>0</v>
      </c>
      <c r="R168" s="390"/>
      <c r="S168" s="390"/>
      <c r="T168" s="390"/>
      <c r="U168" s="375">
        <f t="shared" si="41"/>
        <v>64</v>
      </c>
      <c r="V168" s="375"/>
      <c r="W168" s="66"/>
      <c r="X168" s="66"/>
      <c r="Y168" s="66"/>
    </row>
    <row r="169" spans="1:25" s="67" customFormat="1" ht="19.5" customHeight="1">
      <c r="A169" s="413" t="s">
        <v>215</v>
      </c>
      <c r="B169" s="414"/>
      <c r="C169" s="414"/>
      <c r="D169" s="415"/>
      <c r="E169" s="432"/>
      <c r="F169" s="433"/>
      <c r="G169" s="433"/>
      <c r="H169" s="434"/>
      <c r="I169" s="389">
        <f>$E$55</f>
        <v>0</v>
      </c>
      <c r="J169" s="390"/>
      <c r="K169" s="390"/>
      <c r="L169" s="390"/>
      <c r="M169" s="389">
        <f>$E$55</f>
        <v>0</v>
      </c>
      <c r="N169" s="390"/>
      <c r="O169" s="390"/>
      <c r="P169" s="390"/>
      <c r="Q169" s="389">
        <f>$E$55</f>
        <v>0</v>
      </c>
      <c r="R169" s="390"/>
      <c r="S169" s="390"/>
      <c r="T169" s="390"/>
      <c r="U169" s="375">
        <f t="shared" si="41"/>
        <v>0</v>
      </c>
      <c r="V169" s="375"/>
      <c r="W169" s="66"/>
      <c r="X169" s="66"/>
      <c r="Y169" s="66"/>
    </row>
    <row r="170" spans="1:25" s="67" customFormat="1" ht="19.5" customHeight="1">
      <c r="A170" s="413" t="s">
        <v>216</v>
      </c>
      <c r="B170" s="414"/>
      <c r="C170" s="414"/>
      <c r="D170" s="415"/>
      <c r="E170" s="389">
        <f>$I$39</f>
        <v>24</v>
      </c>
      <c r="F170" s="389">
        <f>$I$39</f>
        <v>24</v>
      </c>
      <c r="G170" s="389">
        <f>$I$39</f>
        <v>24</v>
      </c>
      <c r="H170" s="389">
        <f>$I$39</f>
        <v>24</v>
      </c>
      <c r="I170" s="389">
        <f t="shared" ref="I170:T170" si="46">$I$55</f>
        <v>0</v>
      </c>
      <c r="J170" s="389">
        <f t="shared" si="46"/>
        <v>0</v>
      </c>
      <c r="K170" s="389">
        <f t="shared" si="46"/>
        <v>0</v>
      </c>
      <c r="L170" s="389">
        <f t="shared" si="46"/>
        <v>0</v>
      </c>
      <c r="M170" s="389">
        <f t="shared" si="46"/>
        <v>0</v>
      </c>
      <c r="N170" s="389">
        <f t="shared" si="46"/>
        <v>0</v>
      </c>
      <c r="O170" s="389">
        <f t="shared" si="46"/>
        <v>0</v>
      </c>
      <c r="P170" s="389">
        <f t="shared" si="46"/>
        <v>0</v>
      </c>
      <c r="Q170" s="389">
        <f t="shared" si="46"/>
        <v>0</v>
      </c>
      <c r="R170" s="389">
        <f t="shared" si="46"/>
        <v>0</v>
      </c>
      <c r="S170" s="389">
        <f t="shared" si="46"/>
        <v>0</v>
      </c>
      <c r="T170" s="389">
        <f t="shared" si="46"/>
        <v>0</v>
      </c>
      <c r="U170" s="375">
        <f t="shared" si="41"/>
        <v>96</v>
      </c>
      <c r="V170" s="375"/>
      <c r="W170" s="66"/>
      <c r="X170" s="66"/>
      <c r="Y170" s="66"/>
    </row>
    <row r="171" spans="1:25" s="67" customFormat="1" ht="19.5" customHeight="1">
      <c r="A171" s="413" t="s">
        <v>230</v>
      </c>
      <c r="B171" s="414"/>
      <c r="C171" s="414"/>
      <c r="D171" s="415"/>
      <c r="E171" s="390"/>
      <c r="F171" s="390"/>
      <c r="G171" s="379">
        <f t="shared" ref="G171:H177" si="47">$D$39</f>
        <v>22</v>
      </c>
      <c r="H171" s="379">
        <f t="shared" si="47"/>
        <v>22</v>
      </c>
      <c r="I171" s="389">
        <f t="shared" ref="I171:T177" si="48">$D$55</f>
        <v>0</v>
      </c>
      <c r="J171" s="389">
        <f t="shared" si="48"/>
        <v>0</v>
      </c>
      <c r="K171" s="389">
        <f t="shared" si="48"/>
        <v>0</v>
      </c>
      <c r="L171" s="389">
        <f t="shared" si="48"/>
        <v>0</v>
      </c>
      <c r="M171" s="389">
        <f t="shared" si="48"/>
        <v>0</v>
      </c>
      <c r="N171" s="389">
        <f t="shared" si="48"/>
        <v>0</v>
      </c>
      <c r="O171" s="389">
        <f t="shared" si="48"/>
        <v>0</v>
      </c>
      <c r="P171" s="389">
        <f t="shared" si="48"/>
        <v>0</v>
      </c>
      <c r="Q171" s="390"/>
      <c r="R171" s="390"/>
      <c r="S171" s="389">
        <f t="shared" si="48"/>
        <v>0</v>
      </c>
      <c r="T171" s="389">
        <f t="shared" si="48"/>
        <v>0</v>
      </c>
      <c r="U171" s="375">
        <f t="shared" si="41"/>
        <v>44</v>
      </c>
      <c r="V171" s="375"/>
      <c r="W171" s="66"/>
      <c r="X171" s="66"/>
      <c r="Y171" s="66"/>
    </row>
    <row r="172" spans="1:25" s="67" customFormat="1" ht="19.5" customHeight="1">
      <c r="A172" s="413" t="s">
        <v>231</v>
      </c>
      <c r="B172" s="414"/>
      <c r="C172" s="414"/>
      <c r="D172" s="415"/>
      <c r="E172" s="390"/>
      <c r="F172" s="390"/>
      <c r="G172" s="380"/>
      <c r="H172" s="380"/>
      <c r="I172" s="389">
        <f t="shared" si="48"/>
        <v>0</v>
      </c>
      <c r="J172" s="389">
        <f t="shared" si="48"/>
        <v>0</v>
      </c>
      <c r="K172" s="389">
        <f t="shared" si="48"/>
        <v>0</v>
      </c>
      <c r="L172" s="389">
        <f t="shared" si="48"/>
        <v>0</v>
      </c>
      <c r="M172" s="389">
        <f t="shared" si="48"/>
        <v>0</v>
      </c>
      <c r="N172" s="389">
        <f t="shared" si="48"/>
        <v>0</v>
      </c>
      <c r="O172" s="389">
        <f t="shared" si="48"/>
        <v>0</v>
      </c>
      <c r="P172" s="389">
        <f t="shared" si="48"/>
        <v>0</v>
      </c>
      <c r="Q172" s="390"/>
      <c r="R172" s="390"/>
      <c r="S172" s="389">
        <f t="shared" si="48"/>
        <v>0</v>
      </c>
      <c r="T172" s="389">
        <f t="shared" si="48"/>
        <v>0</v>
      </c>
      <c r="U172" s="375">
        <f t="shared" si="41"/>
        <v>0</v>
      </c>
      <c r="V172" s="375"/>
      <c r="W172" s="66"/>
      <c r="X172" s="66"/>
      <c r="Y172" s="66"/>
    </row>
    <row r="173" spans="1:25" s="67" customFormat="1" ht="19.5" customHeight="1">
      <c r="A173" s="413" t="s">
        <v>232</v>
      </c>
      <c r="B173" s="414"/>
      <c r="C173" s="414"/>
      <c r="D173" s="415"/>
      <c r="E173" s="389">
        <f t="shared" ref="E173:F177" si="49">$D$39</f>
        <v>22</v>
      </c>
      <c r="F173" s="389">
        <f t="shared" si="49"/>
        <v>22</v>
      </c>
      <c r="G173" s="389">
        <f t="shared" si="47"/>
        <v>22</v>
      </c>
      <c r="H173" s="389">
        <f t="shared" si="47"/>
        <v>22</v>
      </c>
      <c r="I173" s="389">
        <f t="shared" si="48"/>
        <v>0</v>
      </c>
      <c r="J173" s="389">
        <f t="shared" si="48"/>
        <v>0</v>
      </c>
      <c r="K173" s="389">
        <f t="shared" si="48"/>
        <v>0</v>
      </c>
      <c r="L173" s="389">
        <f t="shared" si="48"/>
        <v>0</v>
      </c>
      <c r="M173" s="389">
        <f t="shared" si="48"/>
        <v>0</v>
      </c>
      <c r="N173" s="389">
        <f t="shared" si="48"/>
        <v>0</v>
      </c>
      <c r="O173" s="389">
        <f t="shared" si="48"/>
        <v>0</v>
      </c>
      <c r="P173" s="389">
        <f t="shared" si="48"/>
        <v>0</v>
      </c>
      <c r="Q173" s="389">
        <f t="shared" si="48"/>
        <v>0</v>
      </c>
      <c r="R173" s="390"/>
      <c r="S173" s="389">
        <f t="shared" si="48"/>
        <v>0</v>
      </c>
      <c r="T173" s="389">
        <f t="shared" si="48"/>
        <v>0</v>
      </c>
      <c r="U173" s="375">
        <f t="shared" si="41"/>
        <v>88</v>
      </c>
      <c r="V173" s="375"/>
      <c r="W173" s="66"/>
      <c r="X173" s="66"/>
      <c r="Y173" s="66"/>
    </row>
    <row r="174" spans="1:25" s="67" customFormat="1" ht="19.5" customHeight="1">
      <c r="A174" s="413" t="s">
        <v>220</v>
      </c>
      <c r="B174" s="414"/>
      <c r="C174" s="414"/>
      <c r="D174" s="415"/>
      <c r="E174" s="389">
        <f t="shared" si="49"/>
        <v>22</v>
      </c>
      <c r="F174" s="389">
        <f t="shared" si="49"/>
        <v>22</v>
      </c>
      <c r="G174" s="389">
        <f t="shared" si="47"/>
        <v>22</v>
      </c>
      <c r="H174" s="389">
        <f t="shared" si="47"/>
        <v>22</v>
      </c>
      <c r="I174" s="389">
        <f t="shared" si="48"/>
        <v>0</v>
      </c>
      <c r="J174" s="389">
        <f t="shared" si="48"/>
        <v>0</v>
      </c>
      <c r="K174" s="389">
        <f t="shared" si="48"/>
        <v>0</v>
      </c>
      <c r="L174" s="389">
        <f t="shared" si="48"/>
        <v>0</v>
      </c>
      <c r="M174" s="389">
        <f t="shared" si="48"/>
        <v>0</v>
      </c>
      <c r="N174" s="389">
        <f t="shared" si="48"/>
        <v>0</v>
      </c>
      <c r="O174" s="389">
        <f t="shared" si="48"/>
        <v>0</v>
      </c>
      <c r="P174" s="389">
        <f t="shared" si="48"/>
        <v>0</v>
      </c>
      <c r="Q174" s="389">
        <f t="shared" si="48"/>
        <v>0</v>
      </c>
      <c r="R174" s="389">
        <f t="shared" si="48"/>
        <v>0</v>
      </c>
      <c r="S174" s="390"/>
      <c r="T174" s="390"/>
      <c r="U174" s="375">
        <f t="shared" si="41"/>
        <v>88</v>
      </c>
      <c r="V174" s="375"/>
      <c r="W174" s="66"/>
      <c r="X174" s="66"/>
      <c r="Y174" s="66"/>
    </row>
    <row r="175" spans="1:25" s="67" customFormat="1" ht="19.5" customHeight="1">
      <c r="A175" s="413" t="s">
        <v>221</v>
      </c>
      <c r="B175" s="414"/>
      <c r="C175" s="414"/>
      <c r="D175" s="415"/>
      <c r="E175" s="389">
        <f t="shared" si="49"/>
        <v>22</v>
      </c>
      <c r="F175" s="389">
        <f t="shared" si="49"/>
        <v>22</v>
      </c>
      <c r="G175" s="389">
        <f t="shared" si="47"/>
        <v>22</v>
      </c>
      <c r="H175" s="389">
        <f t="shared" si="47"/>
        <v>22</v>
      </c>
      <c r="I175" s="389">
        <f t="shared" si="48"/>
        <v>0</v>
      </c>
      <c r="J175" s="389">
        <f t="shared" si="48"/>
        <v>0</v>
      </c>
      <c r="K175" s="389">
        <f t="shared" si="48"/>
        <v>0</v>
      </c>
      <c r="L175" s="389">
        <f t="shared" si="48"/>
        <v>0</v>
      </c>
      <c r="M175" s="389">
        <f t="shared" si="48"/>
        <v>0</v>
      </c>
      <c r="N175" s="389">
        <f t="shared" si="48"/>
        <v>0</v>
      </c>
      <c r="O175" s="389">
        <f t="shared" si="48"/>
        <v>0</v>
      </c>
      <c r="P175" s="389">
        <f t="shared" si="48"/>
        <v>0</v>
      </c>
      <c r="Q175" s="389">
        <f t="shared" si="48"/>
        <v>0</v>
      </c>
      <c r="R175" s="389">
        <f t="shared" si="48"/>
        <v>0</v>
      </c>
      <c r="S175" s="390"/>
      <c r="T175" s="390"/>
      <c r="U175" s="375">
        <f t="shared" si="41"/>
        <v>88</v>
      </c>
      <c r="V175" s="375"/>
      <c r="W175" s="66"/>
      <c r="X175" s="66"/>
      <c r="Y175" s="66"/>
    </row>
    <row r="176" spans="1:25" s="67" customFormat="1" ht="19.5" customHeight="1">
      <c r="A176" s="413" t="s">
        <v>233</v>
      </c>
      <c r="B176" s="414"/>
      <c r="C176" s="414"/>
      <c r="D176" s="415"/>
      <c r="E176" s="389">
        <f t="shared" si="49"/>
        <v>22</v>
      </c>
      <c r="F176" s="389">
        <f t="shared" si="49"/>
        <v>22</v>
      </c>
      <c r="G176" s="389">
        <f t="shared" si="47"/>
        <v>22</v>
      </c>
      <c r="H176" s="389">
        <f t="shared" si="47"/>
        <v>22</v>
      </c>
      <c r="I176" s="389">
        <f t="shared" si="48"/>
        <v>0</v>
      </c>
      <c r="J176" s="389">
        <f t="shared" si="48"/>
        <v>0</v>
      </c>
      <c r="K176" s="389">
        <f t="shared" si="48"/>
        <v>0</v>
      </c>
      <c r="L176" s="389">
        <f t="shared" si="48"/>
        <v>0</v>
      </c>
      <c r="M176" s="389">
        <f t="shared" si="48"/>
        <v>0</v>
      </c>
      <c r="N176" s="389">
        <f t="shared" si="48"/>
        <v>0</v>
      </c>
      <c r="O176" s="389">
        <f t="shared" si="48"/>
        <v>0</v>
      </c>
      <c r="P176" s="389">
        <f t="shared" si="48"/>
        <v>0</v>
      </c>
      <c r="Q176" s="390"/>
      <c r="R176" s="390"/>
      <c r="S176" s="390"/>
      <c r="T176" s="390"/>
      <c r="U176" s="375">
        <f t="shared" si="41"/>
        <v>88</v>
      </c>
      <c r="V176" s="375"/>
      <c r="W176" s="66"/>
      <c r="X176" s="66"/>
      <c r="Y176" s="66"/>
    </row>
    <row r="177" spans="1:25" s="67" customFormat="1" ht="19.5" customHeight="1">
      <c r="A177" s="413" t="s">
        <v>223</v>
      </c>
      <c r="B177" s="414"/>
      <c r="C177" s="414"/>
      <c r="D177" s="415"/>
      <c r="E177" s="391">
        <f t="shared" si="49"/>
        <v>22</v>
      </c>
      <c r="F177" s="391">
        <f t="shared" si="49"/>
        <v>22</v>
      </c>
      <c r="G177" s="391">
        <f t="shared" si="47"/>
        <v>22</v>
      </c>
      <c r="H177" s="391">
        <f t="shared" si="47"/>
        <v>22</v>
      </c>
      <c r="I177" s="391">
        <f t="shared" si="48"/>
        <v>0</v>
      </c>
      <c r="J177" s="391">
        <f t="shared" si="48"/>
        <v>0</v>
      </c>
      <c r="K177" s="391">
        <f t="shared" si="48"/>
        <v>0</v>
      </c>
      <c r="L177" s="391">
        <f t="shared" si="48"/>
        <v>0</v>
      </c>
      <c r="M177" s="391">
        <f t="shared" si="48"/>
        <v>0</v>
      </c>
      <c r="N177" s="391">
        <f t="shared" si="48"/>
        <v>0</v>
      </c>
      <c r="O177" s="391">
        <f t="shared" si="48"/>
        <v>0</v>
      </c>
      <c r="P177" s="391">
        <f t="shared" si="48"/>
        <v>0</v>
      </c>
      <c r="Q177" s="391">
        <f t="shared" si="48"/>
        <v>0</v>
      </c>
      <c r="R177" s="391">
        <f t="shared" si="48"/>
        <v>0</v>
      </c>
      <c r="S177" s="391">
        <f t="shared" si="48"/>
        <v>0</v>
      </c>
      <c r="T177" s="392">
        <f t="shared" si="48"/>
        <v>0</v>
      </c>
      <c r="U177" s="375">
        <f t="shared" si="41"/>
        <v>88</v>
      </c>
      <c r="V177" s="375"/>
      <c r="W177"/>
      <c r="X177"/>
      <c r="Y177"/>
    </row>
    <row r="178" spans="1:25" s="290" customFormat="1" ht="30" customHeight="1">
      <c r="A178" s="420"/>
      <c r="B178" s="420"/>
      <c r="C178" s="420"/>
      <c r="D178" s="420"/>
      <c r="E178" s="421">
        <f>SUM(E162:E177)</f>
        <v>220</v>
      </c>
      <c r="F178" s="421">
        <f t="shared" ref="F178:T178" si="50">SUM(F162:F177)</f>
        <v>220</v>
      </c>
      <c r="G178" s="421">
        <f t="shared" si="50"/>
        <v>242</v>
      </c>
      <c r="H178" s="421">
        <f t="shared" si="50"/>
        <v>242</v>
      </c>
      <c r="I178" s="421">
        <f t="shared" si="50"/>
        <v>0</v>
      </c>
      <c r="J178" s="421">
        <f t="shared" si="50"/>
        <v>0</v>
      </c>
      <c r="K178" s="421">
        <f t="shared" si="50"/>
        <v>0</v>
      </c>
      <c r="L178" s="421">
        <f t="shared" si="50"/>
        <v>0</v>
      </c>
      <c r="M178" s="421">
        <f t="shared" si="50"/>
        <v>0</v>
      </c>
      <c r="N178" s="421">
        <f t="shared" si="50"/>
        <v>0</v>
      </c>
      <c r="O178" s="421">
        <f t="shared" si="50"/>
        <v>0</v>
      </c>
      <c r="P178" s="421">
        <f t="shared" si="50"/>
        <v>0</v>
      </c>
      <c r="Q178" s="421">
        <f t="shared" si="50"/>
        <v>0</v>
      </c>
      <c r="R178" s="421">
        <f t="shared" si="50"/>
        <v>0</v>
      </c>
      <c r="S178" s="421">
        <f t="shared" si="50"/>
        <v>0</v>
      </c>
      <c r="T178" s="421">
        <f t="shared" si="50"/>
        <v>0</v>
      </c>
      <c r="U178" s="422">
        <f>SUM(U162:U177)</f>
        <v>924</v>
      </c>
      <c r="V178" s="423"/>
      <c r="W178" s="424"/>
      <c r="X178" s="420"/>
    </row>
    <row r="179" spans="1:25" s="67" customFormat="1">
      <c r="A179" s="439"/>
      <c r="B179" s="439"/>
      <c r="C179" s="439"/>
      <c r="D179" s="439"/>
    </row>
    <row r="180" spans="1:25" s="66" customFormat="1" ht="18.75" customHeight="1">
      <c r="A180" s="398" t="s">
        <v>202</v>
      </c>
      <c r="B180" s="398"/>
      <c r="C180" s="398"/>
      <c r="D180" s="398"/>
      <c r="E180" s="399"/>
      <c r="F180" s="399"/>
      <c r="G180" s="399"/>
      <c r="H180" s="400"/>
      <c r="I180" s="400"/>
      <c r="J180" s="400"/>
      <c r="K180" s="401"/>
      <c r="L180" s="401"/>
      <c r="M180" s="401"/>
      <c r="N180" s="401"/>
      <c r="O180" s="401"/>
      <c r="P180" s="401"/>
      <c r="Q180" s="401"/>
      <c r="R180" s="401"/>
      <c r="S180" s="401"/>
      <c r="T180" s="262" t="s">
        <v>203</v>
      </c>
    </row>
    <row r="181" spans="1:25" s="66" customFormat="1" ht="18.75" customHeight="1">
      <c r="A181" s="440" t="s">
        <v>114</v>
      </c>
      <c r="B181" s="440"/>
      <c r="C181" s="440"/>
      <c r="D181" s="440"/>
      <c r="E181" s="441"/>
      <c r="F181" s="441"/>
      <c r="G181" s="441"/>
      <c r="H181" s="441"/>
      <c r="I181" s="441"/>
      <c r="J181" s="441"/>
      <c r="K181" s="441"/>
      <c r="L181" s="441"/>
      <c r="M181" s="441"/>
      <c r="N181" s="441"/>
      <c r="O181" s="441"/>
      <c r="P181" s="441"/>
      <c r="Q181" s="441"/>
      <c r="R181" s="441"/>
      <c r="S181" s="441"/>
      <c r="T181" s="441"/>
      <c r="U181" s="441"/>
      <c r="V181" s="442" t="s">
        <v>236</v>
      </c>
    </row>
    <row r="182" spans="1:25" s="365" customFormat="1" ht="18" customHeight="1">
      <c r="A182" s="407" t="s">
        <v>206</v>
      </c>
      <c r="B182" s="408"/>
      <c r="C182" s="408"/>
      <c r="D182" s="408"/>
      <c r="E182" s="363"/>
      <c r="F182" s="363"/>
      <c r="G182" s="363"/>
      <c r="H182" s="363"/>
      <c r="I182" s="363"/>
      <c r="J182" s="363"/>
      <c r="K182" s="363"/>
      <c r="L182" s="363"/>
      <c r="M182" s="363"/>
      <c r="N182" s="363"/>
      <c r="O182" s="363"/>
      <c r="P182" s="363"/>
      <c r="Q182" s="363"/>
      <c r="R182" s="363"/>
      <c r="S182" s="363"/>
      <c r="T182" s="363"/>
      <c r="U182" s="363"/>
      <c r="V182" s="364" t="s">
        <v>207</v>
      </c>
    </row>
    <row r="183" spans="1:25" s="67" customFormat="1">
      <c r="A183" s="410"/>
      <c r="B183" s="411"/>
      <c r="C183" s="411"/>
      <c r="D183" s="412"/>
      <c r="E183" s="388" t="s">
        <v>37</v>
      </c>
      <c r="F183" s="388" t="s">
        <v>38</v>
      </c>
      <c r="G183" s="388" t="s">
        <v>39</v>
      </c>
      <c r="H183" s="388" t="s">
        <v>40</v>
      </c>
      <c r="I183" s="388" t="s">
        <v>41</v>
      </c>
      <c r="J183" s="388" t="s">
        <v>49</v>
      </c>
      <c r="K183" s="388" t="s">
        <v>55</v>
      </c>
      <c r="L183" s="388" t="s">
        <v>60</v>
      </c>
      <c r="M183" s="388" t="s">
        <v>63</v>
      </c>
      <c r="N183" s="388" t="s">
        <v>65</v>
      </c>
      <c r="O183" s="388" t="s">
        <v>67</v>
      </c>
      <c r="P183" s="388" t="s">
        <v>69</v>
      </c>
      <c r="Q183" s="388" t="s">
        <v>71</v>
      </c>
      <c r="R183" s="388" t="s">
        <v>74</v>
      </c>
      <c r="S183" s="388" t="s">
        <v>76</v>
      </c>
      <c r="T183" s="388" t="s">
        <v>78</v>
      </c>
      <c r="U183" s="370" t="s">
        <v>35</v>
      </c>
      <c r="V183" s="370"/>
    </row>
    <row r="184" spans="1:25" s="67" customFormat="1" ht="19.5" customHeight="1">
      <c r="A184" s="443" t="s">
        <v>208</v>
      </c>
      <c r="B184" s="444"/>
      <c r="C184" s="444"/>
      <c r="D184" s="445"/>
      <c r="E184" s="389">
        <f t="shared" ref="E184:T199" si="51">E102-E143</f>
        <v>-93</v>
      </c>
      <c r="F184" s="389">
        <f t="shared" si="51"/>
        <v>-43</v>
      </c>
      <c r="G184" s="389">
        <f t="shared" si="51"/>
        <v>-45</v>
      </c>
      <c r="H184" s="389">
        <f t="shared" si="51"/>
        <v>-39</v>
      </c>
      <c r="I184" s="389">
        <f t="shared" si="51"/>
        <v>0</v>
      </c>
      <c r="J184" s="389">
        <f t="shared" si="51"/>
        <v>0</v>
      </c>
      <c r="K184" s="389">
        <f t="shared" si="51"/>
        <v>0</v>
      </c>
      <c r="L184" s="389">
        <f t="shared" si="51"/>
        <v>0</v>
      </c>
      <c r="M184" s="389">
        <f t="shared" si="51"/>
        <v>0</v>
      </c>
      <c r="N184" s="389">
        <f t="shared" si="51"/>
        <v>0</v>
      </c>
      <c r="O184" s="389">
        <f t="shared" si="51"/>
        <v>0</v>
      </c>
      <c r="P184" s="389">
        <f t="shared" si="51"/>
        <v>0</v>
      </c>
      <c r="Q184" s="389">
        <f t="shared" si="51"/>
        <v>0</v>
      </c>
      <c r="R184" s="389">
        <f t="shared" si="51"/>
        <v>0</v>
      </c>
      <c r="S184" s="389">
        <f t="shared" si="51"/>
        <v>0</v>
      </c>
      <c r="T184" s="389">
        <f t="shared" si="51"/>
        <v>0</v>
      </c>
      <c r="U184" s="375">
        <f t="shared" ref="U184:U198" si="52">SUM(E184:T184)</f>
        <v>-220</v>
      </c>
      <c r="V184" s="375"/>
      <c r="Y184" s="66"/>
    </row>
    <row r="185" spans="1:25" s="67" customFormat="1" ht="19.5" customHeight="1">
      <c r="A185" s="443" t="s">
        <v>209</v>
      </c>
      <c r="B185" s="444"/>
      <c r="C185" s="444"/>
      <c r="D185" s="445"/>
      <c r="E185" s="389">
        <f t="shared" si="51"/>
        <v>-93</v>
      </c>
      <c r="F185" s="389">
        <f t="shared" si="51"/>
        <v>-43</v>
      </c>
      <c r="G185" s="389">
        <f t="shared" si="51"/>
        <v>-53</v>
      </c>
      <c r="H185" s="389">
        <f t="shared" si="51"/>
        <v>-19</v>
      </c>
      <c r="I185" s="389">
        <f t="shared" si="51"/>
        <v>0</v>
      </c>
      <c r="J185" s="389">
        <f t="shared" si="51"/>
        <v>0</v>
      </c>
      <c r="K185" s="389">
        <f t="shared" si="51"/>
        <v>0</v>
      </c>
      <c r="L185" s="389">
        <f t="shared" si="51"/>
        <v>0</v>
      </c>
      <c r="M185" s="389">
        <f t="shared" si="51"/>
        <v>0</v>
      </c>
      <c r="N185" s="389">
        <f t="shared" si="51"/>
        <v>0</v>
      </c>
      <c r="O185" s="389">
        <f t="shared" si="51"/>
        <v>0</v>
      </c>
      <c r="P185" s="389">
        <f t="shared" si="51"/>
        <v>0</v>
      </c>
      <c r="Q185" s="389">
        <f t="shared" si="51"/>
        <v>0</v>
      </c>
      <c r="R185" s="389">
        <f t="shared" si="51"/>
        <v>0</v>
      </c>
      <c r="S185" s="389">
        <f t="shared" si="51"/>
        <v>0</v>
      </c>
      <c r="T185" s="389">
        <f t="shared" si="51"/>
        <v>0</v>
      </c>
      <c r="U185" s="375">
        <f t="shared" si="52"/>
        <v>-208</v>
      </c>
      <c r="V185" s="375"/>
      <c r="Y185" s="66"/>
    </row>
    <row r="186" spans="1:25" s="67" customFormat="1" ht="19.5" customHeight="1">
      <c r="A186" s="443" t="s">
        <v>210</v>
      </c>
      <c r="B186" s="444"/>
      <c r="C186" s="444"/>
      <c r="D186" s="445"/>
      <c r="E186" s="389">
        <f t="shared" si="51"/>
        <v>-93</v>
      </c>
      <c r="F186" s="389">
        <f t="shared" si="51"/>
        <v>-43</v>
      </c>
      <c r="G186" s="389">
        <f t="shared" si="51"/>
        <v>-41</v>
      </c>
      <c r="H186" s="389">
        <f t="shared" si="51"/>
        <v>-35</v>
      </c>
      <c r="I186" s="389">
        <f t="shared" si="51"/>
        <v>0</v>
      </c>
      <c r="J186" s="389">
        <f t="shared" si="51"/>
        <v>0</v>
      </c>
      <c r="K186" s="389">
        <f t="shared" si="51"/>
        <v>0</v>
      </c>
      <c r="L186" s="389">
        <f t="shared" si="51"/>
        <v>0</v>
      </c>
      <c r="M186" s="389">
        <f t="shared" si="51"/>
        <v>0</v>
      </c>
      <c r="N186" s="389">
        <f t="shared" si="51"/>
        <v>0</v>
      </c>
      <c r="O186" s="389">
        <f t="shared" si="51"/>
        <v>0</v>
      </c>
      <c r="P186" s="389">
        <f t="shared" si="51"/>
        <v>0</v>
      </c>
      <c r="Q186" s="390"/>
      <c r="R186" s="389">
        <f t="shared" si="51"/>
        <v>0</v>
      </c>
      <c r="S186" s="389">
        <f t="shared" si="51"/>
        <v>0</v>
      </c>
      <c r="T186" s="389">
        <f t="shared" si="51"/>
        <v>0</v>
      </c>
      <c r="U186" s="375">
        <f t="shared" si="52"/>
        <v>-212</v>
      </c>
      <c r="V186" s="375"/>
      <c r="Y186" s="66"/>
    </row>
    <row r="187" spans="1:25" s="67" customFormat="1" ht="19.5" customHeight="1">
      <c r="A187" s="443" t="s">
        <v>226</v>
      </c>
      <c r="B187" s="444"/>
      <c r="C187" s="444"/>
      <c r="D187" s="445"/>
      <c r="E187" s="390">
        <f t="shared" si="51"/>
        <v>0</v>
      </c>
      <c r="F187" s="390">
        <f t="shared" si="51"/>
        <v>0</v>
      </c>
      <c r="G187" s="390">
        <f t="shared" si="51"/>
        <v>0</v>
      </c>
      <c r="H187" s="390">
        <f t="shared" si="51"/>
        <v>0</v>
      </c>
      <c r="I187" s="389">
        <f t="shared" si="51"/>
        <v>0</v>
      </c>
      <c r="J187" s="389">
        <f t="shared" si="51"/>
        <v>0</v>
      </c>
      <c r="K187" s="389">
        <f t="shared" si="51"/>
        <v>0</v>
      </c>
      <c r="L187" s="389">
        <f t="shared" si="51"/>
        <v>0</v>
      </c>
      <c r="M187" s="389">
        <f t="shared" si="51"/>
        <v>0</v>
      </c>
      <c r="N187" s="389">
        <f t="shared" si="51"/>
        <v>0</v>
      </c>
      <c r="O187" s="389">
        <f t="shared" si="51"/>
        <v>0</v>
      </c>
      <c r="P187" s="389">
        <f t="shared" si="51"/>
        <v>0</v>
      </c>
      <c r="Q187" s="389">
        <f t="shared" si="51"/>
        <v>0</v>
      </c>
      <c r="R187" s="389">
        <f t="shared" si="51"/>
        <v>0</v>
      </c>
      <c r="S187" s="390">
        <f t="shared" si="51"/>
        <v>0</v>
      </c>
      <c r="T187" s="390">
        <f t="shared" si="51"/>
        <v>0</v>
      </c>
      <c r="U187" s="375">
        <f t="shared" si="52"/>
        <v>0</v>
      </c>
      <c r="V187" s="375"/>
      <c r="Y187" s="66"/>
    </row>
    <row r="188" spans="1:25" s="67" customFormat="1" ht="19.5" customHeight="1">
      <c r="A188" s="443" t="s">
        <v>227</v>
      </c>
      <c r="B188" s="444"/>
      <c r="C188" s="444"/>
      <c r="D188" s="445"/>
      <c r="E188" s="390">
        <f t="shared" si="51"/>
        <v>0</v>
      </c>
      <c r="F188" s="390">
        <f t="shared" si="51"/>
        <v>0</v>
      </c>
      <c r="G188" s="390">
        <f t="shared" si="51"/>
        <v>0</v>
      </c>
      <c r="H188" s="390">
        <f t="shared" si="51"/>
        <v>0</v>
      </c>
      <c r="I188" s="389">
        <f t="shared" si="51"/>
        <v>0</v>
      </c>
      <c r="J188" s="390"/>
      <c r="K188" s="390"/>
      <c r="L188" s="390"/>
      <c r="M188" s="389">
        <f t="shared" si="51"/>
        <v>0</v>
      </c>
      <c r="N188" s="390"/>
      <c r="O188" s="390"/>
      <c r="P188" s="390"/>
      <c r="Q188" s="389">
        <f t="shared" si="51"/>
        <v>0</v>
      </c>
      <c r="R188" s="390"/>
      <c r="S188" s="390"/>
      <c r="T188" s="390"/>
      <c r="U188" s="375">
        <f t="shared" si="52"/>
        <v>0</v>
      </c>
      <c r="V188" s="375"/>
      <c r="Y188" s="66"/>
    </row>
    <row r="189" spans="1:25" s="67" customFormat="1" ht="19.5" customHeight="1">
      <c r="A189" s="443" t="s">
        <v>228</v>
      </c>
      <c r="B189" s="444"/>
      <c r="C189" s="444"/>
      <c r="D189" s="445"/>
      <c r="E189" s="389">
        <f t="shared" si="51"/>
        <v>-83</v>
      </c>
      <c r="F189" s="389">
        <f t="shared" si="51"/>
        <v>-43</v>
      </c>
      <c r="G189" s="389">
        <f t="shared" si="51"/>
        <v>-43</v>
      </c>
      <c r="H189" s="389">
        <f t="shared" si="51"/>
        <v>-24</v>
      </c>
      <c r="I189" s="390">
        <f t="shared" si="51"/>
        <v>0</v>
      </c>
      <c r="J189" s="389">
        <f t="shared" si="51"/>
        <v>0</v>
      </c>
      <c r="K189" s="389">
        <f t="shared" si="51"/>
        <v>0</v>
      </c>
      <c r="L189" s="389">
        <f t="shared" si="51"/>
        <v>0</v>
      </c>
      <c r="M189" s="390">
        <f t="shared" si="51"/>
        <v>0</v>
      </c>
      <c r="N189" s="389">
        <f t="shared" si="51"/>
        <v>0</v>
      </c>
      <c r="O189" s="389">
        <f t="shared" si="51"/>
        <v>0</v>
      </c>
      <c r="P189" s="389">
        <f t="shared" si="51"/>
        <v>0</v>
      </c>
      <c r="Q189" s="389">
        <f t="shared" si="51"/>
        <v>0</v>
      </c>
      <c r="R189" s="389">
        <f t="shared" si="51"/>
        <v>0</v>
      </c>
      <c r="S189" s="389">
        <f t="shared" si="51"/>
        <v>0</v>
      </c>
      <c r="T189" s="389">
        <f t="shared" si="51"/>
        <v>0</v>
      </c>
      <c r="U189" s="375">
        <f t="shared" si="52"/>
        <v>-193</v>
      </c>
      <c r="V189" s="375"/>
      <c r="Y189" s="66"/>
    </row>
    <row r="190" spans="1:25" s="67" customFormat="1" ht="19.5" customHeight="1">
      <c r="A190" s="443" t="s">
        <v>229</v>
      </c>
      <c r="B190" s="444"/>
      <c r="C190" s="444"/>
      <c r="D190" s="445"/>
      <c r="E190" s="390">
        <f t="shared" si="51"/>
        <v>0</v>
      </c>
      <c r="F190" s="390">
        <f t="shared" si="51"/>
        <v>0</v>
      </c>
      <c r="G190" s="390">
        <f t="shared" si="51"/>
        <v>0</v>
      </c>
      <c r="H190" s="390">
        <f t="shared" si="51"/>
        <v>0</v>
      </c>
      <c r="I190" s="389">
        <f t="shared" si="51"/>
        <v>0</v>
      </c>
      <c r="J190" s="390">
        <f t="shared" si="51"/>
        <v>0</v>
      </c>
      <c r="K190" s="390">
        <f t="shared" si="51"/>
        <v>0</v>
      </c>
      <c r="L190" s="390">
        <f t="shared" si="51"/>
        <v>0</v>
      </c>
      <c r="M190" s="389">
        <f t="shared" si="51"/>
        <v>0</v>
      </c>
      <c r="N190" s="390">
        <f t="shared" si="51"/>
        <v>0</v>
      </c>
      <c r="O190" s="390">
        <f t="shared" si="51"/>
        <v>0</v>
      </c>
      <c r="P190" s="390">
        <f t="shared" si="51"/>
        <v>0</v>
      </c>
      <c r="Q190" s="389">
        <f t="shared" si="51"/>
        <v>0</v>
      </c>
      <c r="R190" s="390">
        <f t="shared" si="51"/>
        <v>0</v>
      </c>
      <c r="S190" s="390">
        <f t="shared" si="51"/>
        <v>0</v>
      </c>
      <c r="T190" s="390">
        <f t="shared" si="51"/>
        <v>0</v>
      </c>
      <c r="U190" s="375">
        <f t="shared" si="52"/>
        <v>0</v>
      </c>
      <c r="V190" s="375"/>
      <c r="Y190" s="66"/>
    </row>
    <row r="191" spans="1:25" s="67" customFormat="1" ht="19.5" customHeight="1">
      <c r="A191" s="443" t="s">
        <v>215</v>
      </c>
      <c r="B191" s="444"/>
      <c r="C191" s="444"/>
      <c r="D191" s="445"/>
      <c r="E191" s="390">
        <f t="shared" si="51"/>
        <v>0</v>
      </c>
      <c r="F191" s="390">
        <f t="shared" si="51"/>
        <v>0</v>
      </c>
      <c r="G191" s="390">
        <f t="shared" si="51"/>
        <v>0</v>
      </c>
      <c r="H191" s="390">
        <f t="shared" si="51"/>
        <v>0</v>
      </c>
      <c r="I191" s="389">
        <f t="shared" si="51"/>
        <v>0</v>
      </c>
      <c r="J191" s="390">
        <f t="shared" si="51"/>
        <v>0</v>
      </c>
      <c r="K191" s="390">
        <f t="shared" si="51"/>
        <v>0</v>
      </c>
      <c r="L191" s="390">
        <f t="shared" si="51"/>
        <v>0</v>
      </c>
      <c r="M191" s="389">
        <f t="shared" si="51"/>
        <v>0</v>
      </c>
      <c r="N191" s="390">
        <f t="shared" si="51"/>
        <v>0</v>
      </c>
      <c r="O191" s="390">
        <f t="shared" si="51"/>
        <v>0</v>
      </c>
      <c r="P191" s="390">
        <f t="shared" si="51"/>
        <v>0</v>
      </c>
      <c r="Q191" s="389">
        <f t="shared" si="51"/>
        <v>0</v>
      </c>
      <c r="R191" s="390">
        <f t="shared" si="51"/>
        <v>0</v>
      </c>
      <c r="S191" s="390">
        <f t="shared" si="51"/>
        <v>0</v>
      </c>
      <c r="T191" s="390">
        <f t="shared" si="51"/>
        <v>0</v>
      </c>
      <c r="U191" s="375">
        <f t="shared" si="52"/>
        <v>0</v>
      </c>
      <c r="V191" s="375"/>
      <c r="Y191" s="66"/>
    </row>
    <row r="192" spans="1:25" s="67" customFormat="1" ht="19.5" customHeight="1">
      <c r="A192" s="443" t="s">
        <v>216</v>
      </c>
      <c r="B192" s="444"/>
      <c r="C192" s="444"/>
      <c r="D192" s="445"/>
      <c r="E192" s="431">
        <f t="shared" si="51"/>
        <v>-93</v>
      </c>
      <c r="F192" s="389">
        <f t="shared" si="51"/>
        <v>-43</v>
      </c>
      <c r="G192" s="389">
        <f t="shared" si="51"/>
        <v>-53</v>
      </c>
      <c r="H192" s="389">
        <f t="shared" si="51"/>
        <v>-24</v>
      </c>
      <c r="I192" s="389">
        <f t="shared" si="51"/>
        <v>0</v>
      </c>
      <c r="J192" s="389">
        <f t="shared" si="51"/>
        <v>0</v>
      </c>
      <c r="K192" s="389">
        <f t="shared" si="51"/>
        <v>0</v>
      </c>
      <c r="L192" s="389">
        <f t="shared" si="51"/>
        <v>0</v>
      </c>
      <c r="M192" s="389">
        <f t="shared" si="51"/>
        <v>0</v>
      </c>
      <c r="N192" s="389">
        <f t="shared" si="51"/>
        <v>0</v>
      </c>
      <c r="O192" s="389">
        <f t="shared" si="51"/>
        <v>0</v>
      </c>
      <c r="P192" s="389">
        <f t="shared" si="51"/>
        <v>0</v>
      </c>
      <c r="Q192" s="389">
        <f t="shared" si="51"/>
        <v>0</v>
      </c>
      <c r="R192" s="389">
        <f t="shared" si="51"/>
        <v>0</v>
      </c>
      <c r="S192" s="389">
        <f t="shared" si="51"/>
        <v>0</v>
      </c>
      <c r="T192" s="389">
        <f t="shared" si="51"/>
        <v>0</v>
      </c>
      <c r="U192" s="375">
        <f t="shared" si="52"/>
        <v>-213</v>
      </c>
      <c r="V192" s="375"/>
      <c r="Y192" s="66"/>
    </row>
    <row r="193" spans="1:25" s="67" customFormat="1" ht="19.5" customHeight="1">
      <c r="A193" s="443" t="s">
        <v>230</v>
      </c>
      <c r="B193" s="444"/>
      <c r="C193" s="444"/>
      <c r="D193" s="445"/>
      <c r="E193" s="446">
        <f t="shared" si="51"/>
        <v>0</v>
      </c>
      <c r="F193" s="446">
        <f t="shared" si="51"/>
        <v>0</v>
      </c>
      <c r="G193" s="379">
        <f t="shared" si="51"/>
        <v>-43</v>
      </c>
      <c r="H193" s="379">
        <f t="shared" si="51"/>
        <v>-22</v>
      </c>
      <c r="I193" s="389">
        <f t="shared" si="51"/>
        <v>0</v>
      </c>
      <c r="J193" s="389">
        <f t="shared" si="51"/>
        <v>0</v>
      </c>
      <c r="K193" s="389">
        <f t="shared" si="51"/>
        <v>0</v>
      </c>
      <c r="L193" s="389">
        <f t="shared" si="51"/>
        <v>0</v>
      </c>
      <c r="M193" s="389">
        <f t="shared" si="51"/>
        <v>0</v>
      </c>
      <c r="N193" s="389">
        <f t="shared" si="51"/>
        <v>0</v>
      </c>
      <c r="O193" s="389">
        <f t="shared" si="51"/>
        <v>0</v>
      </c>
      <c r="P193" s="389">
        <f t="shared" si="51"/>
        <v>0</v>
      </c>
      <c r="Q193" s="390">
        <f t="shared" si="51"/>
        <v>0</v>
      </c>
      <c r="R193" s="390">
        <f t="shared" si="51"/>
        <v>0</v>
      </c>
      <c r="S193" s="389">
        <f t="shared" si="51"/>
        <v>0</v>
      </c>
      <c r="T193" s="389">
        <f t="shared" si="51"/>
        <v>0</v>
      </c>
      <c r="U193" s="375">
        <f t="shared" si="52"/>
        <v>-65</v>
      </c>
      <c r="V193" s="375"/>
      <c r="Y193" s="66"/>
    </row>
    <row r="194" spans="1:25" s="67" customFormat="1" ht="19.5" customHeight="1">
      <c r="A194" s="443" t="s">
        <v>231</v>
      </c>
      <c r="B194" s="444"/>
      <c r="C194" s="444"/>
      <c r="D194" s="445"/>
      <c r="E194" s="447">
        <f t="shared" si="51"/>
        <v>0</v>
      </c>
      <c r="F194" s="447">
        <f t="shared" si="51"/>
        <v>0</v>
      </c>
      <c r="G194" s="380"/>
      <c r="H194" s="380"/>
      <c r="I194" s="389">
        <f t="shared" si="51"/>
        <v>0</v>
      </c>
      <c r="J194" s="389">
        <f t="shared" si="51"/>
        <v>0</v>
      </c>
      <c r="K194" s="389">
        <f t="shared" si="51"/>
        <v>0</v>
      </c>
      <c r="L194" s="389">
        <f t="shared" si="51"/>
        <v>0</v>
      </c>
      <c r="M194" s="389">
        <f t="shared" si="51"/>
        <v>0</v>
      </c>
      <c r="N194" s="389">
        <f t="shared" si="51"/>
        <v>0</v>
      </c>
      <c r="O194" s="389">
        <f t="shared" si="51"/>
        <v>0</v>
      </c>
      <c r="P194" s="389">
        <f t="shared" si="51"/>
        <v>0</v>
      </c>
      <c r="Q194" s="390">
        <f t="shared" si="51"/>
        <v>0</v>
      </c>
      <c r="R194" s="390">
        <f t="shared" si="51"/>
        <v>0</v>
      </c>
      <c r="S194" s="389">
        <f t="shared" si="51"/>
        <v>0</v>
      </c>
      <c r="T194" s="389">
        <f t="shared" si="51"/>
        <v>0</v>
      </c>
      <c r="U194" s="375">
        <f t="shared" si="52"/>
        <v>0</v>
      </c>
      <c r="V194" s="375"/>
      <c r="Y194" s="66"/>
    </row>
    <row r="195" spans="1:25" s="67" customFormat="1" ht="19.5" customHeight="1">
      <c r="A195" s="443" t="s">
        <v>232</v>
      </c>
      <c r="B195" s="444"/>
      <c r="C195" s="444"/>
      <c r="D195" s="445"/>
      <c r="E195" s="417">
        <f t="shared" si="51"/>
        <v>-86</v>
      </c>
      <c r="F195" s="389">
        <f t="shared" si="51"/>
        <v>-39</v>
      </c>
      <c r="G195" s="389">
        <f t="shared" si="51"/>
        <v>-43</v>
      </c>
      <c r="H195" s="389">
        <f t="shared" si="51"/>
        <v>-24</v>
      </c>
      <c r="I195" s="389">
        <f t="shared" si="51"/>
        <v>0</v>
      </c>
      <c r="J195" s="389">
        <f t="shared" si="51"/>
        <v>0</v>
      </c>
      <c r="K195" s="389">
        <f t="shared" si="51"/>
        <v>0</v>
      </c>
      <c r="L195" s="389">
        <f t="shared" si="51"/>
        <v>0</v>
      </c>
      <c r="M195" s="389">
        <f t="shared" si="51"/>
        <v>0</v>
      </c>
      <c r="N195" s="389">
        <f t="shared" si="51"/>
        <v>0</v>
      </c>
      <c r="O195" s="389">
        <f t="shared" si="51"/>
        <v>0</v>
      </c>
      <c r="P195" s="389">
        <f t="shared" si="51"/>
        <v>0</v>
      </c>
      <c r="Q195" s="389">
        <f t="shared" si="51"/>
        <v>0</v>
      </c>
      <c r="R195" s="390">
        <f t="shared" si="51"/>
        <v>0</v>
      </c>
      <c r="S195" s="389">
        <f t="shared" si="51"/>
        <v>0</v>
      </c>
      <c r="T195" s="389">
        <f t="shared" si="51"/>
        <v>0</v>
      </c>
      <c r="U195" s="375">
        <f t="shared" si="52"/>
        <v>-192</v>
      </c>
      <c r="V195" s="375"/>
      <c r="Y195" s="66"/>
    </row>
    <row r="196" spans="1:25" s="67" customFormat="1" ht="19.5" customHeight="1">
      <c r="A196" s="443" t="s">
        <v>220</v>
      </c>
      <c r="B196" s="444"/>
      <c r="C196" s="444"/>
      <c r="D196" s="445"/>
      <c r="E196" s="389">
        <f t="shared" si="51"/>
        <v>-81</v>
      </c>
      <c r="F196" s="389">
        <f t="shared" si="51"/>
        <v>-43</v>
      </c>
      <c r="G196" s="389">
        <f t="shared" si="51"/>
        <v>-53</v>
      </c>
      <c r="H196" s="389">
        <f t="shared" si="51"/>
        <v>-35</v>
      </c>
      <c r="I196" s="389">
        <f t="shared" si="51"/>
        <v>0</v>
      </c>
      <c r="J196" s="389">
        <f t="shared" si="51"/>
        <v>0</v>
      </c>
      <c r="K196" s="389">
        <f t="shared" si="51"/>
        <v>0</v>
      </c>
      <c r="L196" s="389">
        <f t="shared" si="51"/>
        <v>0</v>
      </c>
      <c r="M196" s="389">
        <f t="shared" si="51"/>
        <v>0</v>
      </c>
      <c r="N196" s="389">
        <f t="shared" si="51"/>
        <v>0</v>
      </c>
      <c r="O196" s="389">
        <f t="shared" si="51"/>
        <v>0</v>
      </c>
      <c r="P196" s="389">
        <f t="shared" si="51"/>
        <v>0</v>
      </c>
      <c r="Q196" s="389">
        <f t="shared" si="51"/>
        <v>0</v>
      </c>
      <c r="R196" s="389">
        <f t="shared" si="51"/>
        <v>0</v>
      </c>
      <c r="S196" s="390">
        <f t="shared" si="51"/>
        <v>0</v>
      </c>
      <c r="T196" s="390">
        <f t="shared" si="51"/>
        <v>0</v>
      </c>
      <c r="U196" s="375">
        <f t="shared" si="52"/>
        <v>-212</v>
      </c>
      <c r="V196" s="375"/>
      <c r="Y196" s="66"/>
    </row>
    <row r="197" spans="1:25" s="67" customFormat="1" ht="19.5" customHeight="1">
      <c r="A197" s="443" t="s">
        <v>221</v>
      </c>
      <c r="B197" s="444"/>
      <c r="C197" s="444"/>
      <c r="D197" s="445"/>
      <c r="E197" s="389">
        <f t="shared" si="51"/>
        <v>-79</v>
      </c>
      <c r="F197" s="389">
        <f t="shared" si="51"/>
        <v>-43</v>
      </c>
      <c r="G197" s="389">
        <f t="shared" si="51"/>
        <v>-53</v>
      </c>
      <c r="H197" s="389">
        <f t="shared" si="51"/>
        <v>-26</v>
      </c>
      <c r="I197" s="389">
        <f t="shared" si="51"/>
        <v>0</v>
      </c>
      <c r="J197" s="389">
        <f t="shared" si="51"/>
        <v>0</v>
      </c>
      <c r="K197" s="389">
        <f t="shared" si="51"/>
        <v>0</v>
      </c>
      <c r="L197" s="389">
        <f t="shared" si="51"/>
        <v>0</v>
      </c>
      <c r="M197" s="389">
        <f t="shared" si="51"/>
        <v>0</v>
      </c>
      <c r="N197" s="389">
        <f t="shared" si="51"/>
        <v>0</v>
      </c>
      <c r="O197" s="389">
        <f t="shared" si="51"/>
        <v>0</v>
      </c>
      <c r="P197" s="389">
        <f t="shared" si="51"/>
        <v>0</v>
      </c>
      <c r="Q197" s="389">
        <f t="shared" si="51"/>
        <v>0</v>
      </c>
      <c r="R197" s="389">
        <f t="shared" si="51"/>
        <v>0</v>
      </c>
      <c r="S197" s="390">
        <f t="shared" si="51"/>
        <v>0</v>
      </c>
      <c r="T197" s="390">
        <f t="shared" si="51"/>
        <v>0</v>
      </c>
      <c r="U197" s="375">
        <f t="shared" si="52"/>
        <v>-201</v>
      </c>
      <c r="V197" s="375"/>
      <c r="Y197" s="66"/>
    </row>
    <row r="198" spans="1:25" s="67" customFormat="1" ht="19.5" customHeight="1">
      <c r="A198" s="443" t="s">
        <v>233</v>
      </c>
      <c r="B198" s="444"/>
      <c r="C198" s="444"/>
      <c r="D198" s="445"/>
      <c r="E198" s="389">
        <f t="shared" si="51"/>
        <v>-81</v>
      </c>
      <c r="F198" s="389">
        <f t="shared" si="51"/>
        <v>-43</v>
      </c>
      <c r="G198" s="389">
        <f t="shared" si="51"/>
        <v>-53</v>
      </c>
      <c r="H198" s="389">
        <f t="shared" si="51"/>
        <v>-39</v>
      </c>
      <c r="I198" s="389">
        <f t="shared" si="51"/>
        <v>0</v>
      </c>
      <c r="J198" s="389">
        <f t="shared" si="51"/>
        <v>0</v>
      </c>
      <c r="K198" s="389">
        <f t="shared" si="51"/>
        <v>0</v>
      </c>
      <c r="L198" s="389">
        <f t="shared" si="51"/>
        <v>0</v>
      </c>
      <c r="M198" s="389">
        <f t="shared" si="51"/>
        <v>0</v>
      </c>
      <c r="N198" s="389">
        <f t="shared" si="51"/>
        <v>0</v>
      </c>
      <c r="O198" s="389">
        <f t="shared" si="51"/>
        <v>0</v>
      </c>
      <c r="P198" s="389">
        <f t="shared" si="51"/>
        <v>0</v>
      </c>
      <c r="Q198" s="390"/>
      <c r="R198" s="390"/>
      <c r="S198" s="390">
        <f>S116-S157</f>
        <v>0</v>
      </c>
      <c r="T198" s="390">
        <f>T116-T157</f>
        <v>0</v>
      </c>
      <c r="U198" s="375">
        <f t="shared" si="52"/>
        <v>-216</v>
      </c>
      <c r="V198" s="375"/>
      <c r="W198" s="418"/>
      <c r="X198" s="418"/>
      <c r="Y198" s="66"/>
    </row>
    <row r="199" spans="1:25" s="67" customFormat="1" ht="19.5" customHeight="1">
      <c r="A199" s="443" t="s">
        <v>223</v>
      </c>
      <c r="B199" s="444"/>
      <c r="C199" s="444"/>
      <c r="D199" s="445"/>
      <c r="E199" s="390">
        <f t="shared" si="51"/>
        <v>0</v>
      </c>
      <c r="F199" s="390">
        <f t="shared" si="51"/>
        <v>0</v>
      </c>
      <c r="G199" s="390">
        <f t="shared" si="51"/>
        <v>0</v>
      </c>
      <c r="H199" s="390">
        <f t="shared" si="51"/>
        <v>0</v>
      </c>
      <c r="I199" s="390">
        <f t="shared" si="51"/>
        <v>0</v>
      </c>
      <c r="J199" s="390">
        <f t="shared" si="51"/>
        <v>0</v>
      </c>
      <c r="K199" s="390">
        <f t="shared" si="51"/>
        <v>0</v>
      </c>
      <c r="L199" s="390">
        <f t="shared" si="51"/>
        <v>0</v>
      </c>
      <c r="M199" s="390">
        <f t="shared" si="51"/>
        <v>0</v>
      </c>
      <c r="N199" s="390">
        <f t="shared" si="51"/>
        <v>0</v>
      </c>
      <c r="O199" s="390">
        <f t="shared" si="51"/>
        <v>0</v>
      </c>
      <c r="P199" s="390">
        <f t="shared" si="51"/>
        <v>0</v>
      </c>
      <c r="Q199" s="390">
        <f>Q117-Q158</f>
        <v>0</v>
      </c>
      <c r="R199" s="390">
        <f>R117-R158</f>
        <v>0</v>
      </c>
      <c r="S199" s="390">
        <f>S117-S158</f>
        <v>0</v>
      </c>
      <c r="T199" s="419">
        <f>T117-T158</f>
        <v>0</v>
      </c>
      <c r="U199" s="375">
        <f>SUM(E199:T199)</f>
        <v>0</v>
      </c>
      <c r="V199" s="375"/>
      <c r="W199"/>
      <c r="Y199" s="66"/>
    </row>
    <row r="200" spans="1:25" s="290" customFormat="1" ht="38.25" customHeight="1">
      <c r="A200" s="420"/>
      <c r="B200" s="420"/>
      <c r="C200" s="420"/>
      <c r="D200" s="420"/>
      <c r="E200" s="421">
        <f>SUM(E184:E199)</f>
        <v>-782</v>
      </c>
      <c r="F200" s="421">
        <f t="shared" ref="F200:T200" si="53">SUM(F184:F199)</f>
        <v>-383</v>
      </c>
      <c r="G200" s="421">
        <f t="shared" si="53"/>
        <v>-480</v>
      </c>
      <c r="H200" s="421">
        <f t="shared" si="53"/>
        <v>-287</v>
      </c>
      <c r="I200" s="421">
        <f t="shared" si="53"/>
        <v>0</v>
      </c>
      <c r="J200" s="421">
        <f t="shared" si="53"/>
        <v>0</v>
      </c>
      <c r="K200" s="421">
        <f t="shared" si="53"/>
        <v>0</v>
      </c>
      <c r="L200" s="421">
        <f t="shared" si="53"/>
        <v>0</v>
      </c>
      <c r="M200" s="421">
        <f t="shared" si="53"/>
        <v>0</v>
      </c>
      <c r="N200" s="421">
        <f t="shared" si="53"/>
        <v>0</v>
      </c>
      <c r="O200" s="421">
        <f t="shared" si="53"/>
        <v>0</v>
      </c>
      <c r="P200" s="421">
        <f t="shared" si="53"/>
        <v>0</v>
      </c>
      <c r="Q200" s="421">
        <f t="shared" si="53"/>
        <v>0</v>
      </c>
      <c r="R200" s="421">
        <f t="shared" si="53"/>
        <v>0</v>
      </c>
      <c r="S200" s="421">
        <f t="shared" si="53"/>
        <v>0</v>
      </c>
      <c r="T200" s="421">
        <f t="shared" si="53"/>
        <v>0</v>
      </c>
      <c r="U200" s="422">
        <f>SUM(U184:U199)</f>
        <v>-1932</v>
      </c>
      <c r="V200" s="423"/>
      <c r="W200" s="424"/>
      <c r="X200" s="420"/>
    </row>
    <row r="201" spans="1:25" s="365" customFormat="1" ht="18" customHeight="1">
      <c r="A201" s="407" t="s">
        <v>224</v>
      </c>
      <c r="B201" s="408"/>
      <c r="C201" s="408"/>
      <c r="D201" s="408"/>
      <c r="E201" s="363"/>
      <c r="F201" s="363"/>
      <c r="G201" s="363"/>
      <c r="H201" s="363"/>
      <c r="I201" s="363"/>
      <c r="J201" s="363"/>
      <c r="K201" s="363"/>
      <c r="L201" s="363"/>
      <c r="M201" s="363"/>
      <c r="N201" s="363"/>
      <c r="O201" s="363"/>
      <c r="P201" s="363"/>
      <c r="Q201" s="363"/>
      <c r="R201" s="363"/>
      <c r="S201" s="363"/>
      <c r="T201" s="363"/>
      <c r="U201" s="363"/>
      <c r="V201" s="448" t="s">
        <v>225</v>
      </c>
      <c r="W201" s="387"/>
    </row>
    <row r="202" spans="1:25" s="67" customFormat="1">
      <c r="A202" s="410"/>
      <c r="B202" s="411"/>
      <c r="C202" s="411"/>
      <c r="D202" s="412"/>
      <c r="E202" s="388" t="s">
        <v>37</v>
      </c>
      <c r="F202" s="388" t="s">
        <v>38</v>
      </c>
      <c r="G202" s="388" t="s">
        <v>39</v>
      </c>
      <c r="H202" s="388" t="s">
        <v>40</v>
      </c>
      <c r="I202" s="388" t="s">
        <v>41</v>
      </c>
      <c r="J202" s="388" t="s">
        <v>49</v>
      </c>
      <c r="K202" s="388" t="s">
        <v>55</v>
      </c>
      <c r="L202" s="388" t="s">
        <v>60</v>
      </c>
      <c r="M202" s="388" t="s">
        <v>63</v>
      </c>
      <c r="N202" s="388" t="s">
        <v>65</v>
      </c>
      <c r="O202" s="388" t="s">
        <v>67</v>
      </c>
      <c r="P202" s="388" t="s">
        <v>69</v>
      </c>
      <c r="Q202" s="388" t="s">
        <v>71</v>
      </c>
      <c r="R202" s="388" t="s">
        <v>74</v>
      </c>
      <c r="S202" s="388" t="s">
        <v>76</v>
      </c>
      <c r="T202" s="388" t="s">
        <v>78</v>
      </c>
      <c r="U202" s="370" t="s">
        <v>35</v>
      </c>
      <c r="V202" s="370"/>
    </row>
    <row r="203" spans="1:25" s="67" customFormat="1" ht="19.5" customHeight="1">
      <c r="A203" s="443" t="s">
        <v>208</v>
      </c>
      <c r="B203" s="444"/>
      <c r="C203" s="444"/>
      <c r="D203" s="445"/>
      <c r="E203" s="389">
        <f t="shared" ref="E203:T218" si="54">E121-E162</f>
        <v>-22</v>
      </c>
      <c r="F203" s="389">
        <f t="shared" si="54"/>
        <v>-22</v>
      </c>
      <c r="G203" s="389">
        <f t="shared" si="54"/>
        <v>-22</v>
      </c>
      <c r="H203" s="389">
        <f t="shared" si="54"/>
        <v>-22</v>
      </c>
      <c r="I203" s="389">
        <f t="shared" si="54"/>
        <v>0</v>
      </c>
      <c r="J203" s="389">
        <f t="shared" si="54"/>
        <v>0</v>
      </c>
      <c r="K203" s="389">
        <f t="shared" si="54"/>
        <v>0</v>
      </c>
      <c r="L203" s="389">
        <f t="shared" si="54"/>
        <v>0</v>
      </c>
      <c r="M203" s="389">
        <f t="shared" si="54"/>
        <v>0</v>
      </c>
      <c r="N203" s="389">
        <f t="shared" si="54"/>
        <v>0</v>
      </c>
      <c r="O203" s="389">
        <f t="shared" si="54"/>
        <v>0</v>
      </c>
      <c r="P203" s="389">
        <f t="shared" si="54"/>
        <v>0</v>
      </c>
      <c r="Q203" s="389">
        <f t="shared" si="54"/>
        <v>0</v>
      </c>
      <c r="R203" s="389">
        <f t="shared" si="54"/>
        <v>0</v>
      </c>
      <c r="S203" s="389">
        <f t="shared" si="54"/>
        <v>0</v>
      </c>
      <c r="T203" s="389">
        <f t="shared" si="54"/>
        <v>0</v>
      </c>
      <c r="U203" s="375">
        <f t="shared" ref="U203:U218" si="55">SUM(E203:T203)</f>
        <v>-88</v>
      </c>
      <c r="V203" s="375"/>
      <c r="W203" s="66"/>
      <c r="X203" s="66"/>
      <c r="Y203" s="66"/>
    </row>
    <row r="204" spans="1:25" s="67" customFormat="1" ht="19.5" customHeight="1">
      <c r="A204" s="443" t="s">
        <v>209</v>
      </c>
      <c r="B204" s="444"/>
      <c r="C204" s="444"/>
      <c r="D204" s="445"/>
      <c r="E204" s="389">
        <f t="shared" si="54"/>
        <v>-18</v>
      </c>
      <c r="F204" s="389">
        <f t="shared" si="54"/>
        <v>-18</v>
      </c>
      <c r="G204" s="389">
        <f t="shared" si="54"/>
        <v>-18</v>
      </c>
      <c r="H204" s="389">
        <f t="shared" si="54"/>
        <v>-18</v>
      </c>
      <c r="I204" s="389">
        <f t="shared" si="54"/>
        <v>0</v>
      </c>
      <c r="J204" s="389">
        <f t="shared" si="54"/>
        <v>0</v>
      </c>
      <c r="K204" s="389">
        <f t="shared" si="54"/>
        <v>0</v>
      </c>
      <c r="L204" s="389">
        <f t="shared" si="54"/>
        <v>0</v>
      </c>
      <c r="M204" s="389">
        <f t="shared" si="54"/>
        <v>0</v>
      </c>
      <c r="N204" s="389">
        <f t="shared" si="54"/>
        <v>0</v>
      </c>
      <c r="O204" s="389">
        <f t="shared" si="54"/>
        <v>0</v>
      </c>
      <c r="P204" s="389">
        <f t="shared" si="54"/>
        <v>0</v>
      </c>
      <c r="Q204" s="389">
        <f t="shared" si="54"/>
        <v>0</v>
      </c>
      <c r="R204" s="389">
        <f t="shared" si="54"/>
        <v>0</v>
      </c>
      <c r="S204" s="389">
        <f t="shared" si="54"/>
        <v>0</v>
      </c>
      <c r="T204" s="389">
        <f t="shared" si="54"/>
        <v>0</v>
      </c>
      <c r="U204" s="375">
        <f t="shared" si="55"/>
        <v>-72</v>
      </c>
      <c r="V204" s="375"/>
      <c r="W204" s="66"/>
      <c r="X204" s="66"/>
      <c r="Y204" s="66"/>
    </row>
    <row r="205" spans="1:25" s="67" customFormat="1" ht="19.5" customHeight="1">
      <c r="A205" s="443" t="s">
        <v>210</v>
      </c>
      <c r="B205" s="444"/>
      <c r="C205" s="444"/>
      <c r="D205" s="445"/>
      <c r="E205" s="389">
        <f t="shared" si="54"/>
        <v>-8</v>
      </c>
      <c r="F205" s="389">
        <f t="shared" si="54"/>
        <v>-8</v>
      </c>
      <c r="G205" s="389">
        <f t="shared" si="54"/>
        <v>-8</v>
      </c>
      <c r="H205" s="389">
        <f t="shared" si="54"/>
        <v>-8</v>
      </c>
      <c r="I205" s="389">
        <f t="shared" si="54"/>
        <v>0</v>
      </c>
      <c r="J205" s="389">
        <f t="shared" si="54"/>
        <v>0</v>
      </c>
      <c r="K205" s="389">
        <f t="shared" si="54"/>
        <v>0</v>
      </c>
      <c r="L205" s="389">
        <f t="shared" si="54"/>
        <v>0</v>
      </c>
      <c r="M205" s="389">
        <f t="shared" si="54"/>
        <v>0</v>
      </c>
      <c r="N205" s="389">
        <f t="shared" si="54"/>
        <v>0</v>
      </c>
      <c r="O205" s="389">
        <f t="shared" si="54"/>
        <v>0</v>
      </c>
      <c r="P205" s="389">
        <f t="shared" si="54"/>
        <v>0</v>
      </c>
      <c r="Q205" s="390">
        <f t="shared" si="54"/>
        <v>0</v>
      </c>
      <c r="R205" s="389">
        <f t="shared" si="54"/>
        <v>0</v>
      </c>
      <c r="S205" s="389">
        <f t="shared" si="54"/>
        <v>0</v>
      </c>
      <c r="T205" s="389">
        <f t="shared" si="54"/>
        <v>0</v>
      </c>
      <c r="U205" s="375">
        <f t="shared" si="55"/>
        <v>-32</v>
      </c>
      <c r="V205" s="375"/>
      <c r="W205" s="66"/>
      <c r="X205" s="66"/>
      <c r="Y205" s="66"/>
    </row>
    <row r="206" spans="1:25" s="67" customFormat="1" ht="19.5" customHeight="1">
      <c r="A206" s="443" t="s">
        <v>226</v>
      </c>
      <c r="B206" s="444"/>
      <c r="C206" s="444"/>
      <c r="D206" s="445"/>
      <c r="E206" s="390">
        <f t="shared" si="54"/>
        <v>0</v>
      </c>
      <c r="F206" s="390">
        <f t="shared" si="54"/>
        <v>0</v>
      </c>
      <c r="G206" s="390">
        <f t="shared" si="54"/>
        <v>0</v>
      </c>
      <c r="H206" s="390">
        <f t="shared" si="54"/>
        <v>0</v>
      </c>
      <c r="I206" s="389">
        <f t="shared" si="54"/>
        <v>0</v>
      </c>
      <c r="J206" s="389">
        <f t="shared" si="54"/>
        <v>0</v>
      </c>
      <c r="K206" s="389">
        <f t="shared" si="54"/>
        <v>0</v>
      </c>
      <c r="L206" s="389">
        <f t="shared" si="54"/>
        <v>0</v>
      </c>
      <c r="M206" s="389">
        <f t="shared" si="54"/>
        <v>0</v>
      </c>
      <c r="N206" s="389">
        <f t="shared" si="54"/>
        <v>0</v>
      </c>
      <c r="O206" s="389">
        <f t="shared" si="54"/>
        <v>0</v>
      </c>
      <c r="P206" s="389">
        <f t="shared" si="54"/>
        <v>0</v>
      </c>
      <c r="Q206" s="389">
        <f t="shared" si="54"/>
        <v>0</v>
      </c>
      <c r="R206" s="389">
        <f t="shared" si="54"/>
        <v>0</v>
      </c>
      <c r="S206" s="390">
        <f t="shared" si="54"/>
        <v>0</v>
      </c>
      <c r="T206" s="390">
        <f t="shared" si="54"/>
        <v>0</v>
      </c>
      <c r="U206" s="375">
        <f t="shared" si="55"/>
        <v>0</v>
      </c>
      <c r="V206" s="375"/>
      <c r="W206" s="66"/>
      <c r="X206" s="66"/>
      <c r="Y206" s="66"/>
    </row>
    <row r="207" spans="1:25" s="67" customFormat="1" ht="19.5" customHeight="1">
      <c r="A207" s="443" t="s">
        <v>227</v>
      </c>
      <c r="B207" s="444"/>
      <c r="C207" s="444"/>
      <c r="D207" s="445"/>
      <c r="E207" s="390">
        <f t="shared" si="54"/>
        <v>0</v>
      </c>
      <c r="F207" s="390">
        <f t="shared" si="54"/>
        <v>0</v>
      </c>
      <c r="G207" s="390">
        <f t="shared" si="54"/>
        <v>0</v>
      </c>
      <c r="H207" s="390">
        <f t="shared" si="54"/>
        <v>0</v>
      </c>
      <c r="I207" s="389">
        <f t="shared" si="54"/>
        <v>0</v>
      </c>
      <c r="J207" s="390">
        <f t="shared" si="54"/>
        <v>0</v>
      </c>
      <c r="K207" s="390">
        <f t="shared" si="54"/>
        <v>0</v>
      </c>
      <c r="L207" s="390">
        <f t="shared" si="54"/>
        <v>0</v>
      </c>
      <c r="M207" s="389">
        <f t="shared" si="54"/>
        <v>0</v>
      </c>
      <c r="N207" s="390">
        <f t="shared" si="54"/>
        <v>0</v>
      </c>
      <c r="O207" s="390">
        <f t="shared" si="54"/>
        <v>0</v>
      </c>
      <c r="P207" s="390">
        <f t="shared" si="54"/>
        <v>0</v>
      </c>
      <c r="Q207" s="389">
        <f t="shared" si="54"/>
        <v>0</v>
      </c>
      <c r="R207" s="390">
        <f t="shared" si="54"/>
        <v>0</v>
      </c>
      <c r="S207" s="390">
        <f t="shared" si="54"/>
        <v>0</v>
      </c>
      <c r="T207" s="390">
        <f t="shared" si="54"/>
        <v>0</v>
      </c>
      <c r="U207" s="375">
        <f t="shared" si="55"/>
        <v>0</v>
      </c>
      <c r="V207" s="375"/>
      <c r="W207" s="66"/>
      <c r="X207" s="66"/>
      <c r="Y207" s="66"/>
    </row>
    <row r="208" spans="1:25" s="67" customFormat="1" ht="19.5" customHeight="1">
      <c r="A208" s="443" t="s">
        <v>228</v>
      </c>
      <c r="B208" s="444"/>
      <c r="C208" s="444"/>
      <c r="D208" s="445"/>
      <c r="E208" s="389">
        <f t="shared" si="54"/>
        <v>-22</v>
      </c>
      <c r="F208" s="389">
        <f t="shared" si="54"/>
        <v>-22</v>
      </c>
      <c r="G208" s="389">
        <f t="shared" si="54"/>
        <v>-22</v>
      </c>
      <c r="H208" s="389">
        <f t="shared" si="54"/>
        <v>-22</v>
      </c>
      <c r="I208" s="390">
        <f t="shared" si="54"/>
        <v>0</v>
      </c>
      <c r="J208" s="389">
        <f t="shared" si="54"/>
        <v>0</v>
      </c>
      <c r="K208" s="389">
        <f t="shared" si="54"/>
        <v>0</v>
      </c>
      <c r="L208" s="389">
        <f t="shared" si="54"/>
        <v>0</v>
      </c>
      <c r="M208" s="390">
        <f t="shared" si="54"/>
        <v>0</v>
      </c>
      <c r="N208" s="389">
        <f t="shared" si="54"/>
        <v>0</v>
      </c>
      <c r="O208" s="389">
        <f t="shared" si="54"/>
        <v>0</v>
      </c>
      <c r="P208" s="389">
        <f t="shared" si="54"/>
        <v>0</v>
      </c>
      <c r="Q208" s="389">
        <f t="shared" si="54"/>
        <v>0</v>
      </c>
      <c r="R208" s="389">
        <f t="shared" si="54"/>
        <v>0</v>
      </c>
      <c r="S208" s="389">
        <f t="shared" si="54"/>
        <v>0</v>
      </c>
      <c r="T208" s="389">
        <f t="shared" si="54"/>
        <v>0</v>
      </c>
      <c r="U208" s="375">
        <f t="shared" si="55"/>
        <v>-88</v>
      </c>
      <c r="V208" s="375"/>
      <c r="W208" s="66"/>
      <c r="X208" s="66"/>
      <c r="Y208" s="66"/>
    </row>
    <row r="209" spans="1:25" s="67" customFormat="1" ht="19.5" customHeight="1">
      <c r="A209" s="443" t="s">
        <v>229</v>
      </c>
      <c r="B209" s="444"/>
      <c r="C209" s="444"/>
      <c r="D209" s="445"/>
      <c r="E209" s="390">
        <f t="shared" si="54"/>
        <v>-16</v>
      </c>
      <c r="F209" s="390">
        <f t="shared" si="54"/>
        <v>-16</v>
      </c>
      <c r="G209" s="390">
        <f t="shared" si="54"/>
        <v>-16</v>
      </c>
      <c r="H209" s="390">
        <f t="shared" si="54"/>
        <v>-16</v>
      </c>
      <c r="I209" s="389">
        <f t="shared" si="54"/>
        <v>0</v>
      </c>
      <c r="J209" s="390">
        <f t="shared" si="54"/>
        <v>0</v>
      </c>
      <c r="K209" s="390">
        <f t="shared" si="54"/>
        <v>0</v>
      </c>
      <c r="L209" s="390">
        <f t="shared" si="54"/>
        <v>0</v>
      </c>
      <c r="M209" s="389">
        <f t="shared" si="54"/>
        <v>0</v>
      </c>
      <c r="N209" s="390">
        <f t="shared" si="54"/>
        <v>0</v>
      </c>
      <c r="O209" s="390">
        <f t="shared" si="54"/>
        <v>0</v>
      </c>
      <c r="P209" s="390">
        <f t="shared" si="54"/>
        <v>0</v>
      </c>
      <c r="Q209" s="389">
        <f t="shared" si="54"/>
        <v>0</v>
      </c>
      <c r="R209" s="390">
        <f t="shared" si="54"/>
        <v>0</v>
      </c>
      <c r="S209" s="390">
        <f t="shared" si="54"/>
        <v>0</v>
      </c>
      <c r="T209" s="390">
        <f t="shared" si="54"/>
        <v>0</v>
      </c>
      <c r="U209" s="375">
        <f t="shared" si="55"/>
        <v>-64</v>
      </c>
      <c r="V209" s="375"/>
      <c r="W209" s="66"/>
      <c r="X209" s="66"/>
      <c r="Y209" s="66"/>
    </row>
    <row r="210" spans="1:25" s="67" customFormat="1" ht="19.5" customHeight="1">
      <c r="A210" s="443" t="s">
        <v>215</v>
      </c>
      <c r="B210" s="444"/>
      <c r="C210" s="444"/>
      <c r="D210" s="445"/>
      <c r="E210" s="390">
        <f t="shared" si="54"/>
        <v>0</v>
      </c>
      <c r="F210" s="390">
        <f t="shared" si="54"/>
        <v>0</v>
      </c>
      <c r="G210" s="390">
        <f t="shared" si="54"/>
        <v>0</v>
      </c>
      <c r="H210" s="390">
        <f t="shared" si="54"/>
        <v>0</v>
      </c>
      <c r="I210" s="389">
        <f t="shared" si="54"/>
        <v>0</v>
      </c>
      <c r="J210" s="390">
        <f t="shared" si="54"/>
        <v>0</v>
      </c>
      <c r="K210" s="390">
        <f t="shared" si="54"/>
        <v>0</v>
      </c>
      <c r="L210" s="390">
        <f t="shared" si="54"/>
        <v>0</v>
      </c>
      <c r="M210" s="389">
        <f t="shared" si="54"/>
        <v>0</v>
      </c>
      <c r="N210" s="390">
        <f t="shared" si="54"/>
        <v>0</v>
      </c>
      <c r="O210" s="390">
        <f t="shared" si="54"/>
        <v>0</v>
      </c>
      <c r="P210" s="390">
        <f t="shared" si="54"/>
        <v>0</v>
      </c>
      <c r="Q210" s="389">
        <f t="shared" si="54"/>
        <v>0</v>
      </c>
      <c r="R210" s="390">
        <f t="shared" si="54"/>
        <v>0</v>
      </c>
      <c r="S210" s="390">
        <f t="shared" si="54"/>
        <v>0</v>
      </c>
      <c r="T210" s="390">
        <f t="shared" si="54"/>
        <v>0</v>
      </c>
      <c r="U210" s="375">
        <f t="shared" si="55"/>
        <v>0</v>
      </c>
      <c r="V210" s="375"/>
      <c r="W210" s="66"/>
      <c r="X210" s="66"/>
      <c r="Y210" s="66"/>
    </row>
    <row r="211" spans="1:25" s="67" customFormat="1" ht="19.5" customHeight="1">
      <c r="A211" s="443" t="s">
        <v>216</v>
      </c>
      <c r="B211" s="444"/>
      <c r="C211" s="444"/>
      <c r="D211" s="445"/>
      <c r="E211" s="431">
        <f t="shared" si="54"/>
        <v>-24</v>
      </c>
      <c r="F211" s="389">
        <f t="shared" si="54"/>
        <v>-24</v>
      </c>
      <c r="G211" s="389">
        <f t="shared" si="54"/>
        <v>-24</v>
      </c>
      <c r="H211" s="389">
        <f t="shared" si="54"/>
        <v>-24</v>
      </c>
      <c r="I211" s="389">
        <f t="shared" si="54"/>
        <v>0</v>
      </c>
      <c r="J211" s="389">
        <f t="shared" si="54"/>
        <v>0</v>
      </c>
      <c r="K211" s="389">
        <f t="shared" si="54"/>
        <v>0</v>
      </c>
      <c r="L211" s="389">
        <f t="shared" si="54"/>
        <v>0</v>
      </c>
      <c r="M211" s="389">
        <f t="shared" si="54"/>
        <v>0</v>
      </c>
      <c r="N211" s="389">
        <f t="shared" si="54"/>
        <v>0</v>
      </c>
      <c r="O211" s="389">
        <f t="shared" si="54"/>
        <v>0</v>
      </c>
      <c r="P211" s="389">
        <f t="shared" si="54"/>
        <v>0</v>
      </c>
      <c r="Q211" s="389">
        <f t="shared" si="54"/>
        <v>0</v>
      </c>
      <c r="R211" s="389">
        <f t="shared" si="54"/>
        <v>0</v>
      </c>
      <c r="S211" s="389">
        <f t="shared" si="54"/>
        <v>0</v>
      </c>
      <c r="T211" s="389">
        <f t="shared" si="54"/>
        <v>0</v>
      </c>
      <c r="U211" s="375">
        <f t="shared" si="55"/>
        <v>-96</v>
      </c>
      <c r="V211" s="375"/>
      <c r="W211" s="66"/>
      <c r="X211" s="66"/>
      <c r="Y211" s="66"/>
    </row>
    <row r="212" spans="1:25" s="67" customFormat="1" ht="19.5" customHeight="1">
      <c r="A212" s="443" t="s">
        <v>230</v>
      </c>
      <c r="B212" s="444"/>
      <c r="C212" s="444"/>
      <c r="D212" s="445"/>
      <c r="E212" s="446">
        <f t="shared" si="54"/>
        <v>0</v>
      </c>
      <c r="F212" s="446">
        <f t="shared" si="54"/>
        <v>0</v>
      </c>
      <c r="G212" s="379">
        <f t="shared" si="54"/>
        <v>-22</v>
      </c>
      <c r="H212" s="379">
        <f t="shared" si="54"/>
        <v>-22</v>
      </c>
      <c r="I212" s="389">
        <f t="shared" si="54"/>
        <v>0</v>
      </c>
      <c r="J212" s="389">
        <f t="shared" si="54"/>
        <v>0</v>
      </c>
      <c r="K212" s="389">
        <f t="shared" si="54"/>
        <v>0</v>
      </c>
      <c r="L212" s="389">
        <f t="shared" si="54"/>
        <v>0</v>
      </c>
      <c r="M212" s="389">
        <f t="shared" si="54"/>
        <v>0</v>
      </c>
      <c r="N212" s="389">
        <f t="shared" si="54"/>
        <v>0</v>
      </c>
      <c r="O212" s="389">
        <f t="shared" si="54"/>
        <v>0</v>
      </c>
      <c r="P212" s="389">
        <f t="shared" si="54"/>
        <v>0</v>
      </c>
      <c r="Q212" s="390">
        <f t="shared" si="54"/>
        <v>0</v>
      </c>
      <c r="R212" s="390">
        <f t="shared" si="54"/>
        <v>0</v>
      </c>
      <c r="S212" s="389">
        <f t="shared" si="54"/>
        <v>0</v>
      </c>
      <c r="T212" s="389">
        <f t="shared" si="54"/>
        <v>0</v>
      </c>
      <c r="U212" s="375">
        <f>SUM(E212:T212)</f>
        <v>-44</v>
      </c>
      <c r="V212" s="375"/>
      <c r="W212" s="66"/>
      <c r="X212" s="66"/>
      <c r="Y212" s="66"/>
    </row>
    <row r="213" spans="1:25" s="67" customFormat="1" ht="19.5" customHeight="1">
      <c r="A213" s="443" t="s">
        <v>231</v>
      </c>
      <c r="B213" s="444"/>
      <c r="C213" s="444"/>
      <c r="D213" s="445"/>
      <c r="E213" s="447">
        <f t="shared" si="54"/>
        <v>0</v>
      </c>
      <c r="F213" s="447">
        <f t="shared" si="54"/>
        <v>0</v>
      </c>
      <c r="G213" s="380"/>
      <c r="H213" s="380"/>
      <c r="I213" s="389">
        <f t="shared" si="54"/>
        <v>0</v>
      </c>
      <c r="J213" s="389">
        <f t="shared" si="54"/>
        <v>0</v>
      </c>
      <c r="K213" s="389">
        <f t="shared" si="54"/>
        <v>0</v>
      </c>
      <c r="L213" s="389">
        <f t="shared" si="54"/>
        <v>0</v>
      </c>
      <c r="M213" s="389">
        <f t="shared" si="54"/>
        <v>0</v>
      </c>
      <c r="N213" s="389">
        <f t="shared" si="54"/>
        <v>0</v>
      </c>
      <c r="O213" s="389">
        <f t="shared" si="54"/>
        <v>0</v>
      </c>
      <c r="P213" s="389">
        <f t="shared" si="54"/>
        <v>0</v>
      </c>
      <c r="Q213" s="390">
        <f t="shared" si="54"/>
        <v>0</v>
      </c>
      <c r="R213" s="390">
        <f t="shared" si="54"/>
        <v>0</v>
      </c>
      <c r="S213" s="389">
        <f t="shared" si="54"/>
        <v>0</v>
      </c>
      <c r="T213" s="389">
        <f t="shared" si="54"/>
        <v>0</v>
      </c>
      <c r="U213" s="375">
        <f>SUM(E213:T213)</f>
        <v>0</v>
      </c>
      <c r="V213" s="375"/>
      <c r="W213" s="66"/>
      <c r="X213" s="66"/>
      <c r="Y213" s="66"/>
    </row>
    <row r="214" spans="1:25" s="67" customFormat="1" ht="19.5" customHeight="1">
      <c r="A214" s="443" t="s">
        <v>232</v>
      </c>
      <c r="B214" s="444"/>
      <c r="C214" s="444"/>
      <c r="D214" s="445"/>
      <c r="E214" s="417">
        <f t="shared" si="54"/>
        <v>-22</v>
      </c>
      <c r="F214" s="389">
        <f t="shared" si="54"/>
        <v>-22</v>
      </c>
      <c r="G214" s="389">
        <f t="shared" si="54"/>
        <v>-22</v>
      </c>
      <c r="H214" s="389">
        <f t="shared" si="54"/>
        <v>-22</v>
      </c>
      <c r="I214" s="389">
        <f t="shared" si="54"/>
        <v>0</v>
      </c>
      <c r="J214" s="389">
        <f t="shared" si="54"/>
        <v>0</v>
      </c>
      <c r="K214" s="389">
        <f t="shared" si="54"/>
        <v>0</v>
      </c>
      <c r="L214" s="389">
        <f t="shared" si="54"/>
        <v>0</v>
      </c>
      <c r="M214" s="389">
        <f t="shared" si="54"/>
        <v>0</v>
      </c>
      <c r="N214" s="389">
        <f t="shared" si="54"/>
        <v>0</v>
      </c>
      <c r="O214" s="389">
        <f t="shared" si="54"/>
        <v>0</v>
      </c>
      <c r="P214" s="389">
        <f t="shared" si="54"/>
        <v>0</v>
      </c>
      <c r="Q214" s="389">
        <f t="shared" si="54"/>
        <v>0</v>
      </c>
      <c r="R214" s="390">
        <f t="shared" si="54"/>
        <v>0</v>
      </c>
      <c r="S214" s="389">
        <f t="shared" si="54"/>
        <v>0</v>
      </c>
      <c r="T214" s="389">
        <f t="shared" si="54"/>
        <v>0</v>
      </c>
      <c r="U214" s="375">
        <f t="shared" si="55"/>
        <v>-88</v>
      </c>
      <c r="V214" s="375"/>
      <c r="W214" s="66"/>
      <c r="X214" s="66"/>
      <c r="Y214" s="66"/>
    </row>
    <row r="215" spans="1:25" s="67" customFormat="1" ht="19.5" customHeight="1">
      <c r="A215" s="443" t="s">
        <v>220</v>
      </c>
      <c r="B215" s="444"/>
      <c r="C215" s="444"/>
      <c r="D215" s="445"/>
      <c r="E215" s="389">
        <f t="shared" si="54"/>
        <v>-22</v>
      </c>
      <c r="F215" s="389">
        <f t="shared" si="54"/>
        <v>-22</v>
      </c>
      <c r="G215" s="389">
        <f t="shared" si="54"/>
        <v>-22</v>
      </c>
      <c r="H215" s="389">
        <f t="shared" si="54"/>
        <v>-22</v>
      </c>
      <c r="I215" s="389">
        <f t="shared" si="54"/>
        <v>0</v>
      </c>
      <c r="J215" s="389">
        <f t="shared" si="54"/>
        <v>0</v>
      </c>
      <c r="K215" s="389">
        <f t="shared" si="54"/>
        <v>0</v>
      </c>
      <c r="L215" s="389">
        <f t="shared" si="54"/>
        <v>0</v>
      </c>
      <c r="M215" s="389">
        <f t="shared" si="54"/>
        <v>0</v>
      </c>
      <c r="N215" s="389">
        <f t="shared" si="54"/>
        <v>0</v>
      </c>
      <c r="O215" s="389">
        <f t="shared" si="54"/>
        <v>0</v>
      </c>
      <c r="P215" s="389">
        <f t="shared" si="54"/>
        <v>0</v>
      </c>
      <c r="Q215" s="389">
        <f t="shared" si="54"/>
        <v>0</v>
      </c>
      <c r="R215" s="389">
        <f t="shared" si="54"/>
        <v>0</v>
      </c>
      <c r="S215" s="390">
        <f t="shared" si="54"/>
        <v>0</v>
      </c>
      <c r="T215" s="390">
        <f t="shared" si="54"/>
        <v>0</v>
      </c>
      <c r="U215" s="375">
        <f t="shared" si="55"/>
        <v>-88</v>
      </c>
      <c r="V215" s="375"/>
      <c r="W215" s="66"/>
      <c r="X215" s="66"/>
      <c r="Y215" s="66"/>
    </row>
    <row r="216" spans="1:25" s="67" customFormat="1" ht="19.5" customHeight="1">
      <c r="A216" s="443" t="s">
        <v>221</v>
      </c>
      <c r="B216" s="444"/>
      <c r="C216" s="444"/>
      <c r="D216" s="445"/>
      <c r="E216" s="389">
        <f t="shared" si="54"/>
        <v>-22</v>
      </c>
      <c r="F216" s="389">
        <f t="shared" si="54"/>
        <v>-22</v>
      </c>
      <c r="G216" s="389">
        <f t="shared" si="54"/>
        <v>-22</v>
      </c>
      <c r="H216" s="389">
        <f t="shared" si="54"/>
        <v>-22</v>
      </c>
      <c r="I216" s="389">
        <f t="shared" si="54"/>
        <v>0</v>
      </c>
      <c r="J216" s="389">
        <f t="shared" si="54"/>
        <v>0</v>
      </c>
      <c r="K216" s="389">
        <f t="shared" si="54"/>
        <v>0</v>
      </c>
      <c r="L216" s="389">
        <f t="shared" si="54"/>
        <v>0</v>
      </c>
      <c r="M216" s="389">
        <f t="shared" si="54"/>
        <v>0</v>
      </c>
      <c r="N216" s="389">
        <f t="shared" si="54"/>
        <v>0</v>
      </c>
      <c r="O216" s="389">
        <f t="shared" si="54"/>
        <v>0</v>
      </c>
      <c r="P216" s="389">
        <f t="shared" si="54"/>
        <v>0</v>
      </c>
      <c r="Q216" s="389">
        <f t="shared" si="54"/>
        <v>0</v>
      </c>
      <c r="R216" s="389">
        <f t="shared" si="54"/>
        <v>0</v>
      </c>
      <c r="S216" s="390">
        <f t="shared" si="54"/>
        <v>0</v>
      </c>
      <c r="T216" s="390">
        <f t="shared" si="54"/>
        <v>0</v>
      </c>
      <c r="U216" s="375">
        <f t="shared" si="55"/>
        <v>-88</v>
      </c>
      <c r="V216" s="375"/>
      <c r="W216" s="66"/>
      <c r="X216" s="66"/>
      <c r="Y216" s="66"/>
    </row>
    <row r="217" spans="1:25" s="67" customFormat="1" ht="19.5" customHeight="1">
      <c r="A217" s="443" t="s">
        <v>233</v>
      </c>
      <c r="B217" s="444"/>
      <c r="C217" s="444"/>
      <c r="D217" s="445"/>
      <c r="E217" s="389">
        <f t="shared" si="54"/>
        <v>-22</v>
      </c>
      <c r="F217" s="389">
        <f t="shared" si="54"/>
        <v>-22</v>
      </c>
      <c r="G217" s="389">
        <f t="shared" si="54"/>
        <v>-22</v>
      </c>
      <c r="H217" s="389">
        <f t="shared" si="54"/>
        <v>-22</v>
      </c>
      <c r="I217" s="389">
        <f t="shared" si="54"/>
        <v>0</v>
      </c>
      <c r="J217" s="389">
        <f t="shared" si="54"/>
        <v>0</v>
      </c>
      <c r="K217" s="389">
        <f t="shared" si="54"/>
        <v>0</v>
      </c>
      <c r="L217" s="389">
        <f t="shared" si="54"/>
        <v>0</v>
      </c>
      <c r="M217" s="389">
        <f t="shared" si="54"/>
        <v>0</v>
      </c>
      <c r="N217" s="389">
        <f t="shared" si="54"/>
        <v>0</v>
      </c>
      <c r="O217" s="389">
        <f t="shared" si="54"/>
        <v>0</v>
      </c>
      <c r="P217" s="389">
        <f t="shared" si="54"/>
        <v>0</v>
      </c>
      <c r="Q217" s="390">
        <f t="shared" si="54"/>
        <v>0</v>
      </c>
      <c r="R217" s="390">
        <f t="shared" si="54"/>
        <v>0</v>
      </c>
      <c r="S217" s="390">
        <f t="shared" si="54"/>
        <v>0</v>
      </c>
      <c r="T217" s="390">
        <f t="shared" si="54"/>
        <v>0</v>
      </c>
      <c r="U217" s="375">
        <f t="shared" si="55"/>
        <v>-88</v>
      </c>
      <c r="V217" s="375"/>
      <c r="W217" s="66"/>
      <c r="X217" s="66"/>
      <c r="Y217" s="66"/>
    </row>
    <row r="218" spans="1:25" s="67" customFormat="1" ht="19.5" customHeight="1">
      <c r="A218" s="443" t="s">
        <v>223</v>
      </c>
      <c r="B218" s="444"/>
      <c r="C218" s="444"/>
      <c r="D218" s="445"/>
      <c r="E218" s="391">
        <f t="shared" si="54"/>
        <v>-22</v>
      </c>
      <c r="F218" s="391">
        <f t="shared" si="54"/>
        <v>-22</v>
      </c>
      <c r="G218" s="391">
        <f t="shared" si="54"/>
        <v>-22</v>
      </c>
      <c r="H218" s="391">
        <f t="shared" si="54"/>
        <v>-22</v>
      </c>
      <c r="I218" s="391">
        <f t="shared" si="54"/>
        <v>0</v>
      </c>
      <c r="J218" s="391">
        <f t="shared" si="54"/>
        <v>0</v>
      </c>
      <c r="K218" s="391">
        <f t="shared" si="54"/>
        <v>0</v>
      </c>
      <c r="L218" s="391">
        <f t="shared" si="54"/>
        <v>0</v>
      </c>
      <c r="M218" s="391">
        <f t="shared" si="54"/>
        <v>0</v>
      </c>
      <c r="N218" s="391">
        <f t="shared" si="54"/>
        <v>0</v>
      </c>
      <c r="O218" s="391">
        <f t="shared" si="54"/>
        <v>0</v>
      </c>
      <c r="P218" s="391">
        <f t="shared" si="54"/>
        <v>0</v>
      </c>
      <c r="Q218" s="391">
        <f t="shared" si="54"/>
        <v>0</v>
      </c>
      <c r="R218" s="391">
        <f t="shared" si="54"/>
        <v>0</v>
      </c>
      <c r="S218" s="391">
        <f t="shared" si="54"/>
        <v>0</v>
      </c>
      <c r="T218" s="392">
        <f t="shared" si="54"/>
        <v>0</v>
      </c>
      <c r="U218" s="375">
        <f t="shared" si="55"/>
        <v>-88</v>
      </c>
      <c r="V218" s="375"/>
      <c r="W218"/>
      <c r="X218"/>
      <c r="Y218"/>
    </row>
    <row r="219" spans="1:25" s="290" customFormat="1" ht="38.25" customHeight="1">
      <c r="A219" s="420"/>
      <c r="B219" s="420"/>
      <c r="C219" s="420"/>
      <c r="D219" s="420"/>
      <c r="E219" s="421">
        <f>SUM(E203:E218)</f>
        <v>-220</v>
      </c>
      <c r="F219" s="421">
        <f t="shared" ref="F219:T219" si="56">SUM(F203:F218)</f>
        <v>-220</v>
      </c>
      <c r="G219" s="421">
        <f t="shared" si="56"/>
        <v>-242</v>
      </c>
      <c r="H219" s="421">
        <f t="shared" si="56"/>
        <v>-242</v>
      </c>
      <c r="I219" s="421">
        <f t="shared" si="56"/>
        <v>0</v>
      </c>
      <c r="J219" s="421">
        <f t="shared" si="56"/>
        <v>0</v>
      </c>
      <c r="K219" s="421">
        <f t="shared" si="56"/>
        <v>0</v>
      </c>
      <c r="L219" s="421">
        <f t="shared" si="56"/>
        <v>0</v>
      </c>
      <c r="M219" s="421">
        <f t="shared" si="56"/>
        <v>0</v>
      </c>
      <c r="N219" s="421">
        <f t="shared" si="56"/>
        <v>0</v>
      </c>
      <c r="O219" s="421">
        <f t="shared" si="56"/>
        <v>0</v>
      </c>
      <c r="P219" s="421">
        <f t="shared" si="56"/>
        <v>0</v>
      </c>
      <c r="Q219" s="421">
        <f t="shared" si="56"/>
        <v>0</v>
      </c>
      <c r="R219" s="421">
        <f t="shared" si="56"/>
        <v>0</v>
      </c>
      <c r="S219" s="421">
        <f t="shared" si="56"/>
        <v>0</v>
      </c>
      <c r="T219" s="421">
        <f t="shared" si="56"/>
        <v>0</v>
      </c>
      <c r="U219" s="422">
        <f>SUM(U203:U218)</f>
        <v>-924</v>
      </c>
      <c r="V219" s="423"/>
      <c r="W219" s="424"/>
      <c r="X219" s="420"/>
    </row>
  </sheetData>
  <protectedRanges>
    <protectedRange sqref="C2:F5 L2:N3 Q4:T6" name="Etab_1"/>
    <protectedRange sqref="E159:T159 E102:T118 E178:T178 E121:T138 E200:T200 E219:T219" name="Manuels_1_1_1"/>
    <protectedRange sqref="C10:F25" name="Elèves_1_1"/>
    <protectedRange sqref="B10:B25" name="Elèves_1_1_1_2"/>
    <protectedRange sqref="J21 L21 I26 K26 M26 P17:P26 I17:O20 N21:O21 I22:O25 O26" name="Profs_1_1_1_1"/>
    <protectedRange sqref="V67" name="Infrastructure_1_1_1_1"/>
    <protectedRange sqref="G68:L82 G84:L92" name="Infrastructure_1_1"/>
    <protectedRange sqref="C94:D95" name="Infrastructure_2"/>
    <protectedRange sqref="T30:T31" name="Non ens_1_2_1_1"/>
    <protectedRange sqref="W30 Z30:Z31" name="Non ens_1_1_1"/>
  </protectedRanges>
  <mergeCells count="426">
    <mergeCell ref="A217:D217"/>
    <mergeCell ref="U217:V217"/>
    <mergeCell ref="A218:D218"/>
    <mergeCell ref="U218:V218"/>
    <mergeCell ref="U219:W219"/>
    <mergeCell ref="A214:D214"/>
    <mergeCell ref="U214:V214"/>
    <mergeCell ref="A215:D215"/>
    <mergeCell ref="U215:V215"/>
    <mergeCell ref="A216:D216"/>
    <mergeCell ref="U216:V216"/>
    <mergeCell ref="A212:D212"/>
    <mergeCell ref="G212:G213"/>
    <mergeCell ref="H212:H213"/>
    <mergeCell ref="U212:V212"/>
    <mergeCell ref="A213:D213"/>
    <mergeCell ref="U213:V213"/>
    <mergeCell ref="A209:D209"/>
    <mergeCell ref="U209:V209"/>
    <mergeCell ref="A210:D210"/>
    <mergeCell ref="U210:V210"/>
    <mergeCell ref="A211:D211"/>
    <mergeCell ref="U211:V211"/>
    <mergeCell ref="A206:D206"/>
    <mergeCell ref="U206:V206"/>
    <mergeCell ref="A207:D207"/>
    <mergeCell ref="U207:V207"/>
    <mergeCell ref="A208:D208"/>
    <mergeCell ref="U208:V208"/>
    <mergeCell ref="A203:D203"/>
    <mergeCell ref="U203:V203"/>
    <mergeCell ref="A204:D204"/>
    <mergeCell ref="U204:V204"/>
    <mergeCell ref="A205:D205"/>
    <mergeCell ref="U205:V205"/>
    <mergeCell ref="A198:D198"/>
    <mergeCell ref="U198:V198"/>
    <mergeCell ref="A199:D199"/>
    <mergeCell ref="U199:V199"/>
    <mergeCell ref="U200:W200"/>
    <mergeCell ref="A202:D202"/>
    <mergeCell ref="U202:V202"/>
    <mergeCell ref="A195:D195"/>
    <mergeCell ref="U195:V195"/>
    <mergeCell ref="A196:D196"/>
    <mergeCell ref="U196:V196"/>
    <mergeCell ref="A197:D197"/>
    <mergeCell ref="U197:V197"/>
    <mergeCell ref="A193:D193"/>
    <mergeCell ref="G193:G194"/>
    <mergeCell ref="H193:H194"/>
    <mergeCell ref="U193:V193"/>
    <mergeCell ref="A194:D194"/>
    <mergeCell ref="U194:V194"/>
    <mergeCell ref="A190:D190"/>
    <mergeCell ref="U190:V190"/>
    <mergeCell ref="A191:D191"/>
    <mergeCell ref="U191:V191"/>
    <mergeCell ref="A192:D192"/>
    <mergeCell ref="U192:V192"/>
    <mergeCell ref="A187:D187"/>
    <mergeCell ref="U187:V187"/>
    <mergeCell ref="A188:D188"/>
    <mergeCell ref="U188:V188"/>
    <mergeCell ref="A189:D189"/>
    <mergeCell ref="U189:V189"/>
    <mergeCell ref="A184:D184"/>
    <mergeCell ref="U184:V184"/>
    <mergeCell ref="A185:D185"/>
    <mergeCell ref="U185:V185"/>
    <mergeCell ref="A186:D186"/>
    <mergeCell ref="U186:V186"/>
    <mergeCell ref="A176:D176"/>
    <mergeCell ref="U176:V176"/>
    <mergeCell ref="A177:D177"/>
    <mergeCell ref="U177:V177"/>
    <mergeCell ref="U178:W178"/>
    <mergeCell ref="A183:D183"/>
    <mergeCell ref="U183:V183"/>
    <mergeCell ref="A173:D173"/>
    <mergeCell ref="U173:V173"/>
    <mergeCell ref="A174:D174"/>
    <mergeCell ref="U174:V174"/>
    <mergeCell ref="A175:D175"/>
    <mergeCell ref="U175:V175"/>
    <mergeCell ref="A171:D171"/>
    <mergeCell ref="G171:G172"/>
    <mergeCell ref="H171:H172"/>
    <mergeCell ref="U171:V171"/>
    <mergeCell ref="A172:D172"/>
    <mergeCell ref="U172:V172"/>
    <mergeCell ref="A168:D168"/>
    <mergeCell ref="U168:V168"/>
    <mergeCell ref="A169:D169"/>
    <mergeCell ref="U169:V169"/>
    <mergeCell ref="A170:D170"/>
    <mergeCell ref="U170:V170"/>
    <mergeCell ref="A165:D165"/>
    <mergeCell ref="U165:V165"/>
    <mergeCell ref="A166:D166"/>
    <mergeCell ref="U166:V166"/>
    <mergeCell ref="A167:D167"/>
    <mergeCell ref="U167:V167"/>
    <mergeCell ref="A162:D162"/>
    <mergeCell ref="U162:V162"/>
    <mergeCell ref="A163:D163"/>
    <mergeCell ref="U163:V163"/>
    <mergeCell ref="A164:D164"/>
    <mergeCell ref="U164:V164"/>
    <mergeCell ref="A157:D157"/>
    <mergeCell ref="U157:V157"/>
    <mergeCell ref="A158:D158"/>
    <mergeCell ref="U158:V158"/>
    <mergeCell ref="U159:W159"/>
    <mergeCell ref="A161:D161"/>
    <mergeCell ref="U161:V161"/>
    <mergeCell ref="A154:D154"/>
    <mergeCell ref="U154:V154"/>
    <mergeCell ref="A155:D155"/>
    <mergeCell ref="U155:V155"/>
    <mergeCell ref="A156:D156"/>
    <mergeCell ref="U156:V156"/>
    <mergeCell ref="A152:D152"/>
    <mergeCell ref="G152:G153"/>
    <mergeCell ref="H152:H153"/>
    <mergeCell ref="U152:V152"/>
    <mergeCell ref="A153:D153"/>
    <mergeCell ref="U153:V153"/>
    <mergeCell ref="A149:D149"/>
    <mergeCell ref="U149:V149"/>
    <mergeCell ref="A150:D150"/>
    <mergeCell ref="U150:V150"/>
    <mergeCell ref="A151:D151"/>
    <mergeCell ref="U151:V151"/>
    <mergeCell ref="A146:D146"/>
    <mergeCell ref="U146:V146"/>
    <mergeCell ref="A147:D147"/>
    <mergeCell ref="U147:V147"/>
    <mergeCell ref="A148:D148"/>
    <mergeCell ref="U148:V148"/>
    <mergeCell ref="A143:D143"/>
    <mergeCell ref="U143:V143"/>
    <mergeCell ref="A144:D144"/>
    <mergeCell ref="U144:V144"/>
    <mergeCell ref="A145:D145"/>
    <mergeCell ref="U145:V145"/>
    <mergeCell ref="A135:D135"/>
    <mergeCell ref="U135:V135"/>
    <mergeCell ref="A136:D136"/>
    <mergeCell ref="U136:V136"/>
    <mergeCell ref="U137:V137"/>
    <mergeCell ref="A142:D142"/>
    <mergeCell ref="U142:V142"/>
    <mergeCell ref="A132:D132"/>
    <mergeCell ref="U132:V132"/>
    <mergeCell ref="A133:D133"/>
    <mergeCell ref="U133:V133"/>
    <mergeCell ref="A134:D134"/>
    <mergeCell ref="U134:V134"/>
    <mergeCell ref="A130:D130"/>
    <mergeCell ref="G130:G131"/>
    <mergeCell ref="H130:H131"/>
    <mergeCell ref="U130:V130"/>
    <mergeCell ref="A131:D131"/>
    <mergeCell ref="U131:V131"/>
    <mergeCell ref="A127:D127"/>
    <mergeCell ref="U127:V127"/>
    <mergeCell ref="A128:D128"/>
    <mergeCell ref="U128:V128"/>
    <mergeCell ref="A129:D129"/>
    <mergeCell ref="U129:V129"/>
    <mergeCell ref="A124:D124"/>
    <mergeCell ref="U124:V124"/>
    <mergeCell ref="A125:D125"/>
    <mergeCell ref="U125:V125"/>
    <mergeCell ref="A126:D126"/>
    <mergeCell ref="U126:V126"/>
    <mergeCell ref="A121:D121"/>
    <mergeCell ref="U121:V121"/>
    <mergeCell ref="A122:D122"/>
    <mergeCell ref="U122:V122"/>
    <mergeCell ref="A123:D123"/>
    <mergeCell ref="U123:V123"/>
    <mergeCell ref="A116:D116"/>
    <mergeCell ref="U116:V116"/>
    <mergeCell ref="A117:D117"/>
    <mergeCell ref="U117:V117"/>
    <mergeCell ref="U118:V118"/>
    <mergeCell ref="A120:B120"/>
    <mergeCell ref="U120:V120"/>
    <mergeCell ref="A113:D113"/>
    <mergeCell ref="U113:V113"/>
    <mergeCell ref="A114:D114"/>
    <mergeCell ref="U114:V114"/>
    <mergeCell ref="A115:D115"/>
    <mergeCell ref="U115:V115"/>
    <mergeCell ref="A109:D109"/>
    <mergeCell ref="U109:V109"/>
    <mergeCell ref="A110:D110"/>
    <mergeCell ref="U110:V110"/>
    <mergeCell ref="A111:D111"/>
    <mergeCell ref="G111:G112"/>
    <mergeCell ref="H111:H112"/>
    <mergeCell ref="U111:V111"/>
    <mergeCell ref="A112:D112"/>
    <mergeCell ref="U112:V112"/>
    <mergeCell ref="A106:D106"/>
    <mergeCell ref="U106:V106"/>
    <mergeCell ref="A107:D107"/>
    <mergeCell ref="U107:V107"/>
    <mergeCell ref="A108:D108"/>
    <mergeCell ref="U108:V108"/>
    <mergeCell ref="A103:D103"/>
    <mergeCell ref="U103:V103"/>
    <mergeCell ref="A104:D104"/>
    <mergeCell ref="U104:V104"/>
    <mergeCell ref="A105:D105"/>
    <mergeCell ref="U105:V105"/>
    <mergeCell ref="C95:D95"/>
    <mergeCell ref="E95:F95"/>
    <mergeCell ref="A101:B101"/>
    <mergeCell ref="U101:V101"/>
    <mergeCell ref="A102:D102"/>
    <mergeCell ref="U102:V102"/>
    <mergeCell ref="G92:H92"/>
    <mergeCell ref="I92:J92"/>
    <mergeCell ref="K92:L92"/>
    <mergeCell ref="M92:N92"/>
    <mergeCell ref="C94:D94"/>
    <mergeCell ref="E94:F94"/>
    <mergeCell ref="G90:H90"/>
    <mergeCell ref="I90:J90"/>
    <mergeCell ref="K90:L90"/>
    <mergeCell ref="M90:N90"/>
    <mergeCell ref="G91:H91"/>
    <mergeCell ref="I91:J91"/>
    <mergeCell ref="K91:L91"/>
    <mergeCell ref="M91:N91"/>
    <mergeCell ref="G88:H88"/>
    <mergeCell ref="I88:J88"/>
    <mergeCell ref="K88:L88"/>
    <mergeCell ref="M88:N88"/>
    <mergeCell ref="G89:H89"/>
    <mergeCell ref="I89:J89"/>
    <mergeCell ref="K89:L89"/>
    <mergeCell ref="M89:N89"/>
    <mergeCell ref="G86:H86"/>
    <mergeCell ref="I86:J86"/>
    <mergeCell ref="K86:L86"/>
    <mergeCell ref="M86:N86"/>
    <mergeCell ref="G87:H87"/>
    <mergeCell ref="I87:J87"/>
    <mergeCell ref="K87:L87"/>
    <mergeCell ref="M87:N87"/>
    <mergeCell ref="G84:H84"/>
    <mergeCell ref="I84:J84"/>
    <mergeCell ref="K84:L84"/>
    <mergeCell ref="M84:N84"/>
    <mergeCell ref="G85:H85"/>
    <mergeCell ref="I85:J85"/>
    <mergeCell ref="K85:L85"/>
    <mergeCell ref="M85:N85"/>
    <mergeCell ref="G81:H81"/>
    <mergeCell ref="I81:J81"/>
    <mergeCell ref="K81:L81"/>
    <mergeCell ref="M81:N81"/>
    <mergeCell ref="G82:H82"/>
    <mergeCell ref="I82:J82"/>
    <mergeCell ref="K82:L82"/>
    <mergeCell ref="M82:N82"/>
    <mergeCell ref="A79:B80"/>
    <mergeCell ref="G79:H79"/>
    <mergeCell ref="I79:J79"/>
    <mergeCell ref="K79:L79"/>
    <mergeCell ref="M79:N79"/>
    <mergeCell ref="R79:S80"/>
    <mergeCell ref="G80:H80"/>
    <mergeCell ref="I80:J80"/>
    <mergeCell ref="K80:L80"/>
    <mergeCell ref="M80:N80"/>
    <mergeCell ref="A77:B78"/>
    <mergeCell ref="G77:H77"/>
    <mergeCell ref="I77:J77"/>
    <mergeCell ref="K77:L77"/>
    <mergeCell ref="M77:N77"/>
    <mergeCell ref="R77:S78"/>
    <mergeCell ref="G78:H78"/>
    <mergeCell ref="I78:J78"/>
    <mergeCell ref="K78:L78"/>
    <mergeCell ref="M78:N78"/>
    <mergeCell ref="A75:B76"/>
    <mergeCell ref="G75:H75"/>
    <mergeCell ref="I75:J75"/>
    <mergeCell ref="K75:L75"/>
    <mergeCell ref="M75:N75"/>
    <mergeCell ref="R75:S76"/>
    <mergeCell ref="G76:H76"/>
    <mergeCell ref="I76:J76"/>
    <mergeCell ref="K76:L76"/>
    <mergeCell ref="M76:N76"/>
    <mergeCell ref="G73:H73"/>
    <mergeCell ref="I73:J73"/>
    <mergeCell ref="K73:L73"/>
    <mergeCell ref="M73:N73"/>
    <mergeCell ref="G74:H74"/>
    <mergeCell ref="I74:J74"/>
    <mergeCell ref="K74:L74"/>
    <mergeCell ref="M74:N74"/>
    <mergeCell ref="T70:W70"/>
    <mergeCell ref="G71:H71"/>
    <mergeCell ref="I71:J71"/>
    <mergeCell ref="K71:L71"/>
    <mergeCell ref="M71:N71"/>
    <mergeCell ref="G72:H72"/>
    <mergeCell ref="I72:J72"/>
    <mergeCell ref="K72:L72"/>
    <mergeCell ref="M72:N72"/>
    <mergeCell ref="A70:B71"/>
    <mergeCell ref="G70:H70"/>
    <mergeCell ref="I70:J70"/>
    <mergeCell ref="K70:L70"/>
    <mergeCell ref="M70:N70"/>
    <mergeCell ref="R70:S71"/>
    <mergeCell ref="T68:W68"/>
    <mergeCell ref="G69:H69"/>
    <mergeCell ref="I69:J69"/>
    <mergeCell ref="K69:L69"/>
    <mergeCell ref="M69:N69"/>
    <mergeCell ref="T69:W69"/>
    <mergeCell ref="A68:B69"/>
    <mergeCell ref="G68:H68"/>
    <mergeCell ref="I68:J68"/>
    <mergeCell ref="K68:L68"/>
    <mergeCell ref="M68:N68"/>
    <mergeCell ref="R68:S69"/>
    <mergeCell ref="K66:L66"/>
    <mergeCell ref="M66:N66"/>
    <mergeCell ref="G67:H67"/>
    <mergeCell ref="I67:J67"/>
    <mergeCell ref="K67:L67"/>
    <mergeCell ref="M67:N67"/>
    <mergeCell ref="A58:C58"/>
    <mergeCell ref="A59:C59"/>
    <mergeCell ref="A60:C60"/>
    <mergeCell ref="A62:C62"/>
    <mergeCell ref="G66:H66"/>
    <mergeCell ref="I66:J66"/>
    <mergeCell ref="T45:U46"/>
    <mergeCell ref="V45:W46"/>
    <mergeCell ref="P47:S48"/>
    <mergeCell ref="T47:U48"/>
    <mergeCell ref="V47:W48"/>
    <mergeCell ref="A57:C57"/>
    <mergeCell ref="T39:U40"/>
    <mergeCell ref="V39:W40"/>
    <mergeCell ref="P41:S42"/>
    <mergeCell ref="T41:U42"/>
    <mergeCell ref="V41:W42"/>
    <mergeCell ref="A42:A56"/>
    <mergeCell ref="P43:S44"/>
    <mergeCell ref="T43:U44"/>
    <mergeCell ref="V43:W44"/>
    <mergeCell ref="P45:S46"/>
    <mergeCell ref="A32:C32"/>
    <mergeCell ref="Q32:R32"/>
    <mergeCell ref="S32:T32"/>
    <mergeCell ref="U32:V32"/>
    <mergeCell ref="U33:V33"/>
    <mergeCell ref="A34:A41"/>
    <mergeCell ref="U34:V34"/>
    <mergeCell ref="U35:V35"/>
    <mergeCell ref="U36:V36"/>
    <mergeCell ref="P39:S40"/>
    <mergeCell ref="A30:C30"/>
    <mergeCell ref="Q30:R30"/>
    <mergeCell ref="S30:T30"/>
    <mergeCell ref="U30:V30"/>
    <mergeCell ref="A31:C31"/>
    <mergeCell ref="Q31:R31"/>
    <mergeCell ref="S31:T31"/>
    <mergeCell ref="U31:V31"/>
    <mergeCell ref="U19:V21"/>
    <mergeCell ref="U22:V23"/>
    <mergeCell ref="U24:V26"/>
    <mergeCell ref="K28:N28"/>
    <mergeCell ref="S28:T28"/>
    <mergeCell ref="Q29:R29"/>
    <mergeCell ref="S29:T29"/>
    <mergeCell ref="U29:V29"/>
    <mergeCell ref="T14:V16"/>
    <mergeCell ref="I15:J15"/>
    <mergeCell ref="K15:L15"/>
    <mergeCell ref="M15:N15"/>
    <mergeCell ref="Q15:S15"/>
    <mergeCell ref="U17:V18"/>
    <mergeCell ref="B7:D7"/>
    <mergeCell ref="B8:D8"/>
    <mergeCell ref="E8:F8"/>
    <mergeCell ref="R10:S10"/>
    <mergeCell ref="I14:J14"/>
    <mergeCell ref="K14:L14"/>
    <mergeCell ref="M14:N14"/>
    <mergeCell ref="Q14:S14"/>
    <mergeCell ref="A5:B5"/>
    <mergeCell ref="C5:F5"/>
    <mergeCell ref="G5:H5"/>
    <mergeCell ref="M5:P5"/>
    <mergeCell ref="Q5:T5"/>
    <mergeCell ref="M6:P6"/>
    <mergeCell ref="Q6:T6"/>
    <mergeCell ref="Q3:T3"/>
    <mergeCell ref="A4:B4"/>
    <mergeCell ref="C4:F4"/>
    <mergeCell ref="G4:H4"/>
    <mergeCell ref="M4:P4"/>
    <mergeCell ref="Q4:T4"/>
    <mergeCell ref="A2:B2"/>
    <mergeCell ref="C2:F2"/>
    <mergeCell ref="G2:H2"/>
    <mergeCell ref="L2:N2"/>
    <mergeCell ref="O2:P2"/>
    <mergeCell ref="A3:B3"/>
    <mergeCell ref="C3:F3"/>
    <mergeCell ref="G3:H3"/>
    <mergeCell ref="L3:N3"/>
    <mergeCell ref="O3:P3"/>
  </mergeCells>
  <conditionalFormatting sqref="B63:D63 M82:N82 I63:O64 O65:XFD91 E64:H64 C64:D68 A63:A94 C69:L92 E65:L68 B64:B94 M92:XFD92 B96:B136 C30:XFD31 C93:XFD94 P63:Q63 I14 AO24:XFD24 Y24 H29:U29 G28:G29 C1:S1 V28:XFD29 X25:XFD27 O22:S27 U26:V26 I27:N27 I22:I25 J26:L26 M22:N26 J22:L24 K14 W16 R12:V12 H17:H27 N7:O7 M14 AL14:XFD23 I16:S21 C29:F29 X32:XFD64 AJ13:XFD13 W7:XFD7 V8:XFD10 C32:W32 W1:XFD1 U16:V24 A29:B32 R10 Q11 Q8:Q9 AK12:XFD12 U11:XFD11 L2 V6 Q3:Q6 X6:Y6 Z2:XFD6 I2:I6 A1:A5 B4:B5 B1:B2 U14 R14 H14:H15 R63:W64 X96:XFD1048576 S96:W100 C96:R101 A98:A136 A213:W1048576">
    <cfRule type="cellIs" dxfId="1596" priority="1715" operator="equal">
      <formula>#DIV/0!</formula>
    </cfRule>
  </conditionalFormatting>
  <conditionalFormatting sqref="R10">
    <cfRule type="cellIs" dxfId="1595" priority="1713" operator="greaterThanOrEqual">
      <formula>1</formula>
    </cfRule>
    <cfRule type="expression" dxfId="1594" priority="1714">
      <formula>IF($R$10&lt;100,,)</formula>
    </cfRule>
  </conditionalFormatting>
  <conditionalFormatting sqref="R10:S10">
    <cfRule type="colorScale" priority="1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593" priority="1711" operator="greaterThan">
      <formula>1</formula>
    </cfRule>
  </conditionalFormatting>
  <conditionalFormatting sqref="AO24:XFD24 Y24 X25:XFD27 H18:S21 AK12:XFD12 X6:Y6 Z2:XFD6 AL14:XFD23 AJ13:XFD13 B63:D63 M82:N82 I63:O64 E64:H64 C64:D68 A63:A94 C69:L92 B64:B94 M92:XFD92 B96:B136 C93:XFD94 P63:Q63 H29:U29 G28:G29 O22:S27 U26:V26 I27:N27 I22:I25 J26:L26 M22:N26 E30:XFD31 J22:L24 V28:XFD29 U16:V24 H17 H22:H27 O80:Q91 Q71:Q73 E65:L68 M66:N66 R63:W64 R65:XFD91 O65:O66 P65:P67 Q65:Q66 C32:W32 O71:O73 P71:P79 A29:B32 R10 Q11 Q8:Q9 U11:XFD11 L2 V6 Q3:Q6 I2:I6 A1:A5 B4:B5 B1:B2 U14 R14 H14:H15 I14 K14 W16 R12:V12 N7:O7 M14 I16:S17 C1:S1 W1:XFD1 W7:XFD7 V8:XFD10 C29:F29 X32:XFD64 X96:XFD1048576 S96:W100 C96:R101 A98:A136 A213:W1048576">
    <cfRule type="cellIs" dxfId="1592" priority="1710" operator="equal">
      <formula>#DIV/0!</formula>
    </cfRule>
  </conditionalFormatting>
  <conditionalFormatting sqref="R10">
    <cfRule type="cellIs" dxfId="1591" priority="1708" operator="greaterThanOrEqual">
      <formula>1</formula>
    </cfRule>
    <cfRule type="expression" dxfId="1590" priority="1709">
      <formula>IF($R$10&lt;100,,)</formula>
    </cfRule>
  </conditionalFormatting>
  <conditionalFormatting sqref="R10:S10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589" priority="1706" operator="greaterThan">
      <formula>1</formula>
    </cfRule>
  </conditionalFormatting>
  <conditionalFormatting sqref="AO24:XFD24 Y24 X25:XFD27 H18:S21 AK12:XFD12 X6:Y6 Z2:XFD6 AL14:XFD23 AJ13:XFD13 B63:D63 M82:N82 I63:O64 E64:H64 C64:D68 A63:A94 C69:L92 B64:B94 M92:XFD92 B96:B136 C93:XFD94 P63:Q63 H29:U29 G28:G29 O22:S27 U26:V26 I27:N27 I22:I25 J26:L26 M22:N26 E30:XFD31 J22:L24 V28:XFD29 U16:V24 H17 H22:H27 O80:Q91 Q71:Q73 E65:L68 M66:N66 R63:W64 R65:XFD91 O65:O66 P65:P67 Q65:Q66 C32:W32 O71:O73 P71:P79 A29:B32 R10 Q11 Q8:Q9 U11:XFD11 L2 V6 Q3:Q6 I2:I6 A1:A5 B4:B5 B1:B2 U14 R14 H14:H15 I14 K14 W16 R12:V12 N7:O7 M14 I16:S17 C1:S1 W1:XFD1 W7:XFD7 V8:XFD10 C29:F29 X32:XFD64 X96:XFD1048576 S96:W100 C96:R101 A98:A136 A213:W1048576">
    <cfRule type="cellIs" dxfId="1588" priority="1705" operator="equal">
      <formula>#DIV/0!</formula>
    </cfRule>
  </conditionalFormatting>
  <conditionalFormatting sqref="R10">
    <cfRule type="cellIs" dxfId="1587" priority="1703" operator="greaterThanOrEqual">
      <formula>1</formula>
    </cfRule>
    <cfRule type="expression" dxfId="1586" priority="1704">
      <formula>IF($R$10&lt;100,,)</formula>
    </cfRule>
  </conditionalFormatting>
  <conditionalFormatting sqref="R10:S10">
    <cfRule type="colorScale" priority="1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585" priority="1701" operator="greaterThan">
      <formula>1</formula>
    </cfRule>
  </conditionalFormatting>
  <conditionalFormatting sqref="X137:XFD212">
    <cfRule type="cellIs" dxfId="1584" priority="1700" operator="equal">
      <formula>#DIV/0!</formula>
    </cfRule>
  </conditionalFormatting>
  <conditionalFormatting sqref="R10:S10">
    <cfRule type="cellIs" dxfId="1583" priority="1699" operator="greaterThan">
      <formula>1</formula>
    </cfRule>
  </conditionalFormatting>
  <conditionalFormatting sqref="C30:C31">
    <cfRule type="cellIs" dxfId="1582" priority="1698" operator="equal">
      <formula>#DIV/0!</formula>
    </cfRule>
  </conditionalFormatting>
  <conditionalFormatting sqref="C30:C31">
    <cfRule type="cellIs" dxfId="1581" priority="1697" operator="equal">
      <formula>#DIV/0!</formula>
    </cfRule>
  </conditionalFormatting>
  <conditionalFormatting sqref="C31">
    <cfRule type="cellIs" dxfId="1580" priority="1696" operator="equal">
      <formula>#DIV/0!</formula>
    </cfRule>
  </conditionalFormatting>
  <conditionalFormatting sqref="C31">
    <cfRule type="cellIs" dxfId="1579" priority="1695" operator="equal">
      <formula>#DIV/0!</formula>
    </cfRule>
  </conditionalFormatting>
  <conditionalFormatting sqref="X44:XFD48 V49:XFD63 A63:D63 V43:V45 I63:T63 U54:U63 V46:W48 W33:XFD43 U34:V41">
    <cfRule type="cellIs" dxfId="1578" priority="1694" operator="equal">
      <formula>#DIV/0!</formula>
    </cfRule>
  </conditionalFormatting>
  <conditionalFormatting sqref="I63:P63 A63:D63 Q49:R63 O62:P62 S51:S63 Q46:R46 P46:P47 S46:S47 S44 T46 S43:T43 O55:O61 T50:T63 P42:P44 Q42:R43 P49:P61 A7:A32 H29:N32 R35:R41 O32:Q41 Y23 H28:U28 V48:W63 AL12:XFD23 AJ12:AK13 G27:G29 H17:S27 W15:W16 R11:V12 N7:O7 X42:XFD63 W42:W43 M13:M14 I15:S16 U31:XFD31 V7:XFD10 U53:U63 V42:V47 W45:W47 U15:V26 R9:R10 Q7:Q11 U10 W11:XFD11 U13:U14 R13:R14 H13:H16 I13:I14 K13:K14 X24:XFD29 V27:W29 V30:XFD30 U29:U30 O29:T31 B30:G32 W32:XFD41 R32:V32 S34:V41 B9:F29">
    <cfRule type="cellIs" dxfId="1577" priority="1693" operator="equal">
      <formula>#DIV/0!</formula>
    </cfRule>
  </conditionalFormatting>
  <conditionalFormatting sqref="R10:S10">
    <cfRule type="colorScale" priority="1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576" priority="1691" operator="greaterThan">
      <formula>1</formula>
    </cfRule>
  </conditionalFormatting>
  <conditionalFormatting sqref="R9:R10">
    <cfRule type="cellIs" dxfId="1575" priority="1689" operator="greaterThanOrEqual">
      <formula>1</formula>
    </cfRule>
    <cfRule type="expression" dxfId="1574" priority="1690">
      <formula>IF($R$10&lt;100,,)</formula>
    </cfRule>
  </conditionalFormatting>
  <conditionalFormatting sqref="R9:S9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P63 A63:D63 Q49:R63 O62:P62 S51:S63 Q46:R46 P46:P47 S46:S47 S44 T46 S43:T43 O55:O61 T50:T63 P42:P44 Q42:R43 P49:P61 A7:A32 G32:N32 R35:R41 O32:Q41 Y23 V48:W63 AL12:XFD23 AJ12:AK13 G27:G29 H17:S27 W15:W16 R11:V12 N7:O7 X42:XFD63 W42:W43 M13:M14 I15:S16 V7:XFD10 U53:U63 V42:V47 W45:W47 U15:V26 R9:R10 Q7:Q11 U10 W11:XFD11 U13:U14 R13:R14 H13:H16 I13:I14 K13:K14 X24:XFD29 V27:W29 G30:XFD31 H28:U29 W32:XFD41 R32:V32 S34:V41 B9:F32">
    <cfRule type="cellIs" dxfId="1573" priority="1687" operator="equal">
      <formula>#DIV/0!</formula>
    </cfRule>
  </conditionalFormatting>
  <conditionalFormatting sqref="R10:S10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572" priority="1685" operator="greaterThan">
      <formula>1</formula>
    </cfRule>
  </conditionalFormatting>
  <conditionalFormatting sqref="R9:R10">
    <cfRule type="cellIs" dxfId="1571" priority="1683" operator="greaterThanOrEqual">
      <formula>1</formula>
    </cfRule>
    <cfRule type="expression" dxfId="1570" priority="1684">
      <formula>IF($R$10&lt;100,,)</formula>
    </cfRule>
  </conditionalFormatting>
  <conditionalFormatting sqref="R9:S9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P63 A63:D63 Q49:R63 O62:P62 S51:S63 Q46:R46 P46:P47 S46:S47 S44 T46 S43:T43 O55:O61 T50:T63 P42:P44 Q42:R43 P49:P61 A7:A32 G32:N32 R35:R41 O32:Q41 Y23 V48:W63 AL12:XFD23 AJ12:AK13 G27:G29 H17:S27 W15:W16 R11:V12 N7:O7 X42:XFD63 W42:W43 M13:M14 I15:S16 V7:XFD10 U53:U63 V42:V47 W45:W47 U15:V26 R9:R10 Q7:Q11 U10 W11:XFD11 U13:U14 R13:R14 H13:H16 I13:I14 K13:K14 X24:XFD29 V27:W29 G30:XFD31 H28:U29 W32:XFD41 R32:V32 S34:V41 B9:F32">
    <cfRule type="cellIs" dxfId="1569" priority="1681" operator="equal">
      <formula>#DIV/0!</formula>
    </cfRule>
  </conditionalFormatting>
  <conditionalFormatting sqref="R10:S10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568" priority="1679" operator="greaterThan">
      <formula>1</formula>
    </cfRule>
  </conditionalFormatting>
  <conditionalFormatting sqref="R9:R10">
    <cfRule type="cellIs" dxfId="1567" priority="1677" operator="greaterThanOrEqual">
      <formula>1</formula>
    </cfRule>
    <cfRule type="expression" dxfId="1566" priority="1678">
      <formula>IF($R$10&lt;100,,)</formula>
    </cfRule>
  </conditionalFormatting>
  <conditionalFormatting sqref="R9:S9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D63 M82:N82 I63:O64 E64:H64 C64:D68 A63:A94 C69:L92 E65:L68 B64:B94 M92:XFD92 B96:B136 C30:XFD31 C93:XFD94 P63:Q63 I14 AO24:XFD24 Y24 H29:U29 G28:G29 AJ13:XFD13 X25:XFD27 U26:V26 I27:N27 I22:I25 J26:L26 M22:N26 J22:L24 O22:S27 V28:XFD29 K14 W16 R12:V12 N7:O7 M14 AL14:XFD23 I16:S21 C1:S1 W1:XFD1 X32:XFD64 V8:XFD10 W7:XFD7 U16:V24 C32:W32 H17:H27 C29:F29 A29:B32 R10 Q11 Q8:Q9 AK12:XFD12 U11:XFD11 L2 V6 Q3:Q6 X6:Y6 Z2:XFD6 I2:I6 A1:A5 B4:B5 B1:B2 U14 R14 H14:H15 R63:W64 X96:XFD1048576 S96:W100 P65:S79 C96:R101 O65:O91 T65:XFD91 P82:S91 A98:A136 A213:W1048576">
    <cfRule type="cellIs" dxfId="1565" priority="1675" operator="equal">
      <formula>#DIV/0!</formula>
    </cfRule>
  </conditionalFormatting>
  <conditionalFormatting sqref="R10">
    <cfRule type="cellIs" dxfId="1564" priority="1673" operator="greaterThanOrEqual">
      <formula>1</formula>
    </cfRule>
    <cfRule type="expression" dxfId="1563" priority="1674">
      <formula>IF($R$10&lt;100,,)</formula>
    </cfRule>
  </conditionalFormatting>
  <conditionalFormatting sqref="R10:S10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562" priority="1671" operator="greaterThan">
      <formula>1</formula>
    </cfRule>
  </conditionalFormatting>
  <conditionalFormatting sqref="AO24:XFD24 Y24 X25:XFD27 H18:S21 AK12:XFD12 X6:Y6 Z2:XFD6 AL14:XFD23 AJ13:XFD13 B63:D63 M82:N82 I63:O64 E64:H64 C64:D68 A63:A94 C69:L92 B64:B94 M92:XFD92 B96:B136 C93:XFD94 P63:Q63 H29:U29 G28:G29 O22:S27 U26:V26 I27:N27 I22:I25 J26:L26 M22:N26 E30:XFD31 J22:L24 V28:XFD29 U16:V24 H17 H22:H27 Q71:Q73 E65:L68 M66:N66 R63:W64 O65:O66 P65:P67 Q65:Q66 C32:W32 O71:O73 P71:P79 A29:B32 R10 Q11 Q8:Q9 U11:XFD11 L2 V6 Q3:Q6 I2:I6 A1:A5 B4:B5 B1:B2 U14 R14 H14:H15 I14 K14 W16 R12:V12 N7:O7 M14 I16:S17 C1:S1 W1:XFD1 W7:XFD7 V8:XFD10 C29:F29 X32:XFD64 X96:XFD1048576 S96:W100 R65:S79 C96:R101 T65:XFD91 P82:S91 O80:O91 A98:A136 A213:W1048576">
    <cfRule type="cellIs" dxfId="1561" priority="1670" operator="equal">
      <formula>#DIV/0!</formula>
    </cfRule>
  </conditionalFormatting>
  <conditionalFormatting sqref="R10">
    <cfRule type="cellIs" dxfId="1560" priority="1668" operator="greaterThanOrEqual">
      <formula>1</formula>
    </cfRule>
    <cfRule type="expression" dxfId="1559" priority="1669">
      <formula>IF($R$10&lt;100,,)</formula>
    </cfRule>
  </conditionalFormatting>
  <conditionalFormatting sqref="R10:S10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558" priority="1666" operator="greaterThan">
      <formula>1</formula>
    </cfRule>
  </conditionalFormatting>
  <conditionalFormatting sqref="AO24:XFD24 Y24 X25:XFD27 H18:S21 AK12:XFD12 X6:Y6 Z2:XFD6 AL14:XFD23 AJ13:XFD13 B63:D63 M82:N82 I63:O64 E64:H64 C64:D68 A63:A94 C69:L92 B64:B94 M92:XFD92 B96:B136 C93:XFD94 P63:Q63 H29:U29 G28:G29 O22:S27 U26:V26 I27:N27 I22:I25 J26:L26 M22:N26 E30:XFD31 J22:L24 V28:XFD29 U16:V24 H17 H22:H27 Q71:Q73 E65:L68 M66:N66 R63:W64 O65:O66 P65:P67 Q65:Q66 C32:W32 O71:O73 P71:P79 A29:B32 R10 Q11 Q8:Q9 U11:XFD11 L2 V6 Q3:Q6 I2:I6 A1:A5 B4:B5 B1:B2 U14 R14 H14:H15 I14 K14 W16 R12:V12 N7:O7 M14 I16:S17 C1:S1 W1:XFD1 W7:XFD7 V8:XFD10 C29:F29 X32:XFD64 X96:XFD1048576 S96:W100 R65:S79 C96:R101 T65:XFD91 P82:S91 O80:O91 A98:A136 A213:W1048576">
    <cfRule type="cellIs" dxfId="1557" priority="1665" operator="equal">
      <formula>#DIV/0!</formula>
    </cfRule>
  </conditionalFormatting>
  <conditionalFormatting sqref="R10">
    <cfRule type="cellIs" dxfId="1556" priority="1663" operator="greaterThanOrEqual">
      <formula>1</formula>
    </cfRule>
    <cfRule type="expression" dxfId="1555" priority="1664">
      <formula>IF($R$10&lt;100,,)</formula>
    </cfRule>
  </conditionalFormatting>
  <conditionalFormatting sqref="R10:S10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554" priority="1661" operator="greaterThan">
      <formula>1</formula>
    </cfRule>
  </conditionalFormatting>
  <conditionalFormatting sqref="B63:D63 M82:N82 I63:O64 E64:H64 C64:D68 A63:A94 C69:L92 E65:L68 B64:B94 M92:XFD92 B96:B136 R63:W64 C93:XFD94 P63:Q63 AO24:XFD24 Y24 H29:U29 G28:G29 X25:XFD27 O22:S27 U26:V26 I27:N27 I22:I25 J26:L26 M22:N26 E30:XFD31 J22:L24 V28:XFD29 W16 R12:V12 N7:O7 M14 AL14:XFD23 I16:S21 C1:S1 W1:XFD1 AJ13:XFD13 W7:XFD7 X32:XFD64 V8:XFD10 U16:V24 C32:W32 H17:H27 C29:F29 A29:B32 R10 Q11 Q8:Q9 AK12:XFD12 U11:XFD11 L2 V6 Q3:Q6 X6:Y6 Z2:XFD6 I2:I6 A1:A5 B4:B5 B1:B2 U14 R14 H14:H15 I14 K14 X96:XFD1048576 S96:W100 P65:S79 C96:R101 O65:O91 T65:XFD91 P82:S91 A98:A136 A213:W1048576">
    <cfRule type="cellIs" dxfId="1553" priority="1660" operator="equal">
      <formula>#DIV/0!</formula>
    </cfRule>
  </conditionalFormatting>
  <conditionalFormatting sqref="R10">
    <cfRule type="cellIs" dxfId="1552" priority="1658" operator="greaterThanOrEqual">
      <formula>1</formula>
    </cfRule>
    <cfRule type="expression" dxfId="1551" priority="1659">
      <formula>IF($R$10&lt;100,,)</formula>
    </cfRule>
  </conditionalFormatting>
  <conditionalFormatting sqref="R10:S10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550" priority="1656" operator="greaterThan">
      <formula>1</formula>
    </cfRule>
  </conditionalFormatting>
  <conditionalFormatting sqref="AO24:XFD24 Y24 X25:XFD27 H18:S21 AK12:XFD12 X6:Y6 Z2:XFD6 AL14:XFD23 AJ13:XFD13 B63:D63 M82:N82 I63:O64 E64:H64 C64:D68 A63:A94 C69:L92 B64:B94 M92:XFD92 B96:B136 C93:XFD94 P63:Q63 H29:U29 G28:G29 O22:S27 U26:V26 I27:N27 I22:I25 J26:L26 M22:N26 E30:XFD31 J22:L24 V28:XFD29 U16:V24 H17 H22:H27 Q71:Q73 E65:L68 M66:N66 R63:W64 O65:O66 P65:P67 Q65:Q66 C32:W32 O71:O73 P71:P79 A29:B32 R10 Q11 Q8:Q9 U11:XFD11 L2 V6 Q3:Q6 I2:I6 A1:A5 B4:B5 B1:B2 U14 R14 H14:H15 I14 K14 W16 R12:V12 N7:O7 M14 I16:S17 C1:S1 W1:XFD1 W7:XFD7 V8:XFD10 C29:F29 X32:XFD64 X96:XFD1048576 S96:W100 R65:S79 C96:R101 T65:XFD91 P82:S91 O80:O91 A98:A136 A213:W1048576">
    <cfRule type="cellIs" dxfId="1549" priority="1655" operator="equal">
      <formula>#DIV/0!</formula>
    </cfRule>
  </conditionalFormatting>
  <conditionalFormatting sqref="R10">
    <cfRule type="cellIs" dxfId="1548" priority="1653" operator="greaterThanOrEqual">
      <formula>1</formula>
    </cfRule>
    <cfRule type="expression" dxfId="1547" priority="1654">
      <formula>IF($R$10&lt;100,,)</formula>
    </cfRule>
  </conditionalFormatting>
  <conditionalFormatting sqref="R10:S10"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546" priority="1651" operator="greaterThan">
      <formula>1</formula>
    </cfRule>
  </conditionalFormatting>
  <conditionalFormatting sqref="AO24:XFD24 Y24 X25:XFD27 H18:S21 AK12:XFD12 X6:Y6 Z2:XFD6 AL14:XFD23 AJ13:XFD13 B63:D63 M82:N82 I63:O64 E64:H64 C64:D68 A63:A94 C69:L92 B64:B94 M92:XFD92 B96:B136 C93:XFD94 P63:Q63 H29:U29 G28:G29 O22:S27 U26:V26 I27:N27 I22:I25 J26:L26 M22:N26 E30:XFD31 J22:L24 V28:XFD29 U16:V24 H17 H22:H27 Q71:Q73 E65:L68 M66:N66 R63:W64 O65:O66 P65:P67 Q65:Q66 C32:W32 O71:O73 P71:P79 A29:B32 R10 Q11 Q8:Q9 U11:XFD11 L2 V6 Q3:Q6 I2:I6 A1:A5 B4:B5 B1:B2 U14 R14 H14:H15 I14 K14 W16 R12:V12 N7:O7 M14 I16:S17 C1:S1 W1:XFD1 W7:XFD7 V8:XFD10 C29:F29 X32:XFD64 X96:XFD1048576 S96:W100 R65:S79 C96:R101 T65:XFD91 P82:S91 O80:O91 A98:A136 A213:W1048576">
    <cfRule type="cellIs" dxfId="1545" priority="1650" operator="equal">
      <formula>#DIV/0!</formula>
    </cfRule>
  </conditionalFormatting>
  <conditionalFormatting sqref="R10">
    <cfRule type="cellIs" dxfId="1544" priority="1648" operator="greaterThanOrEqual">
      <formula>1</formula>
    </cfRule>
    <cfRule type="expression" dxfId="1543" priority="1649">
      <formula>IF($R$10&lt;100,,)</formula>
    </cfRule>
  </conditionalFormatting>
  <conditionalFormatting sqref="R10:S10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542" priority="1646" operator="greaterThan">
      <formula>1</formula>
    </cfRule>
  </conditionalFormatting>
  <conditionalFormatting sqref="X137:XFD212">
    <cfRule type="cellIs" dxfId="1541" priority="1645" operator="equal">
      <formula>#DIV/0!</formula>
    </cfRule>
  </conditionalFormatting>
  <conditionalFormatting sqref="R10:S10">
    <cfRule type="cellIs" dxfId="1540" priority="1644" operator="greaterThan">
      <formula>1</formula>
    </cfRule>
  </conditionalFormatting>
  <conditionalFormatting sqref="Q4">
    <cfRule type="cellIs" dxfId="1539" priority="1643" operator="equal">
      <formula>#DIV/0!</formula>
    </cfRule>
  </conditionalFormatting>
  <conditionalFormatting sqref="Q4">
    <cfRule type="cellIs" dxfId="1538" priority="1642" operator="equal">
      <formula>#DIV/0!</formula>
    </cfRule>
  </conditionalFormatting>
  <conditionalFormatting sqref="Q4">
    <cfRule type="cellIs" dxfId="1537" priority="1641" operator="equal">
      <formula>#DIV/0!</formula>
    </cfRule>
  </conditionalFormatting>
  <conditionalFormatting sqref="I17:N20">
    <cfRule type="cellIs" dxfId="1536" priority="1640" operator="equal">
      <formula>#DIV/0!</formula>
    </cfRule>
  </conditionalFormatting>
  <conditionalFormatting sqref="I17:N20">
    <cfRule type="cellIs" dxfId="1535" priority="1639" operator="equal">
      <formula>#DIV/0!</formula>
    </cfRule>
  </conditionalFormatting>
  <conditionalFormatting sqref="I17:N20">
    <cfRule type="cellIs" dxfId="1534" priority="1638" operator="equal">
      <formula>#DIV/0!</formula>
    </cfRule>
  </conditionalFormatting>
  <conditionalFormatting sqref="I22:I25 M22:N25 J22:L24">
    <cfRule type="cellIs" dxfId="1533" priority="1637" operator="equal">
      <formula>#DIV/0!</formula>
    </cfRule>
  </conditionalFormatting>
  <conditionalFormatting sqref="I22:I25 M22:N25 J22:L24">
    <cfRule type="cellIs" dxfId="1532" priority="1636" operator="equal">
      <formula>#DIV/0!</formula>
    </cfRule>
  </conditionalFormatting>
  <conditionalFormatting sqref="I22:I25 M22:N25 J22:L24">
    <cfRule type="cellIs" dxfId="1531" priority="1635" operator="equal">
      <formula>#DIV/0!</formula>
    </cfRule>
  </conditionalFormatting>
  <conditionalFormatting sqref="U26">
    <cfRule type="cellIs" dxfId="1530" priority="1634" operator="equal">
      <formula>#DIV/0!</formula>
    </cfRule>
  </conditionalFormatting>
  <conditionalFormatting sqref="U26">
    <cfRule type="cellIs" dxfId="1529" priority="1633" operator="equal">
      <formula>#DIV/0!</formula>
    </cfRule>
  </conditionalFormatting>
  <conditionalFormatting sqref="U26">
    <cfRule type="cellIs" dxfId="1528" priority="1632" operator="equal">
      <formula>#DIV/0!</formula>
    </cfRule>
  </conditionalFormatting>
  <conditionalFormatting sqref="C30:C31">
    <cfRule type="cellIs" dxfId="1527" priority="1631" operator="equal">
      <formula>#DIV/0!</formula>
    </cfRule>
  </conditionalFormatting>
  <conditionalFormatting sqref="C30:C31">
    <cfRule type="cellIs" dxfId="1526" priority="1630" operator="equal">
      <formula>#DIV/0!</formula>
    </cfRule>
  </conditionalFormatting>
  <conditionalFormatting sqref="C30:C31">
    <cfRule type="cellIs" dxfId="1525" priority="1629" operator="equal">
      <formula>#DIV/0!</formula>
    </cfRule>
  </conditionalFormatting>
  <conditionalFormatting sqref="C30:C31">
    <cfRule type="cellIs" dxfId="1524" priority="1628" operator="equal">
      <formula>#DIV/0!</formula>
    </cfRule>
  </conditionalFormatting>
  <conditionalFormatting sqref="C30:C31">
    <cfRule type="cellIs" dxfId="1523" priority="1627" operator="equal">
      <formula>#DIV/0!</formula>
    </cfRule>
  </conditionalFormatting>
  <conditionalFormatting sqref="C31">
    <cfRule type="cellIs" dxfId="1522" priority="1626" operator="equal">
      <formula>#DIV/0!</formula>
    </cfRule>
  </conditionalFormatting>
  <conditionalFormatting sqref="C31">
    <cfRule type="cellIs" dxfId="1521" priority="1625" operator="equal">
      <formula>#DIV/0!</formula>
    </cfRule>
  </conditionalFormatting>
  <conditionalFormatting sqref="C31">
    <cfRule type="cellIs" dxfId="1520" priority="1624" operator="equal">
      <formula>#DIV/0!</formula>
    </cfRule>
  </conditionalFormatting>
  <conditionalFormatting sqref="C31">
    <cfRule type="cellIs" dxfId="1519" priority="1623" operator="equal">
      <formula>#DIV/0!</formula>
    </cfRule>
  </conditionalFormatting>
  <conditionalFormatting sqref="C31">
    <cfRule type="cellIs" dxfId="1518" priority="1622" operator="equal">
      <formula>#DIV/0!</formula>
    </cfRule>
  </conditionalFormatting>
  <conditionalFormatting sqref="X44:XFD48 V49:XFD63 A63:D63 V43:V45 I63:T63 U54:U63 V46:W48 W33:XFD43 U34:V41">
    <cfRule type="cellIs" dxfId="1517" priority="1621" operator="equal">
      <formula>#DIV/0!</formula>
    </cfRule>
  </conditionalFormatting>
  <conditionalFormatting sqref="X44:XFD48 V49:XFD62 V43:V45 V46:W48 U54:U62 W33:XFD43 U34:V41">
    <cfRule type="cellIs" dxfId="1516" priority="1620" operator="equal">
      <formula>#DIV/0!</formula>
    </cfRule>
  </conditionalFormatting>
  <conditionalFormatting sqref="I63:P63 A63:D63 Q49:R63 O62:P62 S51:S63 Q46:R46 P46:P47 S46:S47 S44 T46 S43:T43 O55:O61 T50:T63 P42:P44 Q42:R43 P49:P61 A7:A32 H29:N32 R35:R41 O32:Q41 Y23 H28:U28 V48:W63 AL12:XFD23 AJ12:AK13 G27:G29 H17:S27 W15:W16 R11:V12 N7:O7 X42:XFD63 W42:W43 M13:M14 I15:S16 U31:XFD31 V7:XFD10 U53:U63 V42:V47 W45:W47 U15:V26 R9:R10 Q7:Q11 U10 W11:XFD11 U13:U14 R13:R14 H13:H16 I13:I14 K13:K14 X24:XFD29 V27:W29 V30:XFD30 U29:U30 O29:T31 B30:G32 W32:XFD41 R32:V32 S34:V41 B9:F29">
    <cfRule type="cellIs" dxfId="1515" priority="1619" operator="equal">
      <formula>#DIV/0!</formula>
    </cfRule>
  </conditionalFormatting>
  <conditionalFormatting sqref="R10:S10">
    <cfRule type="colorScale" priority="1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514" priority="1617" operator="greaterThan">
      <formula>1</formula>
    </cfRule>
  </conditionalFormatting>
  <conditionalFormatting sqref="R9:R10">
    <cfRule type="cellIs" dxfId="1513" priority="1615" operator="greaterThanOrEqual">
      <formula>1</formula>
    </cfRule>
    <cfRule type="expression" dxfId="1512" priority="1616">
      <formula>IF($R$10&lt;100,,)</formula>
    </cfRule>
  </conditionalFormatting>
  <conditionalFormatting sqref="R9:S9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P63 A63:D63 Q49:R63 O62:P62 S51:S63 Q46:R46 P46:P47 S46:S47 S44 T46 S43:T43 O55:O61 T50:T63 P42:P44 Q42:R43 P49:P61 A7:A32 G32:N32 R35:R41 O32:Q41 Y23 V48:W63 AL12:XFD23 AJ12:AK13 G27:G29 H17:S27 W15:W16 R11:V12 N7:O7 X42:XFD63 W42:W43 M13:M14 I15:S16 V7:XFD10 U53:U63 V42:V47 W45:W47 U15:V26 R9:R10 Q7:Q11 U10 W11:XFD11 U13:U14 R13:R14 H13:H16 I13:I14 K13:K14 X24:XFD29 V27:W29 G30:XFD31 H28:U29 W32:XFD41 R32:V32 S34:V41 B9:F32">
    <cfRule type="cellIs" dxfId="1511" priority="1613" operator="equal">
      <formula>#DIV/0!</formula>
    </cfRule>
  </conditionalFormatting>
  <conditionalFormatting sqref="R10:S10">
    <cfRule type="colorScale" priority="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510" priority="1611" operator="greaterThan">
      <formula>1</formula>
    </cfRule>
  </conditionalFormatting>
  <conditionalFormatting sqref="R9:R10">
    <cfRule type="cellIs" dxfId="1509" priority="1609" operator="greaterThanOrEqual">
      <formula>1</formula>
    </cfRule>
    <cfRule type="expression" dxfId="1508" priority="1610">
      <formula>IF($R$10&lt;100,,)</formula>
    </cfRule>
  </conditionalFormatting>
  <conditionalFormatting sqref="R9:S9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P63 A63:D63 Q49:R63 O62:P62 S51:S63 Q46:R46 P46:P47 S46:S47 S44 T46 S43:T43 O55:O61 T50:T63 P42:P44 Q42:R43 P49:P61 A7:A32 G32:N32 R35:R41 O32:Q41 Y23 V48:W63 AL12:XFD23 AJ12:AK13 G27:G29 H17:S27 W15:W16 R11:V12 N7:O7 X42:XFD63 W42:W43 M13:M14 I15:S16 V7:XFD10 U53:U63 V42:V47 W45:W47 U15:V26 R9:R10 Q7:Q11 U10 W11:XFD11 U13:U14 R13:R14 H13:H16 I13:I14 K13:K14 X24:XFD29 V27:W29 G30:XFD31 H28:U29 W32:XFD41 R32:V32 S34:V41 B9:F32">
    <cfRule type="cellIs" dxfId="1507" priority="1607" operator="equal">
      <formula>#DIV/0!</formula>
    </cfRule>
  </conditionalFormatting>
  <conditionalFormatting sqref="R10:S10">
    <cfRule type="colorScale" priority="1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506" priority="1605" operator="greaterThan">
      <formula>1</formula>
    </cfRule>
  </conditionalFormatting>
  <conditionalFormatting sqref="R9:R10">
    <cfRule type="cellIs" dxfId="1505" priority="1603" operator="greaterThanOrEqual">
      <formula>1</formula>
    </cfRule>
    <cfRule type="expression" dxfId="1504" priority="1604">
      <formula>IF($R$10&lt;100,,)</formula>
    </cfRule>
  </conditionalFormatting>
  <conditionalFormatting sqref="R9:S9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D63 M82:N82 I63:O64 O65:W91 E64:H64 C64:D68 A63:A94 C69:L92 E65:L68 B64:B94 M92:W92 B96:B136 C93:W94 P63:Q63 K14 H29:U29 G28:G29 W7 O22:S27 U26:V26 I27:N27 I22:I25 J26:L26 M22:N26 J22:L24 V28:W29 W16 R12:V12 N7:O7 M14 I16:S21 C1:S1 W1 U16:V24 H17:H27 C30:W32 V8:W10 C29:F29 A29:B32 R10 Q11 Q8:Q9 U11:W11 L2 V6 Q3:Q6 I2:I6 A1:A5 B4:B5 B1:B2 U14 R14 H14:H15 I14 R63:W64 S96:W100 C96:R101 A98:A136 A213:W1048576">
    <cfRule type="cellIs" dxfId="1503" priority="1601" operator="equal">
      <formula>#DIV/0!</formula>
    </cfRule>
  </conditionalFormatting>
  <conditionalFormatting sqref="R10">
    <cfRule type="cellIs" dxfId="1502" priority="1599" operator="greaterThanOrEqual">
      <formula>1</formula>
    </cfRule>
    <cfRule type="expression" dxfId="1501" priority="1600">
      <formula>IF($R$10&lt;100,,)</formula>
    </cfRule>
  </conditionalFormatting>
  <conditionalFormatting sqref="R10:S10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500" priority="1597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O80:Q91 Q71:Q73 E65:L68 M66:N66 R63:W91 O65:O66 P65:P67 Q65:Q66 C32:W32 O71:O73 P71:P79 A29:B32 R10 Q11 Q8:Q9 U11:W11 L2 V6 Q3:Q6 I2:I6 A1:A5 B4:B5 B1:B2 U14 R14 H14:H15 I14 K14 W16 R12:V12 N7:O7 M14 I16:S17 C1:S1 W1 W7 V8:W10 C29:F29 S96:W100 C96:R101 A98:A136 A213:W1048576">
    <cfRule type="cellIs" dxfId="1499" priority="1596" operator="equal">
      <formula>#DIV/0!</formula>
    </cfRule>
  </conditionalFormatting>
  <conditionalFormatting sqref="R10">
    <cfRule type="cellIs" dxfId="1498" priority="1594" operator="greaterThanOrEqual">
      <formula>1</formula>
    </cfRule>
    <cfRule type="expression" dxfId="1497" priority="1595">
      <formula>IF($R$10&lt;100,,)</formula>
    </cfRule>
  </conditionalFormatting>
  <conditionalFormatting sqref="R10:S10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496" priority="1592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O80:Q91 Q71:Q73 E65:L68 M66:N66 R63:W91 O65:O66 P65:P67 Q65:Q66 C32:W32 O71:O73 P71:P79 A29:B32 R10 Q11 Q8:Q9 U11:W11 L2 V6 Q3:Q6 I2:I6 A1:A5 B4:B5 B1:B2 U14 R14 H14:H15 I14 K14 W16 R12:V12 N7:O7 M14 I16:S17 C1:S1 W1 W7 V8:W10 C29:F29 S96:W100 C96:R101 A98:A136 A213:W1048576">
    <cfRule type="cellIs" dxfId="1495" priority="1591" operator="equal">
      <formula>#DIV/0!</formula>
    </cfRule>
  </conditionalFormatting>
  <conditionalFormatting sqref="R10">
    <cfRule type="cellIs" dxfId="1494" priority="1589" operator="greaterThanOrEqual">
      <formula>1</formula>
    </cfRule>
    <cfRule type="expression" dxfId="1493" priority="1590">
      <formula>IF($R$10&lt;100,,)</formula>
    </cfRule>
  </conditionalFormatting>
  <conditionalFormatting sqref="R10:S10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492" priority="1587" operator="greaterThan">
      <formula>1</formula>
    </cfRule>
  </conditionalFormatting>
  <conditionalFormatting sqref="C30:C31">
    <cfRule type="cellIs" dxfId="1491" priority="1586" operator="equal">
      <formula>#DIV/0!</formula>
    </cfRule>
  </conditionalFormatting>
  <conditionalFormatting sqref="C30:C31">
    <cfRule type="cellIs" dxfId="1490" priority="1585" operator="equal">
      <formula>#DIV/0!</formula>
    </cfRule>
  </conditionalFormatting>
  <conditionalFormatting sqref="C31">
    <cfRule type="cellIs" dxfId="1489" priority="1584" operator="equal">
      <formula>#DIV/0!</formula>
    </cfRule>
  </conditionalFormatting>
  <conditionalFormatting sqref="C31">
    <cfRule type="cellIs" dxfId="1488" priority="1583" operator="equal">
      <formula>#DIV/0!</formula>
    </cfRule>
  </conditionalFormatting>
  <conditionalFormatting sqref="A63:D63 V43:V45 I63:T63 U54:U63 V46:W63 W33:W43 U34:V41">
    <cfRule type="cellIs" dxfId="1487" priority="1582" operator="equal">
      <formula>#DIV/0!</formula>
    </cfRule>
  </conditionalFormatting>
  <conditionalFormatting sqref="I63:P63 A63:D63 Q49:R63 O62:P62 S51:S63 Q46:R46 P46:P47 S46:S47 S44 T46 S43:T43 O55:O61 T50:T63 P42:P44 Q42:R43 P49:P61 A7:A32 H29:N32 R35:R41 O32:Q41 H28:U28 V48:W63 G27:G29 H17:S27 W15:W16 R11:V12 N7:O7 M13:M14 I15:S16 U31:W31 V7:W10 U53:U63 V42:V47 W45:W47 U15:V26 R9:R10 Q7:Q11 U10 W11 U13:U14 R13:R14 H13:H16 I13:I14 K13:K14 V27:W30 U29:U30 O29:T31 B30:G32 W32:W43 R32:V32 S34:V41 B9:F29">
    <cfRule type="cellIs" dxfId="1486" priority="1581" operator="equal">
      <formula>#DIV/0!</formula>
    </cfRule>
  </conditionalFormatting>
  <conditionalFormatting sqref="R10:S10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485" priority="1579" operator="greaterThan">
      <formula>1</formula>
    </cfRule>
  </conditionalFormatting>
  <conditionalFormatting sqref="R9:R10">
    <cfRule type="cellIs" dxfId="1484" priority="1577" operator="greaterThanOrEqual">
      <formula>1</formula>
    </cfRule>
    <cfRule type="expression" dxfId="1483" priority="1578">
      <formula>IF($R$10&lt;100,,)</formula>
    </cfRule>
  </conditionalFormatting>
  <conditionalFormatting sqref="R9:S9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P63 A63:D63 Q49:R63 O62:P62 S51:S63 Q46:R46 P46:P47 S46:S47 S44 T46 S43:T43 O55:O61 T50:T63 P42:P44 Q42:R43 P49:P61 A7:A32 G32:N32 R35:R41 O32:Q41 V48:W63 G27:G29 H17:S27 W15:W16 R11:V12 N7:O7 M13:M14 I15:S16 V7:W10 U53:U63 V42:V47 W45:W47 U15:V26 R9:R10 Q7:Q11 U10 W11 U13:U14 R13:R14 H13:H16 I13:I14 K13:K14 V27:W29 G30:W31 H28:U29 W32:W43 R32:V32 S34:V41 B9:F32">
    <cfRule type="cellIs" dxfId="1482" priority="1575" operator="equal">
      <formula>#DIV/0!</formula>
    </cfRule>
  </conditionalFormatting>
  <conditionalFormatting sqref="R10:S10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481" priority="1573" operator="greaterThan">
      <formula>1</formula>
    </cfRule>
  </conditionalFormatting>
  <conditionalFormatting sqref="R9:R10">
    <cfRule type="cellIs" dxfId="1480" priority="1571" operator="greaterThanOrEqual">
      <formula>1</formula>
    </cfRule>
    <cfRule type="expression" dxfId="1479" priority="1572">
      <formula>IF($R$10&lt;100,,)</formula>
    </cfRule>
  </conditionalFormatting>
  <conditionalFormatting sqref="R9:S9">
    <cfRule type="colorScale" priority="1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P63 A63:D63 Q49:R63 O62:P62 S51:S63 Q46:R46 P46:P47 S46:S47 S44 T46 S43:T43 O55:O61 T50:T63 P42:P44 Q42:R43 P49:P61 A7:A32 G32:N32 R35:R41 O32:Q41 V48:W63 G27:G29 H17:S27 W15:W16 R11:V12 N7:O7 M13:M14 I15:S16 V7:W10 U53:U63 V42:V47 W45:W47 U15:V26 R9:R10 Q7:Q11 U10 W11 U13:U14 R13:R14 H13:H16 I13:I14 K13:K14 V27:W29 G30:W31 H28:U29 W32:W43 R32:V32 S34:V41 B9:F32">
    <cfRule type="cellIs" dxfId="1478" priority="1569" operator="equal">
      <formula>#DIV/0!</formula>
    </cfRule>
  </conditionalFormatting>
  <conditionalFormatting sqref="R10:S10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477" priority="1567" operator="greaterThan">
      <formula>1</formula>
    </cfRule>
  </conditionalFormatting>
  <conditionalFormatting sqref="R9:R10">
    <cfRule type="cellIs" dxfId="1476" priority="1565" operator="greaterThanOrEqual">
      <formula>1</formula>
    </cfRule>
    <cfRule type="expression" dxfId="1475" priority="1566">
      <formula>IF($R$10&lt;100,,)</formula>
    </cfRule>
  </conditionalFormatting>
  <conditionalFormatting sqref="R9:S9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D63 M82:N82 I63:O64 E64:H64 C64:D68 A63:A94 C69:L92 E65:L68 B64:B94 M92:W92 B96:B136 C93:W94 P63:Q63 I14 H29:U29 G28:G29 U26:V26 I27:N27 I22:I25 J26:L26 M22:N26 J22:L24 O22:S27 V28:W29 K14 W16 R12:V12 N7:O7 M14 I16:S21 C1:S1 W1 V8:W10 W7 U16:V24 C30:W32 H17:H27 C29:F29 A29:B32 R10 Q11 Q8:Q9 U11:W11 L2 V6 Q3:Q6 I2:I6 A1:A5 B4:B5 B1:B2 U14 R14 H14:H15 R63:W64 S96:W100 P65:S79 C96:R101 O65:O91 T65:W91 P82:S91 A98:A136 A213:W1048576">
    <cfRule type="cellIs" dxfId="1474" priority="1563" operator="equal">
      <formula>#DIV/0!</formula>
    </cfRule>
  </conditionalFormatting>
  <conditionalFormatting sqref="R10">
    <cfRule type="cellIs" dxfId="1473" priority="1561" operator="greaterThanOrEqual">
      <formula>1</formula>
    </cfRule>
    <cfRule type="expression" dxfId="1472" priority="1562">
      <formula>IF($R$10&lt;100,,)</formula>
    </cfRule>
  </conditionalFormatting>
  <conditionalFormatting sqref="R10:S10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471" priority="1559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Q71:Q73 E65:L68 M66:N66 R63:W64 O65:O66 P65:P67 Q65:Q66 C32:W32 O71:O73 P71:P79 A29:B32 R10 Q11 Q8:Q9 U11:W11 L2 V6 Q3:Q6 I2:I6 A1:A5 B4:B5 B1:B2 U14 R14 H14:H15 I14 K14 W16 R12:V12 N7:O7 M14 I16:S17 C1:S1 W1 W7 V8:W10 C29:F29 S96:W100 R65:S79 C96:R101 T65:W91 P82:S91 O80:O91 A98:A136 A213:W1048576">
    <cfRule type="cellIs" dxfId="1470" priority="1558" operator="equal">
      <formula>#DIV/0!</formula>
    </cfRule>
  </conditionalFormatting>
  <conditionalFormatting sqref="R10">
    <cfRule type="cellIs" dxfId="1469" priority="1556" operator="greaterThanOrEqual">
      <formula>1</formula>
    </cfRule>
    <cfRule type="expression" dxfId="1468" priority="1557">
      <formula>IF($R$10&lt;100,,)</formula>
    </cfRule>
  </conditionalFormatting>
  <conditionalFormatting sqref="R10:S10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467" priority="1554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Q71:Q73 E65:L68 M66:N66 R63:W64 O65:O66 P65:P67 Q65:Q66 C32:W32 O71:O73 P71:P79 A29:B32 R10 Q11 Q8:Q9 U11:W11 L2 V6 Q3:Q6 I2:I6 A1:A5 B4:B5 B1:B2 U14 R14 H14:H15 I14 K14 W16 R12:V12 N7:O7 M14 I16:S17 C1:S1 W1 W7 V8:W10 C29:F29 S96:W100 R65:S79 C96:R101 T65:W91 P82:S91 O80:O91 A98:A136 A213:W1048576">
    <cfRule type="cellIs" dxfId="1466" priority="1553" operator="equal">
      <formula>#DIV/0!</formula>
    </cfRule>
  </conditionalFormatting>
  <conditionalFormatting sqref="R10">
    <cfRule type="cellIs" dxfId="1465" priority="1551" operator="greaterThanOrEqual">
      <formula>1</formula>
    </cfRule>
    <cfRule type="expression" dxfId="1464" priority="1552">
      <formula>IF($R$10&lt;100,,)</formula>
    </cfRule>
  </conditionalFormatting>
  <conditionalFormatting sqref="R10:S10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463" priority="1549" operator="greaterThan">
      <formula>1</formula>
    </cfRule>
  </conditionalFormatting>
  <conditionalFormatting sqref="B63:D63 M82:N82 I63:O64 E64:H64 C64:D68 A63:A94 C69:L92 E65:L68 B64:B94 M92:W92 B96:B136 R63:W64 C93:W94 P63:Q63 H29:U29 G28:G29 O22:S27 U26:V26 I27:N27 I22:I25 J26:L26 M22:N26 E30:W31 J22:L24 V28:W29 W16 R12:V12 N7:O7 M14 I16:S21 C1:S1 W1 W7 V8:W10 U16:V24 C32:W32 H17:H27 C29:F29 A29:B32 R10 Q11 Q8:Q9 U11:W11 L2 V6 Q3:Q6 I2:I6 A1:A5 B4:B5 B1:B2 U14 R14 H14:H15 I14 K14 S96:W100 P65:S79 C96:R101 O65:O91 T65:W91 P82:S91 A98:A136 A213:W1048576">
    <cfRule type="cellIs" dxfId="1462" priority="1548" operator="equal">
      <formula>#DIV/0!</formula>
    </cfRule>
  </conditionalFormatting>
  <conditionalFormatting sqref="R10">
    <cfRule type="cellIs" dxfId="1461" priority="1546" operator="greaterThanOrEqual">
      <formula>1</formula>
    </cfRule>
    <cfRule type="expression" dxfId="1460" priority="1547">
      <formula>IF($R$10&lt;100,,)</formula>
    </cfRule>
  </conditionalFormatting>
  <conditionalFormatting sqref="R10:S10">
    <cfRule type="colorScale" priority="1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459" priority="1544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Q71:Q73 E65:L68 M66:N66 R63:W64 O65:O66 P65:P67 Q65:Q66 C32:W32 O71:O73 P71:P79 A29:B32 R10 Q11 Q8:Q9 U11:W11 L2 V6 Q3:Q6 I2:I6 A1:A5 B4:B5 B1:B2 U14 R14 H14:H15 I14 K14 W16 R12:V12 N7:O7 M14 I16:S17 C1:S1 W1 W7 V8:W10 C29:F29 S96:W100 R65:S79 C96:R101 T65:W91 P82:S91 O80:O91 A98:A136 A213:W1048576">
    <cfRule type="cellIs" dxfId="1458" priority="1543" operator="equal">
      <formula>#DIV/0!</formula>
    </cfRule>
  </conditionalFormatting>
  <conditionalFormatting sqref="R10">
    <cfRule type="cellIs" dxfId="1457" priority="1541" operator="greaterThanOrEqual">
      <formula>1</formula>
    </cfRule>
    <cfRule type="expression" dxfId="1456" priority="1542">
      <formula>IF($R$10&lt;100,,)</formula>
    </cfRule>
  </conditionalFormatting>
  <conditionalFormatting sqref="R10:S10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455" priority="1539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Q71:Q73 E65:L68 M66:N66 R63:W64 O65:O66 P65:P67 Q65:Q66 C32:W32 O71:O73 P71:P79 A29:B32 R10 Q11 Q8:Q9 U11:W11 L2 V6 Q3:Q6 I2:I6 A1:A5 B4:B5 B1:B2 U14 R14 H14:H15 I14 K14 W16 R12:V12 N7:O7 M14 I16:S17 C1:S1 W1 W7 V8:W10 C29:F29 S96:W100 R65:S79 C96:R101 T65:W91 P82:S91 O80:O91 A98:A136 A213:W1048576">
    <cfRule type="cellIs" dxfId="1454" priority="1538" operator="equal">
      <formula>#DIV/0!</formula>
    </cfRule>
  </conditionalFormatting>
  <conditionalFormatting sqref="R10">
    <cfRule type="cellIs" dxfId="1453" priority="1536" operator="greaterThanOrEqual">
      <formula>1</formula>
    </cfRule>
    <cfRule type="expression" dxfId="1452" priority="1537">
      <formula>IF($R$10&lt;100,,)</formula>
    </cfRule>
  </conditionalFormatting>
  <conditionalFormatting sqref="R10:S10">
    <cfRule type="colorScale" priority="1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451" priority="1534" operator="greaterThan">
      <formula>1</formula>
    </cfRule>
  </conditionalFormatting>
  <conditionalFormatting sqref="R10:S10">
    <cfRule type="cellIs" dxfId="1450" priority="1533" operator="greaterThan">
      <formula>1</formula>
    </cfRule>
  </conditionalFormatting>
  <conditionalFormatting sqref="Q4">
    <cfRule type="cellIs" dxfId="1449" priority="1532" operator="equal">
      <formula>#DIV/0!</formula>
    </cfRule>
  </conditionalFormatting>
  <conditionalFormatting sqref="Q4">
    <cfRule type="cellIs" dxfId="1448" priority="1531" operator="equal">
      <formula>#DIV/0!</formula>
    </cfRule>
  </conditionalFormatting>
  <conditionalFormatting sqref="Q4">
    <cfRule type="cellIs" dxfId="1447" priority="1530" operator="equal">
      <formula>#DIV/0!</formula>
    </cfRule>
  </conditionalFormatting>
  <conditionalFormatting sqref="I17:N20">
    <cfRule type="cellIs" dxfId="1446" priority="1529" operator="equal">
      <formula>#DIV/0!</formula>
    </cfRule>
  </conditionalFormatting>
  <conditionalFormatting sqref="I17:N20">
    <cfRule type="cellIs" dxfId="1445" priority="1528" operator="equal">
      <formula>#DIV/0!</formula>
    </cfRule>
  </conditionalFormatting>
  <conditionalFormatting sqref="I17:N20">
    <cfRule type="cellIs" dxfId="1444" priority="1527" operator="equal">
      <formula>#DIV/0!</formula>
    </cfRule>
  </conditionalFormatting>
  <conditionalFormatting sqref="I22:I25 M22:N25 J22:L24">
    <cfRule type="cellIs" dxfId="1443" priority="1526" operator="equal">
      <formula>#DIV/0!</formula>
    </cfRule>
  </conditionalFormatting>
  <conditionalFormatting sqref="I22:I25 M22:N25 J22:L24">
    <cfRule type="cellIs" dxfId="1442" priority="1525" operator="equal">
      <formula>#DIV/0!</formula>
    </cfRule>
  </conditionalFormatting>
  <conditionalFormatting sqref="I22:I25 M22:N25 J22:L24">
    <cfRule type="cellIs" dxfId="1441" priority="1524" operator="equal">
      <formula>#DIV/0!</formula>
    </cfRule>
  </conditionalFormatting>
  <conditionalFormatting sqref="U26">
    <cfRule type="cellIs" dxfId="1440" priority="1523" operator="equal">
      <formula>#DIV/0!</formula>
    </cfRule>
  </conditionalFormatting>
  <conditionalFormatting sqref="U26">
    <cfRule type="cellIs" dxfId="1439" priority="1522" operator="equal">
      <formula>#DIV/0!</formula>
    </cfRule>
  </conditionalFormatting>
  <conditionalFormatting sqref="U26">
    <cfRule type="cellIs" dxfId="1438" priority="1521" operator="equal">
      <formula>#DIV/0!</formula>
    </cfRule>
  </conditionalFormatting>
  <conditionalFormatting sqref="C30:C31">
    <cfRule type="cellIs" dxfId="1437" priority="1520" operator="equal">
      <formula>#DIV/0!</formula>
    </cfRule>
  </conditionalFormatting>
  <conditionalFormatting sqref="C30:C31">
    <cfRule type="cellIs" dxfId="1436" priority="1519" operator="equal">
      <formula>#DIV/0!</formula>
    </cfRule>
  </conditionalFormatting>
  <conditionalFormatting sqref="C30:C31">
    <cfRule type="cellIs" dxfId="1435" priority="1518" operator="equal">
      <formula>#DIV/0!</formula>
    </cfRule>
  </conditionalFormatting>
  <conditionalFormatting sqref="C30:C31">
    <cfRule type="cellIs" dxfId="1434" priority="1517" operator="equal">
      <formula>#DIV/0!</formula>
    </cfRule>
  </conditionalFormatting>
  <conditionalFormatting sqref="C30:C31">
    <cfRule type="cellIs" dxfId="1433" priority="1516" operator="equal">
      <formula>#DIV/0!</formula>
    </cfRule>
  </conditionalFormatting>
  <conditionalFormatting sqref="C31">
    <cfRule type="cellIs" dxfId="1432" priority="1515" operator="equal">
      <formula>#DIV/0!</formula>
    </cfRule>
  </conditionalFormatting>
  <conditionalFormatting sqref="C31">
    <cfRule type="cellIs" dxfId="1431" priority="1514" operator="equal">
      <formula>#DIV/0!</formula>
    </cfRule>
  </conditionalFormatting>
  <conditionalFormatting sqref="C31">
    <cfRule type="cellIs" dxfId="1430" priority="1513" operator="equal">
      <formula>#DIV/0!</formula>
    </cfRule>
  </conditionalFormatting>
  <conditionalFormatting sqref="C31">
    <cfRule type="cellIs" dxfId="1429" priority="1512" operator="equal">
      <formula>#DIV/0!</formula>
    </cfRule>
  </conditionalFormatting>
  <conditionalFormatting sqref="C31">
    <cfRule type="cellIs" dxfId="1428" priority="1511" operator="equal">
      <formula>#DIV/0!</formula>
    </cfRule>
  </conditionalFormatting>
  <conditionalFormatting sqref="A63:D63 V43:V45 I63:T63 U54:U63 V46:W63 W33:W43 U34:V41">
    <cfRule type="cellIs" dxfId="1427" priority="1510" operator="equal">
      <formula>#DIV/0!</formula>
    </cfRule>
  </conditionalFormatting>
  <conditionalFormatting sqref="V43:V45 V46:W62 U54:U62 W33:W43 U34:V41">
    <cfRule type="cellIs" dxfId="1426" priority="1509" operator="equal">
      <formula>#DIV/0!</formula>
    </cfRule>
  </conditionalFormatting>
  <conditionalFormatting sqref="I63:P63 A63:D63 Q49:R63 O62:P62 S51:S63 Q46:R46 P46:P47 S46:S47 S44 T46 S43:T43 O55:O61 T50:T63 P42:P44 Q42:R43 P49:P61 A7:A32 H29:N32 R35:R41 O32:Q41 H28:U28 V48:W63 G27:G29 H17:S27 W15:W16 R11:V12 N7:O7 M13:M14 I15:S16 U31:W31 V7:W10 U53:U63 V42:V47 W45:W47 U15:V26 R9:R10 Q7:Q11 U10 W11 U13:U14 R13:R14 H13:H16 I13:I14 K13:K14 V27:W30 U29:U30 O29:T31 B30:G32 W32:W43 R32:V32 S34:V41 B9:F29">
    <cfRule type="cellIs" dxfId="1425" priority="1508" operator="equal">
      <formula>#DIV/0!</formula>
    </cfRule>
  </conditionalFormatting>
  <conditionalFormatting sqref="R10:S10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424" priority="1506" operator="greaterThan">
      <formula>1</formula>
    </cfRule>
  </conditionalFormatting>
  <conditionalFormatting sqref="R9:R10">
    <cfRule type="cellIs" dxfId="1423" priority="1504" operator="greaterThanOrEqual">
      <formula>1</formula>
    </cfRule>
    <cfRule type="expression" dxfId="1422" priority="1505">
      <formula>IF($R$10&lt;100,,)</formula>
    </cfRule>
  </conditionalFormatting>
  <conditionalFormatting sqref="R9:S9">
    <cfRule type="colorScale" priority="1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P63 A63:D63 Q49:R63 O62:P62 S51:S63 Q46:R46 P46:P47 S46:S47 S44 T46 S43:T43 O55:O61 T50:T63 P42:P44 Q42:R43 P49:P61 A7:A32 G32:N32 R35:R41 O32:Q41 V48:W63 G27:G29 H17:S27 W15:W16 R11:V12 N7:O7 M13:M14 I15:S16 V7:W10 U53:U63 V42:V47 W45:W47 U15:V26 R9:R10 Q7:Q11 U10 W11 U13:U14 R13:R14 H13:H16 I13:I14 K13:K14 V27:W29 G30:W31 H28:U29 W32:W43 R32:V32 S34:V41 B9:F32">
    <cfRule type="cellIs" dxfId="1421" priority="1502" operator="equal">
      <formula>#DIV/0!</formula>
    </cfRule>
  </conditionalFormatting>
  <conditionalFormatting sqref="R10:S10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420" priority="1500" operator="greaterThan">
      <formula>1</formula>
    </cfRule>
  </conditionalFormatting>
  <conditionalFormatting sqref="R9:R10">
    <cfRule type="cellIs" dxfId="1419" priority="1498" operator="greaterThanOrEqual">
      <formula>1</formula>
    </cfRule>
    <cfRule type="expression" dxfId="1418" priority="1499">
      <formula>IF($R$10&lt;100,,)</formula>
    </cfRule>
  </conditionalFormatting>
  <conditionalFormatting sqref="R9:S9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P63 A63:D63 Q49:R63 O62:P62 S51:S63 Q46:R46 P46:P47 S46:S47 S44 T46 S43:T43 O55:O61 T50:T63 P42:P44 Q42:R43 P49:P61 A7:A32 G32:N32 R35:R41 O32:Q41 V48:W63 G27:G29 H17:S27 W15:W16 R11:V12 N7:O7 M13:M14 I15:S16 V7:W10 U53:U63 V42:V47 W45:W47 U15:V26 R9:R10 Q7:Q11 U10 W11 U13:U14 R13:R14 H13:H16 I13:I14 K13:K14 V27:W29 G30:W31 H28:U29 W32:W43 R32:V32 S34:V41 B9:F32">
    <cfRule type="cellIs" dxfId="1417" priority="1496" operator="equal">
      <formula>#DIV/0!</formula>
    </cfRule>
  </conditionalFormatting>
  <conditionalFormatting sqref="R10:S10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416" priority="1494" operator="greaterThan">
      <formula>1</formula>
    </cfRule>
  </conditionalFormatting>
  <conditionalFormatting sqref="R9:R10">
    <cfRule type="cellIs" dxfId="1415" priority="1492" operator="greaterThanOrEqual">
      <formula>1</formula>
    </cfRule>
    <cfRule type="expression" dxfId="1414" priority="1493">
      <formula>IF($R$10&lt;100,,)</formula>
    </cfRule>
  </conditionalFormatting>
  <conditionalFormatting sqref="R9:S9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D63 M82:N82 I63:O64 E64:H64 C64:D68 A63:A94 C69:L92 E65:L68 B64:B94 M92:W92 B96:B136 C93:W94 P63:Q63 I14 H29:U29 G28:G29 U26:V26 I27:N27 I22:I25 J26:L26 M22:N26 J22:L24 O22:S27 V28:W29 K14 W16 R12:V12 N7:O7 M14 I16:S21 C1:S1 W1 V8:W10 W7 U16:V24 C30:W32 H17:H27 C29:F29 A29:B32 R10 Q11 Q8:Q9 U11:W11 L2 V6 Q3:Q6 I2:I6 A1:A5 B4:B5 B1:B2 U14 R14 H14:H15 R63:W64 S96:W100 P65:S79 C96:R101 O65:O91 T65:W91 P82:S91 A98:A136 A213:W1048576">
    <cfRule type="cellIs" dxfId="1413" priority="1490" operator="equal">
      <formula>#DIV/0!</formula>
    </cfRule>
  </conditionalFormatting>
  <conditionalFormatting sqref="R10">
    <cfRule type="cellIs" dxfId="1412" priority="1488" operator="greaterThanOrEqual">
      <formula>1</formula>
    </cfRule>
    <cfRule type="expression" dxfId="1411" priority="1489">
      <formula>IF($R$10&lt;100,,)</formula>
    </cfRule>
  </conditionalFormatting>
  <conditionalFormatting sqref="R10:S10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410" priority="1486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Q71:Q73 E65:L68 M66:N66 R63:W64 O65:O66 P65:P67 Q65:Q66 C32:W32 O71:O73 P71:P79 A29:B32 R10 Q11 Q8:Q9 U11:W11 L2 V6 Q3:Q6 I2:I6 A1:A5 B4:B5 B1:B2 U14 R14 H14:H15 I14 K14 W16 R12:V12 N7:O7 M14 I16:S17 C1:S1 W1 W7 V8:W10 C29:F29 S96:W100 R65:S79 C96:R101 T65:W91 P82:S91 O80:O91 A98:A136 A213:W1048576">
    <cfRule type="cellIs" dxfId="1409" priority="1485" operator="equal">
      <formula>#DIV/0!</formula>
    </cfRule>
  </conditionalFormatting>
  <conditionalFormatting sqref="R10">
    <cfRule type="cellIs" dxfId="1408" priority="1483" operator="greaterThanOrEqual">
      <formula>1</formula>
    </cfRule>
    <cfRule type="expression" dxfId="1407" priority="1484">
      <formula>IF($R$10&lt;100,,)</formula>
    </cfRule>
  </conditionalFormatting>
  <conditionalFormatting sqref="R10:S10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406" priority="1481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Q71:Q73 E65:L68 M66:N66 R63:W64 O65:O66 P65:P67 Q65:Q66 C32:W32 O71:O73 P71:P79 A29:B32 R10 Q11 Q8:Q9 U11:W11 L2 V6 Q3:Q6 I2:I6 A1:A5 B4:B5 B1:B2 U14 R14 H14:H15 I14 K14 W16 R12:V12 N7:O7 M14 I16:S17 C1:S1 W1 W7 V8:W10 C29:F29 S96:W100 R65:S79 C96:R101 T65:W91 P82:S91 O80:O91 A98:A136 A213:W1048576">
    <cfRule type="cellIs" dxfId="1405" priority="1480" operator="equal">
      <formula>#DIV/0!</formula>
    </cfRule>
  </conditionalFormatting>
  <conditionalFormatting sqref="R10">
    <cfRule type="cellIs" dxfId="1404" priority="1478" operator="greaterThanOrEqual">
      <formula>1</formula>
    </cfRule>
    <cfRule type="expression" dxfId="1403" priority="1479">
      <formula>IF($R$10&lt;100,,)</formula>
    </cfRule>
  </conditionalFormatting>
  <conditionalFormatting sqref="R10:S10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402" priority="1476" operator="greaterThan">
      <formula>1</formula>
    </cfRule>
  </conditionalFormatting>
  <conditionalFormatting sqref="B63:D63 M82:N82 I63:O64 E64:H64 C64:D68 A63:A94 C69:L92 E65:L68 B64:B94 M92:W92 B96:B136 R63:W64 C93:W94 P63:Q63 H29:U29 G28:G29 O22:S27 U26:V26 I27:N27 I22:I25 J26:L26 M22:N26 E30:W31 J22:L24 V28:W29 W16 R12:V12 N7:O7 M14 I16:S21 C1:S1 W1 W7 V8:W10 U16:V24 C32:W32 H17:H27 C29:F29 A29:B32 R10 Q11 Q8:Q9 U11:W11 L2 V6 Q3:Q6 I2:I6 A1:A5 B4:B5 B1:B2 U14 R14 H14:H15 I14 K14 S96:W100 P65:S79 C96:R101 O65:O91 T65:W91 P82:S91 A98:A136 A213:W1048576">
    <cfRule type="cellIs" dxfId="1401" priority="1475" operator="equal">
      <formula>#DIV/0!</formula>
    </cfRule>
  </conditionalFormatting>
  <conditionalFormatting sqref="R10">
    <cfRule type="cellIs" dxfId="1400" priority="1473" operator="greaterThanOrEqual">
      <formula>1</formula>
    </cfRule>
    <cfRule type="expression" dxfId="1399" priority="1474">
      <formula>IF($R$10&lt;100,,)</formula>
    </cfRule>
  </conditionalFormatting>
  <conditionalFormatting sqref="R10:S10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398" priority="1471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Q71:Q73 E65:L68 M66:N66 R63:W64 O65:O66 P65:P67 Q65:Q66 C32:W32 O71:O73 P71:P79 A29:B32 R10 Q11 Q8:Q9 U11:W11 L2 V6 Q3:Q6 I2:I6 A1:A5 B4:B5 B1:B2 U14 R14 H14:H15 I14 K14 W16 R12:V12 N7:O7 M14 I16:S17 C1:S1 W1 W7 V8:W10 C29:F29 S96:W100 R65:S79 C96:R101 T65:W91 P82:S91 O80:O91 A98:A136 A213:W1048576">
    <cfRule type="cellIs" dxfId="1397" priority="1470" operator="equal">
      <formula>#DIV/0!</formula>
    </cfRule>
  </conditionalFormatting>
  <conditionalFormatting sqref="R10">
    <cfRule type="cellIs" dxfId="1396" priority="1468" operator="greaterThanOrEqual">
      <formula>1</formula>
    </cfRule>
    <cfRule type="expression" dxfId="1395" priority="1469">
      <formula>IF($R$10&lt;100,,)</formula>
    </cfRule>
  </conditionalFormatting>
  <conditionalFormatting sqref="R10:S10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394" priority="1466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Q71:Q73 E65:L68 M66:N66 R63:W64 O65:O66 P65:P67 Q65:Q66 C32:W32 O71:O73 P71:P79 A29:B32 R10 Q11 Q8:Q9 U11:W11 L2 V6 Q3:Q6 I2:I6 A1:A5 B4:B5 B1:B2 U14 R14 H14:H15 I14 K14 W16 R12:V12 N7:O7 M14 I16:S17 C1:S1 W1 W7 V8:W10 C29:F29 S96:W100 R65:S79 C96:R101 T65:W91 P82:S91 O80:O91 A98:A136 A213:W1048576">
    <cfRule type="cellIs" dxfId="1393" priority="1465" operator="equal">
      <formula>#DIV/0!</formula>
    </cfRule>
  </conditionalFormatting>
  <conditionalFormatting sqref="R10">
    <cfRule type="cellIs" dxfId="1392" priority="1463" operator="greaterThanOrEqual">
      <formula>1</formula>
    </cfRule>
    <cfRule type="expression" dxfId="1391" priority="1464">
      <formula>IF($R$10&lt;100,,)</formula>
    </cfRule>
  </conditionalFormatting>
  <conditionalFormatting sqref="R10:S10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390" priority="1461" operator="greaterThan">
      <formula>1</formula>
    </cfRule>
  </conditionalFormatting>
  <conditionalFormatting sqref="R10:S10">
    <cfRule type="cellIs" dxfId="1389" priority="1460" operator="greaterThan">
      <formula>1</formula>
    </cfRule>
  </conditionalFormatting>
  <conditionalFormatting sqref="Q4">
    <cfRule type="cellIs" dxfId="1388" priority="1459" operator="equal">
      <formula>#DIV/0!</formula>
    </cfRule>
  </conditionalFormatting>
  <conditionalFormatting sqref="Q4">
    <cfRule type="cellIs" dxfId="1387" priority="1458" operator="equal">
      <formula>#DIV/0!</formula>
    </cfRule>
  </conditionalFormatting>
  <conditionalFormatting sqref="Q4">
    <cfRule type="cellIs" dxfId="1386" priority="1457" operator="equal">
      <formula>#DIV/0!</formula>
    </cfRule>
  </conditionalFormatting>
  <conditionalFormatting sqref="I17:N20">
    <cfRule type="cellIs" dxfId="1385" priority="1456" operator="equal">
      <formula>#DIV/0!</formula>
    </cfRule>
  </conditionalFormatting>
  <conditionalFormatting sqref="I17:N20">
    <cfRule type="cellIs" dxfId="1384" priority="1455" operator="equal">
      <formula>#DIV/0!</formula>
    </cfRule>
  </conditionalFormatting>
  <conditionalFormatting sqref="I17:N20">
    <cfRule type="cellIs" dxfId="1383" priority="1454" operator="equal">
      <formula>#DIV/0!</formula>
    </cfRule>
  </conditionalFormatting>
  <conditionalFormatting sqref="I22:I25 M22:N25 J22:L24">
    <cfRule type="cellIs" dxfId="1382" priority="1453" operator="equal">
      <formula>#DIV/0!</formula>
    </cfRule>
  </conditionalFormatting>
  <conditionalFormatting sqref="I22:I25 M22:N25 J22:L24">
    <cfRule type="cellIs" dxfId="1381" priority="1452" operator="equal">
      <formula>#DIV/0!</formula>
    </cfRule>
  </conditionalFormatting>
  <conditionalFormatting sqref="I22:I25 M22:N25 J22:L24">
    <cfRule type="cellIs" dxfId="1380" priority="1451" operator="equal">
      <formula>#DIV/0!</formula>
    </cfRule>
  </conditionalFormatting>
  <conditionalFormatting sqref="U26">
    <cfRule type="cellIs" dxfId="1379" priority="1450" operator="equal">
      <formula>#DIV/0!</formula>
    </cfRule>
  </conditionalFormatting>
  <conditionalFormatting sqref="U26">
    <cfRule type="cellIs" dxfId="1378" priority="1449" operator="equal">
      <formula>#DIV/0!</formula>
    </cfRule>
  </conditionalFormatting>
  <conditionalFormatting sqref="U26">
    <cfRule type="cellIs" dxfId="1377" priority="1448" operator="equal">
      <formula>#DIV/0!</formula>
    </cfRule>
  </conditionalFormatting>
  <conditionalFormatting sqref="C30:C31">
    <cfRule type="cellIs" dxfId="1376" priority="1447" operator="equal">
      <formula>#DIV/0!</formula>
    </cfRule>
  </conditionalFormatting>
  <conditionalFormatting sqref="C30:C31">
    <cfRule type="cellIs" dxfId="1375" priority="1446" operator="equal">
      <formula>#DIV/0!</formula>
    </cfRule>
  </conditionalFormatting>
  <conditionalFormatting sqref="C30:C31">
    <cfRule type="cellIs" dxfId="1374" priority="1445" operator="equal">
      <formula>#DIV/0!</formula>
    </cfRule>
  </conditionalFormatting>
  <conditionalFormatting sqref="C30:C31">
    <cfRule type="cellIs" dxfId="1373" priority="1444" operator="equal">
      <formula>#DIV/0!</formula>
    </cfRule>
  </conditionalFormatting>
  <conditionalFormatting sqref="C30:C31">
    <cfRule type="cellIs" dxfId="1372" priority="1443" operator="equal">
      <formula>#DIV/0!</formula>
    </cfRule>
  </conditionalFormatting>
  <conditionalFormatting sqref="C31">
    <cfRule type="cellIs" dxfId="1371" priority="1442" operator="equal">
      <formula>#DIV/0!</formula>
    </cfRule>
  </conditionalFormatting>
  <conditionalFormatting sqref="C31">
    <cfRule type="cellIs" dxfId="1370" priority="1441" operator="equal">
      <formula>#DIV/0!</formula>
    </cfRule>
  </conditionalFormatting>
  <conditionalFormatting sqref="C31">
    <cfRule type="cellIs" dxfId="1369" priority="1440" operator="equal">
      <formula>#DIV/0!</formula>
    </cfRule>
  </conditionalFormatting>
  <conditionalFormatting sqref="C31">
    <cfRule type="cellIs" dxfId="1368" priority="1439" operator="equal">
      <formula>#DIV/0!</formula>
    </cfRule>
  </conditionalFormatting>
  <conditionalFormatting sqref="C31">
    <cfRule type="cellIs" dxfId="1367" priority="1438" operator="equal">
      <formula>#DIV/0!</formula>
    </cfRule>
  </conditionalFormatting>
  <conditionalFormatting sqref="A63:D63 V43:V45 I63:T63 U54:U63 V46:W63 W33:W43 U34:V41">
    <cfRule type="cellIs" dxfId="1366" priority="1437" operator="equal">
      <formula>#DIV/0!</formula>
    </cfRule>
  </conditionalFormatting>
  <conditionalFormatting sqref="V43:V45 V46:W62 U54:U62 W33:W43 U34:V41">
    <cfRule type="cellIs" dxfId="1365" priority="1436" operator="equal">
      <formula>#DIV/0!</formula>
    </cfRule>
  </conditionalFormatting>
  <conditionalFormatting sqref="I63:P63 A63:D63 Q49:R63 O62:P62 S51:S63 Q46:R46 P46:P47 S46:S47 S44 T46 S43:T43 O55:O61 T50:T63 P42:P44 Q42:R43 P49:P61 A7:A32 H29:N32 R35:R41 O32:Q41 H28:U28 V48:W63 G27:G29 H17:S27 W15:W16 R11:V12 N7:O7 M13:M14 I15:S16 U31:W31 V7:W10 U53:U63 V42:V47 W45:W47 U15:V26 R9:R10 Q7:Q11 U10 W11 U13:U14 R13:R14 H13:H16 I13:I14 K13:K14 V27:W30 U29:U30 O29:T31 B30:G32 W32:W43 R32:V32 S34:V41 B9:F29">
    <cfRule type="cellIs" dxfId="1364" priority="1435" operator="equal">
      <formula>#DIV/0!</formula>
    </cfRule>
  </conditionalFormatting>
  <conditionalFormatting sqref="R10:S10">
    <cfRule type="colorScale" priority="1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363" priority="1433" operator="greaterThan">
      <formula>1</formula>
    </cfRule>
  </conditionalFormatting>
  <conditionalFormatting sqref="R9:R10">
    <cfRule type="cellIs" dxfId="1362" priority="1431" operator="greaterThanOrEqual">
      <formula>1</formula>
    </cfRule>
    <cfRule type="expression" dxfId="1361" priority="1432">
      <formula>IF($R$10&lt;100,,)</formula>
    </cfRule>
  </conditionalFormatting>
  <conditionalFormatting sqref="R9:S9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P63 A63:D63 Q49:R63 O62:P62 S51:S63 Q46:R46 P46:P47 S46:S47 S44 T46 S43:T43 O55:O61 T50:T63 P42:P44 Q42:R43 P49:P61 A7:A32 G32:N32 R35:R41 O32:Q41 V48:W63 G27:G29 H17:S27 W15:W16 R11:V12 N7:O7 M13:M14 I15:S16 V7:W10 U53:U63 V42:V47 W45:W47 U15:V26 R9:R10 Q7:Q11 U10 W11 U13:U14 R13:R14 H13:H16 I13:I14 K13:K14 V27:W29 G30:W31 H28:U29 W32:W43 R32:V32 S34:V41 B9:F32">
    <cfRule type="cellIs" dxfId="1360" priority="1429" operator="equal">
      <formula>#DIV/0!</formula>
    </cfRule>
  </conditionalFormatting>
  <conditionalFormatting sqref="R10:S10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359" priority="1427" operator="greaterThan">
      <formula>1</formula>
    </cfRule>
  </conditionalFormatting>
  <conditionalFormatting sqref="R9:R10">
    <cfRule type="cellIs" dxfId="1358" priority="1425" operator="greaterThanOrEqual">
      <formula>1</formula>
    </cfRule>
    <cfRule type="expression" dxfId="1357" priority="1426">
      <formula>IF($R$10&lt;100,,)</formula>
    </cfRule>
  </conditionalFormatting>
  <conditionalFormatting sqref="R9:S9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P63 A63:D63 Q49:R63 O62:P62 S51:S63 Q46:R46 P46:P47 S46:S47 S44 T46 S43:T43 O55:O61 T50:T63 P42:P44 Q42:R43 P49:P61 A7:A32 G32:N32 R35:R41 O32:Q41 V48:W63 G27:G29 H17:S27 W15:W16 R11:V12 N7:O7 M13:M14 I15:S16 V7:W10 U53:U63 V42:V47 W45:W47 U15:V26 R9:R10 Q7:Q11 U10 W11 U13:U14 R13:R14 H13:H16 I13:I14 K13:K14 V27:W29 G30:W31 H28:U29 W32:W43 R32:V32 S34:V41 B9:F32">
    <cfRule type="cellIs" dxfId="1356" priority="1423" operator="equal">
      <formula>#DIV/0!</formula>
    </cfRule>
  </conditionalFormatting>
  <conditionalFormatting sqref="R10:S10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355" priority="1421" operator="greaterThan">
      <formula>1</formula>
    </cfRule>
  </conditionalFormatting>
  <conditionalFormatting sqref="R9:R10">
    <cfRule type="cellIs" dxfId="1354" priority="1419" operator="greaterThanOrEqual">
      <formula>1</formula>
    </cfRule>
    <cfRule type="expression" dxfId="1353" priority="1420">
      <formula>IF($R$10&lt;100,,)</formula>
    </cfRule>
  </conditionalFormatting>
  <conditionalFormatting sqref="R9:S9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D63 M82:N82 P63 I63:O64 O65:W91 E64:H64 C64:D68 A63:A94 C69:L92 E65:L68 B64:B94 M92:W92 A98:A1048576 C93:W94 R49:R64 Q49:Q63 O62:P62 S51:S64 Q46:R46 P46:P47 S46:S47 S44 T46 S43:T43 C161:F1048576 O55:O61 T50:T64 P42:P44 Q42:R43 P49:P61 A7:A32 L2 V6 I2:I6 A1:A5 B4:B5 B1:B2 C1:S1 W1 B96:B1048576 C96:W100 G136:W1048576 C136:F159 G32:N32 R35:R41 O32:Q41 V48:W64 G27:G29 H17:S27 W15:W16 R11:V12 N7:O7 M13:M14 I15:S16 V7:W10 U53:U64 V42:V47 W45:W47 U15:V26 R9:R10 Q3:Q11 U10 W11 U13:U14 R13:R14 H13:H16 I13:I14 K13:K14 V27:W29 G30:W31 H28:U29 W32:W43 R32:V32 S34:V41 B9:F32">
    <cfRule type="cellIs" dxfId="1352" priority="1417" operator="equal">
      <formula>#DIV/0!</formula>
    </cfRule>
  </conditionalFormatting>
  <conditionalFormatting sqref="R10:S10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351" priority="1415" operator="greaterThan">
      <formula>1</formula>
    </cfRule>
  </conditionalFormatting>
  <conditionalFormatting sqref="R9:R10">
    <cfRule type="cellIs" dxfId="1350" priority="1413" operator="greaterThanOrEqual">
      <formula>1</formula>
    </cfRule>
    <cfRule type="expression" dxfId="1349" priority="1414">
      <formula>IF($R$10&lt;100,,)</formula>
    </cfRule>
  </conditionalFormatting>
  <conditionalFormatting sqref="R9:S9">
    <cfRule type="colorScale" priority="1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D63 M82:N82 I63:O64 O65:W91 E64:H64 C64:D68 A63:A94 C69:L92 E65:L68 B64:B94 M92:W92 B96:B136 C93:W94 P63:Q63 H29:U29 G28:G29 O22:S27 U26:V26 I27:N27 I22:I25 J26:L26 M22:N26 J22:L24 V28:W29 W16 R12:V12 N7:O7 M14 I16:S21 C1:S1 W1 W7 V8:W10 U16:V24 C30:W32 H17:H27 C29:F29 A29:B32 R10 Q11 Q8:Q9 U11:W11 L2 V6 Q3:Q6 I2:I6 A1:A5 B4:B5 B1:B2 U14 R14 H14:H15 I14 K14 R63:W64 S96:W100 C96:R101 A98:A136 A213:W1048576">
    <cfRule type="cellIs" dxfId="1348" priority="1411" operator="equal">
      <formula>#DIV/0!</formula>
    </cfRule>
  </conditionalFormatting>
  <conditionalFormatting sqref="R10">
    <cfRule type="cellIs" dxfId="1347" priority="1409" operator="greaterThanOrEqual">
      <formula>1</formula>
    </cfRule>
    <cfRule type="expression" dxfId="1346" priority="1410">
      <formula>IF($R$10&lt;100,,)</formula>
    </cfRule>
  </conditionalFormatting>
  <conditionalFormatting sqref="R10:S10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345" priority="1407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O80:Q91 Q71:Q73 E65:L68 M66:N66 R63:W91 O65:O66 P65:P67 Q65:Q66 C32:W32 O71:O73 P71:P79 A29:B32 R10 Q11 Q8:Q9 U11:W11 L2 V6 Q3:Q6 I2:I6 A1:A5 B4:B5 B1:B2 U14 R14 H14:H15 I14 K14 W16 R12:V12 N7:O7 M14 I16:S17 C1:S1 W1 W7 V8:W10 C29:F29 S96:W100 C96:R101 A98:A136 A213:W1048576">
    <cfRule type="cellIs" dxfId="1344" priority="1406" operator="equal">
      <formula>#DIV/0!</formula>
    </cfRule>
  </conditionalFormatting>
  <conditionalFormatting sqref="R10">
    <cfRule type="cellIs" dxfId="1343" priority="1404" operator="greaterThanOrEqual">
      <formula>1</formula>
    </cfRule>
    <cfRule type="expression" dxfId="1342" priority="1405">
      <formula>IF($R$10&lt;100,,)</formula>
    </cfRule>
  </conditionalFormatting>
  <conditionalFormatting sqref="R10:S10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341" priority="1402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O80:Q91 Q71:Q73 E65:L68 M66:N66 R63:W91 O65:O66 P65:P67 Q65:Q66 C32:W32 O71:O73 P71:P79 A29:B32 R10 Q11 Q8:Q9 U11:W11 L2 V6 Q3:Q6 I2:I6 A1:A5 B4:B5 B1:B2 U14 R14 H14:H15 I14 K14 W16 R12:V12 N7:O7 M14 I16:S17 C1:S1 W1 W7 V8:W10 C29:F29 S96:W100 C96:R101 A98:A136 A213:W1048576">
    <cfRule type="cellIs" dxfId="1340" priority="1401" operator="equal">
      <formula>#DIV/0!</formula>
    </cfRule>
  </conditionalFormatting>
  <conditionalFormatting sqref="R10">
    <cfRule type="cellIs" dxfId="1339" priority="1399" operator="greaterThanOrEqual">
      <formula>1</formula>
    </cfRule>
    <cfRule type="expression" dxfId="1338" priority="1400">
      <formula>IF($R$10&lt;100,,)</formula>
    </cfRule>
  </conditionalFormatting>
  <conditionalFormatting sqref="R10:S10">
    <cfRule type="colorScale" priority="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337" priority="1397" operator="greaterThan">
      <formula>1</formula>
    </cfRule>
  </conditionalFormatting>
  <conditionalFormatting sqref="R10:S10">
    <cfRule type="cellIs" dxfId="1336" priority="1396" operator="greaterThan">
      <formula>1</formula>
    </cfRule>
  </conditionalFormatting>
  <conditionalFormatting sqref="C30:C31">
    <cfRule type="cellIs" dxfId="1335" priority="1395" operator="equal">
      <formula>#DIV/0!</formula>
    </cfRule>
  </conditionalFormatting>
  <conditionalFormatting sqref="C30:C31">
    <cfRule type="cellIs" dxfId="1334" priority="1394" operator="equal">
      <formula>#DIV/0!</formula>
    </cfRule>
  </conditionalFormatting>
  <conditionalFormatting sqref="C31">
    <cfRule type="cellIs" dxfId="1333" priority="1393" operator="equal">
      <formula>#DIV/0!</formula>
    </cfRule>
  </conditionalFormatting>
  <conditionalFormatting sqref="C31">
    <cfRule type="cellIs" dxfId="1332" priority="1392" operator="equal">
      <formula>#DIV/0!</formula>
    </cfRule>
  </conditionalFormatting>
  <conditionalFormatting sqref="A63:D63 V43:V45 I63:T63 U54:U63 V46:W63 W33:W43 U34:V41">
    <cfRule type="cellIs" dxfId="1331" priority="1391" operator="equal">
      <formula>#DIV/0!</formula>
    </cfRule>
  </conditionalFormatting>
  <conditionalFormatting sqref="I63:P63 A63:D63 Q49:R63 O62:P62 S51:S63 Q46:R46 P46:P47 S46:S47 S44 T46 S43:T43 O55:O61 T50:T63 P42:P44 Q42:R43 P49:P61 A7:A32 H29:N32 R35:R41 O32:Q41 H28:U28 V48:W63 G27:G29 H17:S27 W15:W16 R11:V12 N7:O7 M13:M14 I15:S16 U31:W31 V7:W10 U53:U63 V42:V47 W45:W47 U15:V26 R9:R10 Q7:Q11 U10 W11 U13:U14 R13:R14 H13:H16 I13:I14 K13:K14 V27:W30 U29:U30 O29:T31 B30:G32 W32:W43 R32:V32 S34:V41 B9:F29">
    <cfRule type="cellIs" dxfId="1330" priority="1390" operator="equal">
      <formula>#DIV/0!</formula>
    </cfRule>
  </conditionalFormatting>
  <conditionalFormatting sqref="R10:S10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329" priority="1388" operator="greaterThan">
      <formula>1</formula>
    </cfRule>
  </conditionalFormatting>
  <conditionalFormatting sqref="R9:R10">
    <cfRule type="cellIs" dxfId="1328" priority="1386" operator="greaterThanOrEqual">
      <formula>1</formula>
    </cfRule>
    <cfRule type="expression" dxfId="1327" priority="1387">
      <formula>IF($R$10&lt;100,,)</formula>
    </cfRule>
  </conditionalFormatting>
  <conditionalFormatting sqref="R9:S9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P63 A63:D63 Q49:R63 O62:P62 S51:S63 Q46:R46 P46:P47 S46:S47 S44 T46 S43:T43 O55:O61 T50:T63 P42:P44 Q42:R43 P49:P61 A7:A32 G32:N32 R35:R41 O32:Q41 V48:W63 G27:G29 H17:S27 W15:W16 R11:V12 N7:O7 M13:M14 I15:S16 V7:W10 U53:U63 V42:V47 W45:W47 U15:V26 R9:R10 Q7:Q11 U10 W11 U13:U14 R13:R14 H13:H16 I13:I14 K13:K14 V27:W29 G30:W31 H28:U29 W32:W43 R32:V32 S34:V41 B9:F32">
    <cfRule type="cellIs" dxfId="1326" priority="1384" operator="equal">
      <formula>#DIV/0!</formula>
    </cfRule>
  </conditionalFormatting>
  <conditionalFormatting sqref="R10:S10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325" priority="1382" operator="greaterThan">
      <formula>1</formula>
    </cfRule>
  </conditionalFormatting>
  <conditionalFormatting sqref="R9:R10">
    <cfRule type="cellIs" dxfId="1324" priority="1380" operator="greaterThanOrEqual">
      <formula>1</formula>
    </cfRule>
    <cfRule type="expression" dxfId="1323" priority="1381">
      <formula>IF($R$10&lt;100,,)</formula>
    </cfRule>
  </conditionalFormatting>
  <conditionalFormatting sqref="R9:S9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P63 A63:D63 Q49:R63 O62:P62 S51:S63 Q46:R46 P46:P47 S46:S47 S44 T46 S43:T43 O55:O61 T50:T63 P42:P44 Q42:R43 P49:P61 A7:A32 G32:N32 R35:R41 O32:Q41 V48:W63 G27:G29 H17:S27 W15:W16 R11:V12 N7:O7 M13:M14 I15:S16 V7:W10 U53:U63 V42:V47 W45:W47 U15:V26 R9:R10 Q7:Q11 U10 W11 U13:U14 R13:R14 H13:H16 I13:I14 K13:K14 V27:W29 G30:W31 H28:U29 W32:W43 R32:V32 S34:V41 B9:F32">
    <cfRule type="cellIs" dxfId="1322" priority="1378" operator="equal">
      <formula>#DIV/0!</formula>
    </cfRule>
  </conditionalFormatting>
  <conditionalFormatting sqref="R10:S10">
    <cfRule type="colorScale" priority="1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321" priority="1376" operator="greaterThan">
      <formula>1</formula>
    </cfRule>
  </conditionalFormatting>
  <conditionalFormatting sqref="R9:R10">
    <cfRule type="cellIs" dxfId="1320" priority="1374" operator="greaterThanOrEqual">
      <formula>1</formula>
    </cfRule>
    <cfRule type="expression" dxfId="1319" priority="1375">
      <formula>IF($R$10&lt;100,,)</formula>
    </cfRule>
  </conditionalFormatting>
  <conditionalFormatting sqref="R9:S9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D63 M82:N82 I63:O64 E64:H64 C64:D68 A63:A94 C69:L92 E65:L68 B64:B94 M92:W92 B96:B136 C93:W94 P63:Q63 I14 H29:U29 G28:G29 U26:V26 I27:N27 I22:I25 J26:L26 M22:N26 J22:L24 O22:S27 V28:W29 K14 W16 R12:V12 N7:O7 M14 I16:S21 C1:S1 W1 V8:W10 W7 U16:V24 C30:W32 H17:H27 C29:F29 A29:B32 R10 Q11 Q8:Q9 U11:W11 L2 V6 Q3:Q6 I2:I6 A1:A5 B4:B5 B1:B2 U14 R14 H14:H15 R63:W64 S96:W100 P65:S79 C96:R101 O65:O91 T65:W91 P82:S91 A98:A136 A213:W1048576">
    <cfRule type="cellIs" dxfId="1318" priority="1372" operator="equal">
      <formula>#DIV/0!</formula>
    </cfRule>
  </conditionalFormatting>
  <conditionalFormatting sqref="R10">
    <cfRule type="cellIs" dxfId="1317" priority="1370" operator="greaterThanOrEqual">
      <formula>1</formula>
    </cfRule>
    <cfRule type="expression" dxfId="1316" priority="1371">
      <formula>IF($R$10&lt;100,,)</formula>
    </cfRule>
  </conditionalFormatting>
  <conditionalFormatting sqref="R10:S10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315" priority="1368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Q71:Q73 E65:L68 M66:N66 R63:W64 O65:O66 P65:P67 Q65:Q66 C32:W32 O71:O73 P71:P79 A29:B32 R10 Q11 Q8:Q9 U11:W11 L2 V6 Q3:Q6 I2:I6 A1:A5 B4:B5 B1:B2 U14 R14 H14:H15 I14 K14 W16 R12:V12 N7:O7 M14 I16:S17 C1:S1 W1 W7 V8:W10 C29:F29 S96:W100 R65:S79 C96:R101 T65:W91 P82:S91 O80:O91 A98:A136 A213:W1048576">
    <cfRule type="cellIs" dxfId="1314" priority="1367" operator="equal">
      <formula>#DIV/0!</formula>
    </cfRule>
  </conditionalFormatting>
  <conditionalFormatting sqref="R10">
    <cfRule type="cellIs" dxfId="1313" priority="1365" operator="greaterThanOrEqual">
      <formula>1</formula>
    </cfRule>
    <cfRule type="expression" dxfId="1312" priority="1366">
      <formula>IF($R$10&lt;100,,)</formula>
    </cfRule>
  </conditionalFormatting>
  <conditionalFormatting sqref="R10:S10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311" priority="1363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Q71:Q73 E65:L68 M66:N66 R63:W64 O65:O66 P65:P67 Q65:Q66 C32:W32 O71:O73 P71:P79 A29:B32 R10 Q11 Q8:Q9 U11:W11 L2 V6 Q3:Q6 I2:I6 A1:A5 B4:B5 B1:B2 U14 R14 H14:H15 I14 K14 W16 R12:V12 N7:O7 M14 I16:S17 C1:S1 W1 W7 V8:W10 C29:F29 S96:W100 R65:S79 C96:R101 T65:W91 P82:S91 O80:O91 A98:A136 A213:W1048576">
    <cfRule type="cellIs" dxfId="1310" priority="1362" operator="equal">
      <formula>#DIV/0!</formula>
    </cfRule>
  </conditionalFormatting>
  <conditionalFormatting sqref="R10">
    <cfRule type="cellIs" dxfId="1309" priority="1360" operator="greaterThanOrEqual">
      <formula>1</formula>
    </cfRule>
    <cfRule type="expression" dxfId="1308" priority="1361">
      <formula>IF($R$10&lt;100,,)</formula>
    </cfRule>
  </conditionalFormatting>
  <conditionalFormatting sqref="R10:S10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307" priority="1358" operator="greaterThan">
      <formula>1</formula>
    </cfRule>
  </conditionalFormatting>
  <conditionalFormatting sqref="B63:D63 M82:N82 I63:O64 E64:H64 C64:D68 A63:A94 C69:L92 E65:L68 B64:B94 M92:W92 B96:B136 R63:W64 C93:W94 P63:Q63 H29:U29 G28:G29 O22:S27 U26:V26 I27:N27 I22:I25 J26:L26 M22:N26 E30:W31 J22:L24 V28:W29 W16 R12:V12 N7:O7 M14 I16:S21 C1:S1 W1 W7 V8:W10 U16:V24 C32:W32 H17:H27 C29:F29 A29:B32 R10 Q11 Q8:Q9 U11:W11 L2 V6 Q3:Q6 I2:I6 A1:A5 B4:B5 B1:B2 U14 R14 H14:H15 I14 K14 S96:W100 P65:S79 C96:R101 O65:O91 T65:W91 P82:S91 A98:A136 A213:W1048576">
    <cfRule type="cellIs" dxfId="1306" priority="1357" operator="equal">
      <formula>#DIV/0!</formula>
    </cfRule>
  </conditionalFormatting>
  <conditionalFormatting sqref="R10">
    <cfRule type="cellIs" dxfId="1305" priority="1355" operator="greaterThanOrEqual">
      <formula>1</formula>
    </cfRule>
    <cfRule type="expression" dxfId="1304" priority="1356">
      <formula>IF($R$10&lt;100,,)</formula>
    </cfRule>
  </conditionalFormatting>
  <conditionalFormatting sqref="R10:S10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303" priority="1353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Q71:Q73 E65:L68 M66:N66 R63:W64 O65:O66 P65:P67 Q65:Q66 C32:W32 O71:O73 P71:P79 A29:B32 R10 Q11 Q8:Q9 U11:W11 L2 V6 Q3:Q6 I2:I6 A1:A5 B4:B5 B1:B2 U14 R14 H14:H15 I14 K14 W16 R12:V12 N7:O7 M14 I16:S17 C1:S1 W1 W7 V8:W10 C29:F29 S96:W100 R65:S79 C96:R101 T65:W91 P82:S91 O80:O91 A98:A136 A213:W1048576">
    <cfRule type="cellIs" dxfId="1302" priority="1352" operator="equal">
      <formula>#DIV/0!</formula>
    </cfRule>
  </conditionalFormatting>
  <conditionalFormatting sqref="R10">
    <cfRule type="cellIs" dxfId="1301" priority="1350" operator="greaterThanOrEqual">
      <formula>1</formula>
    </cfRule>
    <cfRule type="expression" dxfId="1300" priority="1351">
      <formula>IF($R$10&lt;100,,)</formula>
    </cfRule>
  </conditionalFormatting>
  <conditionalFormatting sqref="R10:S10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299" priority="1348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Q71:Q73 E65:L68 M66:N66 R63:W64 O65:O66 P65:P67 Q65:Q66 C32:W32 O71:O73 P71:P79 A29:B32 R10 Q11 Q8:Q9 U11:W11 L2 V6 Q3:Q6 I2:I6 A1:A5 B4:B5 B1:B2 U14 R14 H14:H15 I14 K14 W16 R12:V12 N7:O7 M14 I16:S17 C1:S1 W1 W7 V8:W10 C29:F29 S96:W100 R65:S79 C96:R101 T65:W91 P82:S91 O80:O91 A98:A136 A213:W1048576">
    <cfRule type="cellIs" dxfId="1298" priority="1347" operator="equal">
      <formula>#DIV/0!</formula>
    </cfRule>
  </conditionalFormatting>
  <conditionalFormatting sqref="R10">
    <cfRule type="cellIs" dxfId="1297" priority="1345" operator="greaterThanOrEqual">
      <formula>1</formula>
    </cfRule>
    <cfRule type="expression" dxfId="1296" priority="1346">
      <formula>IF($R$10&lt;100,,)</formula>
    </cfRule>
  </conditionalFormatting>
  <conditionalFormatting sqref="R10:S10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295" priority="1343" operator="greaterThan">
      <formula>1</formula>
    </cfRule>
  </conditionalFormatting>
  <conditionalFormatting sqref="R10:S10">
    <cfRule type="cellIs" dxfId="1294" priority="1342" operator="greaterThan">
      <formula>1</formula>
    </cfRule>
  </conditionalFormatting>
  <conditionalFormatting sqref="Q4">
    <cfRule type="cellIs" dxfId="1293" priority="1341" operator="equal">
      <formula>#DIV/0!</formula>
    </cfRule>
  </conditionalFormatting>
  <conditionalFormatting sqref="Q4">
    <cfRule type="cellIs" dxfId="1292" priority="1340" operator="equal">
      <formula>#DIV/0!</formula>
    </cfRule>
  </conditionalFormatting>
  <conditionalFormatting sqref="Q4">
    <cfRule type="cellIs" dxfId="1291" priority="1339" operator="equal">
      <formula>#DIV/0!</formula>
    </cfRule>
  </conditionalFormatting>
  <conditionalFormatting sqref="I17:N20">
    <cfRule type="cellIs" dxfId="1290" priority="1338" operator="equal">
      <formula>#DIV/0!</formula>
    </cfRule>
  </conditionalFormatting>
  <conditionalFormatting sqref="I17:N20">
    <cfRule type="cellIs" dxfId="1289" priority="1337" operator="equal">
      <formula>#DIV/0!</formula>
    </cfRule>
  </conditionalFormatting>
  <conditionalFormatting sqref="I17:N20">
    <cfRule type="cellIs" dxfId="1288" priority="1336" operator="equal">
      <formula>#DIV/0!</formula>
    </cfRule>
  </conditionalFormatting>
  <conditionalFormatting sqref="I22:I25 M22:N25 J22:L24">
    <cfRule type="cellIs" dxfId="1287" priority="1335" operator="equal">
      <formula>#DIV/0!</formula>
    </cfRule>
  </conditionalFormatting>
  <conditionalFormatting sqref="I22:I25 M22:N25 J22:L24">
    <cfRule type="cellIs" dxfId="1286" priority="1334" operator="equal">
      <formula>#DIV/0!</formula>
    </cfRule>
  </conditionalFormatting>
  <conditionalFormatting sqref="I22:I25 M22:N25 J22:L24">
    <cfRule type="cellIs" dxfId="1285" priority="1333" operator="equal">
      <formula>#DIV/0!</formula>
    </cfRule>
  </conditionalFormatting>
  <conditionalFormatting sqref="U26">
    <cfRule type="cellIs" dxfId="1284" priority="1332" operator="equal">
      <formula>#DIV/0!</formula>
    </cfRule>
  </conditionalFormatting>
  <conditionalFormatting sqref="U26">
    <cfRule type="cellIs" dxfId="1283" priority="1331" operator="equal">
      <formula>#DIV/0!</formula>
    </cfRule>
  </conditionalFormatting>
  <conditionalFormatting sqref="U26">
    <cfRule type="cellIs" dxfId="1282" priority="1330" operator="equal">
      <formula>#DIV/0!</formula>
    </cfRule>
  </conditionalFormatting>
  <conditionalFormatting sqref="C30:C31">
    <cfRule type="cellIs" dxfId="1281" priority="1329" operator="equal">
      <formula>#DIV/0!</formula>
    </cfRule>
  </conditionalFormatting>
  <conditionalFormatting sqref="C30:C31">
    <cfRule type="cellIs" dxfId="1280" priority="1328" operator="equal">
      <formula>#DIV/0!</formula>
    </cfRule>
  </conditionalFormatting>
  <conditionalFormatting sqref="C30:C31">
    <cfRule type="cellIs" dxfId="1279" priority="1327" operator="equal">
      <formula>#DIV/0!</formula>
    </cfRule>
  </conditionalFormatting>
  <conditionalFormatting sqref="C30:C31">
    <cfRule type="cellIs" dxfId="1278" priority="1326" operator="equal">
      <formula>#DIV/0!</formula>
    </cfRule>
  </conditionalFormatting>
  <conditionalFormatting sqref="C30:C31">
    <cfRule type="cellIs" dxfId="1277" priority="1325" operator="equal">
      <formula>#DIV/0!</formula>
    </cfRule>
  </conditionalFormatting>
  <conditionalFormatting sqref="C31">
    <cfRule type="cellIs" dxfId="1276" priority="1324" operator="equal">
      <formula>#DIV/0!</formula>
    </cfRule>
  </conditionalFormatting>
  <conditionalFormatting sqref="C31">
    <cfRule type="cellIs" dxfId="1275" priority="1323" operator="equal">
      <formula>#DIV/0!</formula>
    </cfRule>
  </conditionalFormatting>
  <conditionalFormatting sqref="C31">
    <cfRule type="cellIs" dxfId="1274" priority="1322" operator="equal">
      <formula>#DIV/0!</formula>
    </cfRule>
  </conditionalFormatting>
  <conditionalFormatting sqref="C31">
    <cfRule type="cellIs" dxfId="1273" priority="1321" operator="equal">
      <formula>#DIV/0!</formula>
    </cfRule>
  </conditionalFormatting>
  <conditionalFormatting sqref="C31">
    <cfRule type="cellIs" dxfId="1272" priority="1320" operator="equal">
      <formula>#DIV/0!</formula>
    </cfRule>
  </conditionalFormatting>
  <conditionalFormatting sqref="A63:D63 V43:V45 I63:T63 U54:U63 V46:W63 W33:W43 U34:V41">
    <cfRule type="cellIs" dxfId="1271" priority="1319" operator="equal">
      <formula>#DIV/0!</formula>
    </cfRule>
  </conditionalFormatting>
  <conditionalFormatting sqref="V43:V45 V46:W62 U54:U62 W33:W43 U34:V41">
    <cfRule type="cellIs" dxfId="1270" priority="1318" operator="equal">
      <formula>#DIV/0!</formula>
    </cfRule>
  </conditionalFormatting>
  <conditionalFormatting sqref="I63:P63 A63:D63 Q49:R63 O62:P62 S51:S63 Q46:R46 P46:P47 S46:S47 S44 T46 S43:T43 O55:O61 T50:T63 P42:P44 Q42:R43 P49:P61 A7:A32 H29:N32 R35:R41 O32:Q41 H28:U28 V48:W63 G27:G29 H17:S27 W15:W16 R11:V12 N7:O7 M13:M14 I15:S16 U31:W31 V7:W10 U53:U63 V42:V47 W45:W47 U15:V26 R9:R10 Q7:Q11 U10 W11 U13:U14 R13:R14 H13:H16 I13:I14 K13:K14 V27:W30 U29:U30 O29:T31 B30:G32 W32:W43 R32:V32 S34:V41 B9:F29">
    <cfRule type="cellIs" dxfId="1269" priority="1317" operator="equal">
      <formula>#DIV/0!</formula>
    </cfRule>
  </conditionalFormatting>
  <conditionalFormatting sqref="R10:S10">
    <cfRule type="colorScale" priority="1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268" priority="1315" operator="greaterThan">
      <formula>1</formula>
    </cfRule>
  </conditionalFormatting>
  <conditionalFormatting sqref="R9:R10">
    <cfRule type="cellIs" dxfId="1267" priority="1313" operator="greaterThanOrEqual">
      <formula>1</formula>
    </cfRule>
    <cfRule type="expression" dxfId="1266" priority="1314">
      <formula>IF($R$10&lt;100,,)</formula>
    </cfRule>
  </conditionalFormatting>
  <conditionalFormatting sqref="R9:S9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P63 A63:D63 Q49:R63 O62:P62 S51:S63 Q46:R46 P46:P47 S46:S47 S44 T46 S43:T43 O55:O61 T50:T63 P42:P44 Q42:R43 P49:P61 A7:A32 G32:N32 R35:R41 O32:Q41 V48:W63 G27:G29 H17:S27 W15:W16 R11:V12 N7:O7 M13:M14 I15:S16 V7:W10 U53:U63 V42:V47 W45:W47 U15:V26 R9:R10 Q7:Q11 U10 W11 U13:U14 R13:R14 H13:H16 I13:I14 K13:K14 V27:W29 G30:W31 H28:U29 W32:W43 R32:V32 S34:V41 B9:F32">
    <cfRule type="cellIs" dxfId="1265" priority="1311" operator="equal">
      <formula>#DIV/0!</formula>
    </cfRule>
  </conditionalFormatting>
  <conditionalFormatting sqref="R10:S10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264" priority="1309" operator="greaterThan">
      <formula>1</formula>
    </cfRule>
  </conditionalFormatting>
  <conditionalFormatting sqref="R9:R10">
    <cfRule type="cellIs" dxfId="1263" priority="1307" operator="greaterThanOrEqual">
      <formula>1</formula>
    </cfRule>
    <cfRule type="expression" dxfId="1262" priority="1308">
      <formula>IF($R$10&lt;100,,)</formula>
    </cfRule>
  </conditionalFormatting>
  <conditionalFormatting sqref="R9:S9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P63 A63:D63 Q49:R63 O62:P62 S51:S63 Q46:R46 P46:P47 S46:S47 S44 T46 S43:T43 O55:O61 T50:T63 P42:P44 Q42:R43 P49:P61 A7:A32 G32:N32 R35:R41 O32:Q41 V48:W63 G27:G29 H17:S27 W15:W16 R11:V12 N7:O7 M13:M14 I15:S16 V7:W10 U53:U63 V42:V47 W45:W47 U15:V26 R9:R10 Q7:Q11 U10 W11 U13:U14 R13:R14 H13:H16 I13:I14 K13:K14 V27:W29 G30:W31 H28:U29 W32:W43 R32:V32 S34:V41 B9:F32">
    <cfRule type="cellIs" dxfId="1261" priority="1305" operator="equal">
      <formula>#DIV/0!</formula>
    </cfRule>
  </conditionalFormatting>
  <conditionalFormatting sqref="R10:S10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260" priority="1303" operator="greaterThan">
      <formula>1</formula>
    </cfRule>
  </conditionalFormatting>
  <conditionalFormatting sqref="R9:R10">
    <cfRule type="cellIs" dxfId="1259" priority="1301" operator="greaterThanOrEqual">
      <formula>1</formula>
    </cfRule>
    <cfRule type="expression" dxfId="1258" priority="1302">
      <formula>IF($R$10&lt;100,,)</formula>
    </cfRule>
  </conditionalFormatting>
  <conditionalFormatting sqref="R9:S9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D63 M82:N82 I63:O64 O65:W91 E64:H64 C64:D68 A63:A94 C69:L92 E65:L68 B64:B94 M92:W92 B96:B136 C93:W94 P63:Q63 K14 H29:U29 G28:G29 W7 O22:S27 U26:V26 I27:N27 I22:I25 J26:L26 M22:N26 J22:L24 V28:W29 W16 R12:V12 N7:O7 M14 I16:S21 C1:S1 W1 U16:V24 H17:H27 C30:W32 V8:W10 C29:F29 A29:B32 R10 Q11 Q8:Q9 U11:W11 L2 V6 Q3:Q6 I2:I6 A1:A5 B4:B5 B1:B2 U14 R14 H14:H15 I14 R63:W64 S96:W100 C96:R101 A98:A136 A213:W1048576">
    <cfRule type="cellIs" dxfId="1257" priority="1299" operator="equal">
      <formula>#DIV/0!</formula>
    </cfRule>
  </conditionalFormatting>
  <conditionalFormatting sqref="R10">
    <cfRule type="cellIs" dxfId="1256" priority="1297" operator="greaterThanOrEqual">
      <formula>1</formula>
    </cfRule>
    <cfRule type="expression" dxfId="1255" priority="1298">
      <formula>IF($R$10&lt;100,,)</formula>
    </cfRule>
  </conditionalFormatting>
  <conditionalFormatting sqref="R10:S10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254" priority="1295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O80:Q91 Q71:Q73 E65:L68 M66:N66 R63:W91 O65:O66 P65:P67 Q65:Q66 C32:W32 O71:O73 P71:P79 A29:B32 R10 Q11 Q8:Q9 U11:W11 L2 V6 Q3:Q6 I2:I6 A1:A5 B4:B5 B1:B2 U14 R14 H14:H15 I14 K14 W16 R12:V12 N7:O7 M14 I16:S17 C1:S1 W1 W7 V8:W10 C29:F29 S96:W100 C96:R101 A98:A136 A213:W1048576">
    <cfRule type="cellIs" dxfId="1253" priority="1294" operator="equal">
      <formula>#DIV/0!</formula>
    </cfRule>
  </conditionalFormatting>
  <conditionalFormatting sqref="R10">
    <cfRule type="cellIs" dxfId="1252" priority="1292" operator="greaterThanOrEqual">
      <formula>1</formula>
    </cfRule>
    <cfRule type="expression" dxfId="1251" priority="1293">
      <formula>IF($R$10&lt;100,,)</formula>
    </cfRule>
  </conditionalFormatting>
  <conditionalFormatting sqref="R10:S10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250" priority="1290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O80:Q91 Q71:Q73 E65:L68 M66:N66 R63:W91 O65:O66 P65:P67 Q65:Q66 C32:W32 O71:O73 P71:P79 A29:B32 R10 Q11 Q8:Q9 U11:W11 L2 V6 Q3:Q6 I2:I6 A1:A5 B4:B5 B1:B2 U14 R14 H14:H15 I14 K14 W16 R12:V12 N7:O7 M14 I16:S17 C1:S1 W1 W7 V8:W10 C29:F29 S96:W100 C96:R101 A98:A136 A213:W1048576">
    <cfRule type="cellIs" dxfId="1249" priority="1289" operator="equal">
      <formula>#DIV/0!</formula>
    </cfRule>
  </conditionalFormatting>
  <conditionalFormatting sqref="R10">
    <cfRule type="cellIs" dxfId="1248" priority="1287" operator="greaterThanOrEqual">
      <formula>1</formula>
    </cfRule>
    <cfRule type="expression" dxfId="1247" priority="1288">
      <formula>IF($R$10&lt;100,,)</formula>
    </cfRule>
  </conditionalFormatting>
  <conditionalFormatting sqref="R10:S10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246" priority="1285" operator="greaterThan">
      <formula>1</formula>
    </cfRule>
  </conditionalFormatting>
  <conditionalFormatting sqref="C30:C31">
    <cfRule type="cellIs" dxfId="1245" priority="1284" operator="equal">
      <formula>#DIV/0!</formula>
    </cfRule>
  </conditionalFormatting>
  <conditionalFormatting sqref="C30:C31">
    <cfRule type="cellIs" dxfId="1244" priority="1283" operator="equal">
      <formula>#DIV/0!</formula>
    </cfRule>
  </conditionalFormatting>
  <conditionalFormatting sqref="C31">
    <cfRule type="cellIs" dxfId="1243" priority="1282" operator="equal">
      <formula>#DIV/0!</formula>
    </cfRule>
  </conditionalFormatting>
  <conditionalFormatting sqref="C31">
    <cfRule type="cellIs" dxfId="1242" priority="1281" operator="equal">
      <formula>#DIV/0!</formula>
    </cfRule>
  </conditionalFormatting>
  <conditionalFormatting sqref="A63:D63 V43:V45 I63:T63 U54:U63 V46:W63 W33:W43 U34:V41">
    <cfRule type="cellIs" dxfId="1241" priority="1280" operator="equal">
      <formula>#DIV/0!</formula>
    </cfRule>
  </conditionalFormatting>
  <conditionalFormatting sqref="I63:P63 A63:D63 Q49:R63 O62:P62 S51:S63 Q46:R46 P46:P47 S46:S47 S44 T46 S43:T43 O55:O61 T50:T63 P42:P44 Q42:R43 P49:P61 A7:A32 H29:N32 R35:R41 O32:Q41 H28:U28 V48:W63 G27:G29 H17:S27 W15:W16 R11:V12 N7:O7 M13:M14 I15:S16 U31:W31 V7:W10 U53:U63 V42:V47 W45:W47 U15:V26 R9:R10 Q7:Q11 U10 W11 U13:U14 R13:R14 H13:H16 I13:I14 K13:K14 V27:W30 U29:U30 O29:T31 B30:G32 W32:W43 R32:V32 S34:V41 B9:F29">
    <cfRule type="cellIs" dxfId="1240" priority="1279" operator="equal">
      <formula>#DIV/0!</formula>
    </cfRule>
  </conditionalFormatting>
  <conditionalFormatting sqref="R10:S10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239" priority="1277" operator="greaterThan">
      <formula>1</formula>
    </cfRule>
  </conditionalFormatting>
  <conditionalFormatting sqref="R9:R10">
    <cfRule type="cellIs" dxfId="1238" priority="1275" operator="greaterThanOrEqual">
      <formula>1</formula>
    </cfRule>
    <cfRule type="expression" dxfId="1237" priority="1276">
      <formula>IF($R$10&lt;100,,)</formula>
    </cfRule>
  </conditionalFormatting>
  <conditionalFormatting sqref="R9:S9">
    <cfRule type="colorScale" priority="1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P63 A63:D63 Q49:R63 O62:P62 S51:S63 Q46:R46 P46:P47 S46:S47 S44 T46 S43:T43 O55:O61 T50:T63 P42:P44 Q42:R43 P49:P61 A7:A32 G32:N32 R35:R41 O32:Q41 V48:W63 G27:G29 H17:S27 W15:W16 R11:V12 N7:O7 M13:M14 I15:S16 V7:W10 U53:U63 V42:V47 W45:W47 U15:V26 R9:R10 Q7:Q11 U10 W11 U13:U14 R13:R14 H13:H16 I13:I14 K13:K14 V27:W29 G30:W31 H28:U29 W32:W43 R32:V32 S34:V41 B9:F32">
    <cfRule type="cellIs" dxfId="1236" priority="1273" operator="equal">
      <formula>#DIV/0!</formula>
    </cfRule>
  </conditionalFormatting>
  <conditionalFormatting sqref="R10:S10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235" priority="1271" operator="greaterThan">
      <formula>1</formula>
    </cfRule>
  </conditionalFormatting>
  <conditionalFormatting sqref="R9:R10">
    <cfRule type="cellIs" dxfId="1234" priority="1269" operator="greaterThanOrEqual">
      <formula>1</formula>
    </cfRule>
    <cfRule type="expression" dxfId="1233" priority="1270">
      <formula>IF($R$10&lt;100,,)</formula>
    </cfRule>
  </conditionalFormatting>
  <conditionalFormatting sqref="R9:S9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P63 A63:D63 Q49:R63 O62:P62 S51:S63 Q46:R46 P46:P47 S46:S47 S44 T46 S43:T43 O55:O61 T50:T63 P42:P44 Q42:R43 P49:P61 A7:A32 G32:N32 R35:R41 O32:Q41 V48:W63 G27:G29 H17:S27 W15:W16 R11:V12 N7:O7 M13:M14 I15:S16 V7:W10 U53:U63 V42:V47 W45:W47 U15:V26 R9:R10 Q7:Q11 U10 W11 U13:U14 R13:R14 H13:H16 I13:I14 K13:K14 V27:W29 G30:W31 H28:U29 W32:W43 R32:V32 S34:V41 B9:F32">
    <cfRule type="cellIs" dxfId="1232" priority="1267" operator="equal">
      <formula>#DIV/0!</formula>
    </cfRule>
  </conditionalFormatting>
  <conditionalFormatting sqref="R10:S10">
    <cfRule type="colorScale" priority="1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231" priority="1265" operator="greaterThan">
      <formula>1</formula>
    </cfRule>
  </conditionalFormatting>
  <conditionalFormatting sqref="R9:R10">
    <cfRule type="cellIs" dxfId="1230" priority="1263" operator="greaterThanOrEqual">
      <formula>1</formula>
    </cfRule>
    <cfRule type="expression" dxfId="1229" priority="1264">
      <formula>IF($R$10&lt;100,,)</formula>
    </cfRule>
  </conditionalFormatting>
  <conditionalFormatting sqref="R9:S9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D63 M82:N82 I63:O64 E64:H64 C64:D68 A63:A94 C69:L92 E65:L68 B64:B94 M92:W92 B96:B136 C93:W94 P63:Q63 I14 H29:U29 G28:G29 U26:V26 I27:N27 I22:I25 J26:L26 M22:N26 J22:L24 O22:S27 V28:W29 K14 W16 R12:V12 N7:O7 M14 I16:S21 C1:S1 W1 V8:W10 W7 U16:V24 C30:W32 H17:H27 C29:F29 A29:B32 R10 Q11 Q8:Q9 U11:W11 L2 V6 Q3:Q6 I2:I6 A1:A5 B4:B5 B1:B2 U14 R14 H14:H15 R63:W64 S96:W100 P65:S79 C96:R101 O65:O91 T65:W91 P82:S91 A98:A136 A213:W1048576">
    <cfRule type="cellIs" dxfId="1228" priority="1261" operator="equal">
      <formula>#DIV/0!</formula>
    </cfRule>
  </conditionalFormatting>
  <conditionalFormatting sqref="R10">
    <cfRule type="cellIs" dxfId="1227" priority="1259" operator="greaterThanOrEqual">
      <formula>1</formula>
    </cfRule>
    <cfRule type="expression" dxfId="1226" priority="1260">
      <formula>IF($R$10&lt;100,,)</formula>
    </cfRule>
  </conditionalFormatting>
  <conditionalFormatting sqref="R10:S10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225" priority="1257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Q71:Q73 E65:L68 M66:N66 R63:W64 O65:O66 P65:P67 Q65:Q66 C32:W32 O71:O73 P71:P79 A29:B32 R10 Q11 Q8:Q9 U11:W11 L2 V6 Q3:Q6 I2:I6 A1:A5 B4:B5 B1:B2 U14 R14 H14:H15 I14 K14 W16 R12:V12 N7:O7 M14 I16:S17 C1:S1 W1 W7 V8:W10 C29:F29 S96:W100 R65:S79 C96:R101 T65:W91 P82:S91 O80:O91 A98:A136 A213:W1048576">
    <cfRule type="cellIs" dxfId="1224" priority="1256" operator="equal">
      <formula>#DIV/0!</formula>
    </cfRule>
  </conditionalFormatting>
  <conditionalFormatting sqref="R10">
    <cfRule type="cellIs" dxfId="1223" priority="1254" operator="greaterThanOrEqual">
      <formula>1</formula>
    </cfRule>
    <cfRule type="expression" dxfId="1222" priority="1255">
      <formula>IF($R$10&lt;100,,)</formula>
    </cfRule>
  </conditionalFormatting>
  <conditionalFormatting sqref="R10:S10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221" priority="1252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Q71:Q73 E65:L68 M66:N66 R63:W64 O65:O66 P65:P67 Q65:Q66 C32:W32 O71:O73 P71:P79 A29:B32 R10 Q11 Q8:Q9 U11:W11 L2 V6 Q3:Q6 I2:I6 A1:A5 B4:B5 B1:B2 U14 R14 H14:H15 I14 K14 W16 R12:V12 N7:O7 M14 I16:S17 C1:S1 W1 W7 V8:W10 C29:F29 S96:W100 R65:S79 C96:R101 T65:W91 P82:S91 O80:O91 A98:A136 A213:W1048576">
    <cfRule type="cellIs" dxfId="1220" priority="1251" operator="equal">
      <formula>#DIV/0!</formula>
    </cfRule>
  </conditionalFormatting>
  <conditionalFormatting sqref="R10">
    <cfRule type="cellIs" dxfId="1219" priority="1249" operator="greaterThanOrEqual">
      <formula>1</formula>
    </cfRule>
    <cfRule type="expression" dxfId="1218" priority="1250">
      <formula>IF($R$10&lt;100,,)</formula>
    </cfRule>
  </conditionalFormatting>
  <conditionalFormatting sqref="R10:S10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217" priority="1247" operator="greaterThan">
      <formula>1</formula>
    </cfRule>
  </conditionalFormatting>
  <conditionalFormatting sqref="B63:D63 M82:N82 I63:O64 E64:H64 C64:D68 A63:A94 C69:L92 E65:L68 B64:B94 M92:W92 B96:B136 R63:W64 C93:W94 P63:Q63 H29:U29 G28:G29 O22:S27 U26:V26 I27:N27 I22:I25 J26:L26 M22:N26 E30:W31 J22:L24 V28:W29 W16 R12:V12 N7:O7 M14 I16:S21 C1:S1 W1 W7 V8:W10 U16:V24 C32:W32 H17:H27 C29:F29 A29:B32 R10 Q11 Q8:Q9 U11:W11 L2 V6 Q3:Q6 I2:I6 A1:A5 B4:B5 B1:B2 U14 R14 H14:H15 I14 K14 S96:W100 P65:S79 C96:R101 O65:O91 T65:W91 P82:S91 A98:A136 A213:W1048576">
    <cfRule type="cellIs" dxfId="1216" priority="1246" operator="equal">
      <formula>#DIV/0!</formula>
    </cfRule>
  </conditionalFormatting>
  <conditionalFormatting sqref="R10">
    <cfRule type="cellIs" dxfId="1215" priority="1244" operator="greaterThanOrEqual">
      <formula>1</formula>
    </cfRule>
    <cfRule type="expression" dxfId="1214" priority="1245">
      <formula>IF($R$10&lt;100,,)</formula>
    </cfRule>
  </conditionalFormatting>
  <conditionalFormatting sqref="R10:S10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213" priority="1242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Q71:Q73 E65:L68 M66:N66 R63:W64 O65:O66 P65:P67 Q65:Q66 C32:W32 O71:O73 P71:P79 A29:B32 R10 Q11 Q8:Q9 U11:W11 L2 V6 Q3:Q6 I2:I6 A1:A5 B4:B5 B1:B2 U14 R14 H14:H15 I14 K14 W16 R12:V12 N7:O7 M14 I16:S17 C1:S1 W1 W7 V8:W10 C29:F29 S96:W100 R65:S79 C96:R101 T65:W91 P82:S91 O80:O91 A98:A136 A213:W1048576">
    <cfRule type="cellIs" dxfId="1212" priority="1241" operator="equal">
      <formula>#DIV/0!</formula>
    </cfRule>
  </conditionalFormatting>
  <conditionalFormatting sqref="R10">
    <cfRule type="cellIs" dxfId="1211" priority="1239" operator="greaterThanOrEqual">
      <formula>1</formula>
    </cfRule>
    <cfRule type="expression" dxfId="1210" priority="1240">
      <formula>IF($R$10&lt;100,,)</formula>
    </cfRule>
  </conditionalFormatting>
  <conditionalFormatting sqref="R10:S10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209" priority="1237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Q71:Q73 E65:L68 M66:N66 R63:W64 O65:O66 P65:P67 Q65:Q66 C32:W32 O71:O73 P71:P79 A29:B32 R10 Q11 Q8:Q9 U11:W11 L2 V6 Q3:Q6 I2:I6 A1:A5 B4:B5 B1:B2 U14 R14 H14:H15 I14 K14 W16 R12:V12 N7:O7 M14 I16:S17 C1:S1 W1 W7 V8:W10 C29:F29 S96:W100 R65:S79 C96:R101 T65:W91 P82:S91 O80:O91 A98:A136 A213:W1048576">
    <cfRule type="cellIs" dxfId="1208" priority="1236" operator="equal">
      <formula>#DIV/0!</formula>
    </cfRule>
  </conditionalFormatting>
  <conditionalFormatting sqref="R10">
    <cfRule type="cellIs" dxfId="1207" priority="1234" operator="greaterThanOrEqual">
      <formula>1</formula>
    </cfRule>
    <cfRule type="expression" dxfId="1206" priority="1235">
      <formula>IF($R$10&lt;100,,)</formula>
    </cfRule>
  </conditionalFormatting>
  <conditionalFormatting sqref="R10:S10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205" priority="1232" operator="greaterThan">
      <formula>1</formula>
    </cfRule>
  </conditionalFormatting>
  <conditionalFormatting sqref="R10:S10">
    <cfRule type="cellIs" dxfId="1204" priority="1231" operator="greaterThan">
      <formula>1</formula>
    </cfRule>
  </conditionalFormatting>
  <conditionalFormatting sqref="Q4">
    <cfRule type="cellIs" dxfId="1203" priority="1230" operator="equal">
      <formula>#DIV/0!</formula>
    </cfRule>
  </conditionalFormatting>
  <conditionalFormatting sqref="Q4">
    <cfRule type="cellIs" dxfId="1202" priority="1229" operator="equal">
      <formula>#DIV/0!</formula>
    </cfRule>
  </conditionalFormatting>
  <conditionalFormatting sqref="Q4">
    <cfRule type="cellIs" dxfId="1201" priority="1228" operator="equal">
      <formula>#DIV/0!</formula>
    </cfRule>
  </conditionalFormatting>
  <conditionalFormatting sqref="I17:N20">
    <cfRule type="cellIs" dxfId="1200" priority="1227" operator="equal">
      <formula>#DIV/0!</formula>
    </cfRule>
  </conditionalFormatting>
  <conditionalFormatting sqref="I17:N20">
    <cfRule type="cellIs" dxfId="1199" priority="1226" operator="equal">
      <formula>#DIV/0!</formula>
    </cfRule>
  </conditionalFormatting>
  <conditionalFormatting sqref="I17:N20">
    <cfRule type="cellIs" dxfId="1198" priority="1225" operator="equal">
      <formula>#DIV/0!</formula>
    </cfRule>
  </conditionalFormatting>
  <conditionalFormatting sqref="I22:I25 M22:N25 J22:L24">
    <cfRule type="cellIs" dxfId="1197" priority="1224" operator="equal">
      <formula>#DIV/0!</formula>
    </cfRule>
  </conditionalFormatting>
  <conditionalFormatting sqref="I22:I25 M22:N25 J22:L24">
    <cfRule type="cellIs" dxfId="1196" priority="1223" operator="equal">
      <formula>#DIV/0!</formula>
    </cfRule>
  </conditionalFormatting>
  <conditionalFormatting sqref="I22:I25 M22:N25 J22:L24">
    <cfRule type="cellIs" dxfId="1195" priority="1222" operator="equal">
      <formula>#DIV/0!</formula>
    </cfRule>
  </conditionalFormatting>
  <conditionalFormatting sqref="U26">
    <cfRule type="cellIs" dxfId="1194" priority="1221" operator="equal">
      <formula>#DIV/0!</formula>
    </cfRule>
  </conditionalFormatting>
  <conditionalFormatting sqref="U26">
    <cfRule type="cellIs" dxfId="1193" priority="1220" operator="equal">
      <formula>#DIV/0!</formula>
    </cfRule>
  </conditionalFormatting>
  <conditionalFormatting sqref="U26">
    <cfRule type="cellIs" dxfId="1192" priority="1219" operator="equal">
      <formula>#DIV/0!</formula>
    </cfRule>
  </conditionalFormatting>
  <conditionalFormatting sqref="C30:C31">
    <cfRule type="cellIs" dxfId="1191" priority="1218" operator="equal">
      <formula>#DIV/0!</formula>
    </cfRule>
  </conditionalFormatting>
  <conditionalFormatting sqref="C30:C31">
    <cfRule type="cellIs" dxfId="1190" priority="1217" operator="equal">
      <formula>#DIV/0!</formula>
    </cfRule>
  </conditionalFormatting>
  <conditionalFormatting sqref="C30:C31">
    <cfRule type="cellIs" dxfId="1189" priority="1216" operator="equal">
      <formula>#DIV/0!</formula>
    </cfRule>
  </conditionalFormatting>
  <conditionalFormatting sqref="C30:C31">
    <cfRule type="cellIs" dxfId="1188" priority="1215" operator="equal">
      <formula>#DIV/0!</formula>
    </cfRule>
  </conditionalFormatting>
  <conditionalFormatting sqref="C30:C31">
    <cfRule type="cellIs" dxfId="1187" priority="1214" operator="equal">
      <formula>#DIV/0!</formula>
    </cfRule>
  </conditionalFormatting>
  <conditionalFormatting sqref="C31">
    <cfRule type="cellIs" dxfId="1186" priority="1213" operator="equal">
      <formula>#DIV/0!</formula>
    </cfRule>
  </conditionalFormatting>
  <conditionalFormatting sqref="C31">
    <cfRule type="cellIs" dxfId="1185" priority="1212" operator="equal">
      <formula>#DIV/0!</formula>
    </cfRule>
  </conditionalFormatting>
  <conditionalFormatting sqref="C31">
    <cfRule type="cellIs" dxfId="1184" priority="1211" operator="equal">
      <formula>#DIV/0!</formula>
    </cfRule>
  </conditionalFormatting>
  <conditionalFormatting sqref="C31">
    <cfRule type="cellIs" dxfId="1183" priority="1210" operator="equal">
      <formula>#DIV/0!</formula>
    </cfRule>
  </conditionalFormatting>
  <conditionalFormatting sqref="C31">
    <cfRule type="cellIs" dxfId="1182" priority="1209" operator="equal">
      <formula>#DIV/0!</formula>
    </cfRule>
  </conditionalFormatting>
  <conditionalFormatting sqref="A63:D63 V43:V45 I63:T63 U54:U63 V46:W63 W33:W43 U34:V41">
    <cfRule type="cellIs" dxfId="1181" priority="1208" operator="equal">
      <formula>#DIV/0!</formula>
    </cfRule>
  </conditionalFormatting>
  <conditionalFormatting sqref="V43:V45 V46:W62 U54:U62 W33:W43 U34:V41">
    <cfRule type="cellIs" dxfId="1180" priority="1207" operator="equal">
      <formula>#DIV/0!</formula>
    </cfRule>
  </conditionalFormatting>
  <conditionalFormatting sqref="I63:P63 A63:D63 Q49:R63 O62:P62 S51:S63 Q46:R46 P46:P47 S46:S47 S44 T46 S43:T43 O55:O61 T50:T63 P42:P44 Q42:R43 P49:P61 A7:A32 H29:N32 R35:R41 O32:Q41 H28:U28 V48:W63 G27:G29 H17:S27 W15:W16 R11:V12 N7:O7 M13:M14 I15:S16 U31:W31 V7:W10 U53:U63 V42:V47 W45:W47 U15:V26 R9:R10 Q7:Q11 U10 W11 U13:U14 R13:R14 H13:H16 I13:I14 K13:K14 V27:W30 U29:U30 O29:T31 B30:G32 W32:W43 R32:V32 S34:V41 B9:F29">
    <cfRule type="cellIs" dxfId="1179" priority="1206" operator="equal">
      <formula>#DIV/0!</formula>
    </cfRule>
  </conditionalFormatting>
  <conditionalFormatting sqref="R10:S10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178" priority="1204" operator="greaterThan">
      <formula>1</formula>
    </cfRule>
  </conditionalFormatting>
  <conditionalFormatting sqref="R9:R10">
    <cfRule type="cellIs" dxfId="1177" priority="1202" operator="greaterThanOrEqual">
      <formula>1</formula>
    </cfRule>
    <cfRule type="expression" dxfId="1176" priority="1203">
      <formula>IF($R$10&lt;100,,)</formula>
    </cfRule>
  </conditionalFormatting>
  <conditionalFormatting sqref="R9:S9">
    <cfRule type="colorScale" priority="1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P63 A63:D63 Q49:R63 O62:P62 S51:S63 Q46:R46 P46:P47 S46:S47 S44 T46 S43:T43 O55:O61 T50:T63 P42:P44 Q42:R43 P49:P61 A7:A32 G32:N32 R35:R41 O32:Q41 V48:W63 G27:G29 H17:S27 W15:W16 R11:V12 N7:O7 M13:M14 I15:S16 V7:W10 U53:U63 V42:V47 W45:W47 U15:V26 R9:R10 Q7:Q11 U10 W11 U13:U14 R13:R14 H13:H16 I13:I14 K13:K14 V27:W29 G30:W31 H28:U29 W32:W43 R32:V32 S34:V41 B9:F32">
    <cfRule type="cellIs" dxfId="1175" priority="1200" operator="equal">
      <formula>#DIV/0!</formula>
    </cfRule>
  </conditionalFormatting>
  <conditionalFormatting sqref="R10:S10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174" priority="1198" operator="greaterThan">
      <formula>1</formula>
    </cfRule>
  </conditionalFormatting>
  <conditionalFormatting sqref="R9:R10">
    <cfRule type="cellIs" dxfId="1173" priority="1196" operator="greaterThanOrEqual">
      <formula>1</formula>
    </cfRule>
    <cfRule type="expression" dxfId="1172" priority="1197">
      <formula>IF($R$10&lt;100,,)</formula>
    </cfRule>
  </conditionalFormatting>
  <conditionalFormatting sqref="R9:S9">
    <cfRule type="colorScale" priority="1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P63 A63:D63 Q49:R63 O62:P62 S51:S63 Q46:R46 P46:P47 S46:S47 S44 T46 S43:T43 O55:O61 T50:T63 P42:P44 Q42:R43 P49:P61 A7:A32 G32:N32 R35:R41 O32:Q41 V48:W63 G27:G29 H17:S27 W15:W16 R11:V12 N7:O7 M13:M14 I15:S16 V7:W10 U53:U63 V42:V47 W45:W47 U15:V26 R9:R10 Q7:Q11 U10 W11 U13:U14 R13:R14 H13:H16 I13:I14 K13:K14 V27:W29 G30:W31 H28:U29 W32:W43 R32:V32 S34:V41 B9:F32">
    <cfRule type="cellIs" dxfId="1171" priority="1194" operator="equal">
      <formula>#DIV/0!</formula>
    </cfRule>
  </conditionalFormatting>
  <conditionalFormatting sqref="R10:S10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170" priority="1192" operator="greaterThan">
      <formula>1</formula>
    </cfRule>
  </conditionalFormatting>
  <conditionalFormatting sqref="R9:R10">
    <cfRule type="cellIs" dxfId="1169" priority="1190" operator="greaterThanOrEqual">
      <formula>1</formula>
    </cfRule>
    <cfRule type="expression" dxfId="1168" priority="1191">
      <formula>IF($R$10&lt;100,,)</formula>
    </cfRule>
  </conditionalFormatting>
  <conditionalFormatting sqref="R9:S9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D63 M82:N82 I63:O64 E64:H64 C64:D68 A63:A94 C69:L92 E65:L68 B64:B94 M92:W92 B96:B136 C93:W94 P63:Q63 I14 H29:U29 G28:G29 U26:V26 I27:N27 I22:I25 J26:L26 M22:N26 J22:L24 O22:S27 V28:W29 K14 W16 R12:V12 N7:O7 M14 I16:S21 C1:S1 W1 V8:W10 W7 U16:V24 C30:W32 H17:H27 C29:F29 A29:B32 R10 Q11 Q8:Q9 U11:W11 L2 V6 Q3:Q6 I2:I6 A1:A5 B4:B5 B1:B2 U14 R14 H14:H15 R63:W64 S96:W100 P65:S79 C96:R101 O65:O91 T65:W91 P82:S91 A98:A136 A213:W1048576">
    <cfRule type="cellIs" dxfId="1167" priority="1188" operator="equal">
      <formula>#DIV/0!</formula>
    </cfRule>
  </conditionalFormatting>
  <conditionalFormatting sqref="R10">
    <cfRule type="cellIs" dxfId="1166" priority="1186" operator="greaterThanOrEqual">
      <formula>1</formula>
    </cfRule>
    <cfRule type="expression" dxfId="1165" priority="1187">
      <formula>IF($R$10&lt;100,,)</formula>
    </cfRule>
  </conditionalFormatting>
  <conditionalFormatting sqref="R10:S10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164" priority="1184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Q71:Q73 E65:L68 M66:N66 R63:W64 O65:O66 P65:P67 Q65:Q66 C32:W32 O71:O73 P71:P79 A29:B32 R10 Q11 Q8:Q9 U11:W11 L2 V6 Q3:Q6 I2:I6 A1:A5 B4:B5 B1:B2 U14 R14 H14:H15 I14 K14 W16 R12:V12 N7:O7 M14 I16:S17 C1:S1 W1 W7 V8:W10 C29:F29 S96:W100 R65:S79 C96:R101 T65:W91 P82:S91 O80:O91 A98:A136 A213:W1048576">
    <cfRule type="cellIs" dxfId="1163" priority="1183" operator="equal">
      <formula>#DIV/0!</formula>
    </cfRule>
  </conditionalFormatting>
  <conditionalFormatting sqref="R10">
    <cfRule type="cellIs" dxfId="1162" priority="1181" operator="greaterThanOrEqual">
      <formula>1</formula>
    </cfRule>
    <cfRule type="expression" dxfId="1161" priority="1182">
      <formula>IF($R$10&lt;100,,)</formula>
    </cfRule>
  </conditionalFormatting>
  <conditionalFormatting sqref="R10:S10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160" priority="1179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Q71:Q73 E65:L68 M66:N66 R63:W64 O65:O66 P65:P67 Q65:Q66 C32:W32 O71:O73 P71:P79 A29:B32 R10 Q11 Q8:Q9 U11:W11 L2 V6 Q3:Q6 I2:I6 A1:A5 B4:B5 B1:B2 U14 R14 H14:H15 I14 K14 W16 R12:V12 N7:O7 M14 I16:S17 C1:S1 W1 W7 V8:W10 C29:F29 S96:W100 R65:S79 C96:R101 T65:W91 P82:S91 O80:O91 A98:A136 A213:W1048576">
    <cfRule type="cellIs" dxfId="1159" priority="1178" operator="equal">
      <formula>#DIV/0!</formula>
    </cfRule>
  </conditionalFormatting>
  <conditionalFormatting sqref="R10">
    <cfRule type="cellIs" dxfId="1158" priority="1176" operator="greaterThanOrEqual">
      <formula>1</formula>
    </cfRule>
    <cfRule type="expression" dxfId="1157" priority="1177">
      <formula>IF($R$10&lt;100,,)</formula>
    </cfRule>
  </conditionalFormatting>
  <conditionalFormatting sqref="R10:S10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156" priority="1174" operator="greaterThan">
      <formula>1</formula>
    </cfRule>
  </conditionalFormatting>
  <conditionalFormatting sqref="B63:D63 M82:N82 I63:O64 E64:H64 C64:D68 A63:A94 C69:L92 E65:L68 B64:B94 M92:W92 B96:B136 R63:W64 C93:W94 P63:Q63 H29:U29 G28:G29 O22:S27 U26:V26 I27:N27 I22:I25 J26:L26 M22:N26 E30:W31 J22:L24 V28:W29 W16 R12:V12 N7:O7 M14 I16:S21 C1:S1 W1 W7 V8:W10 U16:V24 C32:W32 H17:H27 C29:F29 A29:B32 R10 Q11 Q8:Q9 U11:W11 L2 V6 Q3:Q6 I2:I6 A1:A5 B4:B5 B1:B2 U14 R14 H14:H15 I14 K14 S96:W100 P65:S79 C96:R101 O65:O91 T65:W91 P82:S91 A98:A136 A213:W1048576">
    <cfRule type="cellIs" dxfId="1155" priority="1173" operator="equal">
      <formula>#DIV/0!</formula>
    </cfRule>
  </conditionalFormatting>
  <conditionalFormatting sqref="R10">
    <cfRule type="cellIs" dxfId="1154" priority="1171" operator="greaterThanOrEqual">
      <formula>1</formula>
    </cfRule>
    <cfRule type="expression" dxfId="1153" priority="1172">
      <formula>IF($R$10&lt;100,,)</formula>
    </cfRule>
  </conditionalFormatting>
  <conditionalFormatting sqref="R10:S10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152" priority="1169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Q71:Q73 E65:L68 M66:N66 R63:W64 O65:O66 P65:P67 Q65:Q66 C32:W32 O71:O73 P71:P79 A29:B32 R10 Q11 Q8:Q9 U11:W11 L2 V6 Q3:Q6 I2:I6 A1:A5 B4:B5 B1:B2 U14 R14 H14:H15 I14 K14 W16 R12:V12 N7:O7 M14 I16:S17 C1:S1 W1 W7 V8:W10 C29:F29 S96:W100 R65:S79 C96:R101 T65:W91 P82:S91 O80:O91 A98:A136 A213:W1048576">
    <cfRule type="cellIs" dxfId="1151" priority="1168" operator="equal">
      <formula>#DIV/0!</formula>
    </cfRule>
  </conditionalFormatting>
  <conditionalFormatting sqref="R10">
    <cfRule type="cellIs" dxfId="1150" priority="1166" operator="greaterThanOrEqual">
      <formula>1</formula>
    </cfRule>
    <cfRule type="expression" dxfId="1149" priority="1167">
      <formula>IF($R$10&lt;100,,)</formula>
    </cfRule>
  </conditionalFormatting>
  <conditionalFormatting sqref="R10:S10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148" priority="1164" operator="greaterThan">
      <formula>1</formula>
    </cfRule>
  </conditionalFormatting>
  <conditionalFormatting sqref="H18:S21 B63:D63 M82:N82 I63:O64 E64:H64 C64:D68 A63:A94 C69:L92 B64:B94 M92:W92 B96:B136 C93:W94 P63:Q63 H29:U29 G28:G29 O22:S27 U26:V26 I27:N27 I22:I25 J26:L26 M22:N26 E30:W31 J22:L24 V28:W29 U16:V24 H17 H22:H27 Q71:Q73 E65:L68 M66:N66 R63:W64 O65:O66 P65:P67 Q65:Q66 C32:W32 O71:O73 P71:P79 A29:B32 R10 Q11 Q8:Q9 U11:W11 L2 V6 Q3:Q6 I2:I6 A1:A5 B4:B5 B1:B2 U14 R14 H14:H15 I14 K14 W16 R12:V12 N7:O7 M14 I16:S17 C1:S1 W1 W7 V8:W10 C29:F29 S96:W100 R65:S79 C96:R101 T65:W91 P82:S91 O80:O91 A98:A136 A213:W1048576">
    <cfRule type="cellIs" dxfId="1147" priority="1163" operator="equal">
      <formula>#DIV/0!</formula>
    </cfRule>
  </conditionalFormatting>
  <conditionalFormatting sqref="R10">
    <cfRule type="cellIs" dxfId="1146" priority="1161" operator="greaterThanOrEqual">
      <formula>1</formula>
    </cfRule>
    <cfRule type="expression" dxfId="1145" priority="1162">
      <formula>IF($R$10&lt;100,,)</formula>
    </cfRule>
  </conditionalFormatting>
  <conditionalFormatting sqref="R10:S10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144" priority="1159" operator="greaterThan">
      <formula>1</formula>
    </cfRule>
  </conditionalFormatting>
  <conditionalFormatting sqref="R10:S10">
    <cfRule type="cellIs" dxfId="1143" priority="1158" operator="greaterThan">
      <formula>1</formula>
    </cfRule>
  </conditionalFormatting>
  <conditionalFormatting sqref="Q4">
    <cfRule type="cellIs" dxfId="1142" priority="1157" operator="equal">
      <formula>#DIV/0!</formula>
    </cfRule>
  </conditionalFormatting>
  <conditionalFormatting sqref="Q4">
    <cfRule type="cellIs" dxfId="1141" priority="1156" operator="equal">
      <formula>#DIV/0!</formula>
    </cfRule>
  </conditionalFormatting>
  <conditionalFormatting sqref="Q4">
    <cfRule type="cellIs" dxfId="1140" priority="1155" operator="equal">
      <formula>#DIV/0!</formula>
    </cfRule>
  </conditionalFormatting>
  <conditionalFormatting sqref="I17:N20">
    <cfRule type="cellIs" dxfId="1139" priority="1154" operator="equal">
      <formula>#DIV/0!</formula>
    </cfRule>
  </conditionalFormatting>
  <conditionalFormatting sqref="I17:N20">
    <cfRule type="cellIs" dxfId="1138" priority="1153" operator="equal">
      <formula>#DIV/0!</formula>
    </cfRule>
  </conditionalFormatting>
  <conditionalFormatting sqref="I17:N20">
    <cfRule type="cellIs" dxfId="1137" priority="1152" operator="equal">
      <formula>#DIV/0!</formula>
    </cfRule>
  </conditionalFormatting>
  <conditionalFormatting sqref="I22:I25 M22:N25 J22:L24">
    <cfRule type="cellIs" dxfId="1136" priority="1151" operator="equal">
      <formula>#DIV/0!</formula>
    </cfRule>
  </conditionalFormatting>
  <conditionalFormatting sqref="I22:I25 M22:N25 J22:L24">
    <cfRule type="cellIs" dxfId="1135" priority="1150" operator="equal">
      <formula>#DIV/0!</formula>
    </cfRule>
  </conditionalFormatting>
  <conditionalFormatting sqref="I22:I25 M22:N25 J22:L24">
    <cfRule type="cellIs" dxfId="1134" priority="1149" operator="equal">
      <formula>#DIV/0!</formula>
    </cfRule>
  </conditionalFormatting>
  <conditionalFormatting sqref="U26">
    <cfRule type="cellIs" dxfId="1133" priority="1148" operator="equal">
      <formula>#DIV/0!</formula>
    </cfRule>
  </conditionalFormatting>
  <conditionalFormatting sqref="U26">
    <cfRule type="cellIs" dxfId="1132" priority="1147" operator="equal">
      <formula>#DIV/0!</formula>
    </cfRule>
  </conditionalFormatting>
  <conditionalFormatting sqref="U26">
    <cfRule type="cellIs" dxfId="1131" priority="1146" operator="equal">
      <formula>#DIV/0!</formula>
    </cfRule>
  </conditionalFormatting>
  <conditionalFormatting sqref="C30:C31">
    <cfRule type="cellIs" dxfId="1130" priority="1145" operator="equal">
      <formula>#DIV/0!</formula>
    </cfRule>
  </conditionalFormatting>
  <conditionalFormatting sqref="C30:C31">
    <cfRule type="cellIs" dxfId="1129" priority="1144" operator="equal">
      <formula>#DIV/0!</formula>
    </cfRule>
  </conditionalFormatting>
  <conditionalFormatting sqref="C30:C31">
    <cfRule type="cellIs" dxfId="1128" priority="1143" operator="equal">
      <formula>#DIV/0!</formula>
    </cfRule>
  </conditionalFormatting>
  <conditionalFormatting sqref="C30:C31">
    <cfRule type="cellIs" dxfId="1127" priority="1142" operator="equal">
      <formula>#DIV/0!</formula>
    </cfRule>
  </conditionalFormatting>
  <conditionalFormatting sqref="C30:C31">
    <cfRule type="cellIs" dxfId="1126" priority="1141" operator="equal">
      <formula>#DIV/0!</formula>
    </cfRule>
  </conditionalFormatting>
  <conditionalFormatting sqref="C31">
    <cfRule type="cellIs" dxfId="1125" priority="1140" operator="equal">
      <formula>#DIV/0!</formula>
    </cfRule>
  </conditionalFormatting>
  <conditionalFormatting sqref="C31">
    <cfRule type="cellIs" dxfId="1124" priority="1139" operator="equal">
      <formula>#DIV/0!</formula>
    </cfRule>
  </conditionalFormatting>
  <conditionalFormatting sqref="C31">
    <cfRule type="cellIs" dxfId="1123" priority="1138" operator="equal">
      <formula>#DIV/0!</formula>
    </cfRule>
  </conditionalFormatting>
  <conditionalFormatting sqref="C31">
    <cfRule type="cellIs" dxfId="1122" priority="1137" operator="equal">
      <formula>#DIV/0!</formula>
    </cfRule>
  </conditionalFormatting>
  <conditionalFormatting sqref="C31">
    <cfRule type="cellIs" dxfId="1121" priority="1136" operator="equal">
      <formula>#DIV/0!</formula>
    </cfRule>
  </conditionalFormatting>
  <conditionalFormatting sqref="A63:D63 V43:V45 I63:T63 U54:U63 V46:W63 W33:W43 U34:V41">
    <cfRule type="cellIs" dxfId="1120" priority="1135" operator="equal">
      <formula>#DIV/0!</formula>
    </cfRule>
  </conditionalFormatting>
  <conditionalFormatting sqref="V43:V45 V46:W62 U54:U62 W33:W43 U34:V41">
    <cfRule type="cellIs" dxfId="1119" priority="1134" operator="equal">
      <formula>#DIV/0!</formula>
    </cfRule>
  </conditionalFormatting>
  <conditionalFormatting sqref="I63:P63 A63:D63 Q49:R63 O62:P62 S51:S63 Q46:R46 P46:P47 S46:S47 S44 T46 S43:T43 O55:O61 T50:T63 P42:P44 Q42:R43 P49:P61 A7:A32 H29:N32 R35:R41 O32:Q41 H28:U28 V48:W63 G27:G29 H17:S27 W15:W16 R11:V12 N7:O7 M13:M14 I15:S16 U31:W31 V7:W10 U53:U63 V42:V47 W45:W47 U15:V26 R9:R10 Q7:Q11 U10 W11 U13:U14 R13:R14 H13:H16 I13:I14 K13:K14 V27:W30 U29:U30 O29:T31 B30:G32 W32:W43 R32:V32 S34:V41 B9:F29">
    <cfRule type="cellIs" dxfId="1118" priority="1133" operator="equal">
      <formula>#DIV/0!</formula>
    </cfRule>
  </conditionalFormatting>
  <conditionalFormatting sqref="R10:S10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117" priority="1131" operator="greaterThan">
      <formula>1</formula>
    </cfRule>
  </conditionalFormatting>
  <conditionalFormatting sqref="R9:R10">
    <cfRule type="cellIs" dxfId="1116" priority="1129" operator="greaterThanOrEqual">
      <formula>1</formula>
    </cfRule>
    <cfRule type="expression" dxfId="1115" priority="1130">
      <formula>IF($R$10&lt;100,,)</formula>
    </cfRule>
  </conditionalFormatting>
  <conditionalFormatting sqref="R9:S9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P63 A63:D63 Q49:R63 O62:P62 S51:S63 Q46:R46 P46:P47 S46:S47 S44 T46 S43:T43 O55:O61 T50:T63 P42:P44 Q42:R43 P49:P61 A7:A32 G32:N32 R35:R41 O32:Q41 V48:W63 G27:G29 H17:S27 W15:W16 R11:V12 N7:O7 M13:M14 I15:S16 V7:W10 U53:U63 V42:V47 W45:W47 U15:V26 R9:R10 Q7:Q11 U10 W11 U13:U14 R13:R14 H13:H16 I13:I14 K13:K14 V27:W29 G30:W31 H28:U29 W32:W43 R32:V32 S34:V41 B9:F32">
    <cfRule type="cellIs" dxfId="1114" priority="1127" operator="equal">
      <formula>#DIV/0!</formula>
    </cfRule>
  </conditionalFormatting>
  <conditionalFormatting sqref="R10:S10">
    <cfRule type="colorScale" priority="1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113" priority="1125" operator="greaterThan">
      <formula>1</formula>
    </cfRule>
  </conditionalFormatting>
  <conditionalFormatting sqref="R9:R10">
    <cfRule type="cellIs" dxfId="1112" priority="1123" operator="greaterThanOrEqual">
      <formula>1</formula>
    </cfRule>
    <cfRule type="expression" dxfId="1111" priority="1124">
      <formula>IF($R$10&lt;100,,)</formula>
    </cfRule>
  </conditionalFormatting>
  <conditionalFormatting sqref="R9:S9">
    <cfRule type="colorScale" priority="1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:P63 A63:D63 Q49:R63 O62:P62 S51:S63 Q46:R46 P46:P47 S46:S47 S44 T46 S43:T43 O55:O61 T50:T63 P42:P44 Q42:R43 P49:P61 A7:A32 G32:N32 R35:R41 O32:Q41 V48:W63 G27:G29 H17:S27 W15:W16 R11:V12 N7:O7 M13:M14 I15:S16 V7:W10 U53:U63 V42:V47 W45:W47 U15:V26 R9:R10 Q7:Q11 U10 W11 U13:U14 R13:R14 H13:H16 I13:I14 K13:K14 V27:W29 G30:W31 H28:U29 W32:W43 R32:V32 S34:V41 B9:F32">
    <cfRule type="cellIs" dxfId="1110" priority="1121" operator="equal">
      <formula>#DIV/0!</formula>
    </cfRule>
  </conditionalFormatting>
  <conditionalFormatting sqref="R10:S10">
    <cfRule type="colorScale" priority="1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1109" priority="1119" operator="greaterThan">
      <formula>1</formula>
    </cfRule>
  </conditionalFormatting>
  <conditionalFormatting sqref="R9:R10">
    <cfRule type="cellIs" dxfId="1108" priority="1117" operator="greaterThanOrEqual">
      <formula>1</formula>
    </cfRule>
    <cfRule type="expression" dxfId="1107" priority="1118">
      <formula>IF($R$10&lt;100,,)</formula>
    </cfRule>
  </conditionalFormatting>
  <conditionalFormatting sqref="R9:S9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:F212 A139:B212 C139:F159 G139:XFD212">
    <cfRule type="cellIs" dxfId="1106" priority="1115" operator="equal">
      <formula>#DIV/0!</formula>
    </cfRule>
  </conditionalFormatting>
  <conditionalFormatting sqref="C139:R139">
    <cfRule type="cellIs" dxfId="1105" priority="1114" operator="equal">
      <formula>#DIV/0!</formula>
    </cfRule>
  </conditionalFormatting>
  <conditionalFormatting sqref="C139:R139">
    <cfRule type="cellIs" dxfId="1104" priority="1113" operator="equal">
      <formula>#DIV/0!</formula>
    </cfRule>
  </conditionalFormatting>
  <conditionalFormatting sqref="C139:R139">
    <cfRule type="cellIs" dxfId="1103" priority="1112" operator="equal">
      <formula>#DIV/0!</formula>
    </cfRule>
  </conditionalFormatting>
  <conditionalFormatting sqref="C139:R139">
    <cfRule type="cellIs" dxfId="1102" priority="1111" operator="equal">
      <formula>#DIV/0!</formula>
    </cfRule>
  </conditionalFormatting>
  <conditionalFormatting sqref="C139:R139">
    <cfRule type="cellIs" dxfId="1101" priority="1110" operator="equal">
      <formula>#DIV/0!</formula>
    </cfRule>
  </conditionalFormatting>
  <conditionalFormatting sqref="C139:R139">
    <cfRule type="cellIs" dxfId="1100" priority="1109" operator="equal">
      <formula>#DIV/0!</formula>
    </cfRule>
  </conditionalFormatting>
  <conditionalFormatting sqref="C139:R139">
    <cfRule type="cellIs" dxfId="1099" priority="1108" operator="equal">
      <formula>#DIV/0!</formula>
    </cfRule>
  </conditionalFormatting>
  <conditionalFormatting sqref="C139:R139">
    <cfRule type="cellIs" dxfId="1098" priority="1107" operator="equal">
      <formula>#DIV/0!</formula>
    </cfRule>
  </conditionalFormatting>
  <conditionalFormatting sqref="C139:R139">
    <cfRule type="cellIs" dxfId="1097" priority="1106" operator="equal">
      <formula>#DIV/0!</formula>
    </cfRule>
  </conditionalFormatting>
  <conditionalFormatting sqref="C139:R139">
    <cfRule type="cellIs" dxfId="1096" priority="1105" operator="equal">
      <formula>#DIV/0!</formula>
    </cfRule>
  </conditionalFormatting>
  <conditionalFormatting sqref="C139:R139">
    <cfRule type="cellIs" dxfId="1095" priority="1104" operator="equal">
      <formula>#DIV/0!</formula>
    </cfRule>
  </conditionalFormatting>
  <conditionalFormatting sqref="C139:R139">
    <cfRule type="cellIs" dxfId="1094" priority="1103" operator="equal">
      <formula>#DIV/0!</formula>
    </cfRule>
  </conditionalFormatting>
  <conditionalFormatting sqref="C139:R139">
    <cfRule type="cellIs" dxfId="1093" priority="1102" operator="equal">
      <formula>#DIV/0!</formula>
    </cfRule>
  </conditionalFormatting>
  <conditionalFormatting sqref="C139:R139">
    <cfRule type="cellIs" dxfId="1092" priority="1101" operator="equal">
      <formula>#DIV/0!</formula>
    </cfRule>
  </conditionalFormatting>
  <conditionalFormatting sqref="C139:R139">
    <cfRule type="cellIs" dxfId="1091" priority="1100" operator="equal">
      <formula>#DIV/0!</formula>
    </cfRule>
  </conditionalFormatting>
  <conditionalFormatting sqref="C139:R139">
    <cfRule type="cellIs" dxfId="1090" priority="1099" operator="equal">
      <formula>#DIV/0!</formula>
    </cfRule>
  </conditionalFormatting>
  <conditionalFormatting sqref="C139:R139">
    <cfRule type="cellIs" dxfId="1089" priority="1098" operator="equal">
      <formula>#DIV/0!</formula>
    </cfRule>
  </conditionalFormatting>
  <conditionalFormatting sqref="C139:R139">
    <cfRule type="cellIs" dxfId="1088" priority="1097" operator="equal">
      <formula>#DIV/0!</formula>
    </cfRule>
  </conditionalFormatting>
  <conditionalFormatting sqref="C139:R139">
    <cfRule type="cellIs" dxfId="1087" priority="1096" operator="equal">
      <formula>#DIV/0!</formula>
    </cfRule>
  </conditionalFormatting>
  <conditionalFormatting sqref="C139:R139">
    <cfRule type="cellIs" dxfId="1086" priority="1095" operator="equal">
      <formula>#DIV/0!</formula>
    </cfRule>
  </conditionalFormatting>
  <conditionalFormatting sqref="C139:R139">
    <cfRule type="cellIs" dxfId="1085" priority="1094" operator="equal">
      <formula>#DIV/0!</formula>
    </cfRule>
  </conditionalFormatting>
  <conditionalFormatting sqref="C139:R139">
    <cfRule type="cellIs" dxfId="1084" priority="1093" operator="equal">
      <formula>#DIV/0!</formula>
    </cfRule>
  </conditionalFormatting>
  <conditionalFormatting sqref="C139:R139">
    <cfRule type="cellIs" dxfId="1083" priority="1092" operator="equal">
      <formula>#DIV/0!</formula>
    </cfRule>
  </conditionalFormatting>
  <conditionalFormatting sqref="C139:R139">
    <cfRule type="cellIs" dxfId="1082" priority="1091" operator="equal">
      <formula>#DIV/0!</formula>
    </cfRule>
  </conditionalFormatting>
  <conditionalFormatting sqref="C139:R139">
    <cfRule type="cellIs" dxfId="1081" priority="1090" operator="equal">
      <formula>#DIV/0!</formula>
    </cfRule>
  </conditionalFormatting>
  <conditionalFormatting sqref="C139:R139">
    <cfRule type="cellIs" dxfId="1080" priority="1089" operator="equal">
      <formula>#DIV/0!</formula>
    </cfRule>
  </conditionalFormatting>
  <conditionalFormatting sqref="C139:R139">
    <cfRule type="cellIs" dxfId="1079" priority="1088" operator="equal">
      <formula>#DIV/0!</formula>
    </cfRule>
  </conditionalFormatting>
  <conditionalFormatting sqref="C139:R139">
    <cfRule type="cellIs" dxfId="1078" priority="1087" operator="equal">
      <formula>#DIV/0!</formula>
    </cfRule>
  </conditionalFormatting>
  <conditionalFormatting sqref="C139:R139">
    <cfRule type="cellIs" dxfId="1077" priority="1086" operator="equal">
      <formula>#DIV/0!</formula>
    </cfRule>
  </conditionalFormatting>
  <conditionalFormatting sqref="C139:R139">
    <cfRule type="cellIs" dxfId="1076" priority="1085" operator="equal">
      <formula>#DIV/0!</formula>
    </cfRule>
  </conditionalFormatting>
  <conditionalFormatting sqref="C139:R139">
    <cfRule type="cellIs" dxfId="1075" priority="1084" operator="equal">
      <formula>#DIV/0!</formula>
    </cfRule>
  </conditionalFormatting>
  <conditionalFormatting sqref="C139:R139">
    <cfRule type="cellIs" dxfId="1074" priority="1083" operator="equal">
      <formula>#DIV/0!</formula>
    </cfRule>
  </conditionalFormatting>
  <conditionalFormatting sqref="C139:R139">
    <cfRule type="cellIs" dxfId="1073" priority="1082" operator="equal">
      <formula>#DIV/0!</formula>
    </cfRule>
  </conditionalFormatting>
  <conditionalFormatting sqref="C139:R139">
    <cfRule type="cellIs" dxfId="1072" priority="1081" operator="equal">
      <formula>#DIV/0!</formula>
    </cfRule>
  </conditionalFormatting>
  <conditionalFormatting sqref="C139:R139">
    <cfRule type="cellIs" dxfId="1071" priority="1080" operator="equal">
      <formula>#DIV/0!</formula>
    </cfRule>
  </conditionalFormatting>
  <conditionalFormatting sqref="C139:R139">
    <cfRule type="cellIs" dxfId="1070" priority="1079" operator="equal">
      <formula>#DIV/0!</formula>
    </cfRule>
  </conditionalFormatting>
  <conditionalFormatting sqref="C139:R139">
    <cfRule type="cellIs" dxfId="1069" priority="1078" operator="equal">
      <formula>#DIV/0!</formula>
    </cfRule>
  </conditionalFormatting>
  <conditionalFormatting sqref="C139:R139">
    <cfRule type="cellIs" dxfId="1068" priority="1077" operator="equal">
      <formula>#DIV/0!</formula>
    </cfRule>
  </conditionalFormatting>
  <conditionalFormatting sqref="C139:R139">
    <cfRule type="cellIs" dxfId="1067" priority="1076" operator="equal">
      <formula>#DIV/0!</formula>
    </cfRule>
  </conditionalFormatting>
  <conditionalFormatting sqref="C139:R139">
    <cfRule type="cellIs" dxfId="1066" priority="1075" operator="equal">
      <formula>#DIV/0!</formula>
    </cfRule>
  </conditionalFormatting>
  <conditionalFormatting sqref="C157:R157">
    <cfRule type="cellIs" dxfId="1065" priority="1074" operator="equal">
      <formula>#DIV/0!</formula>
    </cfRule>
  </conditionalFormatting>
  <conditionalFormatting sqref="C157:R157">
    <cfRule type="cellIs" dxfId="1064" priority="1073" operator="equal">
      <formula>#DIV/0!</formula>
    </cfRule>
  </conditionalFormatting>
  <conditionalFormatting sqref="C157:R157">
    <cfRule type="cellIs" dxfId="1063" priority="1072" operator="equal">
      <formula>#DIV/0!</formula>
    </cfRule>
  </conditionalFormatting>
  <conditionalFormatting sqref="C157:R157">
    <cfRule type="cellIs" dxfId="1062" priority="1071" operator="equal">
      <formula>#DIV/0!</formula>
    </cfRule>
  </conditionalFormatting>
  <conditionalFormatting sqref="C157:R157">
    <cfRule type="cellIs" dxfId="1061" priority="1070" operator="equal">
      <formula>#DIV/0!</formula>
    </cfRule>
  </conditionalFormatting>
  <conditionalFormatting sqref="C157:R157">
    <cfRule type="cellIs" dxfId="1060" priority="1069" operator="equal">
      <formula>#DIV/0!</formula>
    </cfRule>
  </conditionalFormatting>
  <conditionalFormatting sqref="C157:R157">
    <cfRule type="cellIs" dxfId="1059" priority="1068" operator="equal">
      <formula>#DIV/0!</formula>
    </cfRule>
  </conditionalFormatting>
  <conditionalFormatting sqref="C157:R157">
    <cfRule type="cellIs" dxfId="1058" priority="1067" operator="equal">
      <formula>#DIV/0!</formula>
    </cfRule>
  </conditionalFormatting>
  <conditionalFormatting sqref="C157:R157">
    <cfRule type="cellIs" dxfId="1057" priority="1066" operator="equal">
      <formula>#DIV/0!</formula>
    </cfRule>
  </conditionalFormatting>
  <conditionalFormatting sqref="C157:R157">
    <cfRule type="cellIs" dxfId="1056" priority="1065" operator="equal">
      <formula>#DIV/0!</formula>
    </cfRule>
  </conditionalFormatting>
  <conditionalFormatting sqref="C157:R157">
    <cfRule type="cellIs" dxfId="1055" priority="1064" operator="equal">
      <formula>#DIV/0!</formula>
    </cfRule>
  </conditionalFormatting>
  <conditionalFormatting sqref="C157:R157">
    <cfRule type="cellIs" dxfId="1054" priority="1063" operator="equal">
      <formula>#DIV/0!</formula>
    </cfRule>
  </conditionalFormatting>
  <conditionalFormatting sqref="C157:R157">
    <cfRule type="cellIs" dxfId="1053" priority="1062" operator="equal">
      <formula>#DIV/0!</formula>
    </cfRule>
  </conditionalFormatting>
  <conditionalFormatting sqref="C157:R157">
    <cfRule type="cellIs" dxfId="1052" priority="1061" operator="equal">
      <formula>#DIV/0!</formula>
    </cfRule>
  </conditionalFormatting>
  <conditionalFormatting sqref="C157:R157">
    <cfRule type="cellIs" dxfId="1051" priority="1060" operator="equal">
      <formula>#DIV/0!</formula>
    </cfRule>
  </conditionalFormatting>
  <conditionalFormatting sqref="C157:R157">
    <cfRule type="cellIs" dxfId="1050" priority="1059" operator="equal">
      <formula>#DIV/0!</formula>
    </cfRule>
  </conditionalFormatting>
  <conditionalFormatting sqref="C157:R157">
    <cfRule type="cellIs" dxfId="1049" priority="1058" operator="equal">
      <formula>#DIV/0!</formula>
    </cfRule>
  </conditionalFormatting>
  <conditionalFormatting sqref="C157:R157">
    <cfRule type="cellIs" dxfId="1048" priority="1057" operator="equal">
      <formula>#DIV/0!</formula>
    </cfRule>
  </conditionalFormatting>
  <conditionalFormatting sqref="C157:R157">
    <cfRule type="cellIs" dxfId="1047" priority="1056" operator="equal">
      <formula>#DIV/0!</formula>
    </cfRule>
  </conditionalFormatting>
  <conditionalFormatting sqref="C157:R157">
    <cfRule type="cellIs" dxfId="1046" priority="1055" operator="equal">
      <formula>#DIV/0!</formula>
    </cfRule>
  </conditionalFormatting>
  <conditionalFormatting sqref="C157:R157">
    <cfRule type="cellIs" dxfId="1045" priority="1054" operator="equal">
      <formula>#DIV/0!</formula>
    </cfRule>
  </conditionalFormatting>
  <conditionalFormatting sqref="C157:R157">
    <cfRule type="cellIs" dxfId="1044" priority="1053" operator="equal">
      <formula>#DIV/0!</formula>
    </cfRule>
  </conditionalFormatting>
  <conditionalFormatting sqref="C157:R157">
    <cfRule type="cellIs" dxfId="1043" priority="1052" operator="equal">
      <formula>#DIV/0!</formula>
    </cfRule>
  </conditionalFormatting>
  <conditionalFormatting sqref="C157:R157">
    <cfRule type="cellIs" dxfId="1042" priority="1051" operator="equal">
      <formula>#DIV/0!</formula>
    </cfRule>
  </conditionalFormatting>
  <conditionalFormatting sqref="C157:R157">
    <cfRule type="cellIs" dxfId="1041" priority="1050" operator="equal">
      <formula>#DIV/0!</formula>
    </cfRule>
  </conditionalFormatting>
  <conditionalFormatting sqref="C157:R157">
    <cfRule type="cellIs" dxfId="1040" priority="1049" operator="equal">
      <formula>#DIV/0!</formula>
    </cfRule>
  </conditionalFormatting>
  <conditionalFormatting sqref="C157:R157">
    <cfRule type="cellIs" dxfId="1039" priority="1048" operator="equal">
      <formula>#DIV/0!</formula>
    </cfRule>
  </conditionalFormatting>
  <conditionalFormatting sqref="C157:R157">
    <cfRule type="cellIs" dxfId="1038" priority="1047" operator="equal">
      <formula>#DIV/0!</formula>
    </cfRule>
  </conditionalFormatting>
  <conditionalFormatting sqref="C157:R157">
    <cfRule type="cellIs" dxfId="1037" priority="1046" operator="equal">
      <formula>#DIV/0!</formula>
    </cfRule>
  </conditionalFormatting>
  <conditionalFormatting sqref="C157:R157">
    <cfRule type="cellIs" dxfId="1036" priority="1045" operator="equal">
      <formula>#DIV/0!</formula>
    </cfRule>
  </conditionalFormatting>
  <conditionalFormatting sqref="C157:R157">
    <cfRule type="cellIs" dxfId="1035" priority="1044" operator="equal">
      <formula>#DIV/0!</formula>
    </cfRule>
  </conditionalFormatting>
  <conditionalFormatting sqref="C157:R157">
    <cfRule type="cellIs" dxfId="1034" priority="1043" operator="equal">
      <formula>#DIV/0!</formula>
    </cfRule>
  </conditionalFormatting>
  <conditionalFormatting sqref="C157:R157">
    <cfRule type="cellIs" dxfId="1033" priority="1042" operator="equal">
      <formula>#DIV/0!</formula>
    </cfRule>
  </conditionalFormatting>
  <conditionalFormatting sqref="C157:R157">
    <cfRule type="cellIs" dxfId="1032" priority="1041" operator="equal">
      <formula>#DIV/0!</formula>
    </cfRule>
  </conditionalFormatting>
  <conditionalFormatting sqref="C157:R157">
    <cfRule type="cellIs" dxfId="1031" priority="1040" operator="equal">
      <formula>#DIV/0!</formula>
    </cfRule>
  </conditionalFormatting>
  <conditionalFormatting sqref="C157:R157">
    <cfRule type="cellIs" dxfId="1030" priority="1039" operator="equal">
      <formula>#DIV/0!</formula>
    </cfRule>
  </conditionalFormatting>
  <conditionalFormatting sqref="C157:R157">
    <cfRule type="cellIs" dxfId="1029" priority="1038" operator="equal">
      <formula>#DIV/0!</formula>
    </cfRule>
  </conditionalFormatting>
  <conditionalFormatting sqref="C157:R157">
    <cfRule type="cellIs" dxfId="1028" priority="1037" operator="equal">
      <formula>#DIV/0!</formula>
    </cfRule>
  </conditionalFormatting>
  <conditionalFormatting sqref="C157:R157">
    <cfRule type="cellIs" dxfId="1027" priority="1036" operator="equal">
      <formula>#DIV/0!</formula>
    </cfRule>
  </conditionalFormatting>
  <conditionalFormatting sqref="C157:R157">
    <cfRule type="cellIs" dxfId="1026" priority="1035" operator="equal">
      <formula>#DIV/0!</formula>
    </cfRule>
  </conditionalFormatting>
  <conditionalFormatting sqref="C178:R178">
    <cfRule type="cellIs" dxfId="1025" priority="1034" operator="equal">
      <formula>#DIV/0!</formula>
    </cfRule>
  </conditionalFormatting>
  <conditionalFormatting sqref="C178:R178">
    <cfRule type="cellIs" dxfId="1024" priority="1033" operator="equal">
      <formula>#DIV/0!</formula>
    </cfRule>
  </conditionalFormatting>
  <conditionalFormatting sqref="C178:R178">
    <cfRule type="cellIs" dxfId="1023" priority="1032" operator="equal">
      <formula>#DIV/0!</formula>
    </cfRule>
  </conditionalFormatting>
  <conditionalFormatting sqref="C178:R178">
    <cfRule type="cellIs" dxfId="1022" priority="1031" operator="equal">
      <formula>#DIV/0!</formula>
    </cfRule>
  </conditionalFormatting>
  <conditionalFormatting sqref="C178:R178">
    <cfRule type="cellIs" dxfId="1021" priority="1030" operator="equal">
      <formula>#DIV/0!</formula>
    </cfRule>
  </conditionalFormatting>
  <conditionalFormatting sqref="C178:R178">
    <cfRule type="cellIs" dxfId="1020" priority="1029" operator="equal">
      <formula>#DIV/0!</formula>
    </cfRule>
  </conditionalFormatting>
  <conditionalFormatting sqref="C178:R178">
    <cfRule type="cellIs" dxfId="1019" priority="1028" operator="equal">
      <formula>#DIV/0!</formula>
    </cfRule>
  </conditionalFormatting>
  <conditionalFormatting sqref="C178:R178">
    <cfRule type="cellIs" dxfId="1018" priority="1027" operator="equal">
      <formula>#DIV/0!</formula>
    </cfRule>
  </conditionalFormatting>
  <conditionalFormatting sqref="C178:R178">
    <cfRule type="cellIs" dxfId="1017" priority="1026" operator="equal">
      <formula>#DIV/0!</formula>
    </cfRule>
  </conditionalFormatting>
  <conditionalFormatting sqref="C178:R178">
    <cfRule type="cellIs" dxfId="1016" priority="1025" operator="equal">
      <formula>#DIV/0!</formula>
    </cfRule>
  </conditionalFormatting>
  <conditionalFormatting sqref="C178:R178">
    <cfRule type="cellIs" dxfId="1015" priority="1024" operator="equal">
      <formula>#DIV/0!</formula>
    </cfRule>
  </conditionalFormatting>
  <conditionalFormatting sqref="C178:R178">
    <cfRule type="cellIs" dxfId="1014" priority="1023" operator="equal">
      <formula>#DIV/0!</formula>
    </cfRule>
  </conditionalFormatting>
  <conditionalFormatting sqref="C178:R178">
    <cfRule type="cellIs" dxfId="1013" priority="1022" operator="equal">
      <formula>#DIV/0!</formula>
    </cfRule>
  </conditionalFormatting>
  <conditionalFormatting sqref="C178:R178">
    <cfRule type="cellIs" dxfId="1012" priority="1021" operator="equal">
      <formula>#DIV/0!</formula>
    </cfRule>
  </conditionalFormatting>
  <conditionalFormatting sqref="C178:R178">
    <cfRule type="cellIs" dxfId="1011" priority="1020" operator="equal">
      <formula>#DIV/0!</formula>
    </cfRule>
  </conditionalFormatting>
  <conditionalFormatting sqref="C178:R178">
    <cfRule type="cellIs" dxfId="1010" priority="1019" operator="equal">
      <formula>#DIV/0!</formula>
    </cfRule>
  </conditionalFormatting>
  <conditionalFormatting sqref="C178:R178">
    <cfRule type="cellIs" dxfId="1009" priority="1018" operator="equal">
      <formula>#DIV/0!</formula>
    </cfRule>
  </conditionalFormatting>
  <conditionalFormatting sqref="C178:R178">
    <cfRule type="cellIs" dxfId="1008" priority="1017" operator="equal">
      <formula>#DIV/0!</formula>
    </cfRule>
  </conditionalFormatting>
  <conditionalFormatting sqref="C178:R178">
    <cfRule type="cellIs" dxfId="1007" priority="1016" operator="equal">
      <formula>#DIV/0!</formula>
    </cfRule>
  </conditionalFormatting>
  <conditionalFormatting sqref="C178:R178">
    <cfRule type="cellIs" dxfId="1006" priority="1015" operator="equal">
      <formula>#DIV/0!</formula>
    </cfRule>
  </conditionalFormatting>
  <conditionalFormatting sqref="C178:R178">
    <cfRule type="cellIs" dxfId="1005" priority="1014" operator="equal">
      <formula>#DIV/0!</formula>
    </cfRule>
  </conditionalFormatting>
  <conditionalFormatting sqref="C178:R178">
    <cfRule type="cellIs" dxfId="1004" priority="1013" operator="equal">
      <formula>#DIV/0!</formula>
    </cfRule>
  </conditionalFormatting>
  <conditionalFormatting sqref="C178:R178">
    <cfRule type="cellIs" dxfId="1003" priority="1012" operator="equal">
      <formula>#DIV/0!</formula>
    </cfRule>
  </conditionalFormatting>
  <conditionalFormatting sqref="C178:R178">
    <cfRule type="cellIs" dxfId="1002" priority="1011" operator="equal">
      <formula>#DIV/0!</formula>
    </cfRule>
  </conditionalFormatting>
  <conditionalFormatting sqref="C178:R178">
    <cfRule type="cellIs" dxfId="1001" priority="1010" operator="equal">
      <formula>#DIV/0!</formula>
    </cfRule>
  </conditionalFormatting>
  <conditionalFormatting sqref="C178:R178">
    <cfRule type="cellIs" dxfId="1000" priority="1009" operator="equal">
      <formula>#DIV/0!</formula>
    </cfRule>
  </conditionalFormatting>
  <conditionalFormatting sqref="C178:R178">
    <cfRule type="cellIs" dxfId="999" priority="1008" operator="equal">
      <formula>#DIV/0!</formula>
    </cfRule>
  </conditionalFormatting>
  <conditionalFormatting sqref="C178:R178">
    <cfRule type="cellIs" dxfId="998" priority="1007" operator="equal">
      <formula>#DIV/0!</formula>
    </cfRule>
  </conditionalFormatting>
  <conditionalFormatting sqref="C178:R178">
    <cfRule type="cellIs" dxfId="997" priority="1006" operator="equal">
      <formula>#DIV/0!</formula>
    </cfRule>
  </conditionalFormatting>
  <conditionalFormatting sqref="C178:R178">
    <cfRule type="cellIs" dxfId="996" priority="1005" operator="equal">
      <formula>#DIV/0!</formula>
    </cfRule>
  </conditionalFormatting>
  <conditionalFormatting sqref="C178:R178">
    <cfRule type="cellIs" dxfId="995" priority="1004" operator="equal">
      <formula>#DIV/0!</formula>
    </cfRule>
  </conditionalFormatting>
  <conditionalFormatting sqref="C178:R178">
    <cfRule type="cellIs" dxfId="994" priority="1003" operator="equal">
      <formula>#DIV/0!</formula>
    </cfRule>
  </conditionalFormatting>
  <conditionalFormatting sqref="C178:R178">
    <cfRule type="cellIs" dxfId="993" priority="1002" operator="equal">
      <formula>#DIV/0!</formula>
    </cfRule>
  </conditionalFormatting>
  <conditionalFormatting sqref="C178:R178">
    <cfRule type="cellIs" dxfId="992" priority="1001" operator="equal">
      <formula>#DIV/0!</formula>
    </cfRule>
  </conditionalFormatting>
  <conditionalFormatting sqref="C178:R178">
    <cfRule type="cellIs" dxfId="991" priority="1000" operator="equal">
      <formula>#DIV/0!</formula>
    </cfRule>
  </conditionalFormatting>
  <conditionalFormatting sqref="C178:R178">
    <cfRule type="cellIs" dxfId="990" priority="999" operator="equal">
      <formula>#DIV/0!</formula>
    </cfRule>
  </conditionalFormatting>
  <conditionalFormatting sqref="C178:R178">
    <cfRule type="cellIs" dxfId="989" priority="998" operator="equal">
      <formula>#DIV/0!</formula>
    </cfRule>
  </conditionalFormatting>
  <conditionalFormatting sqref="C178:R178">
    <cfRule type="cellIs" dxfId="988" priority="997" operator="equal">
      <formula>#DIV/0!</formula>
    </cfRule>
  </conditionalFormatting>
  <conditionalFormatting sqref="C178:R178">
    <cfRule type="cellIs" dxfId="987" priority="996" operator="equal">
      <formula>#DIV/0!</formula>
    </cfRule>
  </conditionalFormatting>
  <conditionalFormatting sqref="C178:R178">
    <cfRule type="cellIs" dxfId="986" priority="995" operator="equal">
      <formula>#DIV/0!</formula>
    </cfRule>
  </conditionalFormatting>
  <conditionalFormatting sqref="C196:R196">
    <cfRule type="cellIs" dxfId="985" priority="994" operator="equal">
      <formula>#DIV/0!</formula>
    </cfRule>
  </conditionalFormatting>
  <conditionalFormatting sqref="C196:R196">
    <cfRule type="cellIs" dxfId="984" priority="993" operator="equal">
      <formula>#DIV/0!</formula>
    </cfRule>
  </conditionalFormatting>
  <conditionalFormatting sqref="C196:R196">
    <cfRule type="cellIs" dxfId="983" priority="992" operator="equal">
      <formula>#DIV/0!</formula>
    </cfRule>
  </conditionalFormatting>
  <conditionalFormatting sqref="C196:R196">
    <cfRule type="cellIs" dxfId="982" priority="991" operator="equal">
      <formula>#DIV/0!</formula>
    </cfRule>
  </conditionalFormatting>
  <conditionalFormatting sqref="C196:R196">
    <cfRule type="cellIs" dxfId="981" priority="990" operator="equal">
      <formula>#DIV/0!</formula>
    </cfRule>
  </conditionalFormatting>
  <conditionalFormatting sqref="C196:R196">
    <cfRule type="cellIs" dxfId="980" priority="989" operator="equal">
      <formula>#DIV/0!</formula>
    </cfRule>
  </conditionalFormatting>
  <conditionalFormatting sqref="C196:R196">
    <cfRule type="cellIs" dxfId="979" priority="988" operator="equal">
      <formula>#DIV/0!</formula>
    </cfRule>
  </conditionalFormatting>
  <conditionalFormatting sqref="C196:R196">
    <cfRule type="cellIs" dxfId="978" priority="987" operator="equal">
      <formula>#DIV/0!</formula>
    </cfRule>
  </conditionalFormatting>
  <conditionalFormatting sqref="C196:R196">
    <cfRule type="cellIs" dxfId="977" priority="986" operator="equal">
      <formula>#DIV/0!</formula>
    </cfRule>
  </conditionalFormatting>
  <conditionalFormatting sqref="C196:R196">
    <cfRule type="cellIs" dxfId="976" priority="985" operator="equal">
      <formula>#DIV/0!</formula>
    </cfRule>
  </conditionalFormatting>
  <conditionalFormatting sqref="C196:R196">
    <cfRule type="cellIs" dxfId="975" priority="984" operator="equal">
      <formula>#DIV/0!</formula>
    </cfRule>
  </conditionalFormatting>
  <conditionalFormatting sqref="C196:R196">
    <cfRule type="cellIs" dxfId="974" priority="983" operator="equal">
      <formula>#DIV/0!</formula>
    </cfRule>
  </conditionalFormatting>
  <conditionalFormatting sqref="C196:R196">
    <cfRule type="cellIs" dxfId="973" priority="982" operator="equal">
      <formula>#DIV/0!</formula>
    </cfRule>
  </conditionalFormatting>
  <conditionalFormatting sqref="C196:R196">
    <cfRule type="cellIs" dxfId="972" priority="981" operator="equal">
      <formula>#DIV/0!</formula>
    </cfRule>
  </conditionalFormatting>
  <conditionalFormatting sqref="C196:R196">
    <cfRule type="cellIs" dxfId="971" priority="980" operator="equal">
      <formula>#DIV/0!</formula>
    </cfRule>
  </conditionalFormatting>
  <conditionalFormatting sqref="C196:R196">
    <cfRule type="cellIs" dxfId="970" priority="979" operator="equal">
      <formula>#DIV/0!</formula>
    </cfRule>
  </conditionalFormatting>
  <conditionalFormatting sqref="C196:R196">
    <cfRule type="cellIs" dxfId="969" priority="978" operator="equal">
      <formula>#DIV/0!</formula>
    </cfRule>
  </conditionalFormatting>
  <conditionalFormatting sqref="C196:R196">
    <cfRule type="cellIs" dxfId="968" priority="977" operator="equal">
      <formula>#DIV/0!</formula>
    </cfRule>
  </conditionalFormatting>
  <conditionalFormatting sqref="C196:R196">
    <cfRule type="cellIs" dxfId="967" priority="976" operator="equal">
      <formula>#DIV/0!</formula>
    </cfRule>
  </conditionalFormatting>
  <conditionalFormatting sqref="C196:R196">
    <cfRule type="cellIs" dxfId="966" priority="975" operator="equal">
      <formula>#DIV/0!</formula>
    </cfRule>
  </conditionalFormatting>
  <conditionalFormatting sqref="C196:R196">
    <cfRule type="cellIs" dxfId="965" priority="974" operator="equal">
      <formula>#DIV/0!</formula>
    </cfRule>
  </conditionalFormatting>
  <conditionalFormatting sqref="C196:R196">
    <cfRule type="cellIs" dxfId="964" priority="973" operator="equal">
      <formula>#DIV/0!</formula>
    </cfRule>
  </conditionalFormatting>
  <conditionalFormatting sqref="C196:R196">
    <cfRule type="cellIs" dxfId="963" priority="972" operator="equal">
      <formula>#DIV/0!</formula>
    </cfRule>
  </conditionalFormatting>
  <conditionalFormatting sqref="C196:R196">
    <cfRule type="cellIs" dxfId="962" priority="971" operator="equal">
      <formula>#DIV/0!</formula>
    </cfRule>
  </conditionalFormatting>
  <conditionalFormatting sqref="C196:R196">
    <cfRule type="cellIs" dxfId="961" priority="970" operator="equal">
      <formula>#DIV/0!</formula>
    </cfRule>
  </conditionalFormatting>
  <conditionalFormatting sqref="C196:R196">
    <cfRule type="cellIs" dxfId="960" priority="969" operator="equal">
      <formula>#DIV/0!</formula>
    </cfRule>
  </conditionalFormatting>
  <conditionalFormatting sqref="C196:R196">
    <cfRule type="cellIs" dxfId="959" priority="968" operator="equal">
      <formula>#DIV/0!</formula>
    </cfRule>
  </conditionalFormatting>
  <conditionalFormatting sqref="C196:R196">
    <cfRule type="cellIs" dxfId="958" priority="967" operator="equal">
      <formula>#DIV/0!</formula>
    </cfRule>
  </conditionalFormatting>
  <conditionalFormatting sqref="C196:R196">
    <cfRule type="cellIs" dxfId="957" priority="966" operator="equal">
      <formula>#DIV/0!</formula>
    </cfRule>
  </conditionalFormatting>
  <conditionalFormatting sqref="C196:R196">
    <cfRule type="cellIs" dxfId="956" priority="965" operator="equal">
      <formula>#DIV/0!</formula>
    </cfRule>
  </conditionalFormatting>
  <conditionalFormatting sqref="C196:R196">
    <cfRule type="cellIs" dxfId="955" priority="964" operator="equal">
      <formula>#DIV/0!</formula>
    </cfRule>
  </conditionalFormatting>
  <conditionalFormatting sqref="C196:R196">
    <cfRule type="cellIs" dxfId="954" priority="963" operator="equal">
      <formula>#DIV/0!</formula>
    </cfRule>
  </conditionalFormatting>
  <conditionalFormatting sqref="C196:R196">
    <cfRule type="cellIs" dxfId="953" priority="962" operator="equal">
      <formula>#DIV/0!</formula>
    </cfRule>
  </conditionalFormatting>
  <conditionalFormatting sqref="C196:R196">
    <cfRule type="cellIs" dxfId="952" priority="961" operator="equal">
      <formula>#DIV/0!</formula>
    </cfRule>
  </conditionalFormatting>
  <conditionalFormatting sqref="C196:R196">
    <cfRule type="cellIs" dxfId="951" priority="960" operator="equal">
      <formula>#DIV/0!</formula>
    </cfRule>
  </conditionalFormatting>
  <conditionalFormatting sqref="C196:R196">
    <cfRule type="cellIs" dxfId="950" priority="959" operator="equal">
      <formula>#DIV/0!</formula>
    </cfRule>
  </conditionalFormatting>
  <conditionalFormatting sqref="C196:R196">
    <cfRule type="cellIs" dxfId="949" priority="958" operator="equal">
      <formula>#DIV/0!</formula>
    </cfRule>
  </conditionalFormatting>
  <conditionalFormatting sqref="C196:R196">
    <cfRule type="cellIs" dxfId="948" priority="957" operator="equal">
      <formula>#DIV/0!</formula>
    </cfRule>
  </conditionalFormatting>
  <conditionalFormatting sqref="C196:R196">
    <cfRule type="cellIs" dxfId="947" priority="956" operator="equal">
      <formula>#DIV/0!</formula>
    </cfRule>
  </conditionalFormatting>
  <conditionalFormatting sqref="C196:R196">
    <cfRule type="cellIs" dxfId="946" priority="955" operator="equal">
      <formula>#DIV/0!</formula>
    </cfRule>
  </conditionalFormatting>
  <conditionalFormatting sqref="C158:R172">
    <cfRule type="cellIs" dxfId="945" priority="954" operator="equal">
      <formula>#DIV/0!</formula>
    </cfRule>
  </conditionalFormatting>
  <conditionalFormatting sqref="C158:R172">
    <cfRule type="cellIs" dxfId="944" priority="953" operator="equal">
      <formula>#DIV/0!</formula>
    </cfRule>
  </conditionalFormatting>
  <conditionalFormatting sqref="C179:R193">
    <cfRule type="cellIs" dxfId="943" priority="952" operator="equal">
      <formula>#DIV/0!</formula>
    </cfRule>
  </conditionalFormatting>
  <conditionalFormatting sqref="C179:R193">
    <cfRule type="cellIs" dxfId="942" priority="951" operator="equal">
      <formula>#DIV/0!</formula>
    </cfRule>
  </conditionalFormatting>
  <conditionalFormatting sqref="C197:R211">
    <cfRule type="cellIs" dxfId="941" priority="950" operator="equal">
      <formula>#DIV/0!</formula>
    </cfRule>
  </conditionalFormatting>
  <conditionalFormatting sqref="C197:R211">
    <cfRule type="cellIs" dxfId="940" priority="949" operator="equal">
      <formula>#DIV/0!</formula>
    </cfRule>
  </conditionalFormatting>
  <conditionalFormatting sqref="C197:R211">
    <cfRule type="cellIs" dxfId="939" priority="948" operator="equal">
      <formula>#DIV/0!</formula>
    </cfRule>
  </conditionalFormatting>
  <conditionalFormatting sqref="C197:R211">
    <cfRule type="cellIs" dxfId="938" priority="947" operator="equal">
      <formula>#DIV/0!</formula>
    </cfRule>
  </conditionalFormatting>
  <conditionalFormatting sqref="C197:R211">
    <cfRule type="cellIs" dxfId="937" priority="946" operator="equal">
      <formula>#DIV/0!</formula>
    </cfRule>
  </conditionalFormatting>
  <conditionalFormatting sqref="C197:R211">
    <cfRule type="cellIs" dxfId="936" priority="945" operator="equal">
      <formula>#DIV/0!</formula>
    </cfRule>
  </conditionalFormatting>
  <conditionalFormatting sqref="A101:B101 X101:XFD101">
    <cfRule type="cellIs" dxfId="935" priority="944" operator="equal">
      <formula>#DIV/0!</formula>
    </cfRule>
  </conditionalFormatting>
  <conditionalFormatting sqref="A101:R101">
    <cfRule type="cellIs" dxfId="934" priority="943" operator="equal">
      <formula>#DIV/0!</formula>
    </cfRule>
  </conditionalFormatting>
  <conditionalFormatting sqref="A101:R101">
    <cfRule type="cellIs" dxfId="933" priority="942" operator="equal">
      <formula>#DIV/0!</formula>
    </cfRule>
  </conditionalFormatting>
  <conditionalFormatting sqref="A101:R101">
    <cfRule type="cellIs" dxfId="932" priority="941" operator="equal">
      <formula>#DIV/0!</formula>
    </cfRule>
  </conditionalFormatting>
  <conditionalFormatting sqref="A101:R101">
    <cfRule type="cellIs" dxfId="931" priority="940" operator="equal">
      <formula>#DIV/0!</formula>
    </cfRule>
  </conditionalFormatting>
  <conditionalFormatting sqref="A101:R101">
    <cfRule type="cellIs" dxfId="930" priority="939" operator="equal">
      <formula>#DIV/0!</formula>
    </cfRule>
  </conditionalFormatting>
  <conditionalFormatting sqref="A101:R101">
    <cfRule type="cellIs" dxfId="929" priority="938" operator="equal">
      <formula>#DIV/0!</formula>
    </cfRule>
  </conditionalFormatting>
  <conditionalFormatting sqref="A101:R101">
    <cfRule type="cellIs" dxfId="928" priority="937" operator="equal">
      <formula>#DIV/0!</formula>
    </cfRule>
  </conditionalFormatting>
  <conditionalFormatting sqref="A101:R101">
    <cfRule type="cellIs" dxfId="927" priority="936" operator="equal">
      <formula>#DIV/0!</formula>
    </cfRule>
  </conditionalFormatting>
  <conditionalFormatting sqref="A101:R101">
    <cfRule type="cellIs" dxfId="926" priority="935" operator="equal">
      <formula>#DIV/0!</formula>
    </cfRule>
  </conditionalFormatting>
  <conditionalFormatting sqref="A101:R101">
    <cfRule type="cellIs" dxfId="925" priority="934" operator="equal">
      <formula>#DIV/0!</formula>
    </cfRule>
  </conditionalFormatting>
  <conditionalFormatting sqref="A101:R101">
    <cfRule type="cellIs" dxfId="924" priority="933" operator="equal">
      <formula>#DIV/0!</formula>
    </cfRule>
  </conditionalFormatting>
  <conditionalFormatting sqref="A101:R101">
    <cfRule type="cellIs" dxfId="923" priority="932" operator="equal">
      <formula>#DIV/0!</formula>
    </cfRule>
  </conditionalFormatting>
  <conditionalFormatting sqref="A101:R101">
    <cfRule type="cellIs" dxfId="922" priority="931" operator="equal">
      <formula>#DIV/0!</formula>
    </cfRule>
  </conditionalFormatting>
  <conditionalFormatting sqref="A101:R101">
    <cfRule type="cellIs" dxfId="921" priority="930" operator="equal">
      <formula>#DIV/0!</formula>
    </cfRule>
  </conditionalFormatting>
  <conditionalFormatting sqref="A101:R101">
    <cfRule type="cellIs" dxfId="920" priority="929" operator="equal">
      <formula>#DIV/0!</formula>
    </cfRule>
  </conditionalFormatting>
  <conditionalFormatting sqref="A101:R101">
    <cfRule type="cellIs" dxfId="919" priority="928" operator="equal">
      <formula>#DIV/0!</formula>
    </cfRule>
  </conditionalFormatting>
  <conditionalFormatting sqref="A101:R101">
    <cfRule type="cellIs" dxfId="918" priority="927" operator="equal">
      <formula>#DIV/0!</formula>
    </cfRule>
  </conditionalFormatting>
  <conditionalFormatting sqref="A101:R101">
    <cfRule type="cellIs" dxfId="917" priority="926" operator="equal">
      <formula>#DIV/0!</formula>
    </cfRule>
  </conditionalFormatting>
  <conditionalFormatting sqref="A101:R101">
    <cfRule type="cellIs" dxfId="916" priority="925" operator="equal">
      <formula>#DIV/0!</formula>
    </cfRule>
  </conditionalFormatting>
  <conditionalFormatting sqref="A101:R101">
    <cfRule type="cellIs" dxfId="915" priority="924" operator="equal">
      <formula>#DIV/0!</formula>
    </cfRule>
  </conditionalFormatting>
  <conditionalFormatting sqref="A101:R101">
    <cfRule type="cellIs" dxfId="914" priority="923" operator="equal">
      <formula>#DIV/0!</formula>
    </cfRule>
  </conditionalFormatting>
  <conditionalFormatting sqref="A101:R101">
    <cfRule type="cellIs" dxfId="913" priority="922" operator="equal">
      <formula>#DIV/0!</formula>
    </cfRule>
  </conditionalFormatting>
  <conditionalFormatting sqref="A101:R101">
    <cfRule type="cellIs" dxfId="912" priority="921" operator="equal">
      <formula>#DIV/0!</formula>
    </cfRule>
  </conditionalFormatting>
  <conditionalFormatting sqref="A101:R101">
    <cfRule type="cellIs" dxfId="911" priority="920" operator="equal">
      <formula>#DIV/0!</formula>
    </cfRule>
  </conditionalFormatting>
  <conditionalFormatting sqref="C101:R101">
    <cfRule type="cellIs" dxfId="910" priority="919" operator="equal">
      <formula>#DIV/0!</formula>
    </cfRule>
  </conditionalFormatting>
  <conditionalFormatting sqref="C101:R101">
    <cfRule type="cellIs" dxfId="909" priority="918" operator="equal">
      <formula>#DIV/0!</formula>
    </cfRule>
  </conditionalFormatting>
  <conditionalFormatting sqref="C101:R101">
    <cfRule type="cellIs" dxfId="908" priority="917" operator="equal">
      <formula>#DIV/0!</formula>
    </cfRule>
  </conditionalFormatting>
  <conditionalFormatting sqref="C101:R101">
    <cfRule type="cellIs" dxfId="907" priority="916" operator="equal">
      <formula>#DIV/0!</formula>
    </cfRule>
  </conditionalFormatting>
  <conditionalFormatting sqref="C101:R101">
    <cfRule type="cellIs" dxfId="906" priority="915" operator="equal">
      <formula>#DIV/0!</formula>
    </cfRule>
  </conditionalFormatting>
  <conditionalFormatting sqref="C101:R101">
    <cfRule type="cellIs" dxfId="905" priority="914" operator="equal">
      <formula>#DIV/0!</formula>
    </cfRule>
  </conditionalFormatting>
  <conditionalFormatting sqref="C101:R101">
    <cfRule type="cellIs" dxfId="904" priority="913" operator="equal">
      <formula>#DIV/0!</formula>
    </cfRule>
  </conditionalFormatting>
  <conditionalFormatting sqref="C101:R101">
    <cfRule type="cellIs" dxfId="903" priority="912" operator="equal">
      <formula>#DIV/0!</formula>
    </cfRule>
  </conditionalFormatting>
  <conditionalFormatting sqref="C101:R101">
    <cfRule type="cellIs" dxfId="902" priority="911" operator="equal">
      <formula>#DIV/0!</formula>
    </cfRule>
  </conditionalFormatting>
  <conditionalFormatting sqref="C101:R101">
    <cfRule type="cellIs" dxfId="901" priority="910" operator="equal">
      <formula>#DIV/0!</formula>
    </cfRule>
  </conditionalFormatting>
  <conditionalFormatting sqref="C101:R101">
    <cfRule type="cellIs" dxfId="900" priority="909" operator="equal">
      <formula>#DIV/0!</formula>
    </cfRule>
  </conditionalFormatting>
  <conditionalFormatting sqref="C101:R101">
    <cfRule type="cellIs" dxfId="899" priority="908" operator="equal">
      <formula>#DIV/0!</formula>
    </cfRule>
  </conditionalFormatting>
  <conditionalFormatting sqref="C101:R101">
    <cfRule type="cellIs" dxfId="898" priority="907" operator="equal">
      <formula>#DIV/0!</formula>
    </cfRule>
  </conditionalFormatting>
  <conditionalFormatting sqref="C101:R101">
    <cfRule type="cellIs" dxfId="897" priority="906" operator="equal">
      <formula>#DIV/0!</formula>
    </cfRule>
  </conditionalFormatting>
  <conditionalFormatting sqref="C101:R101">
    <cfRule type="cellIs" dxfId="896" priority="905" operator="equal">
      <formula>#DIV/0!</formula>
    </cfRule>
  </conditionalFormatting>
  <conditionalFormatting sqref="C101:R101">
    <cfRule type="cellIs" dxfId="895" priority="904" operator="equal">
      <formula>#DIV/0!</formula>
    </cfRule>
  </conditionalFormatting>
  <conditionalFormatting sqref="A101:B135 X101:XFD135">
    <cfRule type="cellIs" dxfId="894" priority="903" operator="equal">
      <formula>#DIV/0!</formula>
    </cfRule>
  </conditionalFormatting>
  <conditionalFormatting sqref="C101:R101 A101:B135">
    <cfRule type="cellIs" dxfId="893" priority="902" operator="equal">
      <formula>#DIV/0!</formula>
    </cfRule>
  </conditionalFormatting>
  <conditionalFormatting sqref="C101:R101 A101:B135">
    <cfRule type="cellIs" dxfId="892" priority="901" operator="equal">
      <formula>#DIV/0!</formula>
    </cfRule>
  </conditionalFormatting>
  <conditionalFormatting sqref="C101:R101 A101:B135">
    <cfRule type="cellIs" dxfId="891" priority="900" operator="equal">
      <formula>#DIV/0!</formula>
    </cfRule>
  </conditionalFormatting>
  <conditionalFormatting sqref="C101:R101 A101:B135">
    <cfRule type="cellIs" dxfId="890" priority="899" operator="equal">
      <formula>#DIV/0!</formula>
    </cfRule>
  </conditionalFormatting>
  <conditionalFormatting sqref="C101:R101 A101:B135">
    <cfRule type="cellIs" dxfId="889" priority="898" operator="equal">
      <formula>#DIV/0!</formula>
    </cfRule>
  </conditionalFormatting>
  <conditionalFormatting sqref="C101:R101 A101:B135">
    <cfRule type="cellIs" dxfId="888" priority="897" operator="equal">
      <formula>#DIV/0!</formula>
    </cfRule>
  </conditionalFormatting>
  <conditionalFormatting sqref="C101:R101 A101:B135">
    <cfRule type="cellIs" dxfId="887" priority="896" operator="equal">
      <formula>#DIV/0!</formula>
    </cfRule>
  </conditionalFormatting>
  <conditionalFormatting sqref="C101:R101 A101:B135">
    <cfRule type="cellIs" dxfId="886" priority="895" operator="equal">
      <formula>#DIV/0!</formula>
    </cfRule>
  </conditionalFormatting>
  <conditionalFormatting sqref="C101:R101 A101:B135">
    <cfRule type="cellIs" dxfId="885" priority="894" operator="equal">
      <formula>#DIV/0!</formula>
    </cfRule>
  </conditionalFormatting>
  <conditionalFormatting sqref="C101:R101 A101:B135">
    <cfRule type="cellIs" dxfId="884" priority="893" operator="equal">
      <formula>#DIV/0!</formula>
    </cfRule>
  </conditionalFormatting>
  <conditionalFormatting sqref="C101:R101 A101:B135">
    <cfRule type="cellIs" dxfId="883" priority="892" operator="equal">
      <formula>#DIV/0!</formula>
    </cfRule>
  </conditionalFormatting>
  <conditionalFormatting sqref="C101:R101 A101:B135">
    <cfRule type="cellIs" dxfId="882" priority="891" operator="equal">
      <formula>#DIV/0!</formula>
    </cfRule>
  </conditionalFormatting>
  <conditionalFormatting sqref="C101:R101 A101:B135">
    <cfRule type="cellIs" dxfId="881" priority="890" operator="equal">
      <formula>#DIV/0!</formula>
    </cfRule>
  </conditionalFormatting>
  <conditionalFormatting sqref="C101:R101 A101:B135">
    <cfRule type="cellIs" dxfId="880" priority="889" operator="equal">
      <formula>#DIV/0!</formula>
    </cfRule>
  </conditionalFormatting>
  <conditionalFormatting sqref="C101:R101 A101:B135">
    <cfRule type="cellIs" dxfId="879" priority="888" operator="equal">
      <formula>#DIV/0!</formula>
    </cfRule>
  </conditionalFormatting>
  <conditionalFormatting sqref="C101:R101 A101:B135">
    <cfRule type="cellIs" dxfId="878" priority="887" operator="equal">
      <formula>#DIV/0!</formula>
    </cfRule>
  </conditionalFormatting>
  <conditionalFormatting sqref="C101:R101 A101:B135">
    <cfRule type="cellIs" dxfId="877" priority="886" operator="equal">
      <formula>#DIV/0!</formula>
    </cfRule>
  </conditionalFormatting>
  <conditionalFormatting sqref="C101:R101 A101:B135">
    <cfRule type="cellIs" dxfId="876" priority="885" operator="equal">
      <formula>#DIV/0!</formula>
    </cfRule>
  </conditionalFormatting>
  <conditionalFormatting sqref="C101:R101 A101:B135">
    <cfRule type="cellIs" dxfId="875" priority="884" operator="equal">
      <formula>#DIV/0!</formula>
    </cfRule>
  </conditionalFormatting>
  <conditionalFormatting sqref="C101:R101 A101:B135">
    <cfRule type="cellIs" dxfId="874" priority="883" operator="equal">
      <formula>#DIV/0!</formula>
    </cfRule>
  </conditionalFormatting>
  <conditionalFormatting sqref="C101:R101 A101:B135">
    <cfRule type="cellIs" dxfId="873" priority="882" operator="equal">
      <formula>#DIV/0!</formula>
    </cfRule>
  </conditionalFormatting>
  <conditionalFormatting sqref="C101:R101 A101:B135">
    <cfRule type="cellIs" dxfId="872" priority="881" operator="equal">
      <formula>#DIV/0!</formula>
    </cfRule>
  </conditionalFormatting>
  <conditionalFormatting sqref="C101:R101 A101:B135">
    <cfRule type="cellIs" dxfId="871" priority="880" operator="equal">
      <formula>#DIV/0!</formula>
    </cfRule>
  </conditionalFormatting>
  <conditionalFormatting sqref="C101:R101 A101:B135">
    <cfRule type="cellIs" dxfId="870" priority="879" operator="equal">
      <formula>#DIV/0!</formula>
    </cfRule>
  </conditionalFormatting>
  <conditionalFormatting sqref="C101:R101">
    <cfRule type="cellIs" dxfId="869" priority="878" operator="equal">
      <formula>#DIV/0!</formula>
    </cfRule>
  </conditionalFormatting>
  <conditionalFormatting sqref="C101:R101">
    <cfRule type="cellIs" dxfId="868" priority="877" operator="equal">
      <formula>#DIV/0!</formula>
    </cfRule>
  </conditionalFormatting>
  <conditionalFormatting sqref="C101:R101">
    <cfRule type="cellIs" dxfId="867" priority="876" operator="equal">
      <formula>#DIV/0!</formula>
    </cfRule>
  </conditionalFormatting>
  <conditionalFormatting sqref="C101:R101">
    <cfRule type="cellIs" dxfId="866" priority="875" operator="equal">
      <formula>#DIV/0!</formula>
    </cfRule>
  </conditionalFormatting>
  <conditionalFormatting sqref="C101:R101">
    <cfRule type="cellIs" dxfId="865" priority="874" operator="equal">
      <formula>#DIV/0!</formula>
    </cfRule>
  </conditionalFormatting>
  <conditionalFormatting sqref="C101:R101">
    <cfRule type="cellIs" dxfId="864" priority="873" operator="equal">
      <formula>#DIV/0!</formula>
    </cfRule>
  </conditionalFormatting>
  <conditionalFormatting sqref="C101:R101">
    <cfRule type="cellIs" dxfId="863" priority="872" operator="equal">
      <formula>#DIV/0!</formula>
    </cfRule>
  </conditionalFormatting>
  <conditionalFormatting sqref="C101:R101">
    <cfRule type="cellIs" dxfId="862" priority="871" operator="equal">
      <formula>#DIV/0!</formula>
    </cfRule>
  </conditionalFormatting>
  <conditionalFormatting sqref="C101:R101">
    <cfRule type="cellIs" dxfId="861" priority="870" operator="equal">
      <formula>#DIV/0!</formula>
    </cfRule>
  </conditionalFormatting>
  <conditionalFormatting sqref="C101:R101">
    <cfRule type="cellIs" dxfId="860" priority="869" operator="equal">
      <formula>#DIV/0!</formula>
    </cfRule>
  </conditionalFormatting>
  <conditionalFormatting sqref="C101:R101">
    <cfRule type="cellIs" dxfId="859" priority="868" operator="equal">
      <formula>#DIV/0!</formula>
    </cfRule>
  </conditionalFormatting>
  <conditionalFormatting sqref="C101:R101">
    <cfRule type="cellIs" dxfId="858" priority="867" operator="equal">
      <formula>#DIV/0!</formula>
    </cfRule>
  </conditionalFormatting>
  <conditionalFormatting sqref="C101:R101">
    <cfRule type="cellIs" dxfId="857" priority="866" operator="equal">
      <formula>#DIV/0!</formula>
    </cfRule>
  </conditionalFormatting>
  <conditionalFormatting sqref="C101:R101">
    <cfRule type="cellIs" dxfId="856" priority="865" operator="equal">
      <formula>#DIV/0!</formula>
    </cfRule>
  </conditionalFormatting>
  <conditionalFormatting sqref="C101:R101">
    <cfRule type="cellIs" dxfId="855" priority="864" operator="equal">
      <formula>#DIV/0!</formula>
    </cfRule>
  </conditionalFormatting>
  <conditionalFormatting sqref="C101:R101">
    <cfRule type="cellIs" dxfId="854" priority="863" operator="equal">
      <formula>#DIV/0!</formula>
    </cfRule>
  </conditionalFormatting>
  <conditionalFormatting sqref="C119:R119">
    <cfRule type="cellIs" dxfId="853" priority="862" operator="equal">
      <formula>#DIV/0!</formula>
    </cfRule>
  </conditionalFormatting>
  <conditionalFormatting sqref="C119:R119">
    <cfRule type="cellIs" dxfId="852" priority="861" operator="equal">
      <formula>#DIV/0!</formula>
    </cfRule>
  </conditionalFormatting>
  <conditionalFormatting sqref="C119:R119">
    <cfRule type="cellIs" dxfId="851" priority="860" operator="equal">
      <formula>#DIV/0!</formula>
    </cfRule>
  </conditionalFormatting>
  <conditionalFormatting sqref="C119:R119">
    <cfRule type="cellIs" dxfId="850" priority="859" operator="equal">
      <formula>#DIV/0!</formula>
    </cfRule>
  </conditionalFormatting>
  <conditionalFormatting sqref="C119:R119">
    <cfRule type="cellIs" dxfId="849" priority="858" operator="equal">
      <formula>#DIV/0!</formula>
    </cfRule>
  </conditionalFormatting>
  <conditionalFormatting sqref="C119:R119">
    <cfRule type="cellIs" dxfId="848" priority="857" operator="equal">
      <formula>#DIV/0!</formula>
    </cfRule>
  </conditionalFormatting>
  <conditionalFormatting sqref="C119:R119">
    <cfRule type="cellIs" dxfId="847" priority="856" operator="equal">
      <formula>#DIV/0!</formula>
    </cfRule>
  </conditionalFormatting>
  <conditionalFormatting sqref="C119:R119">
    <cfRule type="cellIs" dxfId="846" priority="855" operator="equal">
      <formula>#DIV/0!</formula>
    </cfRule>
  </conditionalFormatting>
  <conditionalFormatting sqref="C119:R119">
    <cfRule type="cellIs" dxfId="845" priority="854" operator="equal">
      <formula>#DIV/0!</formula>
    </cfRule>
  </conditionalFormatting>
  <conditionalFormatting sqref="C119:R119">
    <cfRule type="cellIs" dxfId="844" priority="853" operator="equal">
      <formula>#DIV/0!</formula>
    </cfRule>
  </conditionalFormatting>
  <conditionalFormatting sqref="C119:R119">
    <cfRule type="cellIs" dxfId="843" priority="852" operator="equal">
      <formula>#DIV/0!</formula>
    </cfRule>
  </conditionalFormatting>
  <conditionalFormatting sqref="C119:R119">
    <cfRule type="cellIs" dxfId="842" priority="851" operator="equal">
      <formula>#DIV/0!</formula>
    </cfRule>
  </conditionalFormatting>
  <conditionalFormatting sqref="C119:R119">
    <cfRule type="cellIs" dxfId="841" priority="850" operator="equal">
      <formula>#DIV/0!</formula>
    </cfRule>
  </conditionalFormatting>
  <conditionalFormatting sqref="C119:R119">
    <cfRule type="cellIs" dxfId="840" priority="849" operator="equal">
      <formula>#DIV/0!</formula>
    </cfRule>
  </conditionalFormatting>
  <conditionalFormatting sqref="C119:R119">
    <cfRule type="cellIs" dxfId="839" priority="848" operator="equal">
      <formula>#DIV/0!</formula>
    </cfRule>
  </conditionalFormatting>
  <conditionalFormatting sqref="C119:R119">
    <cfRule type="cellIs" dxfId="838" priority="847" operator="equal">
      <formula>#DIV/0!</formula>
    </cfRule>
  </conditionalFormatting>
  <conditionalFormatting sqref="C119:R119">
    <cfRule type="cellIs" dxfId="837" priority="846" operator="equal">
      <formula>#DIV/0!</formula>
    </cfRule>
  </conditionalFormatting>
  <conditionalFormatting sqref="C119:R119">
    <cfRule type="cellIs" dxfId="836" priority="845" operator="equal">
      <formula>#DIV/0!</formula>
    </cfRule>
  </conditionalFormatting>
  <conditionalFormatting sqref="C119:R119">
    <cfRule type="cellIs" dxfId="835" priority="844" operator="equal">
      <formula>#DIV/0!</formula>
    </cfRule>
  </conditionalFormatting>
  <conditionalFormatting sqref="C119:R119">
    <cfRule type="cellIs" dxfId="834" priority="843" operator="equal">
      <formula>#DIV/0!</formula>
    </cfRule>
  </conditionalFormatting>
  <conditionalFormatting sqref="C119:R119">
    <cfRule type="cellIs" dxfId="833" priority="842" operator="equal">
      <formula>#DIV/0!</formula>
    </cfRule>
  </conditionalFormatting>
  <conditionalFormatting sqref="C119:R119">
    <cfRule type="cellIs" dxfId="832" priority="841" operator="equal">
      <formula>#DIV/0!</formula>
    </cfRule>
  </conditionalFormatting>
  <conditionalFormatting sqref="C119:R119">
    <cfRule type="cellIs" dxfId="831" priority="840" operator="equal">
      <formula>#DIV/0!</formula>
    </cfRule>
  </conditionalFormatting>
  <conditionalFormatting sqref="C119:R119">
    <cfRule type="cellIs" dxfId="830" priority="839" operator="equal">
      <formula>#DIV/0!</formula>
    </cfRule>
  </conditionalFormatting>
  <conditionalFormatting sqref="C119:R119">
    <cfRule type="cellIs" dxfId="829" priority="838" operator="equal">
      <formula>#DIV/0!</formula>
    </cfRule>
  </conditionalFormatting>
  <conditionalFormatting sqref="C119:R119">
    <cfRule type="cellIs" dxfId="828" priority="837" operator="equal">
      <formula>#DIV/0!</formula>
    </cfRule>
  </conditionalFormatting>
  <conditionalFormatting sqref="C119:R119">
    <cfRule type="cellIs" dxfId="827" priority="836" operator="equal">
      <formula>#DIV/0!</formula>
    </cfRule>
  </conditionalFormatting>
  <conditionalFormatting sqref="C119:R119">
    <cfRule type="cellIs" dxfId="826" priority="835" operator="equal">
      <formula>#DIV/0!</formula>
    </cfRule>
  </conditionalFormatting>
  <conditionalFormatting sqref="C119:R119">
    <cfRule type="cellIs" dxfId="825" priority="834" operator="equal">
      <formula>#DIV/0!</formula>
    </cfRule>
  </conditionalFormatting>
  <conditionalFormatting sqref="C119:R119">
    <cfRule type="cellIs" dxfId="824" priority="833" operator="equal">
      <formula>#DIV/0!</formula>
    </cfRule>
  </conditionalFormatting>
  <conditionalFormatting sqref="C119:R119">
    <cfRule type="cellIs" dxfId="823" priority="832" operator="equal">
      <formula>#DIV/0!</formula>
    </cfRule>
  </conditionalFormatting>
  <conditionalFormatting sqref="C119:R119">
    <cfRule type="cellIs" dxfId="822" priority="831" operator="equal">
      <formula>#DIV/0!</formula>
    </cfRule>
  </conditionalFormatting>
  <conditionalFormatting sqref="C119:R119">
    <cfRule type="cellIs" dxfId="821" priority="830" operator="equal">
      <formula>#DIV/0!</formula>
    </cfRule>
  </conditionalFormatting>
  <conditionalFormatting sqref="C119:R119">
    <cfRule type="cellIs" dxfId="820" priority="829" operator="equal">
      <formula>#DIV/0!</formula>
    </cfRule>
  </conditionalFormatting>
  <conditionalFormatting sqref="C119:R119">
    <cfRule type="cellIs" dxfId="819" priority="828" operator="equal">
      <formula>#DIV/0!</formula>
    </cfRule>
  </conditionalFormatting>
  <conditionalFormatting sqref="C119:R119">
    <cfRule type="cellIs" dxfId="818" priority="827" operator="equal">
      <formula>#DIV/0!</formula>
    </cfRule>
  </conditionalFormatting>
  <conditionalFormatting sqref="C119:R119">
    <cfRule type="cellIs" dxfId="817" priority="826" operator="equal">
      <formula>#DIV/0!</formula>
    </cfRule>
  </conditionalFormatting>
  <conditionalFormatting sqref="C119:R119">
    <cfRule type="cellIs" dxfId="816" priority="825" operator="equal">
      <formula>#DIV/0!</formula>
    </cfRule>
  </conditionalFormatting>
  <conditionalFormatting sqref="C119:R119">
    <cfRule type="cellIs" dxfId="815" priority="824" operator="equal">
      <formula>#DIV/0!</formula>
    </cfRule>
  </conditionalFormatting>
  <conditionalFormatting sqref="C119:R119">
    <cfRule type="cellIs" dxfId="814" priority="823" operator="equal">
      <formula>#DIV/0!</formula>
    </cfRule>
  </conditionalFormatting>
  <conditionalFormatting sqref="C102:R117">
    <cfRule type="cellIs" dxfId="813" priority="822" operator="equal">
      <formula>#DIV/0!</formula>
    </cfRule>
  </conditionalFormatting>
  <conditionalFormatting sqref="C102:R116">
    <cfRule type="cellIs" dxfId="812" priority="821" operator="equal">
      <formula>#DIV/0!</formula>
    </cfRule>
  </conditionalFormatting>
  <conditionalFormatting sqref="C120:R134">
    <cfRule type="cellIs" dxfId="811" priority="820" operator="equal">
      <formula>#DIV/0!</formula>
    </cfRule>
  </conditionalFormatting>
  <conditionalFormatting sqref="C120:R134">
    <cfRule type="cellIs" dxfId="810" priority="819" operator="equal">
      <formula>#DIV/0!</formula>
    </cfRule>
  </conditionalFormatting>
  <conditionalFormatting sqref="A101:B101 X101:XFD101">
    <cfRule type="cellIs" dxfId="809" priority="818" operator="equal">
      <formula>#DIV/0!</formula>
    </cfRule>
  </conditionalFormatting>
  <conditionalFormatting sqref="A101:R101">
    <cfRule type="cellIs" dxfId="808" priority="817" operator="equal">
      <formula>#DIV/0!</formula>
    </cfRule>
  </conditionalFormatting>
  <conditionalFormatting sqref="A101:R101">
    <cfRule type="cellIs" dxfId="807" priority="816" operator="equal">
      <formula>#DIV/0!</formula>
    </cfRule>
  </conditionalFormatting>
  <conditionalFormatting sqref="A101:R101">
    <cfRule type="cellIs" dxfId="806" priority="815" operator="equal">
      <formula>#DIV/0!</formula>
    </cfRule>
  </conditionalFormatting>
  <conditionalFormatting sqref="A101:R101">
    <cfRule type="cellIs" dxfId="805" priority="814" operator="equal">
      <formula>#DIV/0!</formula>
    </cfRule>
  </conditionalFormatting>
  <conditionalFormatting sqref="A101:R101">
    <cfRule type="cellIs" dxfId="804" priority="813" operator="equal">
      <formula>#DIV/0!</formula>
    </cfRule>
  </conditionalFormatting>
  <conditionalFormatting sqref="A101:R101">
    <cfRule type="cellIs" dxfId="803" priority="812" operator="equal">
      <formula>#DIV/0!</formula>
    </cfRule>
  </conditionalFormatting>
  <conditionalFormatting sqref="A101:R101">
    <cfRule type="cellIs" dxfId="802" priority="811" operator="equal">
      <formula>#DIV/0!</formula>
    </cfRule>
  </conditionalFormatting>
  <conditionalFormatting sqref="A101:R101">
    <cfRule type="cellIs" dxfId="801" priority="810" operator="equal">
      <formula>#DIV/0!</formula>
    </cfRule>
  </conditionalFormatting>
  <conditionalFormatting sqref="A101:R101">
    <cfRule type="cellIs" dxfId="800" priority="809" operator="equal">
      <formula>#DIV/0!</formula>
    </cfRule>
  </conditionalFormatting>
  <conditionalFormatting sqref="A101:R101">
    <cfRule type="cellIs" dxfId="799" priority="808" operator="equal">
      <formula>#DIV/0!</formula>
    </cfRule>
  </conditionalFormatting>
  <conditionalFormatting sqref="A101:R101">
    <cfRule type="cellIs" dxfId="798" priority="807" operator="equal">
      <formula>#DIV/0!</formula>
    </cfRule>
  </conditionalFormatting>
  <conditionalFormatting sqref="A101:R101">
    <cfRule type="cellIs" dxfId="797" priority="806" operator="equal">
      <formula>#DIV/0!</formula>
    </cfRule>
  </conditionalFormatting>
  <conditionalFormatting sqref="A101:R101">
    <cfRule type="cellIs" dxfId="796" priority="805" operator="equal">
      <formula>#DIV/0!</formula>
    </cfRule>
  </conditionalFormatting>
  <conditionalFormatting sqref="A101:R101">
    <cfRule type="cellIs" dxfId="795" priority="804" operator="equal">
      <formula>#DIV/0!</formula>
    </cfRule>
  </conditionalFormatting>
  <conditionalFormatting sqref="A101:R101">
    <cfRule type="cellIs" dxfId="794" priority="803" operator="equal">
      <formula>#DIV/0!</formula>
    </cfRule>
  </conditionalFormatting>
  <conditionalFormatting sqref="A101:R101">
    <cfRule type="cellIs" dxfId="793" priority="802" operator="equal">
      <formula>#DIV/0!</formula>
    </cfRule>
  </conditionalFormatting>
  <conditionalFormatting sqref="A101:R101">
    <cfRule type="cellIs" dxfId="792" priority="801" operator="equal">
      <formula>#DIV/0!</formula>
    </cfRule>
  </conditionalFormatting>
  <conditionalFormatting sqref="A101:R101">
    <cfRule type="cellIs" dxfId="791" priority="800" operator="equal">
      <formula>#DIV/0!</formula>
    </cfRule>
  </conditionalFormatting>
  <conditionalFormatting sqref="A101:R101">
    <cfRule type="cellIs" dxfId="790" priority="799" operator="equal">
      <formula>#DIV/0!</formula>
    </cfRule>
  </conditionalFormatting>
  <conditionalFormatting sqref="A101:R101">
    <cfRule type="cellIs" dxfId="789" priority="798" operator="equal">
      <formula>#DIV/0!</formula>
    </cfRule>
  </conditionalFormatting>
  <conditionalFormatting sqref="A101:R101">
    <cfRule type="cellIs" dxfId="788" priority="797" operator="equal">
      <formula>#DIV/0!</formula>
    </cfRule>
  </conditionalFormatting>
  <conditionalFormatting sqref="A101:R101">
    <cfRule type="cellIs" dxfId="787" priority="796" operator="equal">
      <formula>#DIV/0!</formula>
    </cfRule>
  </conditionalFormatting>
  <conditionalFormatting sqref="A101:R101">
    <cfRule type="cellIs" dxfId="786" priority="795" operator="equal">
      <formula>#DIV/0!</formula>
    </cfRule>
  </conditionalFormatting>
  <conditionalFormatting sqref="A101:R101">
    <cfRule type="cellIs" dxfId="785" priority="794" operator="equal">
      <formula>#DIV/0!</formula>
    </cfRule>
  </conditionalFormatting>
  <conditionalFormatting sqref="C101:R101">
    <cfRule type="cellIs" dxfId="784" priority="793" operator="equal">
      <formula>#DIV/0!</formula>
    </cfRule>
  </conditionalFormatting>
  <conditionalFormatting sqref="C101:R101">
    <cfRule type="cellIs" dxfId="783" priority="792" operator="equal">
      <formula>#DIV/0!</formula>
    </cfRule>
  </conditionalFormatting>
  <conditionalFormatting sqref="C101:R101">
    <cfRule type="cellIs" dxfId="782" priority="791" operator="equal">
      <formula>#DIV/0!</formula>
    </cfRule>
  </conditionalFormatting>
  <conditionalFormatting sqref="C101:R101">
    <cfRule type="cellIs" dxfId="781" priority="790" operator="equal">
      <formula>#DIV/0!</formula>
    </cfRule>
  </conditionalFormatting>
  <conditionalFormatting sqref="C101:R101">
    <cfRule type="cellIs" dxfId="780" priority="789" operator="equal">
      <formula>#DIV/0!</formula>
    </cfRule>
  </conditionalFormatting>
  <conditionalFormatting sqref="C101:R101">
    <cfRule type="cellIs" dxfId="779" priority="788" operator="equal">
      <formula>#DIV/0!</formula>
    </cfRule>
  </conditionalFormatting>
  <conditionalFormatting sqref="C101:R101">
    <cfRule type="cellIs" dxfId="778" priority="787" operator="equal">
      <formula>#DIV/0!</formula>
    </cfRule>
  </conditionalFormatting>
  <conditionalFormatting sqref="C101:R101">
    <cfRule type="cellIs" dxfId="777" priority="786" operator="equal">
      <formula>#DIV/0!</formula>
    </cfRule>
  </conditionalFormatting>
  <conditionalFormatting sqref="C101:R101">
    <cfRule type="cellIs" dxfId="776" priority="785" operator="equal">
      <formula>#DIV/0!</formula>
    </cfRule>
  </conditionalFormatting>
  <conditionalFormatting sqref="C101:R101">
    <cfRule type="cellIs" dxfId="775" priority="784" operator="equal">
      <formula>#DIV/0!</formula>
    </cfRule>
  </conditionalFormatting>
  <conditionalFormatting sqref="C101:R101">
    <cfRule type="cellIs" dxfId="774" priority="783" operator="equal">
      <formula>#DIV/0!</formula>
    </cfRule>
  </conditionalFormatting>
  <conditionalFormatting sqref="C101:R101">
    <cfRule type="cellIs" dxfId="773" priority="782" operator="equal">
      <formula>#DIV/0!</formula>
    </cfRule>
  </conditionalFormatting>
  <conditionalFormatting sqref="C101:R101">
    <cfRule type="cellIs" dxfId="772" priority="781" operator="equal">
      <formula>#DIV/0!</formula>
    </cfRule>
  </conditionalFormatting>
  <conditionalFormatting sqref="C101:R101">
    <cfRule type="cellIs" dxfId="771" priority="780" operator="equal">
      <formula>#DIV/0!</formula>
    </cfRule>
  </conditionalFormatting>
  <conditionalFormatting sqref="C101:R101">
    <cfRule type="cellIs" dxfId="770" priority="779" operator="equal">
      <formula>#DIV/0!</formula>
    </cfRule>
  </conditionalFormatting>
  <conditionalFormatting sqref="C101:R101">
    <cfRule type="cellIs" dxfId="769" priority="778" operator="equal">
      <formula>#DIV/0!</formula>
    </cfRule>
  </conditionalFormatting>
  <conditionalFormatting sqref="A119:B119 X119:XFD119">
    <cfRule type="cellIs" dxfId="768" priority="777" operator="equal">
      <formula>#DIV/0!</formula>
    </cfRule>
  </conditionalFormatting>
  <conditionalFormatting sqref="A119:R119">
    <cfRule type="cellIs" dxfId="767" priority="776" operator="equal">
      <formula>#DIV/0!</formula>
    </cfRule>
  </conditionalFormatting>
  <conditionalFormatting sqref="A119:R119">
    <cfRule type="cellIs" dxfId="766" priority="775" operator="equal">
      <formula>#DIV/0!</formula>
    </cfRule>
  </conditionalFormatting>
  <conditionalFormatting sqref="A119:R119">
    <cfRule type="cellIs" dxfId="765" priority="774" operator="equal">
      <formula>#DIV/0!</formula>
    </cfRule>
  </conditionalFormatting>
  <conditionalFormatting sqref="A119:R119">
    <cfRule type="cellIs" dxfId="764" priority="773" operator="equal">
      <formula>#DIV/0!</formula>
    </cfRule>
  </conditionalFormatting>
  <conditionalFormatting sqref="A119:R119">
    <cfRule type="cellIs" dxfId="763" priority="772" operator="equal">
      <formula>#DIV/0!</formula>
    </cfRule>
  </conditionalFormatting>
  <conditionalFormatting sqref="A119:R119">
    <cfRule type="cellIs" dxfId="762" priority="771" operator="equal">
      <formula>#DIV/0!</formula>
    </cfRule>
  </conditionalFormatting>
  <conditionalFormatting sqref="A119:R119">
    <cfRule type="cellIs" dxfId="761" priority="770" operator="equal">
      <formula>#DIV/0!</formula>
    </cfRule>
  </conditionalFormatting>
  <conditionalFormatting sqref="A119:R119">
    <cfRule type="cellIs" dxfId="760" priority="769" operator="equal">
      <formula>#DIV/0!</formula>
    </cfRule>
  </conditionalFormatting>
  <conditionalFormatting sqref="A119:R119">
    <cfRule type="cellIs" dxfId="759" priority="768" operator="equal">
      <formula>#DIV/0!</formula>
    </cfRule>
  </conditionalFormatting>
  <conditionalFormatting sqref="A119:R119">
    <cfRule type="cellIs" dxfId="758" priority="767" operator="equal">
      <formula>#DIV/0!</formula>
    </cfRule>
  </conditionalFormatting>
  <conditionalFormatting sqref="A119:R119">
    <cfRule type="cellIs" dxfId="757" priority="766" operator="equal">
      <formula>#DIV/0!</formula>
    </cfRule>
  </conditionalFormatting>
  <conditionalFormatting sqref="A119:R119">
    <cfRule type="cellIs" dxfId="756" priority="765" operator="equal">
      <formula>#DIV/0!</formula>
    </cfRule>
  </conditionalFormatting>
  <conditionalFormatting sqref="A119:R119">
    <cfRule type="cellIs" dxfId="755" priority="764" operator="equal">
      <formula>#DIV/0!</formula>
    </cfRule>
  </conditionalFormatting>
  <conditionalFormatting sqref="A119:R119">
    <cfRule type="cellIs" dxfId="754" priority="763" operator="equal">
      <formula>#DIV/0!</formula>
    </cfRule>
  </conditionalFormatting>
  <conditionalFormatting sqref="A119:R119">
    <cfRule type="cellIs" dxfId="753" priority="762" operator="equal">
      <formula>#DIV/0!</formula>
    </cfRule>
  </conditionalFormatting>
  <conditionalFormatting sqref="A119:R119">
    <cfRule type="cellIs" dxfId="752" priority="761" operator="equal">
      <formula>#DIV/0!</formula>
    </cfRule>
  </conditionalFormatting>
  <conditionalFormatting sqref="A119:R119">
    <cfRule type="cellIs" dxfId="751" priority="760" operator="equal">
      <formula>#DIV/0!</formula>
    </cfRule>
  </conditionalFormatting>
  <conditionalFormatting sqref="A119:R119">
    <cfRule type="cellIs" dxfId="750" priority="759" operator="equal">
      <formula>#DIV/0!</formula>
    </cfRule>
  </conditionalFormatting>
  <conditionalFormatting sqref="A119:R119">
    <cfRule type="cellIs" dxfId="749" priority="758" operator="equal">
      <formula>#DIV/0!</formula>
    </cfRule>
  </conditionalFormatting>
  <conditionalFormatting sqref="A119:R119">
    <cfRule type="cellIs" dxfId="748" priority="757" operator="equal">
      <formula>#DIV/0!</formula>
    </cfRule>
  </conditionalFormatting>
  <conditionalFormatting sqref="A119:R119">
    <cfRule type="cellIs" dxfId="747" priority="756" operator="equal">
      <formula>#DIV/0!</formula>
    </cfRule>
  </conditionalFormatting>
  <conditionalFormatting sqref="A119:R119">
    <cfRule type="cellIs" dxfId="746" priority="755" operator="equal">
      <formula>#DIV/0!</formula>
    </cfRule>
  </conditionalFormatting>
  <conditionalFormatting sqref="A119:R119">
    <cfRule type="cellIs" dxfId="745" priority="754" operator="equal">
      <formula>#DIV/0!</formula>
    </cfRule>
  </conditionalFormatting>
  <conditionalFormatting sqref="A119:R119">
    <cfRule type="cellIs" dxfId="744" priority="753" operator="equal">
      <formula>#DIV/0!</formula>
    </cfRule>
  </conditionalFormatting>
  <conditionalFormatting sqref="C119:R119">
    <cfRule type="cellIs" dxfId="743" priority="752" operator="equal">
      <formula>#DIV/0!</formula>
    </cfRule>
  </conditionalFormatting>
  <conditionalFormatting sqref="C119:R119">
    <cfRule type="cellIs" dxfId="742" priority="751" operator="equal">
      <formula>#DIV/0!</formula>
    </cfRule>
  </conditionalFormatting>
  <conditionalFormatting sqref="C119:R119">
    <cfRule type="cellIs" dxfId="741" priority="750" operator="equal">
      <formula>#DIV/0!</formula>
    </cfRule>
  </conditionalFormatting>
  <conditionalFormatting sqref="C119:R119">
    <cfRule type="cellIs" dxfId="740" priority="749" operator="equal">
      <formula>#DIV/0!</formula>
    </cfRule>
  </conditionalFormatting>
  <conditionalFormatting sqref="C119:R119">
    <cfRule type="cellIs" dxfId="739" priority="748" operator="equal">
      <formula>#DIV/0!</formula>
    </cfRule>
  </conditionalFormatting>
  <conditionalFormatting sqref="C119:R119">
    <cfRule type="cellIs" dxfId="738" priority="747" operator="equal">
      <formula>#DIV/0!</formula>
    </cfRule>
  </conditionalFormatting>
  <conditionalFormatting sqref="C119:R119">
    <cfRule type="cellIs" dxfId="737" priority="746" operator="equal">
      <formula>#DIV/0!</formula>
    </cfRule>
  </conditionalFormatting>
  <conditionalFormatting sqref="C119:R119">
    <cfRule type="cellIs" dxfId="736" priority="745" operator="equal">
      <formula>#DIV/0!</formula>
    </cfRule>
  </conditionalFormatting>
  <conditionalFormatting sqref="C119:R119">
    <cfRule type="cellIs" dxfId="735" priority="744" operator="equal">
      <formula>#DIV/0!</formula>
    </cfRule>
  </conditionalFormatting>
  <conditionalFormatting sqref="C119:R119">
    <cfRule type="cellIs" dxfId="734" priority="743" operator="equal">
      <formula>#DIV/0!</formula>
    </cfRule>
  </conditionalFormatting>
  <conditionalFormatting sqref="C119:R119">
    <cfRule type="cellIs" dxfId="733" priority="742" operator="equal">
      <formula>#DIV/0!</formula>
    </cfRule>
  </conditionalFormatting>
  <conditionalFormatting sqref="C119:R119">
    <cfRule type="cellIs" dxfId="732" priority="741" operator="equal">
      <formula>#DIV/0!</formula>
    </cfRule>
  </conditionalFormatting>
  <conditionalFormatting sqref="C119:R119">
    <cfRule type="cellIs" dxfId="731" priority="740" operator="equal">
      <formula>#DIV/0!</formula>
    </cfRule>
  </conditionalFormatting>
  <conditionalFormatting sqref="C119:R119">
    <cfRule type="cellIs" dxfId="730" priority="739" operator="equal">
      <formula>#DIV/0!</formula>
    </cfRule>
  </conditionalFormatting>
  <conditionalFormatting sqref="C119:R119">
    <cfRule type="cellIs" dxfId="729" priority="738" operator="equal">
      <formula>#DIV/0!</formula>
    </cfRule>
  </conditionalFormatting>
  <conditionalFormatting sqref="C119:R119">
    <cfRule type="cellIs" dxfId="728" priority="737" operator="equal">
      <formula>#DIV/0!</formula>
    </cfRule>
  </conditionalFormatting>
  <conditionalFormatting sqref="A139:B139 X139:XFD139">
    <cfRule type="cellIs" dxfId="727" priority="736" operator="equal">
      <formula>#DIV/0!</formula>
    </cfRule>
  </conditionalFormatting>
  <conditionalFormatting sqref="A139:R139">
    <cfRule type="cellIs" dxfId="726" priority="735" operator="equal">
      <formula>#DIV/0!</formula>
    </cfRule>
  </conditionalFormatting>
  <conditionalFormatting sqref="A139:R139">
    <cfRule type="cellIs" dxfId="725" priority="734" operator="equal">
      <formula>#DIV/0!</formula>
    </cfRule>
  </conditionalFormatting>
  <conditionalFormatting sqref="A139:R139">
    <cfRule type="cellIs" dxfId="724" priority="733" operator="equal">
      <formula>#DIV/0!</formula>
    </cfRule>
  </conditionalFormatting>
  <conditionalFormatting sqref="A139:R139">
    <cfRule type="cellIs" dxfId="723" priority="732" operator="equal">
      <formula>#DIV/0!</formula>
    </cfRule>
  </conditionalFormatting>
  <conditionalFormatting sqref="A139:R139">
    <cfRule type="cellIs" dxfId="722" priority="731" operator="equal">
      <formula>#DIV/0!</formula>
    </cfRule>
  </conditionalFormatting>
  <conditionalFormatting sqref="A139:R139">
    <cfRule type="cellIs" dxfId="721" priority="730" operator="equal">
      <formula>#DIV/0!</formula>
    </cfRule>
  </conditionalFormatting>
  <conditionalFormatting sqref="A139:R139">
    <cfRule type="cellIs" dxfId="720" priority="729" operator="equal">
      <formula>#DIV/0!</formula>
    </cfRule>
  </conditionalFormatting>
  <conditionalFormatting sqref="A139:R139">
    <cfRule type="cellIs" dxfId="719" priority="728" operator="equal">
      <formula>#DIV/0!</formula>
    </cfRule>
  </conditionalFormatting>
  <conditionalFormatting sqref="A139:R139">
    <cfRule type="cellIs" dxfId="718" priority="727" operator="equal">
      <formula>#DIV/0!</formula>
    </cfRule>
  </conditionalFormatting>
  <conditionalFormatting sqref="A139:R139">
    <cfRule type="cellIs" dxfId="717" priority="726" operator="equal">
      <formula>#DIV/0!</formula>
    </cfRule>
  </conditionalFormatting>
  <conditionalFormatting sqref="A139:R139">
    <cfRule type="cellIs" dxfId="716" priority="725" operator="equal">
      <formula>#DIV/0!</formula>
    </cfRule>
  </conditionalFormatting>
  <conditionalFormatting sqref="A139:R139">
    <cfRule type="cellIs" dxfId="715" priority="724" operator="equal">
      <formula>#DIV/0!</formula>
    </cfRule>
  </conditionalFormatting>
  <conditionalFormatting sqref="A139:R139">
    <cfRule type="cellIs" dxfId="714" priority="723" operator="equal">
      <formula>#DIV/0!</formula>
    </cfRule>
  </conditionalFormatting>
  <conditionalFormatting sqref="A139:R139">
    <cfRule type="cellIs" dxfId="713" priority="722" operator="equal">
      <formula>#DIV/0!</formula>
    </cfRule>
  </conditionalFormatting>
  <conditionalFormatting sqref="A139:R139">
    <cfRule type="cellIs" dxfId="712" priority="721" operator="equal">
      <formula>#DIV/0!</formula>
    </cfRule>
  </conditionalFormatting>
  <conditionalFormatting sqref="A139:R139">
    <cfRule type="cellIs" dxfId="711" priority="720" operator="equal">
      <formula>#DIV/0!</formula>
    </cfRule>
  </conditionalFormatting>
  <conditionalFormatting sqref="A139:R139">
    <cfRule type="cellIs" dxfId="710" priority="719" operator="equal">
      <formula>#DIV/0!</formula>
    </cfRule>
  </conditionalFormatting>
  <conditionalFormatting sqref="A139:R139">
    <cfRule type="cellIs" dxfId="709" priority="718" operator="equal">
      <formula>#DIV/0!</formula>
    </cfRule>
  </conditionalFormatting>
  <conditionalFormatting sqref="A139:R139">
    <cfRule type="cellIs" dxfId="708" priority="717" operator="equal">
      <formula>#DIV/0!</formula>
    </cfRule>
  </conditionalFormatting>
  <conditionalFormatting sqref="A139:R139">
    <cfRule type="cellIs" dxfId="707" priority="716" operator="equal">
      <formula>#DIV/0!</formula>
    </cfRule>
  </conditionalFormatting>
  <conditionalFormatting sqref="A139:R139">
    <cfRule type="cellIs" dxfId="706" priority="715" operator="equal">
      <formula>#DIV/0!</formula>
    </cfRule>
  </conditionalFormatting>
  <conditionalFormatting sqref="A139:R139">
    <cfRule type="cellIs" dxfId="705" priority="714" operator="equal">
      <formula>#DIV/0!</formula>
    </cfRule>
  </conditionalFormatting>
  <conditionalFormatting sqref="A139:R139">
    <cfRule type="cellIs" dxfId="704" priority="713" operator="equal">
      <formula>#DIV/0!</formula>
    </cfRule>
  </conditionalFormatting>
  <conditionalFormatting sqref="A139:R139">
    <cfRule type="cellIs" dxfId="703" priority="712" operator="equal">
      <formula>#DIV/0!</formula>
    </cfRule>
  </conditionalFormatting>
  <conditionalFormatting sqref="C139:R139">
    <cfRule type="cellIs" dxfId="702" priority="711" operator="equal">
      <formula>#DIV/0!</formula>
    </cfRule>
  </conditionalFormatting>
  <conditionalFormatting sqref="C139:R139">
    <cfRule type="cellIs" dxfId="701" priority="710" operator="equal">
      <formula>#DIV/0!</formula>
    </cfRule>
  </conditionalFormatting>
  <conditionalFormatting sqref="C139:R139">
    <cfRule type="cellIs" dxfId="700" priority="709" operator="equal">
      <formula>#DIV/0!</formula>
    </cfRule>
  </conditionalFormatting>
  <conditionalFormatting sqref="C139:R139">
    <cfRule type="cellIs" dxfId="699" priority="708" operator="equal">
      <formula>#DIV/0!</formula>
    </cfRule>
  </conditionalFormatting>
  <conditionalFormatting sqref="C139:R139">
    <cfRule type="cellIs" dxfId="698" priority="707" operator="equal">
      <formula>#DIV/0!</formula>
    </cfRule>
  </conditionalFormatting>
  <conditionalFormatting sqref="C139:R139">
    <cfRule type="cellIs" dxfId="697" priority="706" operator="equal">
      <formula>#DIV/0!</formula>
    </cfRule>
  </conditionalFormatting>
  <conditionalFormatting sqref="C139:R139">
    <cfRule type="cellIs" dxfId="696" priority="705" operator="equal">
      <formula>#DIV/0!</formula>
    </cfRule>
  </conditionalFormatting>
  <conditionalFormatting sqref="C139:R139">
    <cfRule type="cellIs" dxfId="695" priority="704" operator="equal">
      <formula>#DIV/0!</formula>
    </cfRule>
  </conditionalFormatting>
  <conditionalFormatting sqref="C139:R139">
    <cfRule type="cellIs" dxfId="694" priority="703" operator="equal">
      <formula>#DIV/0!</formula>
    </cfRule>
  </conditionalFormatting>
  <conditionalFormatting sqref="C139:R139">
    <cfRule type="cellIs" dxfId="693" priority="702" operator="equal">
      <formula>#DIV/0!</formula>
    </cfRule>
  </conditionalFormatting>
  <conditionalFormatting sqref="C139:R139">
    <cfRule type="cellIs" dxfId="692" priority="701" operator="equal">
      <formula>#DIV/0!</formula>
    </cfRule>
  </conditionalFormatting>
  <conditionalFormatting sqref="C139:R139">
    <cfRule type="cellIs" dxfId="691" priority="700" operator="equal">
      <formula>#DIV/0!</formula>
    </cfRule>
  </conditionalFormatting>
  <conditionalFormatting sqref="C139:R139">
    <cfRule type="cellIs" dxfId="690" priority="699" operator="equal">
      <formula>#DIV/0!</formula>
    </cfRule>
  </conditionalFormatting>
  <conditionalFormatting sqref="C139:R139">
    <cfRule type="cellIs" dxfId="689" priority="698" operator="equal">
      <formula>#DIV/0!</formula>
    </cfRule>
  </conditionalFormatting>
  <conditionalFormatting sqref="C139:R139">
    <cfRule type="cellIs" dxfId="688" priority="697" operator="equal">
      <formula>#DIV/0!</formula>
    </cfRule>
  </conditionalFormatting>
  <conditionalFormatting sqref="C139:R139">
    <cfRule type="cellIs" dxfId="687" priority="696" operator="equal">
      <formula>#DIV/0!</formula>
    </cfRule>
  </conditionalFormatting>
  <conditionalFormatting sqref="A157:B157 X157:XFD157">
    <cfRule type="cellIs" dxfId="686" priority="695" operator="equal">
      <formula>#DIV/0!</formula>
    </cfRule>
  </conditionalFormatting>
  <conditionalFormatting sqref="A157:R157">
    <cfRule type="cellIs" dxfId="685" priority="694" operator="equal">
      <formula>#DIV/0!</formula>
    </cfRule>
  </conditionalFormatting>
  <conditionalFormatting sqref="A157:R157">
    <cfRule type="cellIs" dxfId="684" priority="693" operator="equal">
      <formula>#DIV/0!</formula>
    </cfRule>
  </conditionalFormatting>
  <conditionalFormatting sqref="A157:R157">
    <cfRule type="cellIs" dxfId="683" priority="692" operator="equal">
      <formula>#DIV/0!</formula>
    </cfRule>
  </conditionalFormatting>
  <conditionalFormatting sqref="A157:R157">
    <cfRule type="cellIs" dxfId="682" priority="691" operator="equal">
      <formula>#DIV/0!</formula>
    </cfRule>
  </conditionalFormatting>
  <conditionalFormatting sqref="A157:R157">
    <cfRule type="cellIs" dxfId="681" priority="690" operator="equal">
      <formula>#DIV/0!</formula>
    </cfRule>
  </conditionalFormatting>
  <conditionalFormatting sqref="A157:R157">
    <cfRule type="cellIs" dxfId="680" priority="689" operator="equal">
      <formula>#DIV/0!</formula>
    </cfRule>
  </conditionalFormatting>
  <conditionalFormatting sqref="A157:R157">
    <cfRule type="cellIs" dxfId="679" priority="688" operator="equal">
      <formula>#DIV/0!</formula>
    </cfRule>
  </conditionalFormatting>
  <conditionalFormatting sqref="A157:R157">
    <cfRule type="cellIs" dxfId="678" priority="687" operator="equal">
      <formula>#DIV/0!</formula>
    </cfRule>
  </conditionalFormatting>
  <conditionalFormatting sqref="A157:R157">
    <cfRule type="cellIs" dxfId="677" priority="686" operator="equal">
      <formula>#DIV/0!</formula>
    </cfRule>
  </conditionalFormatting>
  <conditionalFormatting sqref="A157:R157">
    <cfRule type="cellIs" dxfId="676" priority="685" operator="equal">
      <formula>#DIV/0!</formula>
    </cfRule>
  </conditionalFormatting>
  <conditionalFormatting sqref="A157:R157">
    <cfRule type="cellIs" dxfId="675" priority="684" operator="equal">
      <formula>#DIV/0!</formula>
    </cfRule>
  </conditionalFormatting>
  <conditionalFormatting sqref="A157:R157">
    <cfRule type="cellIs" dxfId="674" priority="683" operator="equal">
      <formula>#DIV/0!</formula>
    </cfRule>
  </conditionalFormatting>
  <conditionalFormatting sqref="A157:R157">
    <cfRule type="cellIs" dxfId="673" priority="682" operator="equal">
      <formula>#DIV/0!</formula>
    </cfRule>
  </conditionalFormatting>
  <conditionalFormatting sqref="A157:R157">
    <cfRule type="cellIs" dxfId="672" priority="681" operator="equal">
      <formula>#DIV/0!</formula>
    </cfRule>
  </conditionalFormatting>
  <conditionalFormatting sqref="A157:R157">
    <cfRule type="cellIs" dxfId="671" priority="680" operator="equal">
      <formula>#DIV/0!</formula>
    </cfRule>
  </conditionalFormatting>
  <conditionalFormatting sqref="A157:R157">
    <cfRule type="cellIs" dxfId="670" priority="679" operator="equal">
      <formula>#DIV/0!</formula>
    </cfRule>
  </conditionalFormatting>
  <conditionalFormatting sqref="A157:R157">
    <cfRule type="cellIs" dxfId="669" priority="678" operator="equal">
      <formula>#DIV/0!</formula>
    </cfRule>
  </conditionalFormatting>
  <conditionalFormatting sqref="A157:R157">
    <cfRule type="cellIs" dxfId="668" priority="677" operator="equal">
      <formula>#DIV/0!</formula>
    </cfRule>
  </conditionalFormatting>
  <conditionalFormatting sqref="A157:R157">
    <cfRule type="cellIs" dxfId="667" priority="676" operator="equal">
      <formula>#DIV/0!</formula>
    </cfRule>
  </conditionalFormatting>
  <conditionalFormatting sqref="A157:R157">
    <cfRule type="cellIs" dxfId="666" priority="675" operator="equal">
      <formula>#DIV/0!</formula>
    </cfRule>
  </conditionalFormatting>
  <conditionalFormatting sqref="A157:R157">
    <cfRule type="cellIs" dxfId="665" priority="674" operator="equal">
      <formula>#DIV/0!</formula>
    </cfRule>
  </conditionalFormatting>
  <conditionalFormatting sqref="A157:R157">
    <cfRule type="cellIs" dxfId="664" priority="673" operator="equal">
      <formula>#DIV/0!</formula>
    </cfRule>
  </conditionalFormatting>
  <conditionalFormatting sqref="A157:R157">
    <cfRule type="cellIs" dxfId="663" priority="672" operator="equal">
      <formula>#DIV/0!</formula>
    </cfRule>
  </conditionalFormatting>
  <conditionalFormatting sqref="A157:R157">
    <cfRule type="cellIs" dxfId="662" priority="671" operator="equal">
      <formula>#DIV/0!</formula>
    </cfRule>
  </conditionalFormatting>
  <conditionalFormatting sqref="C157:R157">
    <cfRule type="cellIs" dxfId="661" priority="670" operator="equal">
      <formula>#DIV/0!</formula>
    </cfRule>
  </conditionalFormatting>
  <conditionalFormatting sqref="C157:R157">
    <cfRule type="cellIs" dxfId="660" priority="669" operator="equal">
      <formula>#DIV/0!</formula>
    </cfRule>
  </conditionalFormatting>
  <conditionalFormatting sqref="C157:R157">
    <cfRule type="cellIs" dxfId="659" priority="668" operator="equal">
      <formula>#DIV/0!</formula>
    </cfRule>
  </conditionalFormatting>
  <conditionalFormatting sqref="C157:R157">
    <cfRule type="cellIs" dxfId="658" priority="667" operator="equal">
      <formula>#DIV/0!</formula>
    </cfRule>
  </conditionalFormatting>
  <conditionalFormatting sqref="C157:R157">
    <cfRule type="cellIs" dxfId="657" priority="666" operator="equal">
      <formula>#DIV/0!</formula>
    </cfRule>
  </conditionalFormatting>
  <conditionalFormatting sqref="C157:R157">
    <cfRule type="cellIs" dxfId="656" priority="665" operator="equal">
      <formula>#DIV/0!</formula>
    </cfRule>
  </conditionalFormatting>
  <conditionalFormatting sqref="C157:R157">
    <cfRule type="cellIs" dxfId="655" priority="664" operator="equal">
      <formula>#DIV/0!</formula>
    </cfRule>
  </conditionalFormatting>
  <conditionalFormatting sqref="C157:R157">
    <cfRule type="cellIs" dxfId="654" priority="663" operator="equal">
      <formula>#DIV/0!</formula>
    </cfRule>
  </conditionalFormatting>
  <conditionalFormatting sqref="C157:R157">
    <cfRule type="cellIs" dxfId="653" priority="662" operator="equal">
      <formula>#DIV/0!</formula>
    </cfRule>
  </conditionalFormatting>
  <conditionalFormatting sqref="C157:R157">
    <cfRule type="cellIs" dxfId="652" priority="661" operator="equal">
      <formula>#DIV/0!</formula>
    </cfRule>
  </conditionalFormatting>
  <conditionalFormatting sqref="C157:R157">
    <cfRule type="cellIs" dxfId="651" priority="660" operator="equal">
      <formula>#DIV/0!</formula>
    </cfRule>
  </conditionalFormatting>
  <conditionalFormatting sqref="C157:R157">
    <cfRule type="cellIs" dxfId="650" priority="659" operator="equal">
      <formula>#DIV/0!</formula>
    </cfRule>
  </conditionalFormatting>
  <conditionalFormatting sqref="C157:R157">
    <cfRule type="cellIs" dxfId="649" priority="658" operator="equal">
      <formula>#DIV/0!</formula>
    </cfRule>
  </conditionalFormatting>
  <conditionalFormatting sqref="C157:R157">
    <cfRule type="cellIs" dxfId="648" priority="657" operator="equal">
      <formula>#DIV/0!</formula>
    </cfRule>
  </conditionalFormatting>
  <conditionalFormatting sqref="C157:R157">
    <cfRule type="cellIs" dxfId="647" priority="656" operator="equal">
      <formula>#DIV/0!</formula>
    </cfRule>
  </conditionalFormatting>
  <conditionalFormatting sqref="C157:R157">
    <cfRule type="cellIs" dxfId="646" priority="655" operator="equal">
      <formula>#DIV/0!</formula>
    </cfRule>
  </conditionalFormatting>
  <conditionalFormatting sqref="A178:B178 X178:XFD178">
    <cfRule type="cellIs" dxfId="645" priority="654" operator="equal">
      <formula>#DIV/0!</formula>
    </cfRule>
  </conditionalFormatting>
  <conditionalFormatting sqref="A178:R178">
    <cfRule type="cellIs" dxfId="644" priority="653" operator="equal">
      <formula>#DIV/0!</formula>
    </cfRule>
  </conditionalFormatting>
  <conditionalFormatting sqref="A178:R178">
    <cfRule type="cellIs" dxfId="643" priority="652" operator="equal">
      <formula>#DIV/0!</formula>
    </cfRule>
  </conditionalFormatting>
  <conditionalFormatting sqref="A178:R178">
    <cfRule type="cellIs" dxfId="642" priority="651" operator="equal">
      <formula>#DIV/0!</formula>
    </cfRule>
  </conditionalFormatting>
  <conditionalFormatting sqref="A178:R178">
    <cfRule type="cellIs" dxfId="641" priority="650" operator="equal">
      <formula>#DIV/0!</formula>
    </cfRule>
  </conditionalFormatting>
  <conditionalFormatting sqref="A178:R178">
    <cfRule type="cellIs" dxfId="640" priority="649" operator="equal">
      <formula>#DIV/0!</formula>
    </cfRule>
  </conditionalFormatting>
  <conditionalFormatting sqref="A178:R178">
    <cfRule type="cellIs" dxfId="639" priority="648" operator="equal">
      <formula>#DIV/0!</formula>
    </cfRule>
  </conditionalFormatting>
  <conditionalFormatting sqref="A178:R178">
    <cfRule type="cellIs" dxfId="638" priority="647" operator="equal">
      <formula>#DIV/0!</formula>
    </cfRule>
  </conditionalFormatting>
  <conditionalFormatting sqref="A178:R178">
    <cfRule type="cellIs" dxfId="637" priority="646" operator="equal">
      <formula>#DIV/0!</formula>
    </cfRule>
  </conditionalFormatting>
  <conditionalFormatting sqref="A178:R178">
    <cfRule type="cellIs" dxfId="636" priority="645" operator="equal">
      <formula>#DIV/0!</formula>
    </cfRule>
  </conditionalFormatting>
  <conditionalFormatting sqref="A178:R178">
    <cfRule type="cellIs" dxfId="635" priority="644" operator="equal">
      <formula>#DIV/0!</formula>
    </cfRule>
  </conditionalFormatting>
  <conditionalFormatting sqref="A178:R178">
    <cfRule type="cellIs" dxfId="634" priority="643" operator="equal">
      <formula>#DIV/0!</formula>
    </cfRule>
  </conditionalFormatting>
  <conditionalFormatting sqref="A178:R178">
    <cfRule type="cellIs" dxfId="633" priority="642" operator="equal">
      <formula>#DIV/0!</formula>
    </cfRule>
  </conditionalFormatting>
  <conditionalFormatting sqref="A178:R178">
    <cfRule type="cellIs" dxfId="632" priority="641" operator="equal">
      <formula>#DIV/0!</formula>
    </cfRule>
  </conditionalFormatting>
  <conditionalFormatting sqref="A178:R178">
    <cfRule type="cellIs" dxfId="631" priority="640" operator="equal">
      <formula>#DIV/0!</formula>
    </cfRule>
  </conditionalFormatting>
  <conditionalFormatting sqref="A178:R178">
    <cfRule type="cellIs" dxfId="630" priority="639" operator="equal">
      <formula>#DIV/0!</formula>
    </cfRule>
  </conditionalFormatting>
  <conditionalFormatting sqref="A178:R178">
    <cfRule type="cellIs" dxfId="629" priority="638" operator="equal">
      <formula>#DIV/0!</formula>
    </cfRule>
  </conditionalFormatting>
  <conditionalFormatting sqref="A178:R178">
    <cfRule type="cellIs" dxfId="628" priority="637" operator="equal">
      <formula>#DIV/0!</formula>
    </cfRule>
  </conditionalFormatting>
  <conditionalFormatting sqref="A178:R178">
    <cfRule type="cellIs" dxfId="627" priority="636" operator="equal">
      <formula>#DIV/0!</formula>
    </cfRule>
  </conditionalFormatting>
  <conditionalFormatting sqref="A178:R178">
    <cfRule type="cellIs" dxfId="626" priority="635" operator="equal">
      <formula>#DIV/0!</formula>
    </cfRule>
  </conditionalFormatting>
  <conditionalFormatting sqref="A178:R178">
    <cfRule type="cellIs" dxfId="625" priority="634" operator="equal">
      <formula>#DIV/0!</formula>
    </cfRule>
  </conditionalFormatting>
  <conditionalFormatting sqref="A178:R178">
    <cfRule type="cellIs" dxfId="624" priority="633" operator="equal">
      <formula>#DIV/0!</formula>
    </cfRule>
  </conditionalFormatting>
  <conditionalFormatting sqref="A178:R178">
    <cfRule type="cellIs" dxfId="623" priority="632" operator="equal">
      <formula>#DIV/0!</formula>
    </cfRule>
  </conditionalFormatting>
  <conditionalFormatting sqref="A178:R178">
    <cfRule type="cellIs" dxfId="622" priority="631" operator="equal">
      <formula>#DIV/0!</formula>
    </cfRule>
  </conditionalFormatting>
  <conditionalFormatting sqref="A178:R178">
    <cfRule type="cellIs" dxfId="621" priority="630" operator="equal">
      <formula>#DIV/0!</formula>
    </cfRule>
  </conditionalFormatting>
  <conditionalFormatting sqref="C178:R178">
    <cfRule type="cellIs" dxfId="620" priority="629" operator="equal">
      <formula>#DIV/0!</formula>
    </cfRule>
  </conditionalFormatting>
  <conditionalFormatting sqref="C178:R178">
    <cfRule type="cellIs" dxfId="619" priority="628" operator="equal">
      <formula>#DIV/0!</formula>
    </cfRule>
  </conditionalFormatting>
  <conditionalFormatting sqref="C178:R178">
    <cfRule type="cellIs" dxfId="618" priority="627" operator="equal">
      <formula>#DIV/0!</formula>
    </cfRule>
  </conditionalFormatting>
  <conditionalFormatting sqref="C178:R178">
    <cfRule type="cellIs" dxfId="617" priority="626" operator="equal">
      <formula>#DIV/0!</formula>
    </cfRule>
  </conditionalFormatting>
  <conditionalFormatting sqref="C178:R178">
    <cfRule type="cellIs" dxfId="616" priority="625" operator="equal">
      <formula>#DIV/0!</formula>
    </cfRule>
  </conditionalFormatting>
  <conditionalFormatting sqref="C178:R178">
    <cfRule type="cellIs" dxfId="615" priority="624" operator="equal">
      <formula>#DIV/0!</formula>
    </cfRule>
  </conditionalFormatting>
  <conditionalFormatting sqref="C178:R178">
    <cfRule type="cellIs" dxfId="614" priority="623" operator="equal">
      <formula>#DIV/0!</formula>
    </cfRule>
  </conditionalFormatting>
  <conditionalFormatting sqref="C178:R178">
    <cfRule type="cellIs" dxfId="613" priority="622" operator="equal">
      <formula>#DIV/0!</formula>
    </cfRule>
  </conditionalFormatting>
  <conditionalFormatting sqref="C178:R178">
    <cfRule type="cellIs" dxfId="612" priority="621" operator="equal">
      <formula>#DIV/0!</formula>
    </cfRule>
  </conditionalFormatting>
  <conditionalFormatting sqref="C178:R178">
    <cfRule type="cellIs" dxfId="611" priority="620" operator="equal">
      <formula>#DIV/0!</formula>
    </cfRule>
  </conditionalFormatting>
  <conditionalFormatting sqref="C178:R178">
    <cfRule type="cellIs" dxfId="610" priority="619" operator="equal">
      <formula>#DIV/0!</formula>
    </cfRule>
  </conditionalFormatting>
  <conditionalFormatting sqref="C178:R178">
    <cfRule type="cellIs" dxfId="609" priority="618" operator="equal">
      <formula>#DIV/0!</formula>
    </cfRule>
  </conditionalFormatting>
  <conditionalFormatting sqref="C178:R178">
    <cfRule type="cellIs" dxfId="608" priority="617" operator="equal">
      <formula>#DIV/0!</formula>
    </cfRule>
  </conditionalFormatting>
  <conditionalFormatting sqref="C178:R178">
    <cfRule type="cellIs" dxfId="607" priority="616" operator="equal">
      <formula>#DIV/0!</formula>
    </cfRule>
  </conditionalFormatting>
  <conditionalFormatting sqref="C178:R178">
    <cfRule type="cellIs" dxfId="606" priority="615" operator="equal">
      <formula>#DIV/0!</formula>
    </cfRule>
  </conditionalFormatting>
  <conditionalFormatting sqref="C178:R178">
    <cfRule type="cellIs" dxfId="605" priority="614" operator="equal">
      <formula>#DIV/0!</formula>
    </cfRule>
  </conditionalFormatting>
  <conditionalFormatting sqref="A196:B196 X196:XFD196">
    <cfRule type="cellIs" dxfId="604" priority="613" operator="equal">
      <formula>#DIV/0!</formula>
    </cfRule>
  </conditionalFormatting>
  <conditionalFormatting sqref="A196:R196">
    <cfRule type="cellIs" dxfId="603" priority="612" operator="equal">
      <formula>#DIV/0!</formula>
    </cfRule>
  </conditionalFormatting>
  <conditionalFormatting sqref="A196:R196">
    <cfRule type="cellIs" dxfId="602" priority="611" operator="equal">
      <formula>#DIV/0!</formula>
    </cfRule>
  </conditionalFormatting>
  <conditionalFormatting sqref="A196:R196">
    <cfRule type="cellIs" dxfId="601" priority="610" operator="equal">
      <formula>#DIV/0!</formula>
    </cfRule>
  </conditionalFormatting>
  <conditionalFormatting sqref="A196:R196">
    <cfRule type="cellIs" dxfId="600" priority="609" operator="equal">
      <formula>#DIV/0!</formula>
    </cfRule>
  </conditionalFormatting>
  <conditionalFormatting sqref="A196:R196">
    <cfRule type="cellIs" dxfId="599" priority="608" operator="equal">
      <formula>#DIV/0!</formula>
    </cfRule>
  </conditionalFormatting>
  <conditionalFormatting sqref="A196:R196">
    <cfRule type="cellIs" dxfId="598" priority="607" operator="equal">
      <formula>#DIV/0!</formula>
    </cfRule>
  </conditionalFormatting>
  <conditionalFormatting sqref="A196:R196">
    <cfRule type="cellIs" dxfId="597" priority="606" operator="equal">
      <formula>#DIV/0!</formula>
    </cfRule>
  </conditionalFormatting>
  <conditionalFormatting sqref="A196:R196">
    <cfRule type="cellIs" dxfId="596" priority="605" operator="equal">
      <formula>#DIV/0!</formula>
    </cfRule>
  </conditionalFormatting>
  <conditionalFormatting sqref="A196:R196">
    <cfRule type="cellIs" dxfId="595" priority="604" operator="equal">
      <formula>#DIV/0!</formula>
    </cfRule>
  </conditionalFormatting>
  <conditionalFormatting sqref="A196:R196">
    <cfRule type="cellIs" dxfId="594" priority="603" operator="equal">
      <formula>#DIV/0!</formula>
    </cfRule>
  </conditionalFormatting>
  <conditionalFormatting sqref="A196:R196">
    <cfRule type="cellIs" dxfId="593" priority="602" operator="equal">
      <formula>#DIV/0!</formula>
    </cfRule>
  </conditionalFormatting>
  <conditionalFormatting sqref="A196:R196">
    <cfRule type="cellIs" dxfId="592" priority="601" operator="equal">
      <formula>#DIV/0!</formula>
    </cfRule>
  </conditionalFormatting>
  <conditionalFormatting sqref="A196:R196">
    <cfRule type="cellIs" dxfId="591" priority="600" operator="equal">
      <formula>#DIV/0!</formula>
    </cfRule>
  </conditionalFormatting>
  <conditionalFormatting sqref="A196:R196">
    <cfRule type="cellIs" dxfId="590" priority="599" operator="equal">
      <formula>#DIV/0!</formula>
    </cfRule>
  </conditionalFormatting>
  <conditionalFormatting sqref="A196:R196">
    <cfRule type="cellIs" dxfId="589" priority="598" operator="equal">
      <formula>#DIV/0!</formula>
    </cfRule>
  </conditionalFormatting>
  <conditionalFormatting sqref="A196:R196">
    <cfRule type="cellIs" dxfId="588" priority="597" operator="equal">
      <formula>#DIV/0!</formula>
    </cfRule>
  </conditionalFormatting>
  <conditionalFormatting sqref="A196:R196">
    <cfRule type="cellIs" dxfId="587" priority="596" operator="equal">
      <formula>#DIV/0!</formula>
    </cfRule>
  </conditionalFormatting>
  <conditionalFormatting sqref="A196:R196">
    <cfRule type="cellIs" dxfId="586" priority="595" operator="equal">
      <formula>#DIV/0!</formula>
    </cfRule>
  </conditionalFormatting>
  <conditionalFormatting sqref="A196:R196">
    <cfRule type="cellIs" dxfId="585" priority="594" operator="equal">
      <formula>#DIV/0!</formula>
    </cfRule>
  </conditionalFormatting>
  <conditionalFormatting sqref="A196:R196">
    <cfRule type="cellIs" dxfId="584" priority="593" operator="equal">
      <formula>#DIV/0!</formula>
    </cfRule>
  </conditionalFormatting>
  <conditionalFormatting sqref="A196:R196">
    <cfRule type="cellIs" dxfId="583" priority="592" operator="equal">
      <formula>#DIV/0!</formula>
    </cfRule>
  </conditionalFormatting>
  <conditionalFormatting sqref="A196:R196">
    <cfRule type="cellIs" dxfId="582" priority="591" operator="equal">
      <formula>#DIV/0!</formula>
    </cfRule>
  </conditionalFormatting>
  <conditionalFormatting sqref="A196:R196">
    <cfRule type="cellIs" dxfId="581" priority="590" operator="equal">
      <formula>#DIV/0!</formula>
    </cfRule>
  </conditionalFormatting>
  <conditionalFormatting sqref="A196:R196">
    <cfRule type="cellIs" dxfId="580" priority="589" operator="equal">
      <formula>#DIV/0!</formula>
    </cfRule>
  </conditionalFormatting>
  <conditionalFormatting sqref="C196:R196">
    <cfRule type="cellIs" dxfId="579" priority="588" operator="equal">
      <formula>#DIV/0!</formula>
    </cfRule>
  </conditionalFormatting>
  <conditionalFormatting sqref="C196:R196">
    <cfRule type="cellIs" dxfId="578" priority="587" operator="equal">
      <formula>#DIV/0!</formula>
    </cfRule>
  </conditionalFormatting>
  <conditionalFormatting sqref="C196:R196">
    <cfRule type="cellIs" dxfId="577" priority="586" operator="equal">
      <formula>#DIV/0!</formula>
    </cfRule>
  </conditionalFormatting>
  <conditionalFormatting sqref="C196:R196">
    <cfRule type="cellIs" dxfId="576" priority="585" operator="equal">
      <formula>#DIV/0!</formula>
    </cfRule>
  </conditionalFormatting>
  <conditionalFormatting sqref="C196:R196">
    <cfRule type="cellIs" dxfId="575" priority="584" operator="equal">
      <formula>#DIV/0!</formula>
    </cfRule>
  </conditionalFormatting>
  <conditionalFormatting sqref="C196:R196">
    <cfRule type="cellIs" dxfId="574" priority="583" operator="equal">
      <formula>#DIV/0!</formula>
    </cfRule>
  </conditionalFormatting>
  <conditionalFormatting sqref="C196:R196">
    <cfRule type="cellIs" dxfId="573" priority="582" operator="equal">
      <formula>#DIV/0!</formula>
    </cfRule>
  </conditionalFormatting>
  <conditionalFormatting sqref="C196:R196">
    <cfRule type="cellIs" dxfId="572" priority="581" operator="equal">
      <formula>#DIV/0!</formula>
    </cfRule>
  </conditionalFormatting>
  <conditionalFormatting sqref="C196:R196">
    <cfRule type="cellIs" dxfId="571" priority="580" operator="equal">
      <formula>#DIV/0!</formula>
    </cfRule>
  </conditionalFormatting>
  <conditionalFormatting sqref="C196:R196">
    <cfRule type="cellIs" dxfId="570" priority="579" operator="equal">
      <formula>#DIV/0!</formula>
    </cfRule>
  </conditionalFormatting>
  <conditionalFormatting sqref="C196:R196">
    <cfRule type="cellIs" dxfId="569" priority="578" operator="equal">
      <formula>#DIV/0!</formula>
    </cfRule>
  </conditionalFormatting>
  <conditionalFormatting sqref="C196:R196">
    <cfRule type="cellIs" dxfId="568" priority="577" operator="equal">
      <formula>#DIV/0!</formula>
    </cfRule>
  </conditionalFormatting>
  <conditionalFormatting sqref="C196:R196">
    <cfRule type="cellIs" dxfId="567" priority="576" operator="equal">
      <formula>#DIV/0!</formula>
    </cfRule>
  </conditionalFormatting>
  <conditionalFormatting sqref="C196:R196">
    <cfRule type="cellIs" dxfId="566" priority="575" operator="equal">
      <formula>#DIV/0!</formula>
    </cfRule>
  </conditionalFormatting>
  <conditionalFormatting sqref="C196:R196">
    <cfRule type="cellIs" dxfId="565" priority="574" operator="equal">
      <formula>#DIV/0!</formula>
    </cfRule>
  </conditionalFormatting>
  <conditionalFormatting sqref="C196:R196">
    <cfRule type="cellIs" dxfId="564" priority="573" operator="equal">
      <formula>#DIV/0!</formula>
    </cfRule>
  </conditionalFormatting>
  <conditionalFormatting sqref="R30:V32 W30:W33 O30:Q33 A30:N32">
    <cfRule type="cellIs" dxfId="563" priority="572" operator="equal">
      <formula>#DIV/0!</formula>
    </cfRule>
  </conditionalFormatting>
  <conditionalFormatting sqref="R30:V32 W30:W33 O30:Q33 A30:N32">
    <cfRule type="cellIs" dxfId="562" priority="571" operator="equal">
      <formula>#DIV/0!</formula>
    </cfRule>
  </conditionalFormatting>
  <conditionalFormatting sqref="E31:W32 C30:W30 O33:Q33 W33 A30:B32">
    <cfRule type="cellIs" dxfId="561" priority="570" operator="equal">
      <formula>#DIV/0!</formula>
    </cfRule>
  </conditionalFormatting>
  <conditionalFormatting sqref="E31:W32 C30:W30 O33:Q33 W33 A30:B32">
    <cfRule type="cellIs" dxfId="560" priority="569" operator="equal">
      <formula>#DIV/0!</formula>
    </cfRule>
  </conditionalFormatting>
  <conditionalFormatting sqref="C31:C32">
    <cfRule type="cellIs" dxfId="559" priority="568" operator="equal">
      <formula>#DIV/0!</formula>
    </cfRule>
  </conditionalFormatting>
  <conditionalFormatting sqref="C31:C32">
    <cfRule type="cellIs" dxfId="558" priority="567" operator="equal">
      <formula>#DIV/0!</formula>
    </cfRule>
  </conditionalFormatting>
  <conditionalFormatting sqref="C32">
    <cfRule type="cellIs" dxfId="557" priority="566" operator="equal">
      <formula>#DIV/0!</formula>
    </cfRule>
  </conditionalFormatting>
  <conditionalFormatting sqref="C32">
    <cfRule type="cellIs" dxfId="556" priority="565" operator="equal">
      <formula>#DIV/0!</formula>
    </cfRule>
  </conditionalFormatting>
  <conditionalFormatting sqref="R30:V32 W30:W33 O30:Q33 A30:N32">
    <cfRule type="cellIs" dxfId="555" priority="564" operator="equal">
      <formula>#DIV/0!</formula>
    </cfRule>
  </conditionalFormatting>
  <conditionalFormatting sqref="R30:V32 W30:W33 O30:Q33 A30:N32">
    <cfRule type="cellIs" dxfId="554" priority="563" operator="equal">
      <formula>#DIV/0!</formula>
    </cfRule>
  </conditionalFormatting>
  <conditionalFormatting sqref="R30:V32 W30:W33 O30:Q33 A30:N32">
    <cfRule type="cellIs" dxfId="553" priority="562" operator="equal">
      <formula>#DIV/0!</formula>
    </cfRule>
  </conditionalFormatting>
  <conditionalFormatting sqref="R30:V32 W30:W33 O30:Q33 A30:N32">
    <cfRule type="cellIs" dxfId="552" priority="561" operator="equal">
      <formula>#DIV/0!</formula>
    </cfRule>
  </conditionalFormatting>
  <conditionalFormatting sqref="E31:W32 C30:W30 O33:Q33 W33 A30:B32">
    <cfRule type="cellIs" dxfId="551" priority="560" operator="equal">
      <formula>#DIV/0!</formula>
    </cfRule>
  </conditionalFormatting>
  <conditionalFormatting sqref="E31:W32 C30:W30 O33:Q33 W33 A30:B32">
    <cfRule type="cellIs" dxfId="550" priority="559" operator="equal">
      <formula>#DIV/0!</formula>
    </cfRule>
  </conditionalFormatting>
  <conditionalFormatting sqref="E31:W32 O33:Q33 C30:W30 W33 A30:B32">
    <cfRule type="cellIs" dxfId="549" priority="558" operator="equal">
      <formula>#DIV/0!</formula>
    </cfRule>
  </conditionalFormatting>
  <conditionalFormatting sqref="E31:W32 C30:W30 O33:Q33 W33 A30:B32">
    <cfRule type="cellIs" dxfId="548" priority="557" operator="equal">
      <formula>#DIV/0!</formula>
    </cfRule>
  </conditionalFormatting>
  <conditionalFormatting sqref="E31:W32 C30:W30 O33:Q33 W33 A30:B32">
    <cfRule type="cellIs" dxfId="547" priority="556" operator="equal">
      <formula>#DIV/0!</formula>
    </cfRule>
  </conditionalFormatting>
  <conditionalFormatting sqref="C31:C32">
    <cfRule type="cellIs" dxfId="546" priority="555" operator="equal">
      <formula>#DIV/0!</formula>
    </cfRule>
  </conditionalFormatting>
  <conditionalFormatting sqref="C31:C32">
    <cfRule type="cellIs" dxfId="545" priority="554" operator="equal">
      <formula>#DIV/0!</formula>
    </cfRule>
  </conditionalFormatting>
  <conditionalFormatting sqref="C31:C32">
    <cfRule type="cellIs" dxfId="544" priority="553" operator="equal">
      <formula>#DIV/0!</formula>
    </cfRule>
  </conditionalFormatting>
  <conditionalFormatting sqref="C31:C32">
    <cfRule type="cellIs" dxfId="543" priority="552" operator="equal">
      <formula>#DIV/0!</formula>
    </cfRule>
  </conditionalFormatting>
  <conditionalFormatting sqref="C31:C32">
    <cfRule type="cellIs" dxfId="542" priority="551" operator="equal">
      <formula>#DIV/0!</formula>
    </cfRule>
  </conditionalFormatting>
  <conditionalFormatting sqref="C32">
    <cfRule type="cellIs" dxfId="541" priority="550" operator="equal">
      <formula>#DIV/0!</formula>
    </cfRule>
  </conditionalFormatting>
  <conditionalFormatting sqref="C32">
    <cfRule type="cellIs" dxfId="540" priority="549" operator="equal">
      <formula>#DIV/0!</formula>
    </cfRule>
  </conditionalFormatting>
  <conditionalFormatting sqref="C32">
    <cfRule type="cellIs" dxfId="539" priority="548" operator="equal">
      <formula>#DIV/0!</formula>
    </cfRule>
  </conditionalFormatting>
  <conditionalFormatting sqref="C32">
    <cfRule type="cellIs" dxfId="538" priority="547" operator="equal">
      <formula>#DIV/0!</formula>
    </cfRule>
  </conditionalFormatting>
  <conditionalFormatting sqref="C32">
    <cfRule type="cellIs" dxfId="537" priority="546" operator="equal">
      <formula>#DIV/0!</formula>
    </cfRule>
  </conditionalFormatting>
  <conditionalFormatting sqref="R30:V32 W30:W33 O30:Q33 A30:N32">
    <cfRule type="cellIs" dxfId="536" priority="545" operator="equal">
      <formula>#DIV/0!</formula>
    </cfRule>
  </conditionalFormatting>
  <conditionalFormatting sqref="R30:V32 W30:W33 O30:Q33 A30:N32">
    <cfRule type="cellIs" dxfId="535" priority="544" operator="equal">
      <formula>#DIV/0!</formula>
    </cfRule>
  </conditionalFormatting>
  <conditionalFormatting sqref="R30:V32 W30:W33 O30:Q33 A30:N32">
    <cfRule type="cellIs" dxfId="534" priority="543" operator="equal">
      <formula>#DIV/0!</formula>
    </cfRule>
  </conditionalFormatting>
  <conditionalFormatting sqref="R30:V32 W30:W33 O30:Q33 A30:N32">
    <cfRule type="cellIs" dxfId="533" priority="542" operator="equal">
      <formula>#DIV/0!</formula>
    </cfRule>
  </conditionalFormatting>
  <conditionalFormatting sqref="E31:W32 C30:W30 O33:Q33 W33 A30:B32">
    <cfRule type="cellIs" dxfId="532" priority="541" operator="equal">
      <formula>#DIV/0!</formula>
    </cfRule>
  </conditionalFormatting>
  <conditionalFormatting sqref="E31:W32 C30:W30 O33:Q33 W33 A30:B32">
    <cfRule type="cellIs" dxfId="531" priority="540" operator="equal">
      <formula>#DIV/0!</formula>
    </cfRule>
  </conditionalFormatting>
  <conditionalFormatting sqref="C31:C32">
    <cfRule type="cellIs" dxfId="530" priority="539" operator="equal">
      <formula>#DIV/0!</formula>
    </cfRule>
  </conditionalFormatting>
  <conditionalFormatting sqref="C31:C32">
    <cfRule type="cellIs" dxfId="529" priority="538" operator="equal">
      <formula>#DIV/0!</formula>
    </cfRule>
  </conditionalFormatting>
  <conditionalFormatting sqref="C32">
    <cfRule type="cellIs" dxfId="528" priority="537" operator="equal">
      <formula>#DIV/0!</formula>
    </cfRule>
  </conditionalFormatting>
  <conditionalFormatting sqref="C32">
    <cfRule type="cellIs" dxfId="527" priority="536" operator="equal">
      <formula>#DIV/0!</formula>
    </cfRule>
  </conditionalFormatting>
  <conditionalFormatting sqref="R30:V32 W30:W33 O30:Q33 A30:N32">
    <cfRule type="cellIs" dxfId="526" priority="535" operator="equal">
      <formula>#DIV/0!</formula>
    </cfRule>
  </conditionalFormatting>
  <conditionalFormatting sqref="R30:V32 W30:W33 O30:Q33 A30:N32">
    <cfRule type="cellIs" dxfId="525" priority="534" operator="equal">
      <formula>#DIV/0!</formula>
    </cfRule>
  </conditionalFormatting>
  <conditionalFormatting sqref="R30:V32 W30:W33 O30:Q33 A30:N32">
    <cfRule type="cellIs" dxfId="524" priority="533" operator="equal">
      <formula>#DIV/0!</formula>
    </cfRule>
  </conditionalFormatting>
  <conditionalFormatting sqref="R30:V32 W30:W33 O30:Q33 A30:N32">
    <cfRule type="cellIs" dxfId="523" priority="532" operator="equal">
      <formula>#DIV/0!</formula>
    </cfRule>
  </conditionalFormatting>
  <conditionalFormatting sqref="E31:W32 C30:W30 O33:Q33 W33 A30:B32">
    <cfRule type="cellIs" dxfId="522" priority="531" operator="equal">
      <formula>#DIV/0!</formula>
    </cfRule>
  </conditionalFormatting>
  <conditionalFormatting sqref="E31:W32 C30:W30 O33:Q33 W33 A30:B32">
    <cfRule type="cellIs" dxfId="521" priority="530" operator="equal">
      <formula>#DIV/0!</formula>
    </cfRule>
  </conditionalFormatting>
  <conditionalFormatting sqref="E31:W32 O33:Q33 C30:W30 W33 A30:B32">
    <cfRule type="cellIs" dxfId="520" priority="529" operator="equal">
      <formula>#DIV/0!</formula>
    </cfRule>
  </conditionalFormatting>
  <conditionalFormatting sqref="E31:W32 C30:W30 O33:Q33 W33 A30:B32">
    <cfRule type="cellIs" dxfId="519" priority="528" operator="equal">
      <formula>#DIV/0!</formula>
    </cfRule>
  </conditionalFormatting>
  <conditionalFormatting sqref="E31:W32 C30:W30 O33:Q33 W33 A30:B32">
    <cfRule type="cellIs" dxfId="518" priority="527" operator="equal">
      <formula>#DIV/0!</formula>
    </cfRule>
  </conditionalFormatting>
  <conditionalFormatting sqref="C31:C32">
    <cfRule type="cellIs" dxfId="517" priority="526" operator="equal">
      <formula>#DIV/0!</formula>
    </cfRule>
  </conditionalFormatting>
  <conditionalFormatting sqref="C31:C32">
    <cfRule type="cellIs" dxfId="516" priority="525" operator="equal">
      <formula>#DIV/0!</formula>
    </cfRule>
  </conditionalFormatting>
  <conditionalFormatting sqref="C31:C32">
    <cfRule type="cellIs" dxfId="515" priority="524" operator="equal">
      <formula>#DIV/0!</formula>
    </cfRule>
  </conditionalFormatting>
  <conditionalFormatting sqref="C31:C32">
    <cfRule type="cellIs" dxfId="514" priority="523" operator="equal">
      <formula>#DIV/0!</formula>
    </cfRule>
  </conditionalFormatting>
  <conditionalFormatting sqref="C31:C32">
    <cfRule type="cellIs" dxfId="513" priority="522" operator="equal">
      <formula>#DIV/0!</formula>
    </cfRule>
  </conditionalFormatting>
  <conditionalFormatting sqref="C32">
    <cfRule type="cellIs" dxfId="512" priority="521" operator="equal">
      <formula>#DIV/0!</formula>
    </cfRule>
  </conditionalFormatting>
  <conditionalFormatting sqref="C32">
    <cfRule type="cellIs" dxfId="511" priority="520" operator="equal">
      <formula>#DIV/0!</formula>
    </cfRule>
  </conditionalFormatting>
  <conditionalFormatting sqref="C32">
    <cfRule type="cellIs" dxfId="510" priority="519" operator="equal">
      <formula>#DIV/0!</formula>
    </cfRule>
  </conditionalFormatting>
  <conditionalFormatting sqref="C32">
    <cfRule type="cellIs" dxfId="509" priority="518" operator="equal">
      <formula>#DIV/0!</formula>
    </cfRule>
  </conditionalFormatting>
  <conditionalFormatting sqref="C32">
    <cfRule type="cellIs" dxfId="508" priority="517" operator="equal">
      <formula>#DIV/0!</formula>
    </cfRule>
  </conditionalFormatting>
  <conditionalFormatting sqref="R30:V32 W30:W33 O30:Q33 A30:N32">
    <cfRule type="cellIs" dxfId="507" priority="516" operator="equal">
      <formula>#DIV/0!</formula>
    </cfRule>
  </conditionalFormatting>
  <conditionalFormatting sqref="R30:V32 W30:W33 O30:Q33 A30:N32">
    <cfRule type="cellIs" dxfId="506" priority="515" operator="equal">
      <formula>#DIV/0!</formula>
    </cfRule>
  </conditionalFormatting>
  <conditionalFormatting sqref="R30:V32 W30:W33 O30:Q33 A30:N32">
    <cfRule type="cellIs" dxfId="505" priority="514" operator="equal">
      <formula>#DIV/0!</formula>
    </cfRule>
  </conditionalFormatting>
  <conditionalFormatting sqref="R30:V32 W30:W33 O30:Q33 A30:N32">
    <cfRule type="cellIs" dxfId="504" priority="513" operator="equal">
      <formula>#DIV/0!</formula>
    </cfRule>
  </conditionalFormatting>
  <conditionalFormatting sqref="E31:W32 C30:W30 O33:Q33 W33 A30:B32">
    <cfRule type="cellIs" dxfId="503" priority="512" operator="equal">
      <formula>#DIV/0!</formula>
    </cfRule>
  </conditionalFormatting>
  <conditionalFormatting sqref="E31:W32 C30:W30 O33:Q33 W33 A30:B32">
    <cfRule type="cellIs" dxfId="502" priority="511" operator="equal">
      <formula>#DIV/0!</formula>
    </cfRule>
  </conditionalFormatting>
  <conditionalFormatting sqref="E31:W32 O33:Q33 C30:W30 W33 A30:B32">
    <cfRule type="cellIs" dxfId="501" priority="510" operator="equal">
      <formula>#DIV/0!</formula>
    </cfRule>
  </conditionalFormatting>
  <conditionalFormatting sqref="E31:W32 C30:W30 O33:Q33 W33 A30:B32">
    <cfRule type="cellIs" dxfId="500" priority="509" operator="equal">
      <formula>#DIV/0!</formula>
    </cfRule>
  </conditionalFormatting>
  <conditionalFormatting sqref="E31:W32 C30:W30 O33:Q33 W33 A30:B32">
    <cfRule type="cellIs" dxfId="499" priority="508" operator="equal">
      <formula>#DIV/0!</formula>
    </cfRule>
  </conditionalFormatting>
  <conditionalFormatting sqref="C31:C32">
    <cfRule type="cellIs" dxfId="498" priority="507" operator="equal">
      <formula>#DIV/0!</formula>
    </cfRule>
  </conditionalFormatting>
  <conditionalFormatting sqref="C31:C32">
    <cfRule type="cellIs" dxfId="497" priority="506" operator="equal">
      <formula>#DIV/0!</formula>
    </cfRule>
  </conditionalFormatting>
  <conditionalFormatting sqref="C31:C32">
    <cfRule type="cellIs" dxfId="496" priority="505" operator="equal">
      <formula>#DIV/0!</formula>
    </cfRule>
  </conditionalFormatting>
  <conditionalFormatting sqref="C31:C32">
    <cfRule type="cellIs" dxfId="495" priority="504" operator="equal">
      <formula>#DIV/0!</formula>
    </cfRule>
  </conditionalFormatting>
  <conditionalFormatting sqref="C31:C32">
    <cfRule type="cellIs" dxfId="494" priority="503" operator="equal">
      <formula>#DIV/0!</formula>
    </cfRule>
  </conditionalFormatting>
  <conditionalFormatting sqref="C32">
    <cfRule type="cellIs" dxfId="493" priority="502" operator="equal">
      <formula>#DIV/0!</formula>
    </cfRule>
  </conditionalFormatting>
  <conditionalFormatting sqref="C32">
    <cfRule type="cellIs" dxfId="492" priority="501" operator="equal">
      <formula>#DIV/0!</formula>
    </cfRule>
  </conditionalFormatting>
  <conditionalFormatting sqref="C32">
    <cfRule type="cellIs" dxfId="491" priority="500" operator="equal">
      <formula>#DIV/0!</formula>
    </cfRule>
  </conditionalFormatting>
  <conditionalFormatting sqref="C32">
    <cfRule type="cellIs" dxfId="490" priority="499" operator="equal">
      <formula>#DIV/0!</formula>
    </cfRule>
  </conditionalFormatting>
  <conditionalFormatting sqref="C32">
    <cfRule type="cellIs" dxfId="489" priority="498" operator="equal">
      <formula>#DIV/0!</formula>
    </cfRule>
  </conditionalFormatting>
  <conditionalFormatting sqref="R30:V32 W30:W33 O30:Q33 A30:N32">
    <cfRule type="cellIs" dxfId="488" priority="497" operator="equal">
      <formula>#DIV/0!</formula>
    </cfRule>
  </conditionalFormatting>
  <conditionalFormatting sqref="R30:V32 W30:W33 O30:Q33 A30:N32">
    <cfRule type="cellIs" dxfId="487" priority="496" operator="equal">
      <formula>#DIV/0!</formula>
    </cfRule>
  </conditionalFormatting>
  <conditionalFormatting sqref="R30:V32 W30:W33 O30:Q33 A30:N32">
    <cfRule type="cellIs" dxfId="486" priority="495" operator="equal">
      <formula>#DIV/0!</formula>
    </cfRule>
  </conditionalFormatting>
  <conditionalFormatting sqref="O33:Q33 V31:V32 W32:W33 A31:S32">
    <cfRule type="cellIs" dxfId="485" priority="494" operator="equal">
      <formula>#DIV/0!</formula>
    </cfRule>
  </conditionalFormatting>
  <conditionalFormatting sqref="A29:W32">
    <cfRule type="cellIs" dxfId="484" priority="493" operator="equal">
      <formula>#DIV/0!</formula>
    </cfRule>
  </conditionalFormatting>
  <conditionalFormatting sqref="A29:W32">
    <cfRule type="cellIs" dxfId="483" priority="492" operator="equal">
      <formula>#DIV/0!</formula>
    </cfRule>
  </conditionalFormatting>
  <conditionalFormatting sqref="E30:W31 C32:W32 A29:B32 C29:W29">
    <cfRule type="cellIs" dxfId="482" priority="491" operator="equal">
      <formula>#DIV/0!</formula>
    </cfRule>
  </conditionalFormatting>
  <conditionalFormatting sqref="E30:W31 C32:W32 A29:B32 C29:W29">
    <cfRule type="cellIs" dxfId="481" priority="490" operator="equal">
      <formula>#DIV/0!</formula>
    </cfRule>
  </conditionalFormatting>
  <conditionalFormatting sqref="C30:C31">
    <cfRule type="cellIs" dxfId="480" priority="489" operator="equal">
      <formula>#DIV/0!</formula>
    </cfRule>
  </conditionalFormatting>
  <conditionalFormatting sqref="C30:C31">
    <cfRule type="cellIs" dxfId="479" priority="488" operator="equal">
      <formula>#DIV/0!</formula>
    </cfRule>
  </conditionalFormatting>
  <conditionalFormatting sqref="C31">
    <cfRule type="cellIs" dxfId="478" priority="487" operator="equal">
      <formula>#DIV/0!</formula>
    </cfRule>
  </conditionalFormatting>
  <conditionalFormatting sqref="C31">
    <cfRule type="cellIs" dxfId="477" priority="486" operator="equal">
      <formula>#DIV/0!</formula>
    </cfRule>
  </conditionalFormatting>
  <conditionalFormatting sqref="A29:W32">
    <cfRule type="cellIs" dxfId="476" priority="485" operator="equal">
      <formula>#DIV/0!</formula>
    </cfRule>
  </conditionalFormatting>
  <conditionalFormatting sqref="A29:W32">
    <cfRule type="cellIs" dxfId="475" priority="484" operator="equal">
      <formula>#DIV/0!</formula>
    </cfRule>
  </conditionalFormatting>
  <conditionalFormatting sqref="A29:W32">
    <cfRule type="cellIs" dxfId="474" priority="483" operator="equal">
      <formula>#DIV/0!</formula>
    </cfRule>
  </conditionalFormatting>
  <conditionalFormatting sqref="A29:W32">
    <cfRule type="cellIs" dxfId="473" priority="482" operator="equal">
      <formula>#DIV/0!</formula>
    </cfRule>
  </conditionalFormatting>
  <conditionalFormatting sqref="E30:W31 C32:W32 A29:B32 C29:W29">
    <cfRule type="cellIs" dxfId="472" priority="481" operator="equal">
      <formula>#DIV/0!</formula>
    </cfRule>
  </conditionalFormatting>
  <conditionalFormatting sqref="E30:W31 C32:W32 A29:B32 C29:W29">
    <cfRule type="cellIs" dxfId="471" priority="480" operator="equal">
      <formula>#DIV/0!</formula>
    </cfRule>
  </conditionalFormatting>
  <conditionalFormatting sqref="E30:W31 C32:W32 C29:W29 A29:B32">
    <cfRule type="cellIs" dxfId="470" priority="479" operator="equal">
      <formula>#DIV/0!</formula>
    </cfRule>
  </conditionalFormatting>
  <conditionalFormatting sqref="E30:W31 C32:W32 A29:B32 C29:W29">
    <cfRule type="cellIs" dxfId="469" priority="478" operator="equal">
      <formula>#DIV/0!</formula>
    </cfRule>
  </conditionalFormatting>
  <conditionalFormatting sqref="E30:W31 C32:W32 A29:B32 C29:W29">
    <cfRule type="cellIs" dxfId="468" priority="477" operator="equal">
      <formula>#DIV/0!</formula>
    </cfRule>
  </conditionalFormatting>
  <conditionalFormatting sqref="C30:C31">
    <cfRule type="cellIs" dxfId="467" priority="476" operator="equal">
      <formula>#DIV/0!</formula>
    </cfRule>
  </conditionalFormatting>
  <conditionalFormatting sqref="C30:C31">
    <cfRule type="cellIs" dxfId="466" priority="475" operator="equal">
      <formula>#DIV/0!</formula>
    </cfRule>
  </conditionalFormatting>
  <conditionalFormatting sqref="C30:C31">
    <cfRule type="cellIs" dxfId="465" priority="474" operator="equal">
      <formula>#DIV/0!</formula>
    </cfRule>
  </conditionalFormatting>
  <conditionalFormatting sqref="C30:C31">
    <cfRule type="cellIs" dxfId="464" priority="473" operator="equal">
      <formula>#DIV/0!</formula>
    </cfRule>
  </conditionalFormatting>
  <conditionalFormatting sqref="C30:C31">
    <cfRule type="cellIs" dxfId="463" priority="472" operator="equal">
      <formula>#DIV/0!</formula>
    </cfRule>
  </conditionalFormatting>
  <conditionalFormatting sqref="C31">
    <cfRule type="cellIs" dxfId="462" priority="471" operator="equal">
      <formula>#DIV/0!</formula>
    </cfRule>
  </conditionalFormatting>
  <conditionalFormatting sqref="C31">
    <cfRule type="cellIs" dxfId="461" priority="470" operator="equal">
      <formula>#DIV/0!</formula>
    </cfRule>
  </conditionalFormatting>
  <conditionalFormatting sqref="C31">
    <cfRule type="cellIs" dxfId="460" priority="469" operator="equal">
      <formula>#DIV/0!</formula>
    </cfRule>
  </conditionalFormatting>
  <conditionalFormatting sqref="C31">
    <cfRule type="cellIs" dxfId="459" priority="468" operator="equal">
      <formula>#DIV/0!</formula>
    </cfRule>
  </conditionalFormatting>
  <conditionalFormatting sqref="C31">
    <cfRule type="cellIs" dxfId="458" priority="467" operator="equal">
      <formula>#DIV/0!</formula>
    </cfRule>
  </conditionalFormatting>
  <conditionalFormatting sqref="A29:W32">
    <cfRule type="cellIs" dxfId="457" priority="466" operator="equal">
      <formula>#DIV/0!</formula>
    </cfRule>
  </conditionalFormatting>
  <conditionalFormatting sqref="A29:W32">
    <cfRule type="cellIs" dxfId="456" priority="465" operator="equal">
      <formula>#DIV/0!</formula>
    </cfRule>
  </conditionalFormatting>
  <conditionalFormatting sqref="A29:W32">
    <cfRule type="cellIs" dxfId="455" priority="464" operator="equal">
      <formula>#DIV/0!</formula>
    </cfRule>
  </conditionalFormatting>
  <conditionalFormatting sqref="A29:W32">
    <cfRule type="cellIs" dxfId="454" priority="463" operator="equal">
      <formula>#DIV/0!</formula>
    </cfRule>
  </conditionalFormatting>
  <conditionalFormatting sqref="E30:W31 C32:W32 A29:B32 C29:W29">
    <cfRule type="cellIs" dxfId="453" priority="462" operator="equal">
      <formula>#DIV/0!</formula>
    </cfRule>
  </conditionalFormatting>
  <conditionalFormatting sqref="E30:W31 C32:W32 A29:B32 C29:W29">
    <cfRule type="cellIs" dxfId="452" priority="461" operator="equal">
      <formula>#DIV/0!</formula>
    </cfRule>
  </conditionalFormatting>
  <conditionalFormatting sqref="C30:C31">
    <cfRule type="cellIs" dxfId="451" priority="460" operator="equal">
      <formula>#DIV/0!</formula>
    </cfRule>
  </conditionalFormatting>
  <conditionalFormatting sqref="C30:C31">
    <cfRule type="cellIs" dxfId="450" priority="459" operator="equal">
      <formula>#DIV/0!</formula>
    </cfRule>
  </conditionalFormatting>
  <conditionalFormatting sqref="C31">
    <cfRule type="cellIs" dxfId="449" priority="458" operator="equal">
      <formula>#DIV/0!</formula>
    </cfRule>
  </conditionalFormatting>
  <conditionalFormatting sqref="C31">
    <cfRule type="cellIs" dxfId="448" priority="457" operator="equal">
      <formula>#DIV/0!</formula>
    </cfRule>
  </conditionalFormatting>
  <conditionalFormatting sqref="A29:W32">
    <cfRule type="cellIs" dxfId="447" priority="456" operator="equal">
      <formula>#DIV/0!</formula>
    </cfRule>
  </conditionalFormatting>
  <conditionalFormatting sqref="A29:W32">
    <cfRule type="cellIs" dxfId="446" priority="455" operator="equal">
      <formula>#DIV/0!</formula>
    </cfRule>
  </conditionalFormatting>
  <conditionalFormatting sqref="A29:W32">
    <cfRule type="cellIs" dxfId="445" priority="454" operator="equal">
      <formula>#DIV/0!</formula>
    </cfRule>
  </conditionalFormatting>
  <conditionalFormatting sqref="A29:W32">
    <cfRule type="cellIs" dxfId="444" priority="453" operator="equal">
      <formula>#DIV/0!</formula>
    </cfRule>
  </conditionalFormatting>
  <conditionalFormatting sqref="E30:W31 C32:W32 A29:B32 C29:W29">
    <cfRule type="cellIs" dxfId="443" priority="452" operator="equal">
      <formula>#DIV/0!</formula>
    </cfRule>
  </conditionalFormatting>
  <conditionalFormatting sqref="E30:W31 C32:W32 A29:B32 C29:W29">
    <cfRule type="cellIs" dxfId="442" priority="451" operator="equal">
      <formula>#DIV/0!</formula>
    </cfRule>
  </conditionalFormatting>
  <conditionalFormatting sqref="E30:W31 C32:W32 C29:W29 A29:B32">
    <cfRule type="cellIs" dxfId="441" priority="450" operator="equal">
      <formula>#DIV/0!</formula>
    </cfRule>
  </conditionalFormatting>
  <conditionalFormatting sqref="E30:W31 C32:W32 A29:B32 C29:W29">
    <cfRule type="cellIs" dxfId="440" priority="449" operator="equal">
      <formula>#DIV/0!</formula>
    </cfRule>
  </conditionalFormatting>
  <conditionalFormatting sqref="E30:W31 C32:W32 A29:B32 C29:W29">
    <cfRule type="cellIs" dxfId="439" priority="448" operator="equal">
      <formula>#DIV/0!</formula>
    </cfRule>
  </conditionalFormatting>
  <conditionalFormatting sqref="C30:C31">
    <cfRule type="cellIs" dxfId="438" priority="447" operator="equal">
      <formula>#DIV/0!</formula>
    </cfRule>
  </conditionalFormatting>
  <conditionalFormatting sqref="C30:C31">
    <cfRule type="cellIs" dxfId="437" priority="446" operator="equal">
      <formula>#DIV/0!</formula>
    </cfRule>
  </conditionalFormatting>
  <conditionalFormatting sqref="C30:C31">
    <cfRule type="cellIs" dxfId="436" priority="445" operator="equal">
      <formula>#DIV/0!</formula>
    </cfRule>
  </conditionalFormatting>
  <conditionalFormatting sqref="C30:C31">
    <cfRule type="cellIs" dxfId="435" priority="444" operator="equal">
      <formula>#DIV/0!</formula>
    </cfRule>
  </conditionalFormatting>
  <conditionalFormatting sqref="C30:C31">
    <cfRule type="cellIs" dxfId="434" priority="443" operator="equal">
      <formula>#DIV/0!</formula>
    </cfRule>
  </conditionalFormatting>
  <conditionalFormatting sqref="C31">
    <cfRule type="cellIs" dxfId="433" priority="442" operator="equal">
      <formula>#DIV/0!</formula>
    </cfRule>
  </conditionalFormatting>
  <conditionalFormatting sqref="C31">
    <cfRule type="cellIs" dxfId="432" priority="441" operator="equal">
      <formula>#DIV/0!</formula>
    </cfRule>
  </conditionalFormatting>
  <conditionalFormatting sqref="C31">
    <cfRule type="cellIs" dxfId="431" priority="440" operator="equal">
      <formula>#DIV/0!</formula>
    </cfRule>
  </conditionalFormatting>
  <conditionalFormatting sqref="C31">
    <cfRule type="cellIs" dxfId="430" priority="439" operator="equal">
      <formula>#DIV/0!</formula>
    </cfRule>
  </conditionalFormatting>
  <conditionalFormatting sqref="C31">
    <cfRule type="cellIs" dxfId="429" priority="438" operator="equal">
      <formula>#DIV/0!</formula>
    </cfRule>
  </conditionalFormatting>
  <conditionalFormatting sqref="A29:W32">
    <cfRule type="cellIs" dxfId="428" priority="437" operator="equal">
      <formula>#DIV/0!</formula>
    </cfRule>
  </conditionalFormatting>
  <conditionalFormatting sqref="A29:W32">
    <cfRule type="cellIs" dxfId="427" priority="436" operator="equal">
      <formula>#DIV/0!</formula>
    </cfRule>
  </conditionalFormatting>
  <conditionalFormatting sqref="A29:W32">
    <cfRule type="cellIs" dxfId="426" priority="435" operator="equal">
      <formula>#DIV/0!</formula>
    </cfRule>
  </conditionalFormatting>
  <conditionalFormatting sqref="A29:W32">
    <cfRule type="cellIs" dxfId="425" priority="434" operator="equal">
      <formula>#DIV/0!</formula>
    </cfRule>
  </conditionalFormatting>
  <conditionalFormatting sqref="E30:W31 C32:W32 A29:B32 C29:W29">
    <cfRule type="cellIs" dxfId="424" priority="433" operator="equal">
      <formula>#DIV/0!</formula>
    </cfRule>
  </conditionalFormatting>
  <conditionalFormatting sqref="E30:W31 C32:W32 A29:B32 C29:W29">
    <cfRule type="cellIs" dxfId="423" priority="432" operator="equal">
      <formula>#DIV/0!</formula>
    </cfRule>
  </conditionalFormatting>
  <conditionalFormatting sqref="E30:W31 C32:W32 C29:W29 A29:B32">
    <cfRule type="cellIs" dxfId="422" priority="431" operator="equal">
      <formula>#DIV/0!</formula>
    </cfRule>
  </conditionalFormatting>
  <conditionalFormatting sqref="E30:W31 C32:W32 A29:B32 C29:W29">
    <cfRule type="cellIs" dxfId="421" priority="430" operator="equal">
      <formula>#DIV/0!</formula>
    </cfRule>
  </conditionalFormatting>
  <conditionalFormatting sqref="E30:W31 C32:W32 A29:B32 C29:W29">
    <cfRule type="cellIs" dxfId="420" priority="429" operator="equal">
      <formula>#DIV/0!</formula>
    </cfRule>
  </conditionalFormatting>
  <conditionalFormatting sqref="C30:C31">
    <cfRule type="cellIs" dxfId="419" priority="428" operator="equal">
      <formula>#DIV/0!</formula>
    </cfRule>
  </conditionalFormatting>
  <conditionalFormatting sqref="C30:C31">
    <cfRule type="cellIs" dxfId="418" priority="427" operator="equal">
      <formula>#DIV/0!</formula>
    </cfRule>
  </conditionalFormatting>
  <conditionalFormatting sqref="C30:C31">
    <cfRule type="cellIs" dxfId="417" priority="426" operator="equal">
      <formula>#DIV/0!</formula>
    </cfRule>
  </conditionalFormatting>
  <conditionalFormatting sqref="C30:C31">
    <cfRule type="cellIs" dxfId="416" priority="425" operator="equal">
      <formula>#DIV/0!</formula>
    </cfRule>
  </conditionalFormatting>
  <conditionalFormatting sqref="C30:C31">
    <cfRule type="cellIs" dxfId="415" priority="424" operator="equal">
      <formula>#DIV/0!</formula>
    </cfRule>
  </conditionalFormatting>
  <conditionalFormatting sqref="C31">
    <cfRule type="cellIs" dxfId="414" priority="423" operator="equal">
      <formula>#DIV/0!</formula>
    </cfRule>
  </conditionalFormatting>
  <conditionalFormatting sqref="C31">
    <cfRule type="cellIs" dxfId="413" priority="422" operator="equal">
      <formula>#DIV/0!</formula>
    </cfRule>
  </conditionalFormatting>
  <conditionalFormatting sqref="C31">
    <cfRule type="cellIs" dxfId="412" priority="421" operator="equal">
      <formula>#DIV/0!</formula>
    </cfRule>
  </conditionalFormatting>
  <conditionalFormatting sqref="C31">
    <cfRule type="cellIs" dxfId="411" priority="420" operator="equal">
      <formula>#DIV/0!</formula>
    </cfRule>
  </conditionalFormatting>
  <conditionalFormatting sqref="C31">
    <cfRule type="cellIs" dxfId="410" priority="419" operator="equal">
      <formula>#DIV/0!</formula>
    </cfRule>
  </conditionalFormatting>
  <conditionalFormatting sqref="A29:W32">
    <cfRule type="cellIs" dxfId="409" priority="418" operator="equal">
      <formula>#DIV/0!</formula>
    </cfRule>
  </conditionalFormatting>
  <conditionalFormatting sqref="A29:W32">
    <cfRule type="cellIs" dxfId="408" priority="417" operator="equal">
      <formula>#DIV/0!</formula>
    </cfRule>
  </conditionalFormatting>
  <conditionalFormatting sqref="A29:W32">
    <cfRule type="cellIs" dxfId="407" priority="416" operator="equal">
      <formula>#DIV/0!</formula>
    </cfRule>
  </conditionalFormatting>
  <conditionalFormatting sqref="C32:W32 A30:B32 W31 V30:V31 C30:S31">
    <cfRule type="cellIs" dxfId="406" priority="415" operator="equal">
      <formula>#DIV/0!</formula>
    </cfRule>
  </conditionalFormatting>
  <conditionalFormatting sqref="A30:XFD31">
    <cfRule type="cellIs" dxfId="405" priority="414" operator="equal">
      <formula>#DIV/0!</formula>
    </cfRule>
  </conditionalFormatting>
  <conditionalFormatting sqref="A30:W31">
    <cfRule type="cellIs" dxfId="404" priority="413" operator="equal">
      <formula>#DIV/0!</formula>
    </cfRule>
  </conditionalFormatting>
  <conditionalFormatting sqref="E30:W31 A30:B31">
    <cfRule type="cellIs" dxfId="403" priority="412" operator="equal">
      <formula>#DIV/0!</formula>
    </cfRule>
  </conditionalFormatting>
  <conditionalFormatting sqref="E30:W31 A30:B31">
    <cfRule type="cellIs" dxfId="402" priority="411" operator="equal">
      <formula>#DIV/0!</formula>
    </cfRule>
  </conditionalFormatting>
  <conditionalFormatting sqref="C30:C31">
    <cfRule type="cellIs" dxfId="401" priority="410" operator="equal">
      <formula>#DIV/0!</formula>
    </cfRule>
  </conditionalFormatting>
  <conditionalFormatting sqref="C30:C31">
    <cfRule type="cellIs" dxfId="400" priority="409" operator="equal">
      <formula>#DIV/0!</formula>
    </cfRule>
  </conditionalFormatting>
  <conditionalFormatting sqref="C31">
    <cfRule type="cellIs" dxfId="399" priority="408" operator="equal">
      <formula>#DIV/0!</formula>
    </cfRule>
  </conditionalFormatting>
  <conditionalFormatting sqref="C31">
    <cfRule type="cellIs" dxfId="398" priority="407" operator="equal">
      <formula>#DIV/0!</formula>
    </cfRule>
  </conditionalFormatting>
  <conditionalFormatting sqref="A30:W31">
    <cfRule type="cellIs" dxfId="397" priority="406" operator="equal">
      <formula>#DIV/0!</formula>
    </cfRule>
  </conditionalFormatting>
  <conditionalFormatting sqref="A30:W31">
    <cfRule type="cellIs" dxfId="396" priority="405" operator="equal">
      <formula>#DIV/0!</formula>
    </cfRule>
  </conditionalFormatting>
  <conditionalFormatting sqref="A30:W31">
    <cfRule type="cellIs" dxfId="395" priority="404" operator="equal">
      <formula>#DIV/0!</formula>
    </cfRule>
  </conditionalFormatting>
  <conditionalFormatting sqref="A30:W31">
    <cfRule type="cellIs" dxfId="394" priority="403" operator="equal">
      <formula>#DIV/0!</formula>
    </cfRule>
  </conditionalFormatting>
  <conditionalFormatting sqref="E30:W31 A30:B31">
    <cfRule type="cellIs" dxfId="393" priority="402" operator="equal">
      <formula>#DIV/0!</formula>
    </cfRule>
  </conditionalFormatting>
  <conditionalFormatting sqref="E30:W31 A30:B31">
    <cfRule type="cellIs" dxfId="392" priority="401" operator="equal">
      <formula>#DIV/0!</formula>
    </cfRule>
  </conditionalFormatting>
  <conditionalFormatting sqref="E30:W31 A30:B31">
    <cfRule type="cellIs" dxfId="391" priority="400" operator="equal">
      <formula>#DIV/0!</formula>
    </cfRule>
  </conditionalFormatting>
  <conditionalFormatting sqref="E30:W31 A30:B31">
    <cfRule type="cellIs" dxfId="390" priority="399" operator="equal">
      <formula>#DIV/0!</formula>
    </cfRule>
  </conditionalFormatting>
  <conditionalFormatting sqref="E30:W31 A30:B31">
    <cfRule type="cellIs" dxfId="389" priority="398" operator="equal">
      <formula>#DIV/0!</formula>
    </cfRule>
  </conditionalFormatting>
  <conditionalFormatting sqref="C30:C31">
    <cfRule type="cellIs" dxfId="388" priority="397" operator="equal">
      <formula>#DIV/0!</formula>
    </cfRule>
  </conditionalFormatting>
  <conditionalFormatting sqref="C30:C31">
    <cfRule type="cellIs" dxfId="387" priority="396" operator="equal">
      <formula>#DIV/0!</formula>
    </cfRule>
  </conditionalFormatting>
  <conditionalFormatting sqref="C30:C31">
    <cfRule type="cellIs" dxfId="386" priority="395" operator="equal">
      <formula>#DIV/0!</formula>
    </cfRule>
  </conditionalFormatting>
  <conditionalFormatting sqref="C30:C31">
    <cfRule type="cellIs" dxfId="385" priority="394" operator="equal">
      <formula>#DIV/0!</formula>
    </cfRule>
  </conditionalFormatting>
  <conditionalFormatting sqref="C30:C31">
    <cfRule type="cellIs" dxfId="384" priority="393" operator="equal">
      <formula>#DIV/0!</formula>
    </cfRule>
  </conditionalFormatting>
  <conditionalFormatting sqref="C31">
    <cfRule type="cellIs" dxfId="383" priority="392" operator="equal">
      <formula>#DIV/0!</formula>
    </cfRule>
  </conditionalFormatting>
  <conditionalFormatting sqref="C31">
    <cfRule type="cellIs" dxfId="382" priority="391" operator="equal">
      <formula>#DIV/0!</formula>
    </cfRule>
  </conditionalFormatting>
  <conditionalFormatting sqref="C31">
    <cfRule type="cellIs" dxfId="381" priority="390" operator="equal">
      <formula>#DIV/0!</formula>
    </cfRule>
  </conditionalFormatting>
  <conditionalFormatting sqref="C31">
    <cfRule type="cellIs" dxfId="380" priority="389" operator="equal">
      <formula>#DIV/0!</formula>
    </cfRule>
  </conditionalFormatting>
  <conditionalFormatting sqref="C31">
    <cfRule type="cellIs" dxfId="379" priority="388" operator="equal">
      <formula>#DIV/0!</formula>
    </cfRule>
  </conditionalFormatting>
  <conditionalFormatting sqref="A30:W31">
    <cfRule type="cellIs" dxfId="378" priority="387" operator="equal">
      <formula>#DIV/0!</formula>
    </cfRule>
  </conditionalFormatting>
  <conditionalFormatting sqref="A30:W31">
    <cfRule type="cellIs" dxfId="377" priority="386" operator="equal">
      <formula>#DIV/0!</formula>
    </cfRule>
  </conditionalFormatting>
  <conditionalFormatting sqref="A30:W31">
    <cfRule type="cellIs" dxfId="376" priority="385" operator="equal">
      <formula>#DIV/0!</formula>
    </cfRule>
  </conditionalFormatting>
  <conditionalFormatting sqref="A30:W31">
    <cfRule type="cellIs" dxfId="375" priority="384" operator="equal">
      <formula>#DIV/0!</formula>
    </cfRule>
  </conditionalFormatting>
  <conditionalFormatting sqref="E30:W31 A30:B31">
    <cfRule type="cellIs" dxfId="374" priority="383" operator="equal">
      <formula>#DIV/0!</formula>
    </cfRule>
  </conditionalFormatting>
  <conditionalFormatting sqref="E30:W31 A30:B31">
    <cfRule type="cellIs" dxfId="373" priority="382" operator="equal">
      <formula>#DIV/0!</formula>
    </cfRule>
  </conditionalFormatting>
  <conditionalFormatting sqref="C30:C31">
    <cfRule type="cellIs" dxfId="372" priority="381" operator="equal">
      <formula>#DIV/0!</formula>
    </cfRule>
  </conditionalFormatting>
  <conditionalFormatting sqref="C30:C31">
    <cfRule type="cellIs" dxfId="371" priority="380" operator="equal">
      <formula>#DIV/0!</formula>
    </cfRule>
  </conditionalFormatting>
  <conditionalFormatting sqref="C31">
    <cfRule type="cellIs" dxfId="370" priority="379" operator="equal">
      <formula>#DIV/0!</formula>
    </cfRule>
  </conditionalFormatting>
  <conditionalFormatting sqref="C31">
    <cfRule type="cellIs" dxfId="369" priority="378" operator="equal">
      <formula>#DIV/0!</formula>
    </cfRule>
  </conditionalFormatting>
  <conditionalFormatting sqref="A30:W31">
    <cfRule type="cellIs" dxfId="368" priority="377" operator="equal">
      <formula>#DIV/0!</formula>
    </cfRule>
  </conditionalFormatting>
  <conditionalFormatting sqref="A30:W31">
    <cfRule type="cellIs" dxfId="367" priority="376" operator="equal">
      <formula>#DIV/0!</formula>
    </cfRule>
  </conditionalFormatting>
  <conditionalFormatting sqref="A30:W31">
    <cfRule type="cellIs" dxfId="366" priority="375" operator="equal">
      <formula>#DIV/0!</formula>
    </cfRule>
  </conditionalFormatting>
  <conditionalFormatting sqref="A30:W31">
    <cfRule type="cellIs" dxfId="365" priority="374" operator="equal">
      <formula>#DIV/0!</formula>
    </cfRule>
  </conditionalFormatting>
  <conditionalFormatting sqref="E30:W31 A30:B31">
    <cfRule type="cellIs" dxfId="364" priority="373" operator="equal">
      <formula>#DIV/0!</formula>
    </cfRule>
  </conditionalFormatting>
  <conditionalFormatting sqref="E30:W31 A30:B31">
    <cfRule type="cellIs" dxfId="363" priority="372" operator="equal">
      <formula>#DIV/0!</formula>
    </cfRule>
  </conditionalFormatting>
  <conditionalFormatting sqref="E30:W31 A30:B31">
    <cfRule type="cellIs" dxfId="362" priority="371" operator="equal">
      <formula>#DIV/0!</formula>
    </cfRule>
  </conditionalFormatting>
  <conditionalFormatting sqref="E30:W31 A30:B31">
    <cfRule type="cellIs" dxfId="361" priority="370" operator="equal">
      <formula>#DIV/0!</formula>
    </cfRule>
  </conditionalFormatting>
  <conditionalFormatting sqref="E30:W31 A30:B31">
    <cfRule type="cellIs" dxfId="360" priority="369" operator="equal">
      <formula>#DIV/0!</formula>
    </cfRule>
  </conditionalFormatting>
  <conditionalFormatting sqref="C30:C31">
    <cfRule type="cellIs" dxfId="359" priority="368" operator="equal">
      <formula>#DIV/0!</formula>
    </cfRule>
  </conditionalFormatting>
  <conditionalFormatting sqref="C30:C31">
    <cfRule type="cellIs" dxfId="358" priority="367" operator="equal">
      <formula>#DIV/0!</formula>
    </cfRule>
  </conditionalFormatting>
  <conditionalFormatting sqref="C30:C31">
    <cfRule type="cellIs" dxfId="357" priority="366" operator="equal">
      <formula>#DIV/0!</formula>
    </cfRule>
  </conditionalFormatting>
  <conditionalFormatting sqref="C30:C31">
    <cfRule type="cellIs" dxfId="356" priority="365" operator="equal">
      <formula>#DIV/0!</formula>
    </cfRule>
  </conditionalFormatting>
  <conditionalFormatting sqref="C30:C31">
    <cfRule type="cellIs" dxfId="355" priority="364" operator="equal">
      <formula>#DIV/0!</formula>
    </cfRule>
  </conditionalFormatting>
  <conditionalFormatting sqref="C31">
    <cfRule type="cellIs" dxfId="354" priority="363" operator="equal">
      <formula>#DIV/0!</formula>
    </cfRule>
  </conditionalFormatting>
  <conditionalFormatting sqref="C31">
    <cfRule type="cellIs" dxfId="353" priority="362" operator="equal">
      <formula>#DIV/0!</formula>
    </cfRule>
  </conditionalFormatting>
  <conditionalFormatting sqref="C31">
    <cfRule type="cellIs" dxfId="352" priority="361" operator="equal">
      <formula>#DIV/0!</formula>
    </cfRule>
  </conditionalFormatting>
  <conditionalFormatting sqref="C31">
    <cfRule type="cellIs" dxfId="351" priority="360" operator="equal">
      <formula>#DIV/0!</formula>
    </cfRule>
  </conditionalFormatting>
  <conditionalFormatting sqref="C31">
    <cfRule type="cellIs" dxfId="350" priority="359" operator="equal">
      <formula>#DIV/0!</formula>
    </cfRule>
  </conditionalFormatting>
  <conditionalFormatting sqref="A30:W31">
    <cfRule type="cellIs" dxfId="349" priority="358" operator="equal">
      <formula>#DIV/0!</formula>
    </cfRule>
  </conditionalFormatting>
  <conditionalFormatting sqref="A30:W31">
    <cfRule type="cellIs" dxfId="348" priority="357" operator="equal">
      <formula>#DIV/0!</formula>
    </cfRule>
  </conditionalFormatting>
  <conditionalFormatting sqref="A30:W31">
    <cfRule type="cellIs" dxfId="347" priority="356" operator="equal">
      <formula>#DIV/0!</formula>
    </cfRule>
  </conditionalFormatting>
  <conditionalFormatting sqref="A30:W31">
    <cfRule type="cellIs" dxfId="346" priority="355" operator="equal">
      <formula>#DIV/0!</formula>
    </cfRule>
  </conditionalFormatting>
  <conditionalFormatting sqref="E30:W31 A30:B31">
    <cfRule type="cellIs" dxfId="345" priority="354" operator="equal">
      <formula>#DIV/0!</formula>
    </cfRule>
  </conditionalFormatting>
  <conditionalFormatting sqref="E30:W31 A30:B31">
    <cfRule type="cellIs" dxfId="344" priority="353" operator="equal">
      <formula>#DIV/0!</formula>
    </cfRule>
  </conditionalFormatting>
  <conditionalFormatting sqref="E30:W31 A30:B31">
    <cfRule type="cellIs" dxfId="343" priority="352" operator="equal">
      <formula>#DIV/0!</formula>
    </cfRule>
  </conditionalFormatting>
  <conditionalFormatting sqref="E30:W31 A30:B31">
    <cfRule type="cellIs" dxfId="342" priority="351" operator="equal">
      <formula>#DIV/0!</formula>
    </cfRule>
  </conditionalFormatting>
  <conditionalFormatting sqref="E30:W31 A30:B31">
    <cfRule type="cellIs" dxfId="341" priority="350" operator="equal">
      <formula>#DIV/0!</formula>
    </cfRule>
  </conditionalFormatting>
  <conditionalFormatting sqref="C30:C31">
    <cfRule type="cellIs" dxfId="340" priority="349" operator="equal">
      <formula>#DIV/0!</formula>
    </cfRule>
  </conditionalFormatting>
  <conditionalFormatting sqref="C30:C31">
    <cfRule type="cellIs" dxfId="339" priority="348" operator="equal">
      <formula>#DIV/0!</formula>
    </cfRule>
  </conditionalFormatting>
  <conditionalFormatting sqref="C30:C31">
    <cfRule type="cellIs" dxfId="338" priority="347" operator="equal">
      <formula>#DIV/0!</formula>
    </cfRule>
  </conditionalFormatting>
  <conditionalFormatting sqref="C30:C31">
    <cfRule type="cellIs" dxfId="337" priority="346" operator="equal">
      <formula>#DIV/0!</formula>
    </cfRule>
  </conditionalFormatting>
  <conditionalFormatting sqref="C30:C31">
    <cfRule type="cellIs" dxfId="336" priority="345" operator="equal">
      <formula>#DIV/0!</formula>
    </cfRule>
  </conditionalFormatting>
  <conditionalFormatting sqref="C31">
    <cfRule type="cellIs" dxfId="335" priority="344" operator="equal">
      <formula>#DIV/0!</formula>
    </cfRule>
  </conditionalFormatting>
  <conditionalFormatting sqref="C31">
    <cfRule type="cellIs" dxfId="334" priority="343" operator="equal">
      <formula>#DIV/0!</formula>
    </cfRule>
  </conditionalFormatting>
  <conditionalFormatting sqref="C31">
    <cfRule type="cellIs" dxfId="333" priority="342" operator="equal">
      <formula>#DIV/0!</formula>
    </cfRule>
  </conditionalFormatting>
  <conditionalFormatting sqref="C31">
    <cfRule type="cellIs" dxfId="332" priority="341" operator="equal">
      <formula>#DIV/0!</formula>
    </cfRule>
  </conditionalFormatting>
  <conditionalFormatting sqref="C31">
    <cfRule type="cellIs" dxfId="331" priority="340" operator="equal">
      <formula>#DIV/0!</formula>
    </cfRule>
  </conditionalFormatting>
  <conditionalFormatting sqref="A30:W31">
    <cfRule type="cellIs" dxfId="330" priority="339" operator="equal">
      <formula>#DIV/0!</formula>
    </cfRule>
  </conditionalFormatting>
  <conditionalFormatting sqref="A30:W31">
    <cfRule type="cellIs" dxfId="329" priority="338" operator="equal">
      <formula>#DIV/0!</formula>
    </cfRule>
  </conditionalFormatting>
  <conditionalFormatting sqref="A30:W31">
    <cfRule type="cellIs" dxfId="328" priority="337" operator="equal">
      <formula>#DIV/0!</formula>
    </cfRule>
  </conditionalFormatting>
  <conditionalFormatting sqref="W31 V30:V31 X30:XFD31 A30:S31">
    <cfRule type="cellIs" dxfId="327" priority="336" operator="equal">
      <formula>#DIV/0!</formula>
    </cfRule>
  </conditionalFormatting>
  <conditionalFormatting sqref="R30:W31">
    <cfRule type="cellIs" dxfId="326" priority="335" operator="equal">
      <formula>#DIV/0!</formula>
    </cfRule>
  </conditionalFormatting>
  <conditionalFormatting sqref="R30:W31">
    <cfRule type="cellIs" dxfId="325" priority="334" operator="equal">
      <formula>#DIV/0!</formula>
    </cfRule>
  </conditionalFormatting>
  <conditionalFormatting sqref="R30:W31">
    <cfRule type="cellIs" dxfId="324" priority="333" operator="equal">
      <formula>#DIV/0!</formula>
    </cfRule>
  </conditionalFormatting>
  <conditionalFormatting sqref="R30:W31">
    <cfRule type="cellIs" dxfId="323" priority="332" operator="equal">
      <formula>#DIV/0!</formula>
    </cfRule>
  </conditionalFormatting>
  <conditionalFormatting sqref="R30:W31">
    <cfRule type="cellIs" dxfId="322" priority="331" operator="equal">
      <formula>#DIV/0!</formula>
    </cfRule>
  </conditionalFormatting>
  <conditionalFormatting sqref="R30:W31">
    <cfRule type="cellIs" dxfId="321" priority="330" operator="equal">
      <formula>#DIV/0!</formula>
    </cfRule>
  </conditionalFormatting>
  <conditionalFormatting sqref="R30:W31">
    <cfRule type="cellIs" dxfId="320" priority="329" operator="equal">
      <formula>#DIV/0!</formula>
    </cfRule>
  </conditionalFormatting>
  <conditionalFormatting sqref="R30:W31">
    <cfRule type="cellIs" dxfId="319" priority="328" operator="equal">
      <formula>#DIV/0!</formula>
    </cfRule>
  </conditionalFormatting>
  <conditionalFormatting sqref="R30:W31">
    <cfRule type="cellIs" dxfId="318" priority="327" operator="equal">
      <formula>#DIV/0!</formula>
    </cfRule>
  </conditionalFormatting>
  <conditionalFormatting sqref="R30:W31">
    <cfRule type="cellIs" dxfId="317" priority="326" operator="equal">
      <formula>#DIV/0!</formula>
    </cfRule>
  </conditionalFormatting>
  <conditionalFormatting sqref="R30:W31">
    <cfRule type="cellIs" dxfId="316" priority="325" operator="equal">
      <formula>#DIV/0!</formula>
    </cfRule>
  </conditionalFormatting>
  <conditionalFormatting sqref="R30:W31">
    <cfRule type="cellIs" dxfId="315" priority="324" operator="equal">
      <formula>#DIV/0!</formula>
    </cfRule>
  </conditionalFormatting>
  <conditionalFormatting sqref="W30:W31 T30:T31 S30 R30:R31">
    <cfRule type="cellIs" dxfId="314" priority="323" operator="equal">
      <formula>#DIV/0!</formula>
    </cfRule>
  </conditionalFormatting>
  <conditionalFormatting sqref="R30:W31">
    <cfRule type="cellIs" dxfId="313" priority="322" operator="equal">
      <formula>#DIV/0!</formula>
    </cfRule>
  </conditionalFormatting>
  <conditionalFormatting sqref="R30:W31">
    <cfRule type="cellIs" dxfId="312" priority="321" operator="equal">
      <formula>#DIV/0!</formula>
    </cfRule>
  </conditionalFormatting>
  <conditionalFormatting sqref="R30:W31">
    <cfRule type="cellIs" dxfId="311" priority="320" operator="equal">
      <formula>#DIV/0!</formula>
    </cfRule>
  </conditionalFormatting>
  <conditionalFormatting sqref="R30:W31">
    <cfRule type="cellIs" dxfId="310" priority="319" operator="equal">
      <formula>#DIV/0!</formula>
    </cfRule>
  </conditionalFormatting>
  <conditionalFormatting sqref="R30:W31">
    <cfRule type="cellIs" dxfId="309" priority="318" operator="equal">
      <formula>#DIV/0!</formula>
    </cfRule>
  </conditionalFormatting>
  <conditionalFormatting sqref="R30:W31">
    <cfRule type="cellIs" dxfId="308" priority="317" operator="equal">
      <formula>#DIV/0!</formula>
    </cfRule>
  </conditionalFormatting>
  <conditionalFormatting sqref="R30:W31">
    <cfRule type="cellIs" dxfId="307" priority="316" operator="equal">
      <formula>#DIV/0!</formula>
    </cfRule>
  </conditionalFormatting>
  <conditionalFormatting sqref="R30:W31">
    <cfRule type="cellIs" dxfId="306" priority="315" operator="equal">
      <formula>#DIV/0!</formula>
    </cfRule>
  </conditionalFormatting>
  <conditionalFormatting sqref="R30:W31">
    <cfRule type="cellIs" dxfId="305" priority="314" operator="equal">
      <formula>#DIV/0!</formula>
    </cfRule>
  </conditionalFormatting>
  <conditionalFormatting sqref="R30:W31">
    <cfRule type="cellIs" dxfId="304" priority="313" operator="equal">
      <formula>#DIV/0!</formula>
    </cfRule>
  </conditionalFormatting>
  <conditionalFormatting sqref="R30:W31">
    <cfRule type="cellIs" dxfId="303" priority="312" operator="equal">
      <formula>#DIV/0!</formula>
    </cfRule>
  </conditionalFormatting>
  <conditionalFormatting sqref="R30:W31">
    <cfRule type="cellIs" dxfId="302" priority="311" operator="equal">
      <formula>#DIV/0!</formula>
    </cfRule>
  </conditionalFormatting>
  <conditionalFormatting sqref="R30:W31">
    <cfRule type="cellIs" dxfId="301" priority="310" operator="equal">
      <formula>#DIV/0!</formula>
    </cfRule>
  </conditionalFormatting>
  <conditionalFormatting sqref="R30:W31">
    <cfRule type="cellIs" dxfId="300" priority="309" operator="equal">
      <formula>#DIV/0!</formula>
    </cfRule>
  </conditionalFormatting>
  <conditionalFormatting sqref="R30:W31">
    <cfRule type="cellIs" dxfId="299" priority="308" operator="equal">
      <formula>#DIV/0!</formula>
    </cfRule>
  </conditionalFormatting>
  <conditionalFormatting sqref="R30:W31">
    <cfRule type="cellIs" dxfId="298" priority="307" operator="equal">
      <formula>#DIV/0!</formula>
    </cfRule>
  </conditionalFormatting>
  <conditionalFormatting sqref="R30:W31">
    <cfRule type="cellIs" dxfId="297" priority="306" operator="equal">
      <formula>#DIV/0!</formula>
    </cfRule>
  </conditionalFormatting>
  <conditionalFormatting sqref="R30:W31">
    <cfRule type="cellIs" dxfId="296" priority="305" operator="equal">
      <formula>#DIV/0!</formula>
    </cfRule>
  </conditionalFormatting>
  <conditionalFormatting sqref="R30:W31">
    <cfRule type="cellIs" dxfId="295" priority="304" operator="equal">
      <formula>#DIV/0!</formula>
    </cfRule>
  </conditionalFormatting>
  <conditionalFormatting sqref="R30:W31">
    <cfRule type="cellIs" dxfId="294" priority="303" operator="equal">
      <formula>#DIV/0!</formula>
    </cfRule>
  </conditionalFormatting>
  <conditionalFormatting sqref="R30:W31">
    <cfRule type="cellIs" dxfId="293" priority="302" operator="equal">
      <formula>#DIV/0!</formula>
    </cfRule>
  </conditionalFormatting>
  <conditionalFormatting sqref="R30:W31">
    <cfRule type="cellIs" dxfId="292" priority="301" operator="equal">
      <formula>#DIV/0!</formula>
    </cfRule>
  </conditionalFormatting>
  <conditionalFormatting sqref="R30:W31">
    <cfRule type="cellIs" dxfId="291" priority="300" operator="equal">
      <formula>#DIV/0!</formula>
    </cfRule>
  </conditionalFormatting>
  <conditionalFormatting sqref="R30:W31">
    <cfRule type="cellIs" dxfId="290" priority="299" operator="equal">
      <formula>#DIV/0!</formula>
    </cfRule>
  </conditionalFormatting>
  <conditionalFormatting sqref="R30:W31">
    <cfRule type="cellIs" dxfId="289" priority="298" operator="equal">
      <formula>#DIV/0!</formula>
    </cfRule>
  </conditionalFormatting>
  <conditionalFormatting sqref="R30:W31">
    <cfRule type="cellIs" dxfId="288" priority="297" operator="equal">
      <formula>#DIV/0!</formula>
    </cfRule>
  </conditionalFormatting>
  <conditionalFormatting sqref="R30:W31">
    <cfRule type="cellIs" dxfId="287" priority="296" operator="equal">
      <formula>#DIV/0!</formula>
    </cfRule>
  </conditionalFormatting>
  <conditionalFormatting sqref="R30:W31">
    <cfRule type="cellIs" dxfId="286" priority="295" operator="equal">
      <formula>#DIV/0!</formula>
    </cfRule>
  </conditionalFormatting>
  <conditionalFormatting sqref="R30:W31">
    <cfRule type="cellIs" dxfId="285" priority="294" operator="equal">
      <formula>#DIV/0!</formula>
    </cfRule>
  </conditionalFormatting>
  <conditionalFormatting sqref="R30:W31">
    <cfRule type="cellIs" dxfId="284" priority="293" operator="equal">
      <formula>#DIV/0!</formula>
    </cfRule>
  </conditionalFormatting>
  <conditionalFormatting sqref="R30:W31">
    <cfRule type="cellIs" dxfId="283" priority="292" operator="equal">
      <formula>#DIV/0!</formula>
    </cfRule>
  </conditionalFormatting>
  <conditionalFormatting sqref="R30:W31">
    <cfRule type="cellIs" dxfId="282" priority="291" operator="equal">
      <formula>#DIV/0!</formula>
    </cfRule>
  </conditionalFormatting>
  <conditionalFormatting sqref="R30:W31">
    <cfRule type="cellIs" dxfId="281" priority="290" operator="equal">
      <formula>#DIV/0!</formula>
    </cfRule>
  </conditionalFormatting>
  <conditionalFormatting sqref="R30:W31">
    <cfRule type="cellIs" dxfId="280" priority="289" operator="equal">
      <formula>#DIV/0!</formula>
    </cfRule>
  </conditionalFormatting>
  <conditionalFormatting sqref="R30:W31">
    <cfRule type="cellIs" dxfId="279" priority="288" operator="equal">
      <formula>#DIV/0!</formula>
    </cfRule>
  </conditionalFormatting>
  <conditionalFormatting sqref="R30:W31">
    <cfRule type="cellIs" dxfId="278" priority="287" operator="equal">
      <formula>#DIV/0!</formula>
    </cfRule>
  </conditionalFormatting>
  <conditionalFormatting sqref="R30:W31">
    <cfRule type="cellIs" dxfId="277" priority="286" operator="equal">
      <formula>#DIV/0!</formula>
    </cfRule>
  </conditionalFormatting>
  <conditionalFormatting sqref="R30:W31">
    <cfRule type="cellIs" dxfId="276" priority="285" operator="equal">
      <formula>#DIV/0!</formula>
    </cfRule>
  </conditionalFormatting>
  <conditionalFormatting sqref="R30:W31">
    <cfRule type="cellIs" dxfId="275" priority="284" operator="equal">
      <formula>#DIV/0!</formula>
    </cfRule>
  </conditionalFormatting>
  <conditionalFormatting sqref="R30:W31">
    <cfRule type="cellIs" dxfId="274" priority="283" operator="equal">
      <formula>#DIV/0!</formula>
    </cfRule>
  </conditionalFormatting>
  <conditionalFormatting sqref="R30:W31">
    <cfRule type="cellIs" dxfId="273" priority="282" operator="equal">
      <formula>#DIV/0!</formula>
    </cfRule>
  </conditionalFormatting>
  <conditionalFormatting sqref="R30:W31">
    <cfRule type="cellIs" dxfId="272" priority="281" operator="equal">
      <formula>#DIV/0!</formula>
    </cfRule>
  </conditionalFormatting>
  <conditionalFormatting sqref="R30:W31">
    <cfRule type="cellIs" dxfId="271" priority="280" operator="equal">
      <formula>#DIV/0!</formula>
    </cfRule>
  </conditionalFormatting>
  <conditionalFormatting sqref="R30:W31">
    <cfRule type="cellIs" dxfId="270" priority="279" operator="equal">
      <formula>#DIV/0!</formula>
    </cfRule>
  </conditionalFormatting>
  <conditionalFormatting sqref="R30:W31">
    <cfRule type="cellIs" dxfId="269" priority="278" operator="equal">
      <formula>#DIV/0!</formula>
    </cfRule>
  </conditionalFormatting>
  <conditionalFormatting sqref="R30:W31">
    <cfRule type="cellIs" dxfId="268" priority="277" operator="equal">
      <formula>#DIV/0!</formula>
    </cfRule>
  </conditionalFormatting>
  <conditionalFormatting sqref="R30:W31">
    <cfRule type="cellIs" dxfId="267" priority="276" operator="equal">
      <formula>#DIV/0!</formula>
    </cfRule>
  </conditionalFormatting>
  <conditionalFormatting sqref="R30:W31">
    <cfRule type="cellIs" dxfId="266" priority="275" operator="equal">
      <formula>#DIV/0!</formula>
    </cfRule>
  </conditionalFormatting>
  <conditionalFormatting sqref="R30:W31">
    <cfRule type="cellIs" dxfId="265" priority="274" operator="equal">
      <formula>#DIV/0!</formula>
    </cfRule>
  </conditionalFormatting>
  <conditionalFormatting sqref="R30:W31">
    <cfRule type="cellIs" dxfId="264" priority="273" operator="equal">
      <formula>#DIV/0!</formula>
    </cfRule>
  </conditionalFormatting>
  <conditionalFormatting sqref="R30:W31">
    <cfRule type="cellIs" dxfId="263" priority="272" operator="equal">
      <formula>#DIV/0!</formula>
    </cfRule>
  </conditionalFormatting>
  <conditionalFormatting sqref="R30:W31">
    <cfRule type="cellIs" dxfId="262" priority="271" operator="equal">
      <formula>#DIV/0!</formula>
    </cfRule>
  </conditionalFormatting>
  <conditionalFormatting sqref="R30:W31">
    <cfRule type="cellIs" dxfId="261" priority="270" operator="equal">
      <formula>#DIV/0!</formula>
    </cfRule>
  </conditionalFormatting>
  <conditionalFormatting sqref="R30:W31">
    <cfRule type="cellIs" dxfId="260" priority="269" operator="equal">
      <formula>#DIV/0!</formula>
    </cfRule>
  </conditionalFormatting>
  <conditionalFormatting sqref="R30:W31">
    <cfRule type="cellIs" dxfId="259" priority="268" operator="equal">
      <formula>#DIV/0!</formula>
    </cfRule>
  </conditionalFormatting>
  <conditionalFormatting sqref="R30:W31">
    <cfRule type="cellIs" dxfId="258" priority="267" operator="equal">
      <formula>#DIV/0!</formula>
    </cfRule>
  </conditionalFormatting>
  <conditionalFormatting sqref="R30:W31">
    <cfRule type="cellIs" dxfId="257" priority="266" operator="equal">
      <formula>#DIV/0!</formula>
    </cfRule>
  </conditionalFormatting>
  <conditionalFormatting sqref="R30:W31">
    <cfRule type="cellIs" dxfId="256" priority="265" operator="equal">
      <formula>#DIV/0!</formula>
    </cfRule>
  </conditionalFormatting>
  <conditionalFormatting sqref="R30:W31">
    <cfRule type="cellIs" dxfId="255" priority="264" operator="equal">
      <formula>#DIV/0!</formula>
    </cfRule>
  </conditionalFormatting>
  <conditionalFormatting sqref="R30:W31">
    <cfRule type="cellIs" dxfId="254" priority="263" operator="equal">
      <formula>#DIV/0!</formula>
    </cfRule>
  </conditionalFormatting>
  <conditionalFormatting sqref="R30:W31">
    <cfRule type="cellIs" dxfId="253" priority="262" operator="equal">
      <formula>#DIV/0!</formula>
    </cfRule>
  </conditionalFormatting>
  <conditionalFormatting sqref="R30:W31">
    <cfRule type="cellIs" dxfId="252" priority="261" operator="equal">
      <formula>#DIV/0!</formula>
    </cfRule>
  </conditionalFormatting>
  <conditionalFormatting sqref="R30:W31">
    <cfRule type="cellIs" dxfId="251" priority="260" operator="equal">
      <formula>#DIV/0!</formula>
    </cfRule>
  </conditionalFormatting>
  <conditionalFormatting sqref="R30:W31">
    <cfRule type="cellIs" dxfId="250" priority="259" operator="equal">
      <formula>#DIV/0!</formula>
    </cfRule>
  </conditionalFormatting>
  <conditionalFormatting sqref="R30:W31">
    <cfRule type="cellIs" dxfId="249" priority="258" operator="equal">
      <formula>#DIV/0!</formula>
    </cfRule>
  </conditionalFormatting>
  <conditionalFormatting sqref="R30:W31">
    <cfRule type="cellIs" dxfId="248" priority="257" operator="equal">
      <formula>#DIV/0!</formula>
    </cfRule>
  </conditionalFormatting>
  <conditionalFormatting sqref="R30:W31">
    <cfRule type="cellIs" dxfId="247" priority="256" operator="equal">
      <formula>#DIV/0!</formula>
    </cfRule>
  </conditionalFormatting>
  <conditionalFormatting sqref="R30:W31">
    <cfRule type="cellIs" dxfId="246" priority="255" operator="equal">
      <formula>#DIV/0!</formula>
    </cfRule>
  </conditionalFormatting>
  <conditionalFormatting sqref="R30:W31">
    <cfRule type="cellIs" dxfId="245" priority="254" operator="equal">
      <formula>#DIV/0!</formula>
    </cfRule>
  </conditionalFormatting>
  <conditionalFormatting sqref="R30:W31">
    <cfRule type="cellIs" dxfId="244" priority="253" operator="equal">
      <formula>#DIV/0!</formula>
    </cfRule>
  </conditionalFormatting>
  <conditionalFormatting sqref="R30:W31">
    <cfRule type="cellIs" dxfId="243" priority="252" operator="equal">
      <formula>#DIV/0!</formula>
    </cfRule>
  </conditionalFormatting>
  <conditionalFormatting sqref="R30:W31">
    <cfRule type="cellIs" dxfId="242" priority="251" operator="equal">
      <formula>#DIV/0!</formula>
    </cfRule>
  </conditionalFormatting>
  <conditionalFormatting sqref="R30:W31">
    <cfRule type="cellIs" dxfId="241" priority="250" operator="equal">
      <formula>#DIV/0!</formula>
    </cfRule>
  </conditionalFormatting>
  <conditionalFormatting sqref="R30:W31">
    <cfRule type="cellIs" dxfId="240" priority="249" operator="equal">
      <formula>#DIV/0!</formula>
    </cfRule>
  </conditionalFormatting>
  <conditionalFormatting sqref="R30:W31">
    <cfRule type="cellIs" dxfId="239" priority="248" operator="equal">
      <formula>#DIV/0!</formula>
    </cfRule>
  </conditionalFormatting>
  <conditionalFormatting sqref="R30:W31">
    <cfRule type="cellIs" dxfId="238" priority="247" operator="equal">
      <formula>#DIV/0!</formula>
    </cfRule>
  </conditionalFormatting>
  <conditionalFormatting sqref="R30:W31">
    <cfRule type="cellIs" dxfId="237" priority="246" operator="equal">
      <formula>#DIV/0!</formula>
    </cfRule>
  </conditionalFormatting>
  <conditionalFormatting sqref="R30:W31">
    <cfRule type="cellIs" dxfId="236" priority="245" operator="equal">
      <formula>#DIV/0!</formula>
    </cfRule>
  </conditionalFormatting>
  <conditionalFormatting sqref="R30:W31">
    <cfRule type="cellIs" dxfId="235" priority="244" operator="equal">
      <formula>#DIV/0!</formula>
    </cfRule>
  </conditionalFormatting>
  <conditionalFormatting sqref="R30:W31">
    <cfRule type="cellIs" dxfId="234" priority="243" operator="equal">
      <formula>#DIV/0!</formula>
    </cfRule>
  </conditionalFormatting>
  <conditionalFormatting sqref="R30:W31">
    <cfRule type="cellIs" dxfId="233" priority="242" operator="equal">
      <formula>#DIV/0!</formula>
    </cfRule>
  </conditionalFormatting>
  <conditionalFormatting sqref="F28">
    <cfRule type="cellIs" dxfId="232" priority="241" operator="lessThan">
      <formula>0</formula>
    </cfRule>
  </conditionalFormatting>
  <conditionalFormatting sqref="F28">
    <cfRule type="cellIs" dxfId="231" priority="240" operator="lessThan">
      <formula>0</formula>
    </cfRule>
  </conditionalFormatting>
  <conditionalFormatting sqref="F28">
    <cfRule type="cellIs" dxfId="230" priority="239" operator="greaterThan">
      <formula>1</formula>
    </cfRule>
  </conditionalFormatting>
  <conditionalFormatting sqref="F27">
    <cfRule type="cellIs" dxfId="229" priority="238" operator="lessThan">
      <formula>0</formula>
    </cfRule>
  </conditionalFormatting>
  <conditionalFormatting sqref="F27">
    <cfRule type="cellIs" dxfId="228" priority="237" operator="lessThan">
      <formula>0</formula>
    </cfRule>
  </conditionalFormatting>
  <conditionalFormatting sqref="F27">
    <cfRule type="cellIs" dxfId="227" priority="236" operator="greaterThan">
      <formula>1</formula>
    </cfRule>
  </conditionalFormatting>
  <conditionalFormatting sqref="AE13:XFD13 AG14:XFD23 AF12:XFD12 R49:R63 I63:Q63 S63:T63 A63:D63 Q49:Q62 O62:P62 S51:S62 Q46:R46 P46:P47 S46:S47 S44 T46 S43:T43 O55:O61 T50:T62 P42:P44 Q42:R43 P49:P61 A7:A32 R35:R41 V46:W63 G27:G29 H17:S27 W15:W16 R11:V12 N7:O7 M13:M14 I15:S16 V7:XFD10 U53:U63 V42:V45 W45 U15:V26 R9:R10 Q7:Q11 U10 W11:XFD11 U13:U14 R13:R14 H13:H16 I13:I14 K13:K14 V27:W30 H28:U29 S34:V41 B9:F32 O30:Q41 G30:N32 X24:XFD63 W31:W43 V31:V32 R30:U32">
    <cfRule type="cellIs" dxfId="226" priority="235" operator="equal">
      <formula>#DIV/0!</formula>
    </cfRule>
  </conditionalFormatting>
  <conditionalFormatting sqref="R9:R10">
    <cfRule type="cellIs" dxfId="225" priority="233" operator="greaterThanOrEqual">
      <formula>1</formula>
    </cfRule>
    <cfRule type="expression" dxfId="224" priority="234">
      <formula>IF($R$10&lt;100,,)</formula>
    </cfRule>
  </conditionalFormatting>
  <conditionalFormatting sqref="R10:S10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10">
    <cfRule type="cellIs" dxfId="223" priority="231" operator="greaterThan">
      <formula>1</formula>
    </cfRule>
  </conditionalFormatting>
  <conditionalFormatting sqref="AJ24:XFD24 AF12:XFD12 AG14:XFD23 AE13:XFD13">
    <cfRule type="cellIs" dxfId="222" priority="230" operator="equal">
      <formula>#DIV/0!</formula>
    </cfRule>
  </conditionalFormatting>
  <conditionalFormatting sqref="AJ24:XFD24 AF12:XFD12 AG14:XFD23 AE13:XFD13">
    <cfRule type="cellIs" dxfId="221" priority="229" operator="equal">
      <formula>#DIV/0!</formula>
    </cfRule>
  </conditionalFormatting>
  <conditionalFormatting sqref="AJ24:XFD24 AG14:XFD23 AE13:XFD13 AF12:XFD12">
    <cfRule type="cellIs" dxfId="220" priority="228" operator="equal">
      <formula>#DIV/0!</formula>
    </cfRule>
  </conditionalFormatting>
  <conditionalFormatting sqref="AJ24:XFD24 AF12:XFD12 AG14:XFD23 AE13:XFD13">
    <cfRule type="cellIs" dxfId="219" priority="227" operator="equal">
      <formula>#DIV/0!</formula>
    </cfRule>
  </conditionalFormatting>
  <conditionalFormatting sqref="AJ24:XFD24 AF12:XFD12 AG14:XFD23 AE13:XFD13">
    <cfRule type="cellIs" dxfId="218" priority="226" operator="equal">
      <formula>#DIV/0!</formula>
    </cfRule>
  </conditionalFormatting>
  <conditionalFormatting sqref="AG12:XFD23 AE12:AF13">
    <cfRule type="cellIs" dxfId="217" priority="225" operator="equal">
      <formula>#DIV/0!</formula>
    </cfRule>
  </conditionalFormatting>
  <conditionalFormatting sqref="R9:S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:XFD23 AE12:AF13">
    <cfRule type="cellIs" dxfId="216" priority="223" operator="equal">
      <formula>#DIV/0!</formula>
    </cfRule>
  </conditionalFormatting>
  <conditionalFormatting sqref="AG12:XFD23 AE12:AF13">
    <cfRule type="cellIs" dxfId="215" priority="222" operator="equal">
      <formula>#DIV/0!</formula>
    </cfRule>
  </conditionalFormatting>
  <conditionalFormatting sqref="F27:F28">
    <cfRule type="cellIs" dxfId="214" priority="221" operator="lessThan">
      <formula>0</formula>
    </cfRule>
  </conditionalFormatting>
  <conditionalFormatting sqref="F27:F28">
    <cfRule type="cellIs" dxfId="213" priority="220" operator="greaterThan">
      <formula>1</formula>
    </cfRule>
  </conditionalFormatting>
  <conditionalFormatting sqref="W22 Q16:Q26 U17:U27 K12 R12 H16:N26 H12:I15 Q7:Q10 U12 V13 M12 R16:S27 T27 R11:V11 AJ15:XFD23 R49:R63 O14:P26 I63:Q63 S63:T63 A63:D63 Q49:Q62 O62:P62 S51:S62 Q46:R46 P46:P47 S46:S47 S44 T46 S43:T43 O55:O61 T50:T62 P42:P44 Q42:R43 P49:P61 R32:R33 R35:R41 O32:Q41 V46:W63 X11:XFD11 N7:O7 W32:W43 V7:XFD10 U53:U63 V42:V45 W45 R9:R10 U10 A7:A32 B9:F32 U30:U31 S32:T41 U33:V41 X24:XFD63 V23:W28 G27:Q27 T31 G28:R28 AJ12:XFD13 AM14:XFD14 K14:K15 M14:M15 G30:N32 O30:S31">
    <cfRule type="cellIs" dxfId="212" priority="219" operator="equal">
      <formula>#DIV/0!</formula>
    </cfRule>
  </conditionalFormatting>
  <conditionalFormatting sqref="R10:S10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9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6:W69">
    <cfRule type="cellIs" dxfId="211" priority="216" operator="equal">
      <formula>#DIV/0!</formula>
    </cfRule>
  </conditionalFormatting>
  <conditionalFormatting sqref="W67 T66:T69 U66:V67 U69:W69">
    <cfRule type="cellIs" dxfId="210" priority="215" operator="equal">
      <formula>#DIV/0!</formula>
    </cfRule>
  </conditionalFormatting>
  <conditionalFormatting sqref="X98:XFD219 C98:W100 A98:B219 C136:W219 C101:R117 C119:R134">
    <cfRule type="cellIs" dxfId="209" priority="214" operator="equal">
      <formula>#DIV/0!</formula>
    </cfRule>
  </conditionalFormatting>
  <conditionalFormatting sqref="W139:W156 V160:V198 U199:V199 A219:W219 B139:U142 E143:U182 U183:U198 U200:U217 V139:V158 B185:D201 B204:D218 B144:D160 B162:D182 E120:T135 E101:T117 B98:D101 A98:A117 B103:D117 A119:D138 A139:A218 W161:W176 W178:W198 V201:V218 W201:W217 E183:T217 E218:U218 E98:R100 S99:S100 T98:W100">
    <cfRule type="cellIs" dxfId="208" priority="213" operator="equal">
      <formula>#DIV/0!</formula>
    </cfRule>
  </conditionalFormatting>
  <conditionalFormatting sqref="W139:W156 X179:Y217 X139:Y176 V160:V198 U199:V199 A219:XFD219 B139:U142 E143:U182 U183:U198 U200:U217 V139:V158 B185:D201 B204:D218 B144:D160 B162:D182 X178:XFD178 E120:T135 E101:T117 B98:D101 A98:A117 B103:D117 A119:D138 A139:A218 W161:W176 W178:W198 V201:V218 W201:W217 E183:T217 E218:U218 E98:R100 S99:S100 T98:XFD100 Z101:XFD118 Z120:XFD177 Z179:XFD218 AC119:XFD119">
    <cfRule type="cellIs" dxfId="207" priority="212" operator="equal">
      <formula>#DIV/0!</formula>
    </cfRule>
  </conditionalFormatting>
  <conditionalFormatting sqref="C98:W100 A98:B219 C213:W219 C101:R117 C119:R134 X98:XFD139 S136:W139 C136:F212 G136:R196 G197:O212 P202:W212 X202:XFD219 P197:R201 S140:XFD201">
    <cfRule type="cellIs" dxfId="206" priority="211" operator="equal">
      <formula>#DIV/0!</formula>
    </cfRule>
  </conditionalFormatting>
  <conditionalFormatting sqref="U199:V199 A219:W219 U183:U198 B185:D201 B204:D218 B144:D160 B162:D182 E120:T135 E101:T117 B98:D101 A98:A117 B103:D117 A119:D138 A139:A218 W161:W176 E218:U218 E98:R100 S99:S100 T98:W100">
    <cfRule type="cellIs" dxfId="205" priority="210" operator="equal">
      <formula>#DIV/0!</formula>
    </cfRule>
  </conditionalFormatting>
  <conditionalFormatting sqref="U199:V199 A219:XFD219 U183:U198 B185:D201 B204:D218 B144:D160 B162:D182 X178:XFD178 E120:T135 E101:T117 B98:D101 A98:A117 B103:D117 A119:D138 A139:A218 W161:W176 E218:U218 E98:R100 S99:S100 T98:XFD100 Z101:XFD118 AC119:XFD119">
    <cfRule type="cellIs" dxfId="204" priority="209" operator="equal">
      <formula>#DIV/0!</formula>
    </cfRule>
  </conditionalFormatting>
  <conditionalFormatting sqref="O60:XFD62 W22 Q27:T27 AJ15:XFD23 AM14:XFD14 K12 R12 G27:G28 B9:F32 Q7:Q10 I14:I15 M12 R11:V11 Q46:R46 P46:P47 S46:S47 S44 T46 S43:T43 P42:P44 Q42:R43 R32:R33 R35:R41 O32:Q41 X11:XFD11 N7:O7 W32:W43 V7:XFD10 V42:V47 W45:W47 R9:R10 U10 A7:A32 U30:U31 S32:T41 U33:V41 W28:X28 V23:W27 AJ12:XFD12 AI13:XFD13 M14:M15 G30:N32 O30:S31 T31 H12:H15 P14:P28 K14:K15 Y28:XFD29 X24:XFD27 Q28:S28 Q14:Q26 U12 P49:R59 R16:S26 X30:XFD59 U53:U59 V48:W59 T50:T59 O55:O59 S51:S59 H16:O28">
    <cfRule type="cellIs" dxfId="203" priority="208" operator="equal">
      <formula>#DIV/0!</formula>
    </cfRule>
  </conditionalFormatting>
  <conditionalFormatting sqref="R10:S10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S9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:T27">
    <cfRule type="cellIs" dxfId="202" priority="205" operator="equal">
      <formula>#DIV/0!</formula>
    </cfRule>
  </conditionalFormatting>
  <conditionalFormatting sqref="T17:T27">
    <cfRule type="cellIs" dxfId="201" priority="204" operator="equal">
      <formula>#DIV/0!</formula>
    </cfRule>
  </conditionalFormatting>
  <conditionalFormatting sqref="T17:T27">
    <cfRule type="cellIs" dxfId="200" priority="203" operator="equal">
      <formula>#DIV/0!</formula>
    </cfRule>
  </conditionalFormatting>
  <conditionalFormatting sqref="P46:T50 S45 U46:U47 U49 V45:V50 O60:W62 U33:U38 W44:W59 T37:T38 S33:S38 O54:O59 R33 W33:W42 S40:U40 P38 O33:O40 P33:Q37 R35:R37 P40 T33:T35 P57:V59 S42:U42 P42 S51:U51 P51 V33:V43">
    <cfRule type="cellIs" dxfId="199" priority="202" operator="equal">
      <formula>#DIV/0!</formula>
    </cfRule>
  </conditionalFormatting>
  <conditionalFormatting sqref="S46:T50 S45 U46:U47 U49 V45:V50 S37:U38 S40:U40 S42:U42 S51:U51 V37:V43">
    <cfRule type="cellIs" dxfId="198" priority="201" operator="equal">
      <formula>#DIV/0!</formula>
    </cfRule>
  </conditionalFormatting>
  <conditionalFormatting sqref="W58:W59 U56:V56 U54:V54 P45 R43:S43 U43:V43 R45:S45 U45:V45 W62 R33 S39 U39 P40:Q40 O33:O40 P33:Q34 S33:V34 W33:W36 O54:O62 P43 U55 U57 P54:S57 S50 U50:V50">
    <cfRule type="cellIs" dxfId="197" priority="200" operator="equal">
      <formula>#DIV/0!</formula>
    </cfRule>
  </conditionalFormatting>
  <conditionalFormatting sqref="T17 T19:T27 V23:V27">
    <cfRule type="cellIs" dxfId="196" priority="199" operator="equal">
      <formula>#DIV/0!</formula>
    </cfRule>
  </conditionalFormatting>
  <conditionalFormatting sqref="U17:V18 T17:T27 U22:U27 V22:V23 V25:V27">
    <cfRule type="cellIs" dxfId="195" priority="198" operator="equal">
      <formula>#DIV/0!</formula>
    </cfRule>
  </conditionalFormatting>
  <conditionalFormatting sqref="U22">
    <cfRule type="cellIs" dxfId="194" priority="197" operator="equal">
      <formula>#DIV/0!</formula>
    </cfRule>
  </conditionalFormatting>
  <conditionalFormatting sqref="U22">
    <cfRule type="cellIs" dxfId="193" priority="196" operator="equal">
      <formula>#DIV/0!</formula>
    </cfRule>
  </conditionalFormatting>
  <conditionalFormatting sqref="T17">
    <cfRule type="cellIs" dxfId="192" priority="195" operator="equal">
      <formula>#DIV/0!</formula>
    </cfRule>
  </conditionalFormatting>
  <conditionalFormatting sqref="S44 Q42 R35:R43 Q47:Q53 P45 U45:U47 P58:Q62 R33 O33:Q41 S33:U43 V33:W62 O54:O62 P42:P43 U53:U62 U49:U51 T46:T62 R45:S62 P47:P54 P56">
    <cfRule type="cellIs" dxfId="191" priority="194" operator="equal">
      <formula>#DIV/0!</formula>
    </cfRule>
  </conditionalFormatting>
  <conditionalFormatting sqref="W58:W59 U56:V56 U54:V54 P45 R43:S43 U43:V43 R45:S45 U45:V45 W62 R33 S39 U39 P40:Q40 O33:O40 P33:Q34 S33:V34 W33:W36 O54:O62 P43 U55 U57 P54:S57 S50 U50:V50">
    <cfRule type="cellIs" dxfId="190" priority="193" operator="equal">
      <formula>#DIV/0!</formula>
    </cfRule>
  </conditionalFormatting>
  <conditionalFormatting sqref="W58:W59 U56:V56 U54:V54 P45 R43:S43 U43:V43 R45:S45 U45:V45 W62 R33 S39 U39 P40:Q40 O33:O40 P33:Q34 S33:V34 W33:W36 O54:O62 P43 U55 U57 P54:S57 S50 U50:V50">
    <cfRule type="cellIs" dxfId="189" priority="192" operator="equal">
      <formula>#DIV/0!</formula>
    </cfRule>
  </conditionalFormatting>
  <conditionalFormatting sqref="W58:W59 T41:W42 W62 P34 O54:O62">
    <cfRule type="cellIs" dxfId="188" priority="191" operator="equal">
      <formula>#DIV/0!</formula>
    </cfRule>
  </conditionalFormatting>
  <conditionalFormatting sqref="W58:W59 T41:W42 P34 O54:O61">
    <cfRule type="cellIs" dxfId="187" priority="190" operator="equal">
      <formula>#DIV/0!</formula>
    </cfRule>
  </conditionalFormatting>
  <conditionalFormatting sqref="V49:W62 S44 Q42 R35:R43 Q47:Q53 U46:U47 P45 U45:V45 P58:Q62 R33 O33:Q41 S33:V43 O54:O62 P42:P43 U53:U62 U49:U51 T46:T62 R45:S62 P47:P54 P56 W33:W45 V44 V46:V48 W47:W48">
    <cfRule type="cellIs" dxfId="186" priority="189" operator="equal">
      <formula>#DIV/0!</formula>
    </cfRule>
  </conditionalFormatting>
  <conditionalFormatting sqref="W58:W59 U56:V56 U54:V54 P45 R43:S43 U43:V43 R45:S45 U45:V45 W62 R33 S39 U39 P40:Q40 O33:O40 P33:Q34 S33:V34 W33:W36 O54:O62 P43 U55 U57 P54:S57 S50 U50:V50">
    <cfRule type="cellIs" dxfId="185" priority="188" operator="equal">
      <formula>#DIV/0!</formula>
    </cfRule>
  </conditionalFormatting>
  <conditionalFormatting sqref="W58:W59 U56:V56 U54:V54 P45 R43:S43 U43:V43 R45:S45 U45:V45 W62 R33 S39 U39 P40:Q40 O33:O40 P33:Q34 S33:V34 W33:W36 O54:O62 P43 U55 U57 P54:S57 S50 U50:V50">
    <cfRule type="cellIs" dxfId="184" priority="187" operator="equal">
      <formula>#DIV/0!</formula>
    </cfRule>
  </conditionalFormatting>
  <conditionalFormatting sqref="W58:W59 T41:W42 W62 P34 O54:O62">
    <cfRule type="cellIs" dxfId="183" priority="186" operator="equal">
      <formula>#DIV/0!</formula>
    </cfRule>
  </conditionalFormatting>
  <conditionalFormatting sqref="W58:W59 T41:W42 P34 O54:O61">
    <cfRule type="cellIs" dxfId="182" priority="185" operator="equal">
      <formula>#DIV/0!</formula>
    </cfRule>
  </conditionalFormatting>
  <conditionalFormatting sqref="V49:W62 S44 Q42 R35:R43 Q47:Q53 U46:U47 P45 U45:V45 P58:Q62 R33 O33:Q41 S33:V43 O54:O62 P42:P43 U53:U62 U49:U51 T46:T62 R45:S62 P47:P54 P56 W33:W45 V44 V46:V48 W47:W48">
    <cfRule type="cellIs" dxfId="181" priority="184" operator="equal">
      <formula>#DIV/0!</formula>
    </cfRule>
  </conditionalFormatting>
  <conditionalFormatting sqref="W58:W59 U56:V56 U54:V54 P45 R43:S43 U43:V43 R45:S45 U45:V45 W62 R33 S39 U39 P40:Q40 O33:O40 P33:Q34 S33:V34 W33:W36 O54:O62 P43 U55 U57 P54:S57 S50 U50:V50">
    <cfRule type="cellIs" dxfId="180" priority="183" operator="equal">
      <formula>#DIV/0!</formula>
    </cfRule>
  </conditionalFormatting>
  <conditionalFormatting sqref="W58:W59 U56:V56 U54:V54 P45 R43:S43 U43:V43 R45:S45 U45:V45 W62 R33 S39 U39 P40:Q40 O33:O40 P33:Q34 S33:V34 W33:W36 O54:O62 P43 U55 U57 P54:S57 S50 U50:V50">
    <cfRule type="cellIs" dxfId="179" priority="182" operator="equal">
      <formula>#DIV/0!</formula>
    </cfRule>
  </conditionalFormatting>
  <conditionalFormatting sqref="W58:W59 T41:W42 W62 P34 O54:O62">
    <cfRule type="cellIs" dxfId="178" priority="181" operator="equal">
      <formula>#DIV/0!</formula>
    </cfRule>
  </conditionalFormatting>
  <conditionalFormatting sqref="W58:W59 T41:W42 P34 O54:O61">
    <cfRule type="cellIs" dxfId="177" priority="180" operator="equal">
      <formula>#DIV/0!</formula>
    </cfRule>
  </conditionalFormatting>
  <conditionalFormatting sqref="W60:W61 T38:W39 P34 O54:O62">
    <cfRule type="cellIs" dxfId="176" priority="179" operator="equal">
      <formula>#DIV/0!</formula>
    </cfRule>
  </conditionalFormatting>
  <conditionalFormatting sqref="U17:V18 T17:T27 V25:V27 U22:U27 V22:V23">
    <cfRule type="cellIs" dxfId="175" priority="178" operator="equal">
      <formula>#DIV/0!</formula>
    </cfRule>
  </conditionalFormatting>
  <conditionalFormatting sqref="U22">
    <cfRule type="cellIs" dxfId="174" priority="177" operator="equal">
      <formula>#DIV/0!</formula>
    </cfRule>
  </conditionalFormatting>
  <conditionalFormatting sqref="U22">
    <cfRule type="cellIs" dxfId="173" priority="176" operator="equal">
      <formula>#DIV/0!</formula>
    </cfRule>
  </conditionalFormatting>
  <conditionalFormatting sqref="T17">
    <cfRule type="cellIs" dxfId="172" priority="175" operator="equal">
      <formula>#DIV/0!</formula>
    </cfRule>
  </conditionalFormatting>
  <conditionalFormatting sqref="T17 T19:T27 V23:V27">
    <cfRule type="cellIs" dxfId="171" priority="174" operator="equal">
      <formula>#DIV/0!</formula>
    </cfRule>
  </conditionalFormatting>
  <conditionalFormatting sqref="U17:V18 T17:T27 U22:U27 V22:V23 V25:V27">
    <cfRule type="cellIs" dxfId="170" priority="173" operator="equal">
      <formula>#DIV/0!</formula>
    </cfRule>
  </conditionalFormatting>
  <conditionalFormatting sqref="U22">
    <cfRule type="cellIs" dxfId="169" priority="172" operator="equal">
      <formula>#DIV/0!</formula>
    </cfRule>
  </conditionalFormatting>
  <conditionalFormatting sqref="U22">
    <cfRule type="cellIs" dxfId="168" priority="171" operator="equal">
      <formula>#DIV/0!</formula>
    </cfRule>
  </conditionalFormatting>
  <conditionalFormatting sqref="T17">
    <cfRule type="cellIs" dxfId="167" priority="170" operator="equal">
      <formula>#DIV/0!</formula>
    </cfRule>
  </conditionalFormatting>
  <conditionalFormatting sqref="U17:V18 V22:V23 U22:U24 T17:T26">
    <cfRule type="cellIs" dxfId="166" priority="169" operator="equal">
      <formula>#DIV/0!</formula>
    </cfRule>
  </conditionalFormatting>
  <conditionalFormatting sqref="U17:V18 V22:V23 U22:U24 T17:T27">
    <cfRule type="cellIs" dxfId="165" priority="168" operator="equal">
      <formula>#DIV/0!</formula>
    </cfRule>
  </conditionalFormatting>
  <conditionalFormatting sqref="R10">
    <cfRule type="cellIs" dxfId="164" priority="167" operator="equal">
      <formula>#DIV/0!</formula>
    </cfRule>
  </conditionalFormatting>
  <conditionalFormatting sqref="R10">
    <cfRule type="cellIs" dxfId="163" priority="165" operator="greaterThanOrEqual">
      <formula>1</formula>
    </cfRule>
    <cfRule type="expression" dxfId="162" priority="166">
      <formula>IF($R$10&lt;100,,)</formula>
    </cfRule>
  </conditionalFormatting>
  <conditionalFormatting sqref="R10:S10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161" priority="163" operator="greaterThan">
      <formula>1</formula>
    </cfRule>
  </conditionalFormatting>
  <conditionalFormatting sqref="T38:W39">
    <cfRule type="cellIs" dxfId="160" priority="162" operator="equal">
      <formula>#DIV/0!</formula>
    </cfRule>
  </conditionalFormatting>
  <conditionalFormatting sqref="Q16:R27">
    <cfRule type="cellIs" dxfId="159" priority="161" operator="equal">
      <formula>#DIV/0!</formula>
    </cfRule>
  </conditionalFormatting>
  <conditionalFormatting sqref="Q16:R27">
    <cfRule type="cellIs" dxfId="158" priority="160" operator="equal">
      <formula>#DIV/0!</formula>
    </cfRule>
  </conditionalFormatting>
  <conditionalFormatting sqref="Q16:R27">
    <cfRule type="cellIs" dxfId="157" priority="159" operator="equal">
      <formula>#DIV/0!</formula>
    </cfRule>
  </conditionalFormatting>
  <conditionalFormatting sqref="Q16:R27">
    <cfRule type="cellIs" dxfId="156" priority="158" operator="equal">
      <formula>#DIV/0!</formula>
    </cfRule>
  </conditionalFormatting>
  <conditionalFormatting sqref="Q16:R27">
    <cfRule type="cellIs" dxfId="155" priority="157" operator="equal">
      <formula>#DIV/0!</formula>
    </cfRule>
  </conditionalFormatting>
  <conditionalFormatting sqref="Q16:R27">
    <cfRule type="cellIs" dxfId="154" priority="156" operator="equal">
      <formula>#DIV/0!</formula>
    </cfRule>
  </conditionalFormatting>
  <conditionalFormatting sqref="Q16:R27">
    <cfRule type="cellIs" dxfId="153" priority="155" operator="equal">
      <formula>#DIV/0!</formula>
    </cfRule>
  </conditionalFormatting>
  <conditionalFormatting sqref="Q16:R27">
    <cfRule type="cellIs" dxfId="152" priority="154" operator="equal">
      <formula>#DIV/0!</formula>
    </cfRule>
  </conditionalFormatting>
  <conditionalFormatting sqref="Q16:R27">
    <cfRule type="cellIs" dxfId="151" priority="153" operator="equal">
      <formula>#DIV/0!</formula>
    </cfRule>
  </conditionalFormatting>
  <conditionalFormatting sqref="Q16:R27">
    <cfRule type="cellIs" dxfId="150" priority="152" operator="equal">
      <formula>#DIV/0!</formula>
    </cfRule>
  </conditionalFormatting>
  <conditionalFormatting sqref="Q16:R27">
    <cfRule type="cellIs" dxfId="149" priority="151" operator="equal">
      <formula>#DIV/0!</formula>
    </cfRule>
  </conditionalFormatting>
  <conditionalFormatting sqref="Q16:R27">
    <cfRule type="cellIs" dxfId="148" priority="150" operator="equal">
      <formula>#DIV/0!</formula>
    </cfRule>
  </conditionalFormatting>
  <conditionalFormatting sqref="Q16:R27">
    <cfRule type="cellIs" dxfId="147" priority="149" operator="equal">
      <formula>#DIV/0!</formula>
    </cfRule>
  </conditionalFormatting>
  <conditionalFormatting sqref="Q16:R27">
    <cfRule type="cellIs" dxfId="146" priority="148" operator="equal">
      <formula>#DIV/0!</formula>
    </cfRule>
  </conditionalFormatting>
  <conditionalFormatting sqref="Q16:R27">
    <cfRule type="cellIs" dxfId="145" priority="147" operator="equal">
      <formula>#DIV/0!</formula>
    </cfRule>
  </conditionalFormatting>
  <conditionalFormatting sqref="Q16:R27">
    <cfRule type="cellIs" dxfId="144" priority="146" operator="equal">
      <formula>#DIV/0!</formula>
    </cfRule>
  </conditionalFormatting>
  <conditionalFormatting sqref="Q16:R27">
    <cfRule type="cellIs" dxfId="143" priority="145" operator="equal">
      <formula>#DIV/0!</formula>
    </cfRule>
  </conditionalFormatting>
  <conditionalFormatting sqref="Q16:R27">
    <cfRule type="cellIs" dxfId="142" priority="144" operator="equal">
      <formula>#DIV/0!</formula>
    </cfRule>
  </conditionalFormatting>
  <conditionalFormatting sqref="Q16:R27">
    <cfRule type="cellIs" dxfId="141" priority="143" operator="equal">
      <formula>#DIV/0!</formula>
    </cfRule>
  </conditionalFormatting>
  <conditionalFormatting sqref="Q16:R27">
    <cfRule type="cellIs" dxfId="140" priority="142" operator="equal">
      <formula>#DIV/0!</formula>
    </cfRule>
  </conditionalFormatting>
  <conditionalFormatting sqref="Q16:R27">
    <cfRule type="cellIs" dxfId="139" priority="141" operator="equal">
      <formula>#DIV/0!</formula>
    </cfRule>
  </conditionalFormatting>
  <conditionalFormatting sqref="Q16:R27">
    <cfRule type="cellIs" dxfId="138" priority="140" operator="equal">
      <formula>#DIV/0!</formula>
    </cfRule>
  </conditionalFormatting>
  <conditionalFormatting sqref="Q16:R27">
    <cfRule type="cellIs" dxfId="137" priority="139" operator="equal">
      <formula>#DIV/0!</formula>
    </cfRule>
  </conditionalFormatting>
  <conditionalFormatting sqref="Q16:R27">
    <cfRule type="cellIs" dxfId="136" priority="138" operator="equal">
      <formula>#DIV/0!</formula>
    </cfRule>
  </conditionalFormatting>
  <conditionalFormatting sqref="Q16:R27">
    <cfRule type="cellIs" dxfId="135" priority="137" operator="equal">
      <formula>#DIV/0!</formula>
    </cfRule>
  </conditionalFormatting>
  <conditionalFormatting sqref="Q16:R27">
    <cfRule type="cellIs" dxfId="134" priority="136" operator="equal">
      <formula>#DIV/0!</formula>
    </cfRule>
  </conditionalFormatting>
  <conditionalFormatting sqref="Q16:R27">
    <cfRule type="cellIs" dxfId="133" priority="135" operator="equal">
      <formula>#DIV/0!</formula>
    </cfRule>
  </conditionalFormatting>
  <conditionalFormatting sqref="Q16:R27">
    <cfRule type="cellIs" dxfId="132" priority="134" operator="equal">
      <formula>#DIV/0!</formula>
    </cfRule>
  </conditionalFormatting>
  <conditionalFormatting sqref="Q16:R27">
    <cfRule type="cellIs" dxfId="131" priority="133" operator="equal">
      <formula>#DIV/0!</formula>
    </cfRule>
  </conditionalFormatting>
  <conditionalFormatting sqref="Q16:R27">
    <cfRule type="cellIs" dxfId="130" priority="132" operator="equal">
      <formula>#DIV/0!</formula>
    </cfRule>
  </conditionalFormatting>
  <conditionalFormatting sqref="Q16:R27">
    <cfRule type="cellIs" dxfId="129" priority="131" operator="equal">
      <formula>#DIV/0!</formula>
    </cfRule>
  </conditionalFormatting>
  <conditionalFormatting sqref="Q16:R27">
    <cfRule type="cellIs" dxfId="128" priority="130" operator="equal">
      <formula>#DIV/0!</formula>
    </cfRule>
  </conditionalFormatting>
  <conditionalFormatting sqref="Q16:R27">
    <cfRule type="cellIs" dxfId="127" priority="129" operator="equal">
      <formula>#DIV/0!</formula>
    </cfRule>
  </conditionalFormatting>
  <conditionalFormatting sqref="Q16:R27">
    <cfRule type="cellIs" dxfId="126" priority="128" operator="equal">
      <formula>#DIV/0!</formula>
    </cfRule>
  </conditionalFormatting>
  <conditionalFormatting sqref="Q16:R27">
    <cfRule type="cellIs" dxfId="125" priority="127" operator="equal">
      <formula>#DIV/0!</formula>
    </cfRule>
  </conditionalFormatting>
  <conditionalFormatting sqref="Q16:R27">
    <cfRule type="cellIs" dxfId="124" priority="126" operator="equal">
      <formula>#DIV/0!</formula>
    </cfRule>
  </conditionalFormatting>
  <conditionalFormatting sqref="Q16:R27">
    <cfRule type="cellIs" dxfId="123" priority="125" operator="equal">
      <formula>#DIV/0!</formula>
    </cfRule>
  </conditionalFormatting>
  <conditionalFormatting sqref="Q16:R27">
    <cfRule type="cellIs" dxfId="122" priority="124" operator="equal">
      <formula>#DIV/0!</formula>
    </cfRule>
  </conditionalFormatting>
  <conditionalFormatting sqref="Q16:R27">
    <cfRule type="cellIs" dxfId="121" priority="123" operator="equal">
      <formula>#DIV/0!</formula>
    </cfRule>
  </conditionalFormatting>
  <conditionalFormatting sqref="Q16:R27">
    <cfRule type="cellIs" dxfId="120" priority="122" operator="equal">
      <formula>#DIV/0!</formula>
    </cfRule>
  </conditionalFormatting>
  <conditionalFormatting sqref="Q16:R27">
    <cfRule type="cellIs" dxfId="119" priority="121" operator="equal">
      <formula>#DIV/0!</formula>
    </cfRule>
  </conditionalFormatting>
  <conditionalFormatting sqref="Q16:R27">
    <cfRule type="cellIs" dxfId="118" priority="120" operator="equal">
      <formula>#DIV/0!</formula>
    </cfRule>
  </conditionalFormatting>
  <conditionalFormatting sqref="Q16:R27">
    <cfRule type="cellIs" dxfId="117" priority="119" operator="equal">
      <formula>#DIV/0!</formula>
    </cfRule>
  </conditionalFormatting>
  <conditionalFormatting sqref="Q16:R27">
    <cfRule type="cellIs" dxfId="116" priority="118" operator="equal">
      <formula>#DIV/0!</formula>
    </cfRule>
  </conditionalFormatting>
  <conditionalFormatting sqref="Q16:R27">
    <cfRule type="cellIs" dxfId="115" priority="117" operator="equal">
      <formula>#DIV/0!</formula>
    </cfRule>
  </conditionalFormatting>
  <conditionalFormatting sqref="Q16:R27">
    <cfRule type="cellIs" dxfId="114" priority="116" operator="equal">
      <formula>#DIV/0!</formula>
    </cfRule>
  </conditionalFormatting>
  <conditionalFormatting sqref="Q16:R27">
    <cfRule type="cellIs" dxfId="113" priority="115" operator="equal">
      <formula>#DIV/0!</formula>
    </cfRule>
  </conditionalFormatting>
  <conditionalFormatting sqref="Q16:R27">
    <cfRule type="cellIs" dxfId="112" priority="114" operator="equal">
      <formula>#DIV/0!</formula>
    </cfRule>
  </conditionalFormatting>
  <conditionalFormatting sqref="Q16:R27">
    <cfRule type="cellIs" dxfId="111" priority="113" operator="equal">
      <formula>#DIV/0!</formula>
    </cfRule>
  </conditionalFormatting>
  <conditionalFormatting sqref="Q16:R27">
    <cfRule type="cellIs" dxfId="110" priority="112" operator="equal">
      <formula>#DIV/0!</formula>
    </cfRule>
  </conditionalFormatting>
  <conditionalFormatting sqref="Q16:R27">
    <cfRule type="cellIs" dxfId="109" priority="111" operator="equal">
      <formula>#DIV/0!</formula>
    </cfRule>
  </conditionalFormatting>
  <conditionalFormatting sqref="Q16:R27">
    <cfRule type="cellIs" dxfId="108" priority="110" operator="equal">
      <formula>#DIV/0!</formula>
    </cfRule>
  </conditionalFormatting>
  <conditionalFormatting sqref="Q16:R27">
    <cfRule type="cellIs" dxfId="107" priority="109" operator="equal">
      <formula>#DIV/0!</formula>
    </cfRule>
  </conditionalFormatting>
  <conditionalFormatting sqref="Q16:R27">
    <cfRule type="cellIs" dxfId="106" priority="108" operator="equal">
      <formula>#DIV/0!</formula>
    </cfRule>
  </conditionalFormatting>
  <conditionalFormatting sqref="Q16:R27">
    <cfRule type="cellIs" dxfId="105" priority="107" operator="equal">
      <formula>#DIV/0!</formula>
    </cfRule>
  </conditionalFormatting>
  <conditionalFormatting sqref="Q16:R27">
    <cfRule type="cellIs" dxfId="104" priority="106" operator="equal">
      <formula>#DIV/0!</formula>
    </cfRule>
  </conditionalFormatting>
  <conditionalFormatting sqref="Q16:R27">
    <cfRule type="cellIs" dxfId="103" priority="105" operator="equal">
      <formula>#DIV/0!</formula>
    </cfRule>
  </conditionalFormatting>
  <conditionalFormatting sqref="Q16:R27">
    <cfRule type="cellIs" dxfId="102" priority="104" operator="equal">
      <formula>#DIV/0!</formula>
    </cfRule>
  </conditionalFormatting>
  <conditionalFormatting sqref="Q16:R27">
    <cfRule type="cellIs" dxfId="101" priority="103" operator="equal">
      <formula>#DIV/0!</formula>
    </cfRule>
  </conditionalFormatting>
  <conditionalFormatting sqref="Q16:R27">
    <cfRule type="cellIs" dxfId="100" priority="102" operator="equal">
      <formula>#DIV/0!</formula>
    </cfRule>
  </conditionalFormatting>
  <conditionalFormatting sqref="Q16:R27">
    <cfRule type="cellIs" dxfId="99" priority="101" operator="equal">
      <formula>#DIV/0!</formula>
    </cfRule>
  </conditionalFormatting>
  <conditionalFormatting sqref="Q16:R27">
    <cfRule type="cellIs" dxfId="98" priority="100" operator="equal">
      <formula>#DIV/0!</formula>
    </cfRule>
  </conditionalFormatting>
  <conditionalFormatting sqref="Q16:R27">
    <cfRule type="cellIs" dxfId="97" priority="99" operator="equal">
      <formula>#DIV/0!</formula>
    </cfRule>
  </conditionalFormatting>
  <conditionalFormatting sqref="Q16:R27">
    <cfRule type="cellIs" dxfId="96" priority="98" operator="equal">
      <formula>#DIV/0!</formula>
    </cfRule>
  </conditionalFormatting>
  <conditionalFormatting sqref="Q16:R27">
    <cfRule type="cellIs" dxfId="95" priority="97" operator="equal">
      <formula>#DIV/0!</formula>
    </cfRule>
  </conditionalFormatting>
  <conditionalFormatting sqref="Q16:R27">
    <cfRule type="cellIs" dxfId="94" priority="96" operator="equal">
      <formula>#DIV/0!</formula>
    </cfRule>
  </conditionalFormatting>
  <conditionalFormatting sqref="Q16:R27">
    <cfRule type="cellIs" dxfId="93" priority="95" operator="equal">
      <formula>#DIV/0!</formula>
    </cfRule>
  </conditionalFormatting>
  <conditionalFormatting sqref="Q16:R27">
    <cfRule type="cellIs" dxfId="92" priority="94" operator="equal">
      <formula>#DIV/0!</formula>
    </cfRule>
  </conditionalFormatting>
  <conditionalFormatting sqref="Q16:R27">
    <cfRule type="cellIs" dxfId="91" priority="93" operator="equal">
      <formula>#DIV/0!</formula>
    </cfRule>
  </conditionalFormatting>
  <conditionalFormatting sqref="Q16:R27">
    <cfRule type="cellIs" dxfId="90" priority="92" operator="equal">
      <formula>#DIV/0!</formula>
    </cfRule>
  </conditionalFormatting>
  <conditionalFormatting sqref="Q16:R27">
    <cfRule type="cellIs" dxfId="89" priority="91" operator="equal">
      <formula>#DIV/0!</formula>
    </cfRule>
  </conditionalFormatting>
  <conditionalFormatting sqref="Q16:R27">
    <cfRule type="cellIs" dxfId="88" priority="90" operator="equal">
      <formula>#DIV/0!</formula>
    </cfRule>
  </conditionalFormatting>
  <conditionalFormatting sqref="Q16:R27">
    <cfRule type="cellIs" dxfId="87" priority="89" operator="equal">
      <formula>#DIV/0!</formula>
    </cfRule>
  </conditionalFormatting>
  <conditionalFormatting sqref="Q16:R27">
    <cfRule type="cellIs" dxfId="86" priority="88" operator="equal">
      <formula>#DIV/0!</formula>
    </cfRule>
  </conditionalFormatting>
  <conditionalFormatting sqref="Q16:R27">
    <cfRule type="cellIs" dxfId="85" priority="87" operator="equal">
      <formula>#DIV/0!</formula>
    </cfRule>
  </conditionalFormatting>
  <conditionalFormatting sqref="Q16:R27">
    <cfRule type="cellIs" dxfId="84" priority="86" operator="equal">
      <formula>#DIV/0!</formula>
    </cfRule>
  </conditionalFormatting>
  <conditionalFormatting sqref="Q16:R27">
    <cfRule type="cellIs" dxfId="83" priority="85" operator="equal">
      <formula>#DIV/0!</formula>
    </cfRule>
  </conditionalFormatting>
  <conditionalFormatting sqref="Q16:R27">
    <cfRule type="cellIs" dxfId="82" priority="84" operator="equal">
      <formula>#DIV/0!</formula>
    </cfRule>
  </conditionalFormatting>
  <conditionalFormatting sqref="Q16:R27">
    <cfRule type="cellIs" dxfId="81" priority="83" operator="equal">
      <formula>#DIV/0!</formula>
    </cfRule>
  </conditionalFormatting>
  <conditionalFormatting sqref="Q16:R27">
    <cfRule type="cellIs" dxfId="80" priority="82" operator="equal">
      <formula>#DIV/0!</formula>
    </cfRule>
  </conditionalFormatting>
  <conditionalFormatting sqref="Q16:R27">
    <cfRule type="cellIs" dxfId="79" priority="81" operator="equal">
      <formula>#DIV/0!</formula>
    </cfRule>
  </conditionalFormatting>
  <conditionalFormatting sqref="Q16:R27">
    <cfRule type="cellIs" dxfId="78" priority="80" operator="equal">
      <formula>#DIV/0!</formula>
    </cfRule>
  </conditionalFormatting>
  <conditionalFormatting sqref="I27:S27">
    <cfRule type="cellIs" dxfId="77" priority="79" operator="equal">
      <formula>#DIV/0!</formula>
    </cfRule>
  </conditionalFormatting>
  <conditionalFormatting sqref="V49:X62 S44 Q42 S32:T41 A32:R32 U32:W32 A29:XFD31 R35:R43 X32:X48 Y32:XFD62 V33:V48 P45 S42:U43 U45:U47 R33 U33:U41 W33:W45 P42:P43 U53:U62 P47:Q62 T46:T62 R45:S62 U49:U51 W47:W48 O33:Q41 O54:O62">
    <cfRule type="cellIs" dxfId="76" priority="78" operator="equal">
      <formula>#DIV/0!</formula>
    </cfRule>
  </conditionalFormatting>
  <conditionalFormatting sqref="W60:W61 X41:X42 T38:W39 P34 Y41:XFD52 O54:O62 X53:XFD62 W32 N30:S32 U30:U31 AB33:XFD40 T31:T32 X30:XFD32 X44:X50 F30:L32 M30:M31 Y29:XFD29 A29:D32 F29 E29:E31">
    <cfRule type="cellIs" dxfId="75" priority="77" operator="equal">
      <formula>#DIV/0!</formula>
    </cfRule>
  </conditionalFormatting>
  <conditionalFormatting sqref="Q33 D29:Q29 U29 D32:P32 D30:P30 I31:P31 S29">
    <cfRule type="cellIs" dxfId="74" priority="76" operator="equal">
      <formula>#DIV/0!</formula>
    </cfRule>
  </conditionalFormatting>
  <conditionalFormatting sqref="Q33:Q34">
    <cfRule type="cellIs" dxfId="73" priority="75" operator="equal">
      <formula>#DIV/0!</formula>
    </cfRule>
  </conditionalFormatting>
  <conditionalFormatting sqref="Q33:Q34 D29:Q29 U29 D32:P32 D30:P30 I31:P31 S29">
    <cfRule type="cellIs" dxfId="72" priority="74" operator="equal">
      <formula>#DIV/0!</formula>
    </cfRule>
  </conditionalFormatting>
  <conditionalFormatting sqref="I63:O64 A63:A94 M82:N82 E64:H64 C64:D68 C69:L92 B64:B94 M92:XFD92 C93:XFD94 E65:L68 M66:N66 O65:XFD91 P63:T63 R64:T64 B63:D63 S44 Q42 S32:T41 A32:R32 U32:W32 A29:XFD31 R35:R43 V49:XFD64 X32:XFD48 V33:V48 P45 S42:U43 U45:U47 R33 U33:U41 W33:W45 P42:P43 U53:U64 P47:Q62 T46:T62 R45:S62 U49:U51 W47:W48 O33:Q41 O54:O62">
    <cfRule type="cellIs" dxfId="71" priority="73" operator="equal">
      <formula>#DIV/0!</formula>
    </cfRule>
  </conditionalFormatting>
  <conditionalFormatting sqref="W60:W61 X41:X42 T38:W39 P34 Y41:XFD52 O54:O62 X53:XFD62 W32 N30:S32 U30:U31 AB33:XFD40 T31:T32 X30:XFD32 X44:X50 F30:L32 M30:M31 Y29:XFD29 A29:D32 F29 E29:E31">
    <cfRule type="cellIs" dxfId="70" priority="72" operator="equal">
      <formula>#DIV/0!</formula>
    </cfRule>
  </conditionalFormatting>
  <conditionalFormatting sqref="Q33 D29:Q29 U29 D32:P32 D30:P30 I31:P31 S29">
    <cfRule type="cellIs" dxfId="69" priority="71" operator="equal">
      <formula>#DIV/0!</formula>
    </cfRule>
  </conditionalFormatting>
  <conditionalFormatting sqref="Q33:Q34">
    <cfRule type="cellIs" dxfId="68" priority="70" operator="equal">
      <formula>#DIV/0!</formula>
    </cfRule>
  </conditionalFormatting>
  <conditionalFormatting sqref="Q33:Q34 D29:Q29 U29 D32:P32 D30:P30 I31:P31 S29">
    <cfRule type="cellIs" dxfId="67" priority="69" operator="equal">
      <formula>#DIV/0!</formula>
    </cfRule>
  </conditionalFormatting>
  <conditionalFormatting sqref="U70:V92 P93:V95 R65:T92 W61:W62 X42:X43 T39:W40 M83:N83 E65:H65 C65:D69 C70:L93 E66:L69 M67:N67 A64:D64 A65:B95 AA66:XFD92 X68:Z92 W70 P34:P35 Y42:XFD53 O55:O63 X54:XFD65 W32 N30:S32 U30:U31 AB33:XFD41 T31:T32 X30:XFD32 X45:X51 F30:L32 M30:M31 M93:O93 C94:O95 X93:XFD95 W72:W95 X66:Z66 U65:W68 I64:O65 Y29:XFD29 A29:D32 F29 E29:E31 O66:Q92">
    <cfRule type="cellIs" dxfId="66" priority="68" operator="equal">
      <formula>#DIV/0!</formula>
    </cfRule>
  </conditionalFormatting>
  <conditionalFormatting sqref="Q33 D29:Q29 U29 D32:P32 D30:P30 I31:P31 S29">
    <cfRule type="cellIs" dxfId="65" priority="67" operator="equal">
      <formula>#DIV/0!</formula>
    </cfRule>
  </conditionalFormatting>
  <conditionalFormatting sqref="Q33:Q35">
    <cfRule type="cellIs" dxfId="64" priority="66" operator="equal">
      <formula>#DIV/0!</formula>
    </cfRule>
  </conditionalFormatting>
  <conditionalFormatting sqref="Q33:Q35 D29:Q29 U29 D32:P32 D30:P30 I31:P31 S29">
    <cfRule type="cellIs" dxfId="63" priority="65" operator="equal">
      <formula>#DIV/0!</formula>
    </cfRule>
  </conditionalFormatting>
  <conditionalFormatting sqref="T68:W75">
    <cfRule type="cellIs" dxfId="62" priority="64" operator="equal">
      <formula>#DIV/0!</formula>
    </cfRule>
  </conditionalFormatting>
  <conditionalFormatting sqref="T68:W75">
    <cfRule type="cellIs" dxfId="61" priority="63" operator="equal">
      <formula>#DIV/0!</formula>
    </cfRule>
  </conditionalFormatting>
  <conditionalFormatting sqref="T68:W75">
    <cfRule type="cellIs" dxfId="60" priority="62" operator="equal">
      <formula>#DIV/0!</formula>
    </cfRule>
  </conditionalFormatting>
  <conditionalFormatting sqref="T68:W75">
    <cfRule type="cellIs" dxfId="59" priority="61" operator="equal">
      <formula>#DIV/0!</formula>
    </cfRule>
  </conditionalFormatting>
  <conditionalFormatting sqref="T68:W75">
    <cfRule type="cellIs" dxfId="58" priority="60" operator="equal">
      <formula>#DIV/0!</formula>
    </cfRule>
  </conditionalFormatting>
  <conditionalFormatting sqref="T68:W71">
    <cfRule type="cellIs" dxfId="57" priority="59" operator="equal">
      <formula>#DIV/0!</formula>
    </cfRule>
  </conditionalFormatting>
  <conditionalFormatting sqref="T68:W71">
    <cfRule type="cellIs" dxfId="56" priority="58" operator="equal">
      <formula>#DIV/0!</formula>
    </cfRule>
  </conditionalFormatting>
  <conditionalFormatting sqref="T68:W71">
    <cfRule type="cellIs" dxfId="55" priority="57" operator="equal">
      <formula>#DIV/0!</formula>
    </cfRule>
  </conditionalFormatting>
  <conditionalFormatting sqref="T68:W71">
    <cfRule type="cellIs" dxfId="54" priority="56" operator="equal">
      <formula>#DIV/0!</formula>
    </cfRule>
  </conditionalFormatting>
  <conditionalFormatting sqref="T68:T71">
    <cfRule type="cellIs" dxfId="53" priority="55" operator="equal">
      <formula>#DIV/0!</formula>
    </cfRule>
  </conditionalFormatting>
  <conditionalFormatting sqref="T68:W71">
    <cfRule type="cellIs" dxfId="52" priority="54" operator="equal">
      <formula>#DIV/0!</formula>
    </cfRule>
  </conditionalFormatting>
  <conditionalFormatting sqref="T68:W71">
    <cfRule type="cellIs" dxfId="51" priority="53" operator="equal">
      <formula>#DIV/0!</formula>
    </cfRule>
  </conditionalFormatting>
  <conditionalFormatting sqref="T68:T71">
    <cfRule type="cellIs" dxfId="50" priority="52" operator="equal">
      <formula>#DIV/0!</formula>
    </cfRule>
  </conditionalFormatting>
  <conditionalFormatting sqref="T68:W71">
    <cfRule type="cellIs" dxfId="49" priority="51" operator="equal">
      <formula>#DIV/0!</formula>
    </cfRule>
  </conditionalFormatting>
  <conditionalFormatting sqref="T68:W71">
    <cfRule type="cellIs" dxfId="48" priority="50" operator="equal">
      <formula>#DIV/0!</formula>
    </cfRule>
  </conditionalFormatting>
  <conditionalFormatting sqref="T68:T71">
    <cfRule type="cellIs" dxfId="47" priority="49" operator="equal">
      <formula>#DIV/0!</formula>
    </cfRule>
  </conditionalFormatting>
  <conditionalFormatting sqref="T68:W75">
    <cfRule type="cellIs" dxfId="46" priority="48" operator="equal">
      <formula>#DIV/0!</formula>
    </cfRule>
  </conditionalFormatting>
  <conditionalFormatting sqref="T68:W71">
    <cfRule type="cellIs" dxfId="45" priority="47" operator="equal">
      <formula>#DIV/0!</formula>
    </cfRule>
  </conditionalFormatting>
  <conditionalFormatting sqref="T68:W71">
    <cfRule type="cellIs" dxfId="44" priority="46" operator="equal">
      <formula>#DIV/0!</formula>
    </cfRule>
  </conditionalFormatting>
  <conditionalFormatting sqref="T68:W71">
    <cfRule type="cellIs" dxfId="43" priority="45" operator="equal">
      <formula>#DIV/0!</formula>
    </cfRule>
  </conditionalFormatting>
  <conditionalFormatting sqref="T68:W71">
    <cfRule type="cellIs" dxfId="42" priority="44" operator="equal">
      <formula>#DIV/0!</formula>
    </cfRule>
  </conditionalFormatting>
  <conditionalFormatting sqref="T68:W71">
    <cfRule type="cellIs" dxfId="41" priority="43" operator="equal">
      <formula>#DIV/0!</formula>
    </cfRule>
  </conditionalFormatting>
  <conditionalFormatting sqref="T68:W71">
    <cfRule type="cellIs" dxfId="40" priority="42" operator="equal">
      <formula>#DIV/0!</formula>
    </cfRule>
  </conditionalFormatting>
  <conditionalFormatting sqref="T68:T71">
    <cfRule type="cellIs" dxfId="39" priority="41" operator="equal">
      <formula>#DIV/0!</formula>
    </cfRule>
  </conditionalFormatting>
  <conditionalFormatting sqref="T68:W71">
    <cfRule type="cellIs" dxfId="38" priority="40" operator="equal">
      <formula>#DIV/0!</formula>
    </cfRule>
  </conditionalFormatting>
  <conditionalFormatting sqref="T68:W71">
    <cfRule type="cellIs" dxfId="37" priority="39" operator="equal">
      <formula>#DIV/0!</formula>
    </cfRule>
  </conditionalFormatting>
  <conditionalFormatting sqref="T68:T71">
    <cfRule type="cellIs" dxfId="36" priority="38" operator="equal">
      <formula>#DIV/0!</formula>
    </cfRule>
  </conditionalFormatting>
  <conditionalFormatting sqref="T68:W71">
    <cfRule type="cellIs" dxfId="35" priority="37" operator="equal">
      <formula>#DIV/0!</formula>
    </cfRule>
  </conditionalFormatting>
  <conditionalFormatting sqref="T68:W71">
    <cfRule type="cellIs" dxfId="34" priority="36" operator="equal">
      <formula>#DIV/0!</formula>
    </cfRule>
  </conditionalFormatting>
  <conditionalFormatting sqref="T68:T71">
    <cfRule type="cellIs" dxfId="33" priority="35" operator="equal">
      <formula>#DIV/0!</formula>
    </cfRule>
  </conditionalFormatting>
  <conditionalFormatting sqref="T68:W71">
    <cfRule type="cellIs" dxfId="32" priority="34" operator="equal">
      <formula>#DIV/0!</formula>
    </cfRule>
  </conditionalFormatting>
  <conditionalFormatting sqref="T71:W75 T68 T70">
    <cfRule type="cellIs" dxfId="31" priority="33" operator="equal">
      <formula>#DIV/0!</formula>
    </cfRule>
  </conditionalFormatting>
  <conditionalFormatting sqref="C94:D95">
    <cfRule type="cellIs" dxfId="30" priority="32" operator="equal">
      <formula>#DIV/0!</formula>
    </cfRule>
  </conditionalFormatting>
  <conditionalFormatting sqref="W61:W62 X42:X43 T39:W40 P34:P35 Y42:Z53 O55:O63 X54:Z63 T31:T32 X30:Z32 X45:X51 Y29:Z29 R30:R31 S29:S32 A29:Q32 U29:U32 Q33:Q34 V32:W32">
    <cfRule type="cellIs" dxfId="29" priority="31" operator="equal">
      <formula>#DIV/0!</formula>
    </cfRule>
  </conditionalFormatting>
  <conditionalFormatting sqref="U17:V18 U22:V27 T17:T27">
    <cfRule type="cellIs" dxfId="28" priority="30" operator="equal">
      <formula>#DIV/0!</formula>
    </cfRule>
  </conditionalFormatting>
  <conditionalFormatting sqref="U17:V18 T17:T27 V22:V23 U22:U24">
    <cfRule type="cellIs" dxfId="27" priority="29" operator="equal">
      <formula>#DIV/0!</formula>
    </cfRule>
  </conditionalFormatting>
  <conditionalFormatting sqref="R10">
    <cfRule type="cellIs" dxfId="26" priority="28" operator="equal">
      <formula>#DIV/0!</formula>
    </cfRule>
  </conditionalFormatting>
  <conditionalFormatting sqref="R10">
    <cfRule type="cellIs" dxfId="25" priority="26" operator="greaterThanOrEqual">
      <formula>1</formula>
    </cfRule>
    <cfRule type="expression" dxfId="24" priority="27">
      <formula>IF($R$10&lt;100,,)</formula>
    </cfRule>
  </conditionalFormatting>
  <conditionalFormatting sqref="R10:S1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S10">
    <cfRule type="cellIs" dxfId="23" priority="24" operator="greaterThan">
      <formula>1</formula>
    </cfRule>
  </conditionalFormatting>
  <conditionalFormatting sqref="Q35:V36">
    <cfRule type="cellIs" dxfId="22" priority="23" operator="equal">
      <formula>#DIV/0!</formula>
    </cfRule>
  </conditionalFormatting>
  <conditionalFormatting sqref="Q35">
    <cfRule type="cellIs" dxfId="21" priority="22" operator="equal">
      <formula>#DIV/0!</formula>
    </cfRule>
  </conditionalFormatting>
  <conditionalFormatting sqref="Q35">
    <cfRule type="cellIs" dxfId="20" priority="21" operator="equal">
      <formula>#DIV/0!</formula>
    </cfRule>
  </conditionalFormatting>
  <conditionalFormatting sqref="Q35">
    <cfRule type="cellIs" dxfId="19" priority="20" operator="equal">
      <formula>#DIV/0!</formula>
    </cfRule>
  </conditionalFormatting>
  <conditionalFormatting sqref="Q35">
    <cfRule type="cellIs" dxfId="18" priority="19" operator="equal">
      <formula>#DIV/0!</formula>
    </cfRule>
  </conditionalFormatting>
  <conditionalFormatting sqref="Q35">
    <cfRule type="cellIs" dxfId="17" priority="18" operator="equal">
      <formula>#DIV/0!</formula>
    </cfRule>
  </conditionalFormatting>
  <conditionalFormatting sqref="Q35">
    <cfRule type="cellIs" dxfId="16" priority="17" operator="equal">
      <formula>#DIV/0!</formula>
    </cfRule>
  </conditionalFormatting>
  <conditionalFormatting sqref="Q35">
    <cfRule type="cellIs" dxfId="15" priority="16" operator="equal">
      <formula>#DIV/0!</formula>
    </cfRule>
  </conditionalFormatting>
  <conditionalFormatting sqref="Q35">
    <cfRule type="cellIs" dxfId="14" priority="15" operator="equal">
      <formula>#DIV/0!</formula>
    </cfRule>
  </conditionalFormatting>
  <conditionalFormatting sqref="Q36">
    <cfRule type="cellIs" dxfId="13" priority="14" operator="equal">
      <formula>#DIV/0!</formula>
    </cfRule>
  </conditionalFormatting>
  <conditionalFormatting sqref="Q36">
    <cfRule type="cellIs" dxfId="12" priority="13" operator="equal">
      <formula>#DIV/0!</formula>
    </cfRule>
  </conditionalFormatting>
  <conditionalFormatting sqref="Q36">
    <cfRule type="cellIs" dxfId="11" priority="12" operator="equal">
      <formula>#DIV/0!</formula>
    </cfRule>
  </conditionalFormatting>
  <conditionalFormatting sqref="Q36">
    <cfRule type="cellIs" dxfId="10" priority="11" operator="equal">
      <formula>#DIV/0!</formula>
    </cfRule>
  </conditionalFormatting>
  <conditionalFormatting sqref="Q36">
    <cfRule type="cellIs" dxfId="9" priority="10" operator="equal">
      <formula>#DIV/0!</formula>
    </cfRule>
  </conditionalFormatting>
  <conditionalFormatting sqref="Q36">
    <cfRule type="cellIs" dxfId="8" priority="9" operator="equal">
      <formula>#DIV/0!</formula>
    </cfRule>
  </conditionalFormatting>
  <conditionalFormatting sqref="Q36">
    <cfRule type="cellIs" dxfId="7" priority="8" operator="equal">
      <formula>#DIV/0!</formula>
    </cfRule>
  </conditionalFormatting>
  <conditionalFormatting sqref="Q36">
    <cfRule type="cellIs" dxfId="6" priority="7" operator="equal">
      <formula>#DIV/0!</formula>
    </cfRule>
  </conditionalFormatting>
  <conditionalFormatting sqref="U35">
    <cfRule type="cellIs" dxfId="5" priority="6" operator="equal">
      <formula>#DIV/0!</formula>
    </cfRule>
  </conditionalFormatting>
  <conditionalFormatting sqref="U35">
    <cfRule type="cellIs" dxfId="4" priority="5" operator="equal">
      <formula>#DIV/0!</formula>
    </cfRule>
  </conditionalFormatting>
  <conditionalFormatting sqref="U35">
    <cfRule type="cellIs" dxfId="3" priority="4" operator="equal">
      <formula>#DIV/0!</formula>
    </cfRule>
  </conditionalFormatting>
  <conditionalFormatting sqref="U36">
    <cfRule type="cellIs" dxfId="2" priority="3" operator="equal">
      <formula>#DIV/0!</formula>
    </cfRule>
  </conditionalFormatting>
  <conditionalFormatting sqref="U36">
    <cfRule type="cellIs" dxfId="1" priority="2" operator="equal">
      <formula>#DIV/0!</formula>
    </cfRule>
  </conditionalFormatting>
  <conditionalFormatting sqref="U36">
    <cfRule type="cellIs" dxfId="0" priority="1" operator="equal">
      <formula>#DIV/0!</formula>
    </cfRule>
  </conditionalFormatting>
  <dataValidations count="6">
    <dataValidation type="list" allowBlank="1" showInputMessage="1" showErrorMessage="1" sqref="V67">
      <formula1>Locaux</formula1>
    </dataValidation>
    <dataValidation type="list" allowBlank="1" showInputMessage="1" showErrorMessage="1" sqref="C5:F5">
      <formula1>Code</formula1>
    </dataValidation>
    <dataValidation type="list" allowBlank="1" showInputMessage="1" showErrorMessage="1" sqref="C4:F4">
      <formula1>Etablissement</formula1>
    </dataValidation>
    <dataValidation type="list" allowBlank="1" showInputMessage="1" showErrorMessage="1" sqref="C3:F3">
      <formula1>Département</formula1>
    </dataValidation>
    <dataValidation type="list" allowBlank="1" showInputMessage="1" showErrorMessage="1" sqref="C2:F2">
      <formula1>Région</formula1>
    </dataValidation>
    <dataValidation type="list" allowBlank="1" showInputMessage="1" showErrorMessage="1" sqref="C94:D95">
      <formula1>eau</formula1>
    </dataValidation>
  </dataValidations>
  <hyperlinks>
    <hyperlink ref="V4" location="Wilaya!A1" display="Retour"/>
  </hyperlinks>
  <printOptions horizontalCentered="1" verticalCentered="1"/>
  <pageMargins left="0.3170289855072464" right="0.22916666666666666" top="0.38541666666666669" bottom="0.38043478260869568" header="0.24456521739130435" footer="7.874015748031496E-2"/>
  <pageSetup paperSize="9" orientation="portrait" r:id="rId1"/>
  <headerFooter alignWithMargins="0">
    <oddFooter>&amp;L&amp;"-,Gras italique"&amp;8constat 2017  -2018&amp;C&amp;F/&amp;A&amp;R&amp;"-,Gras italique"&amp;8DES fev  2018</oddFooter>
  </headerFooter>
  <rowBreaks count="2" manualBreakCount="2">
    <brk id="63" max="16383" man="1"/>
    <brk id="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Bstla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MRISSA</dc:creator>
  <cp:lastModifiedBy>Ali MRISSA</cp:lastModifiedBy>
  <dcterms:created xsi:type="dcterms:W3CDTF">2018-07-17T13:48:19Z</dcterms:created>
  <dcterms:modified xsi:type="dcterms:W3CDTF">2018-07-17T13:49:18Z</dcterms:modified>
</cp:coreProperties>
</file>