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Mario\Trabajos en progreso\BSAS\Santiago\binary_MOLT\"/>
    </mc:Choice>
  </mc:AlternateContent>
  <bookViews>
    <workbookView xWindow="0" yWindow="0" windowWidth="23040" windowHeight="8976" firstSheet="6" activeTab="6"/>
  </bookViews>
  <sheets>
    <sheet name="RESUMEN" sheetId="10" r:id="rId1"/>
    <sheet name="Cu3Au vpol 0.028" sheetId="11" r:id="rId2"/>
    <sheet name="NaCl vpol_0.028" sheetId="2" r:id="rId3"/>
    <sheet name="AuCu vpol_0.028" sheetId="9" r:id="rId4"/>
    <sheet name="CaCu5 vpol_0.028" sheetId="8" r:id="rId5"/>
    <sheet name="AlB2 vpol_0.028" sheetId="7" r:id="rId6"/>
    <sheet name="MgZn2 vpol_0.028" sheetId="3" r:id="rId7"/>
    <sheet name="Li3Bi vpol 0.028" sheetId="4" r:id="rId8"/>
    <sheet name="NaCl vpol_0.032" sheetId="1" r:id="rId9"/>
    <sheet name="NaCl vpol_0.028_nopack" sheetId="5" r:id="rId10"/>
    <sheet name="MgZn2 vpol_0.028_nopack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2" l="1"/>
  <c r="I18" i="12"/>
  <c r="K17" i="12"/>
  <c r="E39" i="12" s="1"/>
  <c r="G39" i="12" s="1"/>
  <c r="I17" i="12"/>
  <c r="K16" i="12"/>
  <c r="I16" i="12"/>
  <c r="K15" i="12"/>
  <c r="E37" i="12" s="1"/>
  <c r="G37" i="12" s="1"/>
  <c r="I15" i="12"/>
  <c r="K14" i="12"/>
  <c r="I14" i="12"/>
  <c r="K13" i="12"/>
  <c r="E35" i="12" s="1"/>
  <c r="G35" i="12" s="1"/>
  <c r="I13" i="12"/>
  <c r="K12" i="12"/>
  <c r="I12" i="12"/>
  <c r="K11" i="12"/>
  <c r="I11" i="12"/>
  <c r="K10" i="12"/>
  <c r="I10" i="12"/>
  <c r="K9" i="12"/>
  <c r="E31" i="12" s="1"/>
  <c r="G31" i="12" s="1"/>
  <c r="I9" i="12"/>
  <c r="K8" i="12"/>
  <c r="I8" i="12"/>
  <c r="K7" i="12"/>
  <c r="E29" i="12" s="1"/>
  <c r="G29" i="12" s="1"/>
  <c r="I7" i="12"/>
  <c r="K6" i="12"/>
  <c r="I6" i="12"/>
  <c r="K5" i="12"/>
  <c r="E27" i="12" s="1"/>
  <c r="G27" i="12" s="1"/>
  <c r="I5" i="12"/>
  <c r="K4" i="12"/>
  <c r="I4" i="12"/>
  <c r="K3" i="12"/>
  <c r="I3" i="12"/>
  <c r="E36" i="12"/>
  <c r="G36" i="12" s="1"/>
  <c r="E32" i="12"/>
  <c r="G32" i="12" s="1"/>
  <c r="E28" i="12"/>
  <c r="G28" i="12" s="1"/>
  <c r="E34" i="12"/>
  <c r="G34" i="12" s="1"/>
  <c r="E33" i="12"/>
  <c r="G33" i="12" s="1"/>
  <c r="E25" i="12"/>
  <c r="G25" i="12" s="1"/>
  <c r="K18" i="11"/>
  <c r="E40" i="11" s="1"/>
  <c r="G40" i="11" s="1"/>
  <c r="I18" i="11"/>
  <c r="K17" i="11"/>
  <c r="I17" i="11"/>
  <c r="K16" i="11"/>
  <c r="I16" i="11"/>
  <c r="K15" i="11"/>
  <c r="I15" i="11"/>
  <c r="K14" i="11"/>
  <c r="I14" i="11"/>
  <c r="K13" i="11"/>
  <c r="E35" i="11" s="1"/>
  <c r="G35" i="11" s="1"/>
  <c r="I13" i="11"/>
  <c r="K12" i="11"/>
  <c r="I12" i="11"/>
  <c r="K11" i="11"/>
  <c r="I11" i="11"/>
  <c r="K10" i="11"/>
  <c r="I10" i="11"/>
  <c r="K9" i="11"/>
  <c r="E31" i="11" s="1"/>
  <c r="G31" i="11" s="1"/>
  <c r="I9" i="11"/>
  <c r="K8" i="11"/>
  <c r="I8" i="11"/>
  <c r="K7" i="11"/>
  <c r="I7" i="11"/>
  <c r="K6" i="11"/>
  <c r="I6" i="11"/>
  <c r="K5" i="11"/>
  <c r="E27" i="11" s="1"/>
  <c r="G27" i="11" s="1"/>
  <c r="I5" i="11"/>
  <c r="K4" i="11"/>
  <c r="I4" i="11"/>
  <c r="K3" i="11"/>
  <c r="I3" i="11"/>
  <c r="K2" i="11"/>
  <c r="I2" i="11"/>
  <c r="E26" i="12" l="1"/>
  <c r="G26" i="12" s="1"/>
  <c r="E38" i="12"/>
  <c r="G38" i="12" s="1"/>
  <c r="E30" i="12"/>
  <c r="G30" i="12" s="1"/>
  <c r="E40" i="12"/>
  <c r="G40" i="12" s="1"/>
  <c r="E24" i="11"/>
  <c r="G24" i="11" s="1"/>
  <c r="E36" i="11"/>
  <c r="G36" i="11" s="1"/>
  <c r="E25" i="11"/>
  <c r="G25" i="11" s="1"/>
  <c r="E29" i="11"/>
  <c r="G29" i="11" s="1"/>
  <c r="E33" i="11"/>
  <c r="G33" i="11" s="1"/>
  <c r="E37" i="11"/>
  <c r="G37" i="11" s="1"/>
  <c r="E28" i="11"/>
  <c r="G28" i="11" s="1"/>
  <c r="E32" i="11"/>
  <c r="G32" i="11" s="1"/>
  <c r="E26" i="11"/>
  <c r="G26" i="11" s="1"/>
  <c r="E30" i="11"/>
  <c r="G30" i="11" s="1"/>
  <c r="E34" i="11"/>
  <c r="G34" i="11" s="1"/>
  <c r="E38" i="11"/>
  <c r="G38" i="11" s="1"/>
  <c r="E39" i="11"/>
  <c r="G39" i="11" s="1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4" i="4"/>
  <c r="E38" i="9"/>
  <c r="G38" i="9" s="1"/>
  <c r="E34" i="9"/>
  <c r="G34" i="9" s="1"/>
  <c r="E30" i="9"/>
  <c r="G30" i="9" s="1"/>
  <c r="E26" i="9"/>
  <c r="G26" i="9" s="1"/>
  <c r="K18" i="9"/>
  <c r="E40" i="9" s="1"/>
  <c r="G40" i="9" s="1"/>
  <c r="I18" i="9"/>
  <c r="K17" i="9"/>
  <c r="E39" i="9" s="1"/>
  <c r="G39" i="9" s="1"/>
  <c r="I17" i="9"/>
  <c r="K16" i="9"/>
  <c r="I16" i="9"/>
  <c r="K15" i="9"/>
  <c r="E37" i="9" s="1"/>
  <c r="G37" i="9" s="1"/>
  <c r="I15" i="9"/>
  <c r="K14" i="9"/>
  <c r="E36" i="9" s="1"/>
  <c r="G36" i="9" s="1"/>
  <c r="I14" i="9"/>
  <c r="K13" i="9"/>
  <c r="E35" i="9" s="1"/>
  <c r="G35" i="9" s="1"/>
  <c r="I13" i="9"/>
  <c r="K12" i="9"/>
  <c r="I12" i="9"/>
  <c r="K11" i="9"/>
  <c r="E33" i="9" s="1"/>
  <c r="G33" i="9" s="1"/>
  <c r="I11" i="9"/>
  <c r="K10" i="9"/>
  <c r="E32" i="9" s="1"/>
  <c r="G32" i="9" s="1"/>
  <c r="I10" i="9"/>
  <c r="K9" i="9"/>
  <c r="E31" i="9" s="1"/>
  <c r="G31" i="9" s="1"/>
  <c r="I9" i="9"/>
  <c r="K8" i="9"/>
  <c r="I8" i="9"/>
  <c r="K7" i="9"/>
  <c r="E29" i="9" s="1"/>
  <c r="G29" i="9" s="1"/>
  <c r="I7" i="9"/>
  <c r="K6" i="9"/>
  <c r="E28" i="9" s="1"/>
  <c r="G28" i="9" s="1"/>
  <c r="I6" i="9"/>
  <c r="K5" i="9"/>
  <c r="E27" i="9" s="1"/>
  <c r="G27" i="9" s="1"/>
  <c r="I5" i="9"/>
  <c r="K4" i="9"/>
  <c r="I4" i="9"/>
  <c r="K3" i="9"/>
  <c r="E25" i="9" s="1"/>
  <c r="G25" i="9" s="1"/>
  <c r="I3" i="9"/>
  <c r="K2" i="9"/>
  <c r="E24" i="9" s="1"/>
  <c r="G24" i="9" s="1"/>
  <c r="I2" i="9"/>
  <c r="E25" i="8"/>
  <c r="E26" i="8"/>
  <c r="G26" i="8" s="1"/>
  <c r="E27" i="8"/>
  <c r="E28" i="8"/>
  <c r="E29" i="8"/>
  <c r="E30" i="8"/>
  <c r="E31" i="8"/>
  <c r="E32" i="8"/>
  <c r="E33" i="8"/>
  <c r="E34" i="8"/>
  <c r="G34" i="8" s="1"/>
  <c r="E35" i="8"/>
  <c r="E36" i="8"/>
  <c r="E37" i="8"/>
  <c r="E38" i="8"/>
  <c r="E39" i="8"/>
  <c r="E40" i="8"/>
  <c r="E24" i="8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24" i="7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4" i="3"/>
  <c r="G38" i="8"/>
  <c r="G36" i="8"/>
  <c r="G30" i="8"/>
  <c r="K18" i="8"/>
  <c r="G40" i="8" s="1"/>
  <c r="I18" i="8"/>
  <c r="K17" i="8"/>
  <c r="I17" i="8"/>
  <c r="K16" i="8"/>
  <c r="I16" i="8"/>
  <c r="K15" i="8"/>
  <c r="G37" i="8" s="1"/>
  <c r="I15" i="8"/>
  <c r="K14" i="8"/>
  <c r="I14" i="8"/>
  <c r="K13" i="8"/>
  <c r="G35" i="8" s="1"/>
  <c r="I13" i="8"/>
  <c r="K12" i="8"/>
  <c r="I12" i="8"/>
  <c r="K11" i="8"/>
  <c r="G33" i="8" s="1"/>
  <c r="I11" i="8"/>
  <c r="K10" i="8"/>
  <c r="G32" i="8" s="1"/>
  <c r="I10" i="8"/>
  <c r="K9" i="8"/>
  <c r="I9" i="8"/>
  <c r="K8" i="8"/>
  <c r="I8" i="8"/>
  <c r="K7" i="8"/>
  <c r="G29" i="8" s="1"/>
  <c r="I7" i="8"/>
  <c r="K6" i="8"/>
  <c r="G28" i="8" s="1"/>
  <c r="I6" i="8"/>
  <c r="K5" i="8"/>
  <c r="G27" i="8" s="1"/>
  <c r="I5" i="8"/>
  <c r="K4" i="8"/>
  <c r="I4" i="8"/>
  <c r="K3" i="8"/>
  <c r="G25" i="8" s="1"/>
  <c r="I3" i="8"/>
  <c r="K2" i="8"/>
  <c r="I2" i="8"/>
  <c r="G38" i="7"/>
  <c r="G34" i="7"/>
  <c r="G30" i="7"/>
  <c r="G26" i="7"/>
  <c r="K18" i="7"/>
  <c r="I18" i="7"/>
  <c r="K17" i="7"/>
  <c r="I17" i="7"/>
  <c r="K16" i="7"/>
  <c r="I16" i="7"/>
  <c r="K15" i="7"/>
  <c r="I15" i="7"/>
  <c r="K14" i="7"/>
  <c r="G36" i="7" s="1"/>
  <c r="I14" i="7"/>
  <c r="K13" i="7"/>
  <c r="G35" i="7" s="1"/>
  <c r="I13" i="7"/>
  <c r="K12" i="7"/>
  <c r="I12" i="7"/>
  <c r="K11" i="7"/>
  <c r="G33" i="7" s="1"/>
  <c r="I11" i="7"/>
  <c r="K10" i="7"/>
  <c r="G32" i="7" s="1"/>
  <c r="I10" i="7"/>
  <c r="K9" i="7"/>
  <c r="I9" i="7"/>
  <c r="K8" i="7"/>
  <c r="I8" i="7"/>
  <c r="K7" i="7"/>
  <c r="G29" i="7" s="1"/>
  <c r="I7" i="7"/>
  <c r="K6" i="7"/>
  <c r="G28" i="7" s="1"/>
  <c r="I6" i="7"/>
  <c r="K5" i="7"/>
  <c r="G27" i="7" s="1"/>
  <c r="I5" i="7"/>
  <c r="K4" i="7"/>
  <c r="I4" i="7"/>
  <c r="K3" i="7"/>
  <c r="G25" i="7" s="1"/>
  <c r="I3" i="7"/>
  <c r="K2" i="7"/>
  <c r="G24" i="7" s="1"/>
  <c r="I2" i="7"/>
  <c r="K18" i="4"/>
  <c r="I18" i="4"/>
  <c r="K17" i="4"/>
  <c r="I17" i="4"/>
  <c r="K16" i="4"/>
  <c r="I16" i="4"/>
  <c r="K15" i="4"/>
  <c r="I15" i="4"/>
  <c r="K14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K6" i="3"/>
  <c r="I6" i="3"/>
  <c r="K5" i="3"/>
  <c r="I5" i="3"/>
  <c r="K4" i="3"/>
  <c r="I4" i="3"/>
  <c r="K3" i="3"/>
  <c r="I3" i="3"/>
  <c r="K2" i="3"/>
  <c r="I2" i="3"/>
  <c r="G31" i="8" l="1"/>
  <c r="G39" i="8"/>
  <c r="G24" i="8"/>
  <c r="G39" i="7"/>
  <c r="G31" i="7"/>
  <c r="G40" i="7"/>
  <c r="G37" i="7"/>
  <c r="K18" i="5"/>
  <c r="E40" i="5" s="1"/>
  <c r="G40" i="5" s="1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E32" i="5" s="1"/>
  <c r="G32" i="5" s="1"/>
  <c r="I10" i="5"/>
  <c r="K9" i="5"/>
  <c r="E31" i="5" s="1"/>
  <c r="G31" i="5" s="1"/>
  <c r="I9" i="5"/>
  <c r="K8" i="5"/>
  <c r="I8" i="5"/>
  <c r="K7" i="5"/>
  <c r="I7" i="5"/>
  <c r="K6" i="5"/>
  <c r="E28" i="5" s="1"/>
  <c r="G28" i="5" s="1"/>
  <c r="I6" i="5"/>
  <c r="K5" i="5"/>
  <c r="I5" i="5"/>
  <c r="K4" i="5"/>
  <c r="I4" i="5"/>
  <c r="K3" i="5"/>
  <c r="I3" i="5"/>
  <c r="G25" i="4"/>
  <c r="G26" i="4"/>
  <c r="G32" i="4"/>
  <c r="G33" i="4"/>
  <c r="G34" i="4"/>
  <c r="G40" i="4"/>
  <c r="G24" i="4"/>
  <c r="G39" i="4"/>
  <c r="G38" i="4"/>
  <c r="G37" i="4"/>
  <c r="G36" i="4"/>
  <c r="G35" i="4"/>
  <c r="G31" i="4"/>
  <c r="G30" i="4"/>
  <c r="G29" i="4"/>
  <c r="G28" i="4"/>
  <c r="G27" i="4"/>
  <c r="G33" i="3"/>
  <c r="G39" i="3"/>
  <c r="G38" i="3"/>
  <c r="G36" i="3"/>
  <c r="G35" i="3"/>
  <c r="G32" i="3"/>
  <c r="G31" i="3"/>
  <c r="G30" i="3"/>
  <c r="G28" i="3"/>
  <c r="G27" i="3"/>
  <c r="G24" i="3"/>
  <c r="K18" i="2"/>
  <c r="E41" i="2" s="1"/>
  <c r="G41" i="2" s="1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K5" i="2"/>
  <c r="I5" i="2"/>
  <c r="K4" i="2"/>
  <c r="I4" i="2"/>
  <c r="K3" i="2"/>
  <c r="I3" i="2"/>
  <c r="K2" i="2"/>
  <c r="I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E40" i="1" s="1"/>
  <c r="G40" i="1" s="1"/>
  <c r="K2" i="1"/>
  <c r="E2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E36" i="5" l="1"/>
  <c r="G36" i="5" s="1"/>
  <c r="E26" i="5"/>
  <c r="G26" i="5" s="1"/>
  <c r="E30" i="5"/>
  <c r="G30" i="5" s="1"/>
  <c r="E34" i="5"/>
  <c r="G34" i="5" s="1"/>
  <c r="E38" i="5"/>
  <c r="G38" i="5" s="1"/>
  <c r="E35" i="5"/>
  <c r="G35" i="5" s="1"/>
  <c r="E27" i="5"/>
  <c r="G27" i="5" s="1"/>
  <c r="E37" i="5"/>
  <c r="G37" i="5" s="1"/>
  <c r="E39" i="5"/>
  <c r="G39" i="5" s="1"/>
  <c r="G37" i="3"/>
  <c r="G29" i="3"/>
  <c r="G34" i="3"/>
  <c r="G25" i="3"/>
  <c r="G40" i="3"/>
  <c r="G26" i="3"/>
  <c r="E32" i="1"/>
  <c r="G32" i="1" s="1"/>
  <c r="E25" i="5"/>
  <c r="G25" i="5" s="1"/>
  <c r="E29" i="5"/>
  <c r="G29" i="5" s="1"/>
  <c r="E33" i="5"/>
  <c r="G33" i="5" s="1"/>
  <c r="E25" i="2"/>
  <c r="G25" i="2" s="1"/>
  <c r="E29" i="2"/>
  <c r="G29" i="2" s="1"/>
  <c r="E37" i="2"/>
  <c r="G37" i="2" s="1"/>
  <c r="E33" i="2"/>
  <c r="G33" i="2" s="1"/>
  <c r="E39" i="2"/>
  <c r="G39" i="2" s="1"/>
  <c r="E27" i="2"/>
  <c r="G27" i="2" s="1"/>
  <c r="E31" i="2"/>
  <c r="G31" i="2" s="1"/>
  <c r="E35" i="2"/>
  <c r="G35" i="2" s="1"/>
  <c r="E28" i="2"/>
  <c r="G28" i="2" s="1"/>
  <c r="E32" i="2"/>
  <c r="G32" i="2" s="1"/>
  <c r="E36" i="2"/>
  <c r="G36" i="2" s="1"/>
  <c r="E40" i="2"/>
  <c r="G40" i="2" s="1"/>
  <c r="E26" i="2"/>
  <c r="G26" i="2" s="1"/>
  <c r="E30" i="2"/>
  <c r="G30" i="2" s="1"/>
  <c r="E34" i="2"/>
  <c r="G34" i="2" s="1"/>
  <c r="E38" i="2"/>
  <c r="G38" i="2" s="1"/>
  <c r="G24" i="1"/>
  <c r="E33" i="1"/>
  <c r="G33" i="1" s="1"/>
  <c r="E25" i="1"/>
  <c r="G25" i="1" s="1"/>
  <c r="E31" i="1"/>
  <c r="G31" i="1" s="1"/>
  <c r="E38" i="1"/>
  <c r="G38" i="1" s="1"/>
  <c r="E29" i="1"/>
  <c r="G29" i="1" s="1"/>
  <c r="E28" i="1"/>
  <c r="G28" i="1" s="1"/>
  <c r="E35" i="1"/>
  <c r="G35" i="1" s="1"/>
  <c r="E27" i="1"/>
  <c r="G27" i="1" s="1"/>
  <c r="E39" i="1"/>
  <c r="G39" i="1" s="1"/>
  <c r="E30" i="1"/>
  <c r="G30" i="1" s="1"/>
  <c r="E37" i="1"/>
  <c r="G37" i="1" s="1"/>
  <c r="E36" i="1"/>
  <c r="G36" i="1" s="1"/>
  <c r="E34" i="1"/>
  <c r="G34" i="1" s="1"/>
  <c r="E26" i="1"/>
  <c r="G26" i="1" s="1"/>
</calcChain>
</file>

<file path=xl/sharedStrings.xml><?xml version="1.0" encoding="utf-8"?>
<sst xmlns="http://schemas.openxmlformats.org/spreadsheetml/2006/main" count="118" uniqueCount="18">
  <si>
    <t>BCC</t>
  </si>
  <si>
    <t>FCC</t>
  </si>
  <si>
    <t>BCC-FCC</t>
  </si>
  <si>
    <t>MIN</t>
  </si>
  <si>
    <t>NaCl</t>
  </si>
  <si>
    <t>Weighted Single Component</t>
  </si>
  <si>
    <t>DIFF</t>
  </si>
  <si>
    <t>MgZn2</t>
  </si>
  <si>
    <t>Li3Bi</t>
  </si>
  <si>
    <t>AlB2</t>
  </si>
  <si>
    <t>Gamma core</t>
  </si>
  <si>
    <t>OPM Gamma</t>
  </si>
  <si>
    <t>Packing min</t>
  </si>
  <si>
    <t>F</t>
  </si>
  <si>
    <t>AuCl</t>
  </si>
  <si>
    <t>CaCu5</t>
  </si>
  <si>
    <t>Gamma</t>
  </si>
  <si>
    <t>Cu3Au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</si>
</sst>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'Cu3Au vpol 0.028'!$B$24:$B$40</c:f>
              <c:numCache>
                <c:formatCode>General</c:formatCode>
                <c:ptCount val="17"/>
                <c:pt idx="0">
                  <c:v>0.30737674004177401</c:v>
                </c:pt>
                <c:pt idx="1">
                  <c:v>0.35946143185270701</c:v>
                </c:pt>
                <c:pt idx="2">
                  <c:v>0.40901340720840301</c:v>
                </c:pt>
                <c:pt idx="3">
                  <c:v>0.45666006220320199</c:v>
                </c:pt>
                <c:pt idx="4">
                  <c:v>0.50281517011510601</c:v>
                </c:pt>
                <c:pt idx="5">
                  <c:v>0.54776823087510196</c:v>
                </c:pt>
                <c:pt idx="6">
                  <c:v>0.591730798918089</c:v>
                </c:pt>
                <c:pt idx="7">
                  <c:v>0.63486272215060602</c:v>
                </c:pt>
                <c:pt idx="8">
                  <c:v>0.677288024537675</c:v>
                </c:pt>
                <c:pt idx="9">
                  <c:v>0.71910503301363704</c:v>
                </c:pt>
                <c:pt idx="10">
                  <c:v>0.76039311048250402</c:v>
                </c:pt>
                <c:pt idx="11">
                  <c:v>0.80121728922788105</c:v>
                </c:pt>
                <c:pt idx="12">
                  <c:v>0.84163155284744795</c:v>
                </c:pt>
                <c:pt idx="13">
                  <c:v>0.881681218694222</c:v>
                </c:pt>
                <c:pt idx="14">
                  <c:v>0.92140470431035604</c:v>
                </c:pt>
                <c:pt idx="15">
                  <c:v>0.96083486145583896</c:v>
                </c:pt>
                <c:pt idx="16">
                  <c:v>1</c:v>
                </c:pt>
              </c:numCache>
            </c:numRef>
          </c:xVal>
          <c:yVal>
            <c:numRef>
              <c:f>'Cu3Au vpol 0.028'!$G$24:$G$40</c:f>
              <c:numCache>
                <c:formatCode>General</c:formatCode>
                <c:ptCount val="17"/>
                <c:pt idx="0">
                  <c:v>72.390690997515748</c:v>
                </c:pt>
                <c:pt idx="1">
                  <c:v>68.452926315726529</c:v>
                </c:pt>
                <c:pt idx="2">
                  <c:v>67.572985174594436</c:v>
                </c:pt>
                <c:pt idx="3">
                  <c:v>74.108716444124013</c:v>
                </c:pt>
                <c:pt idx="4">
                  <c:v>77.772470128738973</c:v>
                </c:pt>
                <c:pt idx="5">
                  <c:v>80.923130312363469</c:v>
                </c:pt>
                <c:pt idx="6">
                  <c:v>78.534234020873214</c:v>
                </c:pt>
                <c:pt idx="7">
                  <c:v>74.840070613003206</c:v>
                </c:pt>
                <c:pt idx="8">
                  <c:v>70.260515339566268</c:v>
                </c:pt>
                <c:pt idx="9">
                  <c:v>64.581494649863259</c:v>
                </c:pt>
                <c:pt idx="10">
                  <c:v>56.051051377106774</c:v>
                </c:pt>
                <c:pt idx="11">
                  <c:v>47.182512636897968</c:v>
                </c:pt>
                <c:pt idx="12">
                  <c:v>33.933169329723682</c:v>
                </c:pt>
                <c:pt idx="13">
                  <c:v>22.780716311715537</c:v>
                </c:pt>
                <c:pt idx="14">
                  <c:v>12.067463794559444</c:v>
                </c:pt>
                <c:pt idx="15">
                  <c:v>5.0788973141142151</c:v>
                </c:pt>
                <c:pt idx="16">
                  <c:v>2.3540609390693135E-6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542992"/>
        <c:axId val="1398545168"/>
      </c:scatterChart>
      <c:valAx>
        <c:axId val="13985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8545168"/>
        <c:crosses val="autoZero"/>
        <c:crossBetween val="midCat"/>
      </c:valAx>
      <c:valAx>
        <c:axId val="13985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85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'NaCl vpol_0.028_nopack'!$B$24:$B$40</c:f>
              <c:numCache>
                <c:formatCode>General</c:formatCode>
                <c:ptCount val="17"/>
                <c:pt idx="1">
                  <c:v>0.35946143185270701</c:v>
                </c:pt>
                <c:pt idx="2">
                  <c:v>0.40901340720840301</c:v>
                </c:pt>
                <c:pt idx="3">
                  <c:v>0.45666006220320199</c:v>
                </c:pt>
                <c:pt idx="4">
                  <c:v>0.50281517011510601</c:v>
                </c:pt>
                <c:pt idx="5">
                  <c:v>0.54776823087510196</c:v>
                </c:pt>
                <c:pt idx="6">
                  <c:v>0.591730798918089</c:v>
                </c:pt>
                <c:pt idx="7">
                  <c:v>0.63486272215060602</c:v>
                </c:pt>
                <c:pt idx="8">
                  <c:v>0.677288024537675</c:v>
                </c:pt>
                <c:pt idx="9">
                  <c:v>0.71910503301363704</c:v>
                </c:pt>
                <c:pt idx="10">
                  <c:v>0.76039311048250402</c:v>
                </c:pt>
                <c:pt idx="11">
                  <c:v>0.80121728922788105</c:v>
                </c:pt>
                <c:pt idx="12">
                  <c:v>0.84163155284744795</c:v>
                </c:pt>
                <c:pt idx="13">
                  <c:v>0.881681218694222</c:v>
                </c:pt>
                <c:pt idx="14">
                  <c:v>0.92140470431035604</c:v>
                </c:pt>
                <c:pt idx="15">
                  <c:v>0.96083486145583896</c:v>
                </c:pt>
                <c:pt idx="16">
                  <c:v>1</c:v>
                </c:pt>
              </c:numCache>
            </c:numRef>
          </c:xVal>
          <c:yVal>
            <c:numRef>
              <c:f>'NaCl vpol_0.028_nopack'!$G$24:$G$40</c:f>
              <c:numCache>
                <c:formatCode>General</c:formatCode>
                <c:ptCount val="17"/>
                <c:pt idx="1">
                  <c:v>414.64307763647048</c:v>
                </c:pt>
                <c:pt idx="2">
                  <c:v>292.67755555656055</c:v>
                </c:pt>
                <c:pt idx="3">
                  <c:v>155.93338497068561</c:v>
                </c:pt>
                <c:pt idx="4">
                  <c:v>28.226762664031014</c:v>
                </c:pt>
                <c:pt idx="5">
                  <c:v>-23.280055583718024</c:v>
                </c:pt>
                <c:pt idx="6">
                  <c:v>6.951954523634015</c:v>
                </c:pt>
                <c:pt idx="7">
                  <c:v>47.792998116567503</c:v>
                </c:pt>
                <c:pt idx="8">
                  <c:v>96.481265587042003</c:v>
                </c:pt>
                <c:pt idx="9">
                  <c:v>150.10566530412706</c:v>
                </c:pt>
                <c:pt idx="10">
                  <c:v>207.95598659795149</c:v>
                </c:pt>
                <c:pt idx="11">
                  <c:v>266.32631548337548</c:v>
                </c:pt>
                <c:pt idx="12">
                  <c:v>296.73255906739348</c:v>
                </c:pt>
                <c:pt idx="13">
                  <c:v>305.27456295016651</c:v>
                </c:pt>
                <c:pt idx="14">
                  <c:v>315.49451760655109</c:v>
                </c:pt>
                <c:pt idx="15">
                  <c:v>323.72594564903</c:v>
                </c:pt>
                <c:pt idx="16">
                  <c:v>331.59520878144701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05056"/>
        <c:axId val="959003424"/>
      </c:scatterChart>
      <c:valAx>
        <c:axId val="9590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03424"/>
        <c:crosses val="autoZero"/>
        <c:crossBetween val="midCat"/>
      </c:valAx>
      <c:valAx>
        <c:axId val="9590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'MgZn2 vpol_0.028_nopack'!$B$24:$B$40</c:f>
              <c:numCache>
                <c:formatCode>General</c:formatCode>
                <c:ptCount val="17"/>
                <c:pt idx="1">
                  <c:v>0.35946143185270701</c:v>
                </c:pt>
                <c:pt idx="2">
                  <c:v>0.40901340720840301</c:v>
                </c:pt>
                <c:pt idx="3">
                  <c:v>0.45666006220320199</c:v>
                </c:pt>
                <c:pt idx="4">
                  <c:v>0.50281517011510601</c:v>
                </c:pt>
                <c:pt idx="5">
                  <c:v>0.54776823087510196</c:v>
                </c:pt>
                <c:pt idx="6">
                  <c:v>0.591730798918089</c:v>
                </c:pt>
                <c:pt idx="7">
                  <c:v>0.63486272215060602</c:v>
                </c:pt>
                <c:pt idx="8">
                  <c:v>0.677288024537675</c:v>
                </c:pt>
                <c:pt idx="9">
                  <c:v>0.71910503301363704</c:v>
                </c:pt>
                <c:pt idx="10">
                  <c:v>0.76039311048250402</c:v>
                </c:pt>
                <c:pt idx="11">
                  <c:v>0.80121728922788105</c:v>
                </c:pt>
                <c:pt idx="12">
                  <c:v>0.84163155284744795</c:v>
                </c:pt>
                <c:pt idx="13">
                  <c:v>0.881681218694222</c:v>
                </c:pt>
                <c:pt idx="14">
                  <c:v>0.92140470431035604</c:v>
                </c:pt>
                <c:pt idx="15">
                  <c:v>0.96083486145583896</c:v>
                </c:pt>
                <c:pt idx="16">
                  <c:v>1</c:v>
                </c:pt>
              </c:numCache>
            </c:numRef>
          </c:xVal>
          <c:yVal>
            <c:numRef>
              <c:f>'MgZn2 vpol_0.028_nopack'!$G$24:$G$40</c:f>
              <c:numCache>
                <c:formatCode>General</c:formatCode>
                <c:ptCount val="17"/>
                <c:pt idx="1">
                  <c:v>861.38634346393633</c:v>
                </c:pt>
                <c:pt idx="2">
                  <c:v>702.4650102136909</c:v>
                </c:pt>
                <c:pt idx="3">
                  <c:v>497.43271794987868</c:v>
                </c:pt>
                <c:pt idx="4">
                  <c:v>285.4514232945404</c:v>
                </c:pt>
                <c:pt idx="5">
                  <c:v>151.22215895560129</c:v>
                </c:pt>
                <c:pt idx="6">
                  <c:v>108.4389942044653</c:v>
                </c:pt>
                <c:pt idx="7">
                  <c:v>62.142761680609055</c:v>
                </c:pt>
                <c:pt idx="8">
                  <c:v>22.161113429379043</c:v>
                </c:pt>
                <c:pt idx="9">
                  <c:v>-11.143212287619974</c:v>
                </c:pt>
                <c:pt idx="10">
                  <c:v>-35.024623102966643</c:v>
                </c:pt>
                <c:pt idx="11">
                  <c:v>-48.118605102973902</c:v>
                </c:pt>
                <c:pt idx="12">
                  <c:v>-48.39034319404027</c:v>
                </c:pt>
                <c:pt idx="13">
                  <c:v>-31.796292167109073</c:v>
                </c:pt>
                <c:pt idx="14">
                  <c:v>7.5549938338823495</c:v>
                </c:pt>
                <c:pt idx="15">
                  <c:v>56.774441627573992</c:v>
                </c:pt>
                <c:pt idx="16">
                  <c:v>121.30690439910006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44800"/>
        <c:axId val="1394345344"/>
      </c:scatterChart>
      <c:valAx>
        <c:axId val="13943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4345344"/>
        <c:crosses val="autoZero"/>
        <c:crossBetween val="midCat"/>
      </c:valAx>
      <c:valAx>
        <c:axId val="13943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434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'NaCl vpol_0.028'!$B$25:$B$41</c:f>
              <c:numCache>
                <c:formatCode>General</c:formatCode>
                <c:ptCount val="17"/>
                <c:pt idx="0">
                  <c:v>0.30737674004177401</c:v>
                </c:pt>
                <c:pt idx="1">
                  <c:v>0.35946143185270701</c:v>
                </c:pt>
                <c:pt idx="2">
                  <c:v>0.40901340720840301</c:v>
                </c:pt>
                <c:pt idx="3">
                  <c:v>0.45666006220320199</c:v>
                </c:pt>
                <c:pt idx="4">
                  <c:v>0.50281517011510601</c:v>
                </c:pt>
                <c:pt idx="5">
                  <c:v>0.54776823087510196</c:v>
                </c:pt>
                <c:pt idx="6">
                  <c:v>0.591730798918089</c:v>
                </c:pt>
                <c:pt idx="7">
                  <c:v>0.63486272215060602</c:v>
                </c:pt>
                <c:pt idx="8">
                  <c:v>0.677288024537675</c:v>
                </c:pt>
                <c:pt idx="9">
                  <c:v>0.71910503301363704</c:v>
                </c:pt>
                <c:pt idx="10">
                  <c:v>0.76039311048250402</c:v>
                </c:pt>
                <c:pt idx="11">
                  <c:v>0.80121728922788105</c:v>
                </c:pt>
                <c:pt idx="12">
                  <c:v>0.84163155284744795</c:v>
                </c:pt>
                <c:pt idx="13">
                  <c:v>0.881681218694222</c:v>
                </c:pt>
                <c:pt idx="14">
                  <c:v>0.92140470431035604</c:v>
                </c:pt>
                <c:pt idx="15">
                  <c:v>0.96083486145583896</c:v>
                </c:pt>
                <c:pt idx="16">
                  <c:v>1</c:v>
                </c:pt>
              </c:numCache>
            </c:numRef>
          </c:xVal>
          <c:yVal>
            <c:numRef>
              <c:f>'NaCl vpol_0.028'!$G$25:$G$41</c:f>
              <c:numCache>
                <c:formatCode>General</c:formatCode>
                <c:ptCount val="17"/>
                <c:pt idx="0">
                  <c:v>-30.203613637933472</c:v>
                </c:pt>
                <c:pt idx="1">
                  <c:v>-41.550569043322014</c:v>
                </c:pt>
                <c:pt idx="2">
                  <c:v>-48.84317519036</c:v>
                </c:pt>
                <c:pt idx="3">
                  <c:v>-47.064015394618991</c:v>
                </c:pt>
                <c:pt idx="4">
                  <c:v>-34.461396350140035</c:v>
                </c:pt>
                <c:pt idx="5">
                  <c:v>-17.691369271249016</c:v>
                </c:pt>
                <c:pt idx="6">
                  <c:v>13.863041172532519</c:v>
                </c:pt>
                <c:pt idx="7">
                  <c:v>49.013384211116488</c:v>
                </c:pt>
                <c:pt idx="8">
                  <c:v>94.253951584080482</c:v>
                </c:pt>
                <c:pt idx="9">
                  <c:v>147.44675781302345</c:v>
                </c:pt>
                <c:pt idx="10">
                  <c:v>203.74401192703448</c:v>
                </c:pt>
                <c:pt idx="11">
                  <c:v>262.83935469996794</c:v>
                </c:pt>
                <c:pt idx="12">
                  <c:v>295.22325329683946</c:v>
                </c:pt>
                <c:pt idx="13">
                  <c:v>306.32471340435802</c:v>
                </c:pt>
                <c:pt idx="14">
                  <c:v>316.75788621383197</c:v>
                </c:pt>
                <c:pt idx="15">
                  <c:v>326.44425856805645</c:v>
                </c:pt>
                <c:pt idx="16">
                  <c:v>335.59730932027395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12128"/>
        <c:axId val="959013760"/>
      </c:scatterChart>
      <c:valAx>
        <c:axId val="9590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13760"/>
        <c:crosses val="autoZero"/>
        <c:crossBetween val="midCat"/>
      </c:valAx>
      <c:valAx>
        <c:axId val="959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'AuCu vpol_0.028'!$B$24:$B$40</c:f>
              <c:numCache>
                <c:formatCode>General</c:formatCode>
                <c:ptCount val="17"/>
                <c:pt idx="0">
                  <c:v>0.30737674004177401</c:v>
                </c:pt>
                <c:pt idx="1">
                  <c:v>0.35946143185270701</c:v>
                </c:pt>
                <c:pt idx="2">
                  <c:v>0.40901340720840301</c:v>
                </c:pt>
                <c:pt idx="3">
                  <c:v>0.45666006220320199</c:v>
                </c:pt>
                <c:pt idx="4">
                  <c:v>0.50281517011510601</c:v>
                </c:pt>
                <c:pt idx="5">
                  <c:v>0.54776823087510196</c:v>
                </c:pt>
                <c:pt idx="6">
                  <c:v>0.591730798918089</c:v>
                </c:pt>
                <c:pt idx="7">
                  <c:v>0.63486272215060602</c:v>
                </c:pt>
                <c:pt idx="8">
                  <c:v>0.677288024537675</c:v>
                </c:pt>
                <c:pt idx="9">
                  <c:v>0.71910503301363704</c:v>
                </c:pt>
                <c:pt idx="10">
                  <c:v>0.76039311048250402</c:v>
                </c:pt>
                <c:pt idx="11">
                  <c:v>0.80121728922788105</c:v>
                </c:pt>
                <c:pt idx="12">
                  <c:v>0.84163155284744795</c:v>
                </c:pt>
                <c:pt idx="13">
                  <c:v>0.881681218694222</c:v>
                </c:pt>
                <c:pt idx="14">
                  <c:v>0.92140470431035604</c:v>
                </c:pt>
                <c:pt idx="15">
                  <c:v>0.96083486145583896</c:v>
                </c:pt>
                <c:pt idx="16">
                  <c:v>1</c:v>
                </c:pt>
              </c:numCache>
            </c:numRef>
          </c:xVal>
          <c:yVal>
            <c:numRef>
              <c:f>'AuCu vpol_0.028'!$G$24:$G$40</c:f>
              <c:numCache>
                <c:formatCode>General</c:formatCode>
                <c:ptCount val="17"/>
                <c:pt idx="0">
                  <c:v>196.5131473414865</c:v>
                </c:pt>
                <c:pt idx="1">
                  <c:v>180.01689233023097</c:v>
                </c:pt>
                <c:pt idx="2">
                  <c:v>155.58071789890698</c:v>
                </c:pt>
                <c:pt idx="3">
                  <c:v>129.18427744251301</c:v>
                </c:pt>
                <c:pt idx="4">
                  <c:v>103.82565268361896</c:v>
                </c:pt>
                <c:pt idx="5">
                  <c:v>81.860459612719978</c:v>
                </c:pt>
                <c:pt idx="6">
                  <c:v>62.016240552177521</c:v>
                </c:pt>
                <c:pt idx="7">
                  <c:v>44.860089089836492</c:v>
                </c:pt>
                <c:pt idx="8">
                  <c:v>36.318288388060466</c:v>
                </c:pt>
                <c:pt idx="9">
                  <c:v>27.698376485922495</c:v>
                </c:pt>
                <c:pt idx="10">
                  <c:v>26.623115802117468</c:v>
                </c:pt>
                <c:pt idx="11">
                  <c:v>34.691848730978904</c:v>
                </c:pt>
                <c:pt idx="12">
                  <c:v>38.402708763614442</c:v>
                </c:pt>
                <c:pt idx="13">
                  <c:v>33.763957663857013</c:v>
                </c:pt>
                <c:pt idx="14">
                  <c:v>19.235684004616019</c:v>
                </c:pt>
                <c:pt idx="15">
                  <c:v>5.3433851352104966</c:v>
                </c:pt>
                <c:pt idx="16">
                  <c:v>2.3540609390693135E-6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11040"/>
        <c:axId val="959014304"/>
      </c:scatterChart>
      <c:valAx>
        <c:axId val="9590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14304"/>
        <c:crosses val="autoZero"/>
        <c:crossBetween val="midCat"/>
      </c:valAx>
      <c:valAx>
        <c:axId val="959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1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'CaCu5 vpol_0.028'!$B$24:$B$40</c:f>
              <c:numCache>
                <c:formatCode>General</c:formatCode>
                <c:ptCount val="17"/>
                <c:pt idx="0">
                  <c:v>0.30737674004177401</c:v>
                </c:pt>
                <c:pt idx="1">
                  <c:v>0.35946143185270701</c:v>
                </c:pt>
                <c:pt idx="2">
                  <c:v>0.40901340720840301</c:v>
                </c:pt>
                <c:pt idx="3">
                  <c:v>0.45666006220320199</c:v>
                </c:pt>
                <c:pt idx="4">
                  <c:v>0.50281517011510601</c:v>
                </c:pt>
                <c:pt idx="5">
                  <c:v>0.54776823087510196</c:v>
                </c:pt>
                <c:pt idx="6">
                  <c:v>0.591730798918089</c:v>
                </c:pt>
                <c:pt idx="7">
                  <c:v>0.63486272215060602</c:v>
                </c:pt>
                <c:pt idx="8">
                  <c:v>0.677288024537675</c:v>
                </c:pt>
                <c:pt idx="9">
                  <c:v>0.71910503301363704</c:v>
                </c:pt>
                <c:pt idx="10">
                  <c:v>0.76039311048250402</c:v>
                </c:pt>
                <c:pt idx="11">
                  <c:v>0.80121728922788105</c:v>
                </c:pt>
                <c:pt idx="12">
                  <c:v>0.84163155284744795</c:v>
                </c:pt>
                <c:pt idx="13">
                  <c:v>0.881681218694222</c:v>
                </c:pt>
                <c:pt idx="14">
                  <c:v>0.92140470431035604</c:v>
                </c:pt>
                <c:pt idx="15">
                  <c:v>0.96083486145583896</c:v>
                </c:pt>
                <c:pt idx="16">
                  <c:v>1</c:v>
                </c:pt>
              </c:numCache>
            </c:numRef>
          </c:xVal>
          <c:yVal>
            <c:numRef>
              <c:f>'CaCu5 vpol_0.028'!$G$24:$G$40</c:f>
              <c:numCache>
                <c:formatCode>General</c:formatCode>
                <c:ptCount val="17"/>
                <c:pt idx="0">
                  <c:v>42.901925116965828</c:v>
                </c:pt>
                <c:pt idx="1">
                  <c:v>43.367860541821983</c:v>
                </c:pt>
                <c:pt idx="2">
                  <c:v>40.685399283556649</c:v>
                </c:pt>
                <c:pt idx="3">
                  <c:v>36.05452346532266</c:v>
                </c:pt>
                <c:pt idx="4">
                  <c:v>28.981899218735975</c:v>
                </c:pt>
                <c:pt idx="5">
                  <c:v>15.423602290343695</c:v>
                </c:pt>
                <c:pt idx="6">
                  <c:v>-0.76482232598078781</c:v>
                </c:pt>
                <c:pt idx="7">
                  <c:v>-9.3004994353511279</c:v>
                </c:pt>
                <c:pt idx="8">
                  <c:v>-13.610140403617152</c:v>
                </c:pt>
                <c:pt idx="9">
                  <c:v>-9.3962224420668576</c:v>
                </c:pt>
                <c:pt idx="10">
                  <c:v>3.0079780100072639</c:v>
                </c:pt>
                <c:pt idx="11">
                  <c:v>21.257178377564685</c:v>
                </c:pt>
                <c:pt idx="12">
                  <c:v>50.053859525101188</c:v>
                </c:pt>
                <c:pt idx="13">
                  <c:v>85.113577554437711</c:v>
                </c:pt>
                <c:pt idx="14">
                  <c:v>131.75620288680204</c:v>
                </c:pt>
                <c:pt idx="15">
                  <c:v>182.42601615638449</c:v>
                </c:pt>
                <c:pt idx="16">
                  <c:v>231.89008297732107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11584"/>
        <c:axId val="959014848"/>
      </c:scatterChart>
      <c:valAx>
        <c:axId val="9590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14848"/>
        <c:crosses val="autoZero"/>
        <c:crossBetween val="midCat"/>
      </c:valAx>
      <c:valAx>
        <c:axId val="9590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'CaCu5 vpol_0.028'!$B$24:$B$40</c:f>
              <c:numCache>
                <c:formatCode>General</c:formatCode>
                <c:ptCount val="17"/>
                <c:pt idx="0">
                  <c:v>0.30737674004177401</c:v>
                </c:pt>
                <c:pt idx="1">
                  <c:v>0.35946143185270701</c:v>
                </c:pt>
                <c:pt idx="2">
                  <c:v>0.40901340720840301</c:v>
                </c:pt>
                <c:pt idx="3">
                  <c:v>0.45666006220320199</c:v>
                </c:pt>
                <c:pt idx="4">
                  <c:v>0.50281517011510601</c:v>
                </c:pt>
                <c:pt idx="5">
                  <c:v>0.54776823087510196</c:v>
                </c:pt>
                <c:pt idx="6">
                  <c:v>0.591730798918089</c:v>
                </c:pt>
                <c:pt idx="7">
                  <c:v>0.63486272215060602</c:v>
                </c:pt>
                <c:pt idx="8">
                  <c:v>0.677288024537675</c:v>
                </c:pt>
                <c:pt idx="9">
                  <c:v>0.71910503301363704</c:v>
                </c:pt>
                <c:pt idx="10">
                  <c:v>0.76039311048250402</c:v>
                </c:pt>
                <c:pt idx="11">
                  <c:v>0.80121728922788105</c:v>
                </c:pt>
                <c:pt idx="12">
                  <c:v>0.84163155284744795</c:v>
                </c:pt>
                <c:pt idx="13">
                  <c:v>0.881681218694222</c:v>
                </c:pt>
                <c:pt idx="14">
                  <c:v>0.92140470431035604</c:v>
                </c:pt>
                <c:pt idx="15">
                  <c:v>0.96083486145583896</c:v>
                </c:pt>
                <c:pt idx="16">
                  <c:v>1</c:v>
                </c:pt>
              </c:numCache>
            </c:numRef>
          </c:xVal>
          <c:yVal>
            <c:numRef>
              <c:f>'CaCu5 vpol_0.028'!$D$24:$D$40</c:f>
              <c:numCache>
                <c:formatCode>General</c:formatCode>
                <c:ptCount val="17"/>
                <c:pt idx="0">
                  <c:v>-166.487565365005</c:v>
                </c:pt>
                <c:pt idx="1">
                  <c:v>-191.86623747955301</c:v>
                </c:pt>
                <c:pt idx="2">
                  <c:v>-221.02870873470499</c:v>
                </c:pt>
                <c:pt idx="3">
                  <c:v>-253.56473730408399</c:v>
                </c:pt>
                <c:pt idx="4">
                  <c:v>-289.51169896555399</c:v>
                </c:pt>
                <c:pt idx="5">
                  <c:v>-332.03817706484801</c:v>
                </c:pt>
                <c:pt idx="6">
                  <c:v>-376.84114048175002</c:v>
                </c:pt>
                <c:pt idx="7">
                  <c:v>-412.99885138324697</c:v>
                </c:pt>
                <c:pt idx="8">
                  <c:v>-444.32747150658298</c:v>
                </c:pt>
                <c:pt idx="9">
                  <c:v>-466.54550713822601</c:v>
                </c:pt>
                <c:pt idx="10">
                  <c:v>-479.993464007927</c:v>
                </c:pt>
                <c:pt idx="11">
                  <c:v>-491.22583909513202</c:v>
                </c:pt>
                <c:pt idx="12">
                  <c:v>-492.73758710533298</c:v>
                </c:pt>
                <c:pt idx="13">
                  <c:v>-488.09334472316402</c:v>
                </c:pt>
                <c:pt idx="14">
                  <c:v>-472.05059709954298</c:v>
                </c:pt>
                <c:pt idx="15">
                  <c:v>-452.10389874904803</c:v>
                </c:pt>
                <c:pt idx="16">
                  <c:v>-433.522431758989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15392"/>
        <c:axId val="959008320"/>
      </c:scatterChart>
      <c:valAx>
        <c:axId val="9590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08320"/>
        <c:crosses val="autoZero"/>
        <c:crossBetween val="midCat"/>
      </c:valAx>
      <c:valAx>
        <c:axId val="959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'AlB2 vpol_0.028'!$B$24:$B$40</c:f>
              <c:numCache>
                <c:formatCode>General</c:formatCode>
                <c:ptCount val="17"/>
                <c:pt idx="0">
                  <c:v>0.30737674004177401</c:v>
                </c:pt>
                <c:pt idx="1">
                  <c:v>0.35946143185270701</c:v>
                </c:pt>
                <c:pt idx="2">
                  <c:v>0.40901340720840301</c:v>
                </c:pt>
                <c:pt idx="3">
                  <c:v>0.45666006220320199</c:v>
                </c:pt>
                <c:pt idx="4">
                  <c:v>0.50281517011510601</c:v>
                </c:pt>
                <c:pt idx="5">
                  <c:v>0.54776823087510196</c:v>
                </c:pt>
                <c:pt idx="6">
                  <c:v>0.591730798918089</c:v>
                </c:pt>
                <c:pt idx="7">
                  <c:v>0.63486272215060602</c:v>
                </c:pt>
                <c:pt idx="8">
                  <c:v>0.677288024537675</c:v>
                </c:pt>
                <c:pt idx="9">
                  <c:v>0.71910503301363704</c:v>
                </c:pt>
                <c:pt idx="10">
                  <c:v>0.76039311048250402</c:v>
                </c:pt>
                <c:pt idx="11">
                  <c:v>0.80121728922788105</c:v>
                </c:pt>
                <c:pt idx="12">
                  <c:v>0.84163155284744795</c:v>
                </c:pt>
                <c:pt idx="13">
                  <c:v>0.881681218694222</c:v>
                </c:pt>
                <c:pt idx="14">
                  <c:v>0.92140470431035604</c:v>
                </c:pt>
                <c:pt idx="15">
                  <c:v>0.96083486145583896</c:v>
                </c:pt>
                <c:pt idx="16">
                  <c:v>1</c:v>
                </c:pt>
              </c:numCache>
            </c:numRef>
          </c:xVal>
          <c:yVal>
            <c:numRef>
              <c:f>'AlB2 vpol_0.028'!$G$24:$G$40</c:f>
              <c:numCache>
                <c:formatCode>General</c:formatCode>
                <c:ptCount val="17"/>
                <c:pt idx="0">
                  <c:v>50.179468198630673</c:v>
                </c:pt>
                <c:pt idx="1">
                  <c:v>25.233997208545986</c:v>
                </c:pt>
                <c:pt idx="2">
                  <c:v>1.9404364245403372</c:v>
                </c:pt>
                <c:pt idx="3">
                  <c:v>-19.083125516579685</c:v>
                </c:pt>
                <c:pt idx="4">
                  <c:v>-31.899008536645056</c:v>
                </c:pt>
                <c:pt idx="5">
                  <c:v>-38.014677142527717</c:v>
                </c:pt>
                <c:pt idx="6">
                  <c:v>-35.652594571647739</c:v>
                </c:pt>
                <c:pt idx="7">
                  <c:v>-20.670081851686348</c:v>
                </c:pt>
                <c:pt idx="8">
                  <c:v>11.893914900736661</c:v>
                </c:pt>
                <c:pt idx="9">
                  <c:v>35.158899624724313</c:v>
                </c:pt>
                <c:pt idx="10">
                  <c:v>39.57298839747034</c:v>
                </c:pt>
                <c:pt idx="11">
                  <c:v>36.181828390533326</c:v>
                </c:pt>
                <c:pt idx="12">
                  <c:v>30.7266213939713</c:v>
                </c:pt>
                <c:pt idx="13">
                  <c:v>26.729922438003314</c:v>
                </c:pt>
                <c:pt idx="14">
                  <c:v>28.400439244755944</c:v>
                </c:pt>
                <c:pt idx="15">
                  <c:v>46.670881202208989</c:v>
                </c:pt>
                <c:pt idx="16">
                  <c:v>80.842505674522954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01248"/>
        <c:axId val="958999072"/>
      </c:scatterChart>
      <c:valAx>
        <c:axId val="9590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8999072"/>
        <c:crosses val="autoZero"/>
        <c:crossBetween val="midCat"/>
      </c:valAx>
      <c:valAx>
        <c:axId val="9589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'MgZn2 vpol_0.028'!$B$24:$B$40</c:f>
              <c:numCache>
                <c:formatCode>General</c:formatCode>
                <c:ptCount val="17"/>
                <c:pt idx="0">
                  <c:v>0.30737674004177401</c:v>
                </c:pt>
                <c:pt idx="1">
                  <c:v>0.35946143185270701</c:v>
                </c:pt>
                <c:pt idx="2">
                  <c:v>0.40901340720840301</c:v>
                </c:pt>
                <c:pt idx="3">
                  <c:v>0.45666006220320199</c:v>
                </c:pt>
                <c:pt idx="4">
                  <c:v>0.50281517011510601</c:v>
                </c:pt>
                <c:pt idx="5">
                  <c:v>0.54776823087510196</c:v>
                </c:pt>
                <c:pt idx="6">
                  <c:v>0.591730798918089</c:v>
                </c:pt>
                <c:pt idx="7">
                  <c:v>0.63486272215060602</c:v>
                </c:pt>
                <c:pt idx="8">
                  <c:v>0.677288024537675</c:v>
                </c:pt>
                <c:pt idx="9">
                  <c:v>0.71910503301363704</c:v>
                </c:pt>
                <c:pt idx="10">
                  <c:v>0.76039311048250402</c:v>
                </c:pt>
                <c:pt idx="11">
                  <c:v>0.80121728922788105</c:v>
                </c:pt>
                <c:pt idx="12">
                  <c:v>0.84163155284744795</c:v>
                </c:pt>
                <c:pt idx="13">
                  <c:v>0.881681218694222</c:v>
                </c:pt>
                <c:pt idx="14">
                  <c:v>0.92140470431035604</c:v>
                </c:pt>
                <c:pt idx="15">
                  <c:v>0.96083486145583896</c:v>
                </c:pt>
                <c:pt idx="16">
                  <c:v>1</c:v>
                </c:pt>
              </c:numCache>
            </c:numRef>
          </c:xVal>
          <c:yVal>
            <c:numRef>
              <c:f>'MgZn2 vpol_0.028'!$G$24:$G$40</c:f>
              <c:numCache>
                <c:formatCode>General</c:formatCode>
                <c:ptCount val="17"/>
                <c:pt idx="0">
                  <c:v>225.31933929461306</c:v>
                </c:pt>
                <c:pt idx="1">
                  <c:v>239.68401707863777</c:v>
                </c:pt>
                <c:pt idx="2">
                  <c:v>232.09102499335631</c:v>
                </c:pt>
                <c:pt idx="3">
                  <c:v>212.23764295931431</c:v>
                </c:pt>
                <c:pt idx="4">
                  <c:v>183.46057237610896</c:v>
                </c:pt>
                <c:pt idx="5">
                  <c:v>144.06141817306928</c:v>
                </c:pt>
                <c:pt idx="6">
                  <c:v>100.91007474332929</c:v>
                </c:pt>
                <c:pt idx="7">
                  <c:v>56.477108419305637</c:v>
                </c:pt>
                <c:pt idx="8">
                  <c:v>16.607564882817712</c:v>
                </c:pt>
                <c:pt idx="9">
                  <c:v>-14.08891416698566</c:v>
                </c:pt>
                <c:pt idx="10">
                  <c:v>-35.931917551755646</c:v>
                </c:pt>
                <c:pt idx="11">
                  <c:v>-44.582103799532661</c:v>
                </c:pt>
                <c:pt idx="12">
                  <c:v>-38.571501668822748</c:v>
                </c:pt>
                <c:pt idx="13">
                  <c:v>-20.602924495440675</c:v>
                </c:pt>
                <c:pt idx="14">
                  <c:v>8.5957873128559186</c:v>
                </c:pt>
                <c:pt idx="15">
                  <c:v>58.92437977413897</c:v>
                </c:pt>
                <c:pt idx="16">
                  <c:v>122.54471668669999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06144"/>
        <c:axId val="959007232"/>
      </c:scatterChart>
      <c:valAx>
        <c:axId val="9590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07232"/>
        <c:crosses val="autoZero"/>
        <c:crossBetween val="midCat"/>
      </c:valAx>
      <c:valAx>
        <c:axId val="9590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'Li3Bi vpol 0.028'!$B$24:$B$40</c:f>
              <c:numCache>
                <c:formatCode>General</c:formatCode>
                <c:ptCount val="17"/>
                <c:pt idx="0">
                  <c:v>0.30737674004177401</c:v>
                </c:pt>
                <c:pt idx="1">
                  <c:v>0.35946143185270701</c:v>
                </c:pt>
                <c:pt idx="2">
                  <c:v>0.40901340720840301</c:v>
                </c:pt>
                <c:pt idx="3">
                  <c:v>0.45666006220320199</c:v>
                </c:pt>
                <c:pt idx="4">
                  <c:v>0.50281517011510601</c:v>
                </c:pt>
                <c:pt idx="5">
                  <c:v>0.54776823087510196</c:v>
                </c:pt>
                <c:pt idx="6">
                  <c:v>0.591730798918089</c:v>
                </c:pt>
                <c:pt idx="7">
                  <c:v>0.63486272215060602</c:v>
                </c:pt>
                <c:pt idx="8">
                  <c:v>0.677288024537675</c:v>
                </c:pt>
                <c:pt idx="9">
                  <c:v>0.71910503301363704</c:v>
                </c:pt>
                <c:pt idx="10">
                  <c:v>0.76039311048250402</c:v>
                </c:pt>
                <c:pt idx="11">
                  <c:v>0.80121728922788105</c:v>
                </c:pt>
                <c:pt idx="12">
                  <c:v>0.84163155284744795</c:v>
                </c:pt>
                <c:pt idx="13">
                  <c:v>0.881681218694222</c:v>
                </c:pt>
                <c:pt idx="14">
                  <c:v>0.92140470431035604</c:v>
                </c:pt>
                <c:pt idx="15">
                  <c:v>0.96083486145583896</c:v>
                </c:pt>
                <c:pt idx="16">
                  <c:v>1</c:v>
                </c:pt>
              </c:numCache>
            </c:numRef>
          </c:xVal>
          <c:yVal>
            <c:numRef>
              <c:f>'Li3Bi vpol 0.028'!$G$24:$G$40</c:f>
              <c:numCache>
                <c:formatCode>General</c:formatCode>
                <c:ptCount val="17"/>
                <c:pt idx="0">
                  <c:v>-17.562589922037233</c:v>
                </c:pt>
                <c:pt idx="1">
                  <c:v>-10.253907324899501</c:v>
                </c:pt>
                <c:pt idx="2">
                  <c:v>4.7950204426604728</c:v>
                </c:pt>
                <c:pt idx="3">
                  <c:v>25.331818447979003</c:v>
                </c:pt>
                <c:pt idx="4">
                  <c:v>51.132248825585009</c:v>
                </c:pt>
                <c:pt idx="5">
                  <c:v>75.921236790685441</c:v>
                </c:pt>
                <c:pt idx="6">
                  <c:v>96.259666566948226</c:v>
                </c:pt>
                <c:pt idx="7">
                  <c:v>107.9692817440602</c:v>
                </c:pt>
                <c:pt idx="8">
                  <c:v>107.36247028381229</c:v>
                </c:pt>
                <c:pt idx="9">
                  <c:v>95.666641913121225</c:v>
                </c:pt>
                <c:pt idx="10">
                  <c:v>78.317098019185778</c:v>
                </c:pt>
                <c:pt idx="11">
                  <c:v>64.975739272235955</c:v>
                </c:pt>
                <c:pt idx="12">
                  <c:v>52.924840162072655</c:v>
                </c:pt>
                <c:pt idx="13">
                  <c:v>46.858708755103635</c:v>
                </c:pt>
                <c:pt idx="14">
                  <c:v>42.806854198132442</c:v>
                </c:pt>
                <c:pt idx="15">
                  <c:v>44.116109284072195</c:v>
                </c:pt>
                <c:pt idx="16">
                  <c:v>47.633516890135979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16480"/>
        <c:axId val="959000160"/>
      </c:scatterChart>
      <c:valAx>
        <c:axId val="9590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00160"/>
        <c:crosses val="autoZero"/>
        <c:crossBetween val="midCat"/>
      </c:valAx>
      <c:valAx>
        <c:axId val="9590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1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78969387501643E-2"/>
          <c:y val="9.9936675491982714E-3"/>
          <c:w val="0.94594509479690436"/>
          <c:h val="0.959970887918486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'NaCl vpol_0.028'!$A$25:$A$41</c:f>
              <c:numCache>
                <c:formatCode>General</c:formatCode>
                <c:ptCount val="1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</c:numCache>
            </c:numRef>
          </c:xVal>
          <c:yVal>
            <c:numRef>
              <c:f>'NaCl vpol_0.028'!$G$25:$G$41</c:f>
              <c:numCache>
                <c:formatCode>General</c:formatCode>
                <c:ptCount val="17"/>
                <c:pt idx="0">
                  <c:v>-30.203613637933472</c:v>
                </c:pt>
                <c:pt idx="1">
                  <c:v>-41.550569043322014</c:v>
                </c:pt>
                <c:pt idx="2">
                  <c:v>-48.84317519036</c:v>
                </c:pt>
                <c:pt idx="3">
                  <c:v>-47.064015394618991</c:v>
                </c:pt>
                <c:pt idx="4">
                  <c:v>-34.461396350140035</c:v>
                </c:pt>
                <c:pt idx="5">
                  <c:v>-17.691369271249016</c:v>
                </c:pt>
                <c:pt idx="6">
                  <c:v>13.863041172532519</c:v>
                </c:pt>
                <c:pt idx="7">
                  <c:v>49.013384211116488</c:v>
                </c:pt>
                <c:pt idx="8">
                  <c:v>94.253951584080482</c:v>
                </c:pt>
                <c:pt idx="9">
                  <c:v>147.44675781302345</c:v>
                </c:pt>
                <c:pt idx="10">
                  <c:v>203.74401192703448</c:v>
                </c:pt>
                <c:pt idx="11">
                  <c:v>262.83935469996794</c:v>
                </c:pt>
                <c:pt idx="12">
                  <c:v>295.22325329683946</c:v>
                </c:pt>
                <c:pt idx="13">
                  <c:v>306.32471340435802</c:v>
                </c:pt>
                <c:pt idx="14">
                  <c:v>316.75788621383197</c:v>
                </c:pt>
                <c:pt idx="15">
                  <c:v>326.44425856805645</c:v>
                </c:pt>
                <c:pt idx="16">
                  <c:v>335.59730932027395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02336"/>
        <c:axId val="959002880"/>
      </c:scatterChart>
      <c:valAx>
        <c:axId val="959002336"/>
        <c:scaling>
          <c:orientation val="minMax"/>
          <c:max val="0.7500000000000001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02880"/>
        <c:crosses val="autoZero"/>
        <c:crossBetween val="midCat"/>
      </c:valAx>
      <c:valAx>
        <c:axId val="959002880"/>
        <c:scaling>
          <c:orientation val="minMax"/>
          <c:max val="12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900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701040</xdr:colOff>
      <xdr:row>20</xdr:row>
      <xdr:rowOff>106680</xdr:rowOff>
    </xdr:from>
    <xdr:to>
      <xdr:col>14</xdr:col>
      <xdr:colOff>373380</xdr:colOff>
      <xdr:row>33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22</xdr:row>
      <xdr:rowOff>91440</xdr:rowOff>
    </xdr:from>
    <xdr:to>
      <xdr:col>13</xdr:col>
      <xdr:colOff>274320</xdr:colOff>
      <xdr:row>37</xdr:row>
      <xdr:rowOff>91440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716280</xdr:colOff>
      <xdr:row>21</xdr:row>
      <xdr:rowOff>114300</xdr:rowOff>
    </xdr:from>
    <xdr:to>
      <xdr:col>13</xdr:col>
      <xdr:colOff>137160</xdr:colOff>
      <xdr:row>38</xdr:row>
      <xdr:rowOff>7620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716280</xdr:colOff>
      <xdr:row>21</xdr:row>
      <xdr:rowOff>114300</xdr:rowOff>
    </xdr:from>
    <xdr:to>
      <xdr:col>13</xdr:col>
      <xdr:colOff>137160</xdr:colOff>
      <xdr:row>37</xdr:row>
      <xdr:rowOff>7620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22</xdr:row>
      <xdr:rowOff>91440</xdr:rowOff>
    </xdr:from>
    <xdr:to>
      <xdr:col>13</xdr:col>
      <xdr:colOff>274320</xdr:colOff>
      <xdr:row>37</xdr:row>
      <xdr:rowOff>91440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22</xdr:row>
      <xdr:rowOff>83820</xdr:rowOff>
    </xdr:from>
    <xdr:to>
      <xdr:col>11</xdr:col>
      <xdr:colOff>784860</xdr:colOff>
      <xdr:row>37</xdr:row>
      <xdr:rowOff>83820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22</xdr:row>
      <xdr:rowOff>91440</xdr:rowOff>
    </xdr:from>
    <xdr:to>
      <xdr:col>13</xdr:col>
      <xdr:colOff>274320</xdr:colOff>
      <xdr:row>37</xdr:row>
      <xdr:rowOff>91440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22</xdr:row>
      <xdr:rowOff>91440</xdr:rowOff>
    </xdr:from>
    <xdr:to>
      <xdr:col>13</xdr:col>
      <xdr:colOff>274320</xdr:colOff>
      <xdr:row>37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396240</xdr:colOff>
      <xdr:row>19</xdr:row>
      <xdr:rowOff>175260</xdr:rowOff>
    </xdr:from>
    <xdr:to>
      <xdr:col>18</xdr:col>
      <xdr:colOff>213360</xdr:colOff>
      <xdr:row>34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489510</xdr:colOff>
      <xdr:row>20</xdr:row>
      <xdr:rowOff>76200</xdr:rowOff>
    </xdr:from>
    <xdr:to>
      <xdr:col>13</xdr:col>
      <xdr:colOff>320040</xdr:colOff>
      <xdr:row>31</xdr:row>
      <xdr:rowOff>160020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579301</xdr:colOff>
      <xdr:row>14</xdr:row>
      <xdr:rowOff>3448</xdr:rowOff>
    </xdr:from>
    <xdr:to>
      <xdr:col>16</xdr:col>
      <xdr:colOff>645254</xdr:colOff>
      <xdr:row>27</xdr:row>
      <xdr:rowOff>114300</xdr:rowOff>
    </xdr:to>
    <xdr:pic>
      <xdr:nvPicPr>
        <xdr:cNvPr id="5" name="Imagen 4" descr="https://lh7-rt.googleusercontent.com/slidesz/AGV_vUc_2DmNr5j7f7ZLk_j3NtRu6MSBZ5JEayFlGgSpauENxUHPw1ZBlgTPUnOXmiWXrWiPBDRKvRnMl5nLhI_L3P3s9Ymm4fiSjDgKWE6zCm1IF6_1GGY9_NrR4E7dHzzetqrqosZcWQ=s2048?key=WXmoJewtVbav5xv4n40Lo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9061" y="2563768"/>
          <a:ext cx="3235873" cy="2488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716280</xdr:colOff>
      <xdr:row>18</xdr:row>
      <xdr:rowOff>121920</xdr:rowOff>
    </xdr:from>
    <xdr:to>
      <xdr:col>16</xdr:col>
      <xdr:colOff>121920</xdr:colOff>
      <xdr:row>30</xdr:row>
      <xdr:rowOff>45720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H3" sqref="H3"/>
    </sheetView>
  </sheetViews>
  <sheetFormatPr baseColWidth="10" defaultRowHeight="14.4" x14ac:dyDescent="0.3"/>
  <sheetData>
    <row r="2" spans="1:8" x14ac:dyDescent="0.3">
      <c r="A2" t="s">
        <v>16</v>
      </c>
      <c r="B2" t="s">
        <v>4</v>
      </c>
      <c r="C2" t="s">
        <v>14</v>
      </c>
      <c r="D2" t="s">
        <v>15</v>
      </c>
      <c r="E2" t="s">
        <v>9</v>
      </c>
      <c r="F2" t="s">
        <v>7</v>
      </c>
      <c r="G2" t="s">
        <v>8</v>
      </c>
      <c r="H2" t="s">
        <v>17</v>
      </c>
    </row>
    <row r="3" spans="1:8" x14ac:dyDescent="0.3">
      <c r="A3">
        <v>0.30737674004177401</v>
      </c>
      <c r="B3">
        <v>-30.203613637933472</v>
      </c>
      <c r="C3">
        <v>196.5131473414865</v>
      </c>
      <c r="D3">
        <v>42.901925116965828</v>
      </c>
      <c r="E3">
        <v>50.179468198630673</v>
      </c>
      <c r="F3">
        <v>225.31933929461306</v>
      </c>
      <c r="G3">
        <v>-17.562589922037233</v>
      </c>
      <c r="H3">
        <v>72.390690997515748</v>
      </c>
    </row>
    <row r="4" spans="1:8" x14ac:dyDescent="0.3">
      <c r="A4">
        <v>0.35946143185270701</v>
      </c>
      <c r="B4">
        <v>-41.550569043322014</v>
      </c>
      <c r="C4">
        <v>180.01689233023097</v>
      </c>
      <c r="D4">
        <v>43.367860541821983</v>
      </c>
      <c r="E4">
        <v>25.233997208545986</v>
      </c>
      <c r="F4">
        <v>239.68401707863777</v>
      </c>
      <c r="G4">
        <v>-10.253907324899501</v>
      </c>
      <c r="H4">
        <v>68.452926315726529</v>
      </c>
    </row>
    <row r="5" spans="1:8" x14ac:dyDescent="0.3">
      <c r="A5">
        <v>0.40901340720840301</v>
      </c>
      <c r="B5">
        <v>-48.84317519036</v>
      </c>
      <c r="C5">
        <v>155.58071789890698</v>
      </c>
      <c r="D5">
        <v>40.685399283556649</v>
      </c>
      <c r="E5">
        <v>1.9404364245403372</v>
      </c>
      <c r="F5">
        <v>232.09102499335631</v>
      </c>
      <c r="G5">
        <v>4.7950204426604728</v>
      </c>
      <c r="H5">
        <v>67.572985174594436</v>
      </c>
    </row>
    <row r="6" spans="1:8" x14ac:dyDescent="0.3">
      <c r="A6">
        <v>0.45666006220320199</v>
      </c>
      <c r="B6">
        <v>-47.064015394618991</v>
      </c>
      <c r="C6">
        <v>129.18427744251301</v>
      </c>
      <c r="D6">
        <v>36.05452346532266</v>
      </c>
      <c r="E6">
        <v>-19.083125516579685</v>
      </c>
      <c r="F6">
        <v>212.23764295931431</v>
      </c>
      <c r="G6">
        <v>25.331818447979003</v>
      </c>
      <c r="H6">
        <v>74.108716444124013</v>
      </c>
    </row>
    <row r="7" spans="1:8" x14ac:dyDescent="0.3">
      <c r="A7">
        <v>0.50281517011510601</v>
      </c>
      <c r="B7">
        <v>-34.461396350140035</v>
      </c>
      <c r="C7">
        <v>103.82565268361896</v>
      </c>
      <c r="D7">
        <v>28.981899218735975</v>
      </c>
      <c r="E7">
        <v>-31.899008536645056</v>
      </c>
      <c r="F7">
        <v>183.46057237610896</v>
      </c>
      <c r="G7">
        <v>51.132248825585009</v>
      </c>
      <c r="H7">
        <v>77.772470128738973</v>
      </c>
    </row>
    <row r="8" spans="1:8" x14ac:dyDescent="0.3">
      <c r="A8">
        <v>0.54776823087510196</v>
      </c>
      <c r="B8">
        <v>-17.691369271249016</v>
      </c>
      <c r="C8">
        <v>81.860459612719978</v>
      </c>
      <c r="D8">
        <v>15.423602290343695</v>
      </c>
      <c r="E8">
        <v>-38.014677142527717</v>
      </c>
      <c r="F8">
        <v>144.06141817306928</v>
      </c>
      <c r="G8">
        <v>75.921236790685441</v>
      </c>
      <c r="H8">
        <v>80.923130312363469</v>
      </c>
    </row>
    <row r="9" spans="1:8" x14ac:dyDescent="0.3">
      <c r="A9">
        <v>0.591730798918089</v>
      </c>
      <c r="B9">
        <v>13.863041172532519</v>
      </c>
      <c r="C9">
        <v>62.016240552177521</v>
      </c>
      <c r="D9">
        <v>-0.76482232598078781</v>
      </c>
      <c r="E9">
        <v>-35.652594571647739</v>
      </c>
      <c r="F9">
        <v>100.91007474332929</v>
      </c>
      <c r="G9">
        <v>96.259666566948226</v>
      </c>
      <c r="H9">
        <v>78.534234020873214</v>
      </c>
    </row>
    <row r="10" spans="1:8" x14ac:dyDescent="0.3">
      <c r="A10">
        <v>0.63486272215060602</v>
      </c>
      <c r="B10">
        <v>49.013384211116488</v>
      </c>
      <c r="C10">
        <v>44.860089089836492</v>
      </c>
      <c r="D10">
        <v>-9.3004994353511279</v>
      </c>
      <c r="E10">
        <v>-20.670081851686348</v>
      </c>
      <c r="F10">
        <v>56.477108419305637</v>
      </c>
      <c r="G10">
        <v>107.9692817440602</v>
      </c>
      <c r="H10">
        <v>74.840070613003206</v>
      </c>
    </row>
    <row r="11" spans="1:8" x14ac:dyDescent="0.3">
      <c r="A11">
        <v>0.677288024537675</v>
      </c>
      <c r="B11">
        <v>94.253951584080482</v>
      </c>
      <c r="C11">
        <v>36.318288388060466</v>
      </c>
      <c r="D11">
        <v>-13.610140403617152</v>
      </c>
      <c r="E11">
        <v>11.893914900736661</v>
      </c>
      <c r="F11">
        <v>16.607564882817712</v>
      </c>
      <c r="G11">
        <v>107.36247028381229</v>
      </c>
      <c r="H11">
        <v>70.260515339566268</v>
      </c>
    </row>
    <row r="12" spans="1:8" x14ac:dyDescent="0.3">
      <c r="A12">
        <v>0.71910503301363704</v>
      </c>
      <c r="B12">
        <v>147.44675781302345</v>
      </c>
      <c r="C12">
        <v>27.698376485922495</v>
      </c>
      <c r="D12">
        <v>-9.3962224420668576</v>
      </c>
      <c r="E12">
        <v>35.158899624724313</v>
      </c>
      <c r="F12">
        <v>-14.08891416698566</v>
      </c>
      <c r="G12">
        <v>95.666641913121225</v>
      </c>
      <c r="H12">
        <v>64.581494649863259</v>
      </c>
    </row>
    <row r="13" spans="1:8" x14ac:dyDescent="0.3">
      <c r="A13">
        <v>0.76039311048250402</v>
      </c>
      <c r="B13">
        <v>203.74401192703448</v>
      </c>
      <c r="C13">
        <v>26.623115802117468</v>
      </c>
      <c r="D13">
        <v>3.0079780100072639</v>
      </c>
      <c r="E13">
        <v>39.57298839747034</v>
      </c>
      <c r="F13">
        <v>-35.931917551755646</v>
      </c>
      <c r="G13">
        <v>78.317098019185778</v>
      </c>
      <c r="H13">
        <v>56.051051377106774</v>
      </c>
    </row>
    <row r="14" spans="1:8" x14ac:dyDescent="0.3">
      <c r="A14">
        <v>0.80121728922788105</v>
      </c>
      <c r="B14">
        <v>262.83935469996794</v>
      </c>
      <c r="C14">
        <v>34.691848730978904</v>
      </c>
      <c r="D14">
        <v>21.257178377564685</v>
      </c>
      <c r="E14">
        <v>36.181828390533326</v>
      </c>
      <c r="F14">
        <v>-44.582103799532661</v>
      </c>
      <c r="G14">
        <v>64.975739272235955</v>
      </c>
      <c r="H14">
        <v>47.182512636897968</v>
      </c>
    </row>
    <row r="15" spans="1:8" x14ac:dyDescent="0.3">
      <c r="A15">
        <v>0.84163155284744795</v>
      </c>
      <c r="B15">
        <v>295.22325329683946</v>
      </c>
      <c r="C15">
        <v>38.402708763614442</v>
      </c>
      <c r="D15">
        <v>50.053859525101188</v>
      </c>
      <c r="E15">
        <v>30.7266213939713</v>
      </c>
      <c r="F15">
        <v>-38.571501668822748</v>
      </c>
      <c r="G15">
        <v>52.924840162072655</v>
      </c>
      <c r="H15">
        <v>33.933169329723682</v>
      </c>
    </row>
    <row r="16" spans="1:8" x14ac:dyDescent="0.3">
      <c r="A16">
        <v>0.881681218694222</v>
      </c>
      <c r="B16">
        <v>306.32471340435802</v>
      </c>
      <c r="C16">
        <v>33.763957663857013</v>
      </c>
      <c r="D16">
        <v>85.113577554437711</v>
      </c>
      <c r="E16">
        <v>26.729922438003314</v>
      </c>
      <c r="F16">
        <v>-20.602924495440675</v>
      </c>
      <c r="G16">
        <v>46.858708755103635</v>
      </c>
      <c r="H16">
        <v>22.780716311715537</v>
      </c>
    </row>
    <row r="17" spans="1:8" x14ac:dyDescent="0.3">
      <c r="A17">
        <v>0.92140470431035604</v>
      </c>
      <c r="B17">
        <v>316.75788621383197</v>
      </c>
      <c r="C17">
        <v>19.235684004616019</v>
      </c>
      <c r="D17">
        <v>131.75620288680204</v>
      </c>
      <c r="E17">
        <v>28.400439244755944</v>
      </c>
      <c r="F17">
        <v>8.5957873128559186</v>
      </c>
      <c r="G17">
        <v>42.806854198132442</v>
      </c>
      <c r="H17">
        <v>12.067463794559444</v>
      </c>
    </row>
    <row r="18" spans="1:8" x14ac:dyDescent="0.3">
      <c r="A18">
        <v>0.96083486145583896</v>
      </c>
      <c r="B18">
        <v>326.44425856805645</v>
      </c>
      <c r="C18">
        <v>5.3433851352104966</v>
      </c>
      <c r="D18">
        <v>182.42601615638449</v>
      </c>
      <c r="E18">
        <v>46.670881202208989</v>
      </c>
      <c r="F18">
        <v>58.92437977413897</v>
      </c>
      <c r="G18">
        <v>44.116109284072195</v>
      </c>
      <c r="H18">
        <v>5.0788973141142151</v>
      </c>
    </row>
    <row r="19" spans="1:8" x14ac:dyDescent="0.3">
      <c r="A19">
        <v>1</v>
      </c>
      <c r="B19">
        <v>335.59730932027395</v>
      </c>
      <c r="C19">
        <v>2.3540609390693135E-6</v>
      </c>
      <c r="D19">
        <v>231.89008297732107</v>
      </c>
      <c r="E19">
        <v>80.842505674522954</v>
      </c>
      <c r="F19">
        <v>122.54471668669999</v>
      </c>
      <c r="G19">
        <v>47.633516890135979</v>
      </c>
      <c r="H19">
        <v>2.3540609390693135E-6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18" sqref="A1:K18"/>
    </sheetView>
  </sheetViews>
  <sheetFormatPr baseColWidth="10" defaultRowHeight="14.4" x14ac:dyDescent="0.3"/>
  <sheetData>
    <row r="1" spans="1:11" x14ac:dyDescent="0.3">
      <c r="A1" t="s">
        <v>0</v>
      </c>
      <c r="E1" t="s">
        <v>1</v>
      </c>
      <c r="I1" t="s">
        <v>2</v>
      </c>
      <c r="K1" t="s">
        <v>3</v>
      </c>
    </row>
    <row r="2" spans="1:11" x14ac:dyDescent="0.3">
      <c r="A2" s="1"/>
      <c r="B2" s="1"/>
      <c r="C2" s="1"/>
      <c r="E2" s="1"/>
      <c r="F2" s="1"/>
      <c r="G2" s="1"/>
    </row>
    <row r="3" spans="1:11" x14ac:dyDescent="0.3">
      <c r="A3" s="1">
        <v>0.25</v>
      </c>
      <c r="B3">
        <v>8.6869739478957904</v>
      </c>
      <c r="C3">
        <v>-995.54567998379298</v>
      </c>
      <c r="E3" s="1">
        <v>0.25</v>
      </c>
      <c r="F3">
        <v>9.4711422845691295</v>
      </c>
      <c r="G3">
        <v>-1081.9756631212799</v>
      </c>
      <c r="I3">
        <f t="shared" ref="I3:I18" si="0">C3-G3</f>
        <v>86.429983137486943</v>
      </c>
      <c r="K3">
        <f t="shared" ref="K3:K18" si="1">MIN(C3,G3)</f>
        <v>-1081.9756631212799</v>
      </c>
    </row>
    <row r="4" spans="1:11" x14ac:dyDescent="0.3">
      <c r="A4" s="1">
        <v>0.3</v>
      </c>
      <c r="B4">
        <v>7.3557114228456904</v>
      </c>
      <c r="C4">
        <v>-827.939639558821</v>
      </c>
      <c r="E4" s="1">
        <v>0.3</v>
      </c>
      <c r="F4">
        <v>8.0122244488977898</v>
      </c>
      <c r="G4">
        <v>-887.05188376244598</v>
      </c>
      <c r="I4">
        <f t="shared" si="0"/>
        <v>59.112244203624982</v>
      </c>
      <c r="K4">
        <f t="shared" si="1"/>
        <v>-887.05188376244598</v>
      </c>
    </row>
    <row r="5" spans="1:11" x14ac:dyDescent="0.3">
      <c r="A5" s="1">
        <v>0.35</v>
      </c>
      <c r="B5">
        <v>6.4074148296593103</v>
      </c>
      <c r="C5">
        <v>-611.10793510909605</v>
      </c>
      <c r="E5" s="1">
        <v>0.35</v>
      </c>
      <c r="F5">
        <v>6.9727454909819597</v>
      </c>
      <c r="G5">
        <v>-642.51857762682005</v>
      </c>
      <c r="I5">
        <f t="shared" si="0"/>
        <v>31.410642517724</v>
      </c>
      <c r="K5">
        <f t="shared" si="1"/>
        <v>-642.51857762682005</v>
      </c>
    </row>
    <row r="6" spans="1:11" x14ac:dyDescent="0.3">
      <c r="A6" s="1">
        <v>0.4</v>
      </c>
      <c r="B6">
        <v>4.2919839679358702</v>
      </c>
      <c r="C6">
        <v>-396.248094927154</v>
      </c>
      <c r="E6" s="1">
        <v>0.4</v>
      </c>
      <c r="F6">
        <v>4.8755511022044002</v>
      </c>
      <c r="G6">
        <v>-402.34334117815303</v>
      </c>
      <c r="I6">
        <f t="shared" si="0"/>
        <v>6.0952462509990255</v>
      </c>
      <c r="K6">
        <f t="shared" si="1"/>
        <v>-402.34334117815303</v>
      </c>
    </row>
    <row r="7" spans="1:11" x14ac:dyDescent="0.3">
      <c r="A7" s="1">
        <v>0.45</v>
      </c>
      <c r="B7">
        <v>1.15531062124248</v>
      </c>
      <c r="C7">
        <v>-294.87617277355298</v>
      </c>
      <c r="E7" s="1">
        <v>0.45</v>
      </c>
      <c r="F7">
        <v>1.24649298597194</v>
      </c>
      <c r="G7">
        <v>-291.62414135730103</v>
      </c>
      <c r="I7">
        <f t="shared" si="0"/>
        <v>-3.2520314162519526</v>
      </c>
      <c r="K7">
        <f t="shared" si="1"/>
        <v>-294.87617277355298</v>
      </c>
    </row>
    <row r="8" spans="1:11" x14ac:dyDescent="0.3">
      <c r="A8" s="1">
        <v>0.5</v>
      </c>
      <c r="B8">
        <v>1.13707414829659</v>
      </c>
      <c r="C8">
        <v>-329.601906017695</v>
      </c>
      <c r="E8" s="1">
        <v>0.5</v>
      </c>
      <c r="F8">
        <v>1.2282565130260501</v>
      </c>
      <c r="G8">
        <v>-319.06720796288101</v>
      </c>
      <c r="I8">
        <f t="shared" si="0"/>
        <v>-10.534698054813987</v>
      </c>
      <c r="K8">
        <f t="shared" si="1"/>
        <v>-329.601906017695</v>
      </c>
    </row>
    <row r="9" spans="1:11" x14ac:dyDescent="0.3">
      <c r="A9" s="1">
        <v>0.55000000000000004</v>
      </c>
      <c r="B9">
        <v>1.1188376753506999</v>
      </c>
      <c r="C9">
        <v>-363.20406900251601</v>
      </c>
      <c r="E9" s="1">
        <v>0.55000000000000004</v>
      </c>
      <c r="F9">
        <v>1.21002004008016</v>
      </c>
      <c r="G9">
        <v>-346.22413428486902</v>
      </c>
      <c r="I9">
        <f t="shared" si="0"/>
        <v>-16.979934717646984</v>
      </c>
      <c r="K9">
        <f t="shared" si="1"/>
        <v>-363.20406900251601</v>
      </c>
    </row>
    <row r="10" spans="1:11" x14ac:dyDescent="0.3">
      <c r="A10" s="1">
        <v>0.6</v>
      </c>
      <c r="B10">
        <v>1.1006012024048</v>
      </c>
      <c r="C10">
        <v>-396.253720689869</v>
      </c>
      <c r="E10" s="1">
        <v>0.6</v>
      </c>
      <c r="F10">
        <v>1.04589178356713</v>
      </c>
      <c r="G10">
        <v>-379.89275501251802</v>
      </c>
      <c r="I10">
        <f t="shared" si="0"/>
        <v>-16.360965677350976</v>
      </c>
      <c r="K10">
        <f t="shared" si="1"/>
        <v>-396.253720689869</v>
      </c>
    </row>
    <row r="11" spans="1:11" x14ac:dyDescent="0.3">
      <c r="A11" s="1">
        <v>0.65</v>
      </c>
      <c r="B11">
        <v>1.08236472945891</v>
      </c>
      <c r="C11">
        <v>-428.63093959424299</v>
      </c>
      <c r="E11" s="1">
        <v>0.65</v>
      </c>
      <c r="F11">
        <v>1.04589178356713</v>
      </c>
      <c r="G11">
        <v>-414.12889426397999</v>
      </c>
      <c r="I11">
        <f t="shared" si="0"/>
        <v>-14.502045330263002</v>
      </c>
      <c r="K11">
        <f t="shared" si="1"/>
        <v>-428.63093959424299</v>
      </c>
    </row>
    <row r="12" spans="1:11" x14ac:dyDescent="0.3">
      <c r="A12" s="1">
        <v>0.7</v>
      </c>
      <c r="B12">
        <v>1.0641282565130199</v>
      </c>
      <c r="C12">
        <v>-460.141512484636</v>
      </c>
      <c r="E12" s="1">
        <v>0.7</v>
      </c>
      <c r="F12">
        <v>1.02765531062124</v>
      </c>
      <c r="G12">
        <v>-449.30057501732603</v>
      </c>
      <c r="I12">
        <f t="shared" si="0"/>
        <v>-10.840937467309971</v>
      </c>
      <c r="K12">
        <f t="shared" si="1"/>
        <v>-460.141512484636</v>
      </c>
    </row>
    <row r="13" spans="1:11" x14ac:dyDescent="0.3">
      <c r="A13" s="1">
        <v>0.75</v>
      </c>
      <c r="B13">
        <v>1.0641282565130199</v>
      </c>
      <c r="C13">
        <v>-489.833864005718</v>
      </c>
      <c r="E13" s="1">
        <v>0.75</v>
      </c>
      <c r="F13">
        <v>1.02765531062124</v>
      </c>
      <c r="G13">
        <v>-485.80072830158298</v>
      </c>
      <c r="I13">
        <f t="shared" si="0"/>
        <v>-4.0331357041350202</v>
      </c>
      <c r="K13">
        <f t="shared" si="1"/>
        <v>-489.833864005718</v>
      </c>
    </row>
    <row r="14" spans="1:11" x14ac:dyDescent="0.3">
      <c r="A14" s="1">
        <v>0.8</v>
      </c>
      <c r="B14">
        <v>1.08236472945891</v>
      </c>
      <c r="C14">
        <v>-518.40329233537898</v>
      </c>
      <c r="E14" s="1">
        <v>0.8</v>
      </c>
      <c r="F14">
        <v>1.02765531062124</v>
      </c>
      <c r="G14">
        <v>-520.86740827409994</v>
      </c>
      <c r="I14">
        <f t="shared" si="0"/>
        <v>2.4641159387209655</v>
      </c>
      <c r="K14">
        <f t="shared" si="1"/>
        <v>-520.86740827409994</v>
      </c>
    </row>
    <row r="15" spans="1:11" x14ac:dyDescent="0.3">
      <c r="A15" s="1">
        <v>0.85</v>
      </c>
      <c r="B15">
        <v>1.08236472945891</v>
      </c>
      <c r="C15">
        <v>-545.80507945790202</v>
      </c>
      <c r="E15" s="1">
        <v>0.85</v>
      </c>
      <c r="F15">
        <v>1.0094188376753499</v>
      </c>
      <c r="G15">
        <v>-556.373235630728</v>
      </c>
      <c r="I15">
        <f t="shared" si="0"/>
        <v>10.568156172825979</v>
      </c>
      <c r="K15">
        <f t="shared" si="1"/>
        <v>-556.373235630728</v>
      </c>
    </row>
    <row r="16" spans="1:11" x14ac:dyDescent="0.3">
      <c r="A16" s="1">
        <v>0.9</v>
      </c>
      <c r="B16">
        <v>1.08236472945891</v>
      </c>
      <c r="C16">
        <v>-572.17346845770601</v>
      </c>
      <c r="E16" s="1">
        <v>0.9</v>
      </c>
      <c r="F16">
        <v>1.0094188376753499</v>
      </c>
      <c r="G16">
        <v>-593.25948434046097</v>
      </c>
      <c r="I16">
        <f t="shared" si="0"/>
        <v>21.086015882754964</v>
      </c>
      <c r="K16">
        <f t="shared" si="1"/>
        <v>-593.25948434046097</v>
      </c>
    </row>
    <row r="17" spans="1:11" x14ac:dyDescent="0.3">
      <c r="A17" s="1">
        <v>0.95</v>
      </c>
      <c r="B17">
        <v>1.1006012024048</v>
      </c>
      <c r="C17">
        <v>-597.68431428446002</v>
      </c>
      <c r="E17" s="1">
        <v>0.95</v>
      </c>
      <c r="F17">
        <v>1.0094188376753499</v>
      </c>
      <c r="G17">
        <v>-629.59353419960905</v>
      </c>
      <c r="I17">
        <f t="shared" si="0"/>
        <v>31.909219915149038</v>
      </c>
      <c r="K17">
        <f t="shared" si="1"/>
        <v>-629.59353419960905</v>
      </c>
    </row>
    <row r="18" spans="1:11" x14ac:dyDescent="0.3">
      <c r="A18" s="1">
        <v>1</v>
      </c>
      <c r="B18">
        <v>1.08236472945891</v>
      </c>
      <c r="C18">
        <v>-621.81695059795402</v>
      </c>
      <c r="E18" s="1">
        <v>1</v>
      </c>
      <c r="F18">
        <v>1.0094188376753499</v>
      </c>
      <c r="G18">
        <v>-664.31116360516103</v>
      </c>
      <c r="I18">
        <f t="shared" si="0"/>
        <v>42.494213007207009</v>
      </c>
      <c r="K18">
        <f t="shared" si="1"/>
        <v>-664.31116360516103</v>
      </c>
    </row>
    <row r="22" spans="1:11" x14ac:dyDescent="0.3">
      <c r="A22" t="s">
        <v>4</v>
      </c>
    </row>
    <row r="23" spans="1:11" x14ac:dyDescent="0.3">
      <c r="A23" t="s">
        <v>10</v>
      </c>
      <c r="B23" t="s">
        <v>11</v>
      </c>
      <c r="C23" t="s">
        <v>12</v>
      </c>
      <c r="D23" t="s">
        <v>13</v>
      </c>
      <c r="E23" t="s">
        <v>5</v>
      </c>
      <c r="G23" t="s">
        <v>6</v>
      </c>
    </row>
    <row r="24" spans="1:11" x14ac:dyDescent="0.3">
      <c r="B24" s="1"/>
    </row>
    <row r="25" spans="1:11" x14ac:dyDescent="0.3">
      <c r="A25">
        <v>0.25</v>
      </c>
      <c r="B25">
        <v>0.35946143185270701</v>
      </c>
      <c r="C25">
        <v>1.0622244488977901</v>
      </c>
      <c r="D25">
        <v>-458.50033572675</v>
      </c>
      <c r="E25">
        <f t="shared" ref="E25:E40" si="2">(K3+$K$18)/2</f>
        <v>-873.14341336322047</v>
      </c>
      <c r="G25">
        <f t="shared" ref="G25:G40" si="3">D25-E25</f>
        <v>414.64307763647048</v>
      </c>
    </row>
    <row r="26" spans="1:11" x14ac:dyDescent="0.3">
      <c r="A26">
        <v>0.3</v>
      </c>
      <c r="B26">
        <v>0.40901340720840301</v>
      </c>
      <c r="C26">
        <v>1.08096192384769</v>
      </c>
      <c r="D26">
        <v>-483.00396812724301</v>
      </c>
      <c r="E26">
        <f t="shared" si="2"/>
        <v>-775.68152368380356</v>
      </c>
      <c r="G26">
        <f t="shared" si="3"/>
        <v>292.67755555656055</v>
      </c>
    </row>
    <row r="27" spans="1:11" x14ac:dyDescent="0.3">
      <c r="A27">
        <v>0.35</v>
      </c>
      <c r="B27">
        <v>0.45666006220320199</v>
      </c>
      <c r="C27">
        <v>1.09969939879759</v>
      </c>
      <c r="D27">
        <v>-497.48148564530499</v>
      </c>
      <c r="E27">
        <f t="shared" si="2"/>
        <v>-653.41487061599059</v>
      </c>
      <c r="G27">
        <f t="shared" si="3"/>
        <v>155.93338497068561</v>
      </c>
    </row>
    <row r="28" spans="1:11" x14ac:dyDescent="0.3">
      <c r="A28">
        <v>0.4</v>
      </c>
      <c r="B28">
        <v>0.50281517011510601</v>
      </c>
      <c r="C28">
        <v>1.0622244488977901</v>
      </c>
      <c r="D28">
        <v>-505.10048972762598</v>
      </c>
      <c r="E28">
        <f t="shared" si="2"/>
        <v>-533.327252391657</v>
      </c>
      <c r="G28">
        <f t="shared" si="3"/>
        <v>28.226762664031014</v>
      </c>
    </row>
    <row r="29" spans="1:11" x14ac:dyDescent="0.3">
      <c r="A29">
        <v>0.45</v>
      </c>
      <c r="B29">
        <v>0.54776823087510196</v>
      </c>
      <c r="C29">
        <v>1.08096192384769</v>
      </c>
      <c r="D29">
        <v>-502.87372377307503</v>
      </c>
      <c r="E29">
        <f t="shared" si="2"/>
        <v>-479.593668189357</v>
      </c>
      <c r="G29">
        <f t="shared" si="3"/>
        <v>-23.280055583718024</v>
      </c>
    </row>
    <row r="30" spans="1:11" x14ac:dyDescent="0.3">
      <c r="A30">
        <v>0.5</v>
      </c>
      <c r="B30">
        <v>0.591730798918089</v>
      </c>
      <c r="C30">
        <v>1.08096192384769</v>
      </c>
      <c r="D30">
        <v>-490.004580287794</v>
      </c>
      <c r="E30">
        <f t="shared" si="2"/>
        <v>-496.95653481142801</v>
      </c>
      <c r="G30">
        <f t="shared" si="3"/>
        <v>6.951954523634015</v>
      </c>
    </row>
    <row r="31" spans="1:11" x14ac:dyDescent="0.3">
      <c r="A31">
        <v>0.55000000000000004</v>
      </c>
      <c r="B31">
        <v>0.63486272215060602</v>
      </c>
      <c r="C31">
        <v>1.0622244488977901</v>
      </c>
      <c r="D31">
        <v>-465.96461818727101</v>
      </c>
      <c r="E31">
        <f t="shared" si="2"/>
        <v>-513.75761630383852</v>
      </c>
      <c r="G31">
        <f t="shared" si="3"/>
        <v>47.792998116567503</v>
      </c>
    </row>
    <row r="32" spans="1:11" x14ac:dyDescent="0.3">
      <c r="A32">
        <v>0.6</v>
      </c>
      <c r="B32">
        <v>0.677288024537675</v>
      </c>
      <c r="C32">
        <v>1.04348697394789</v>
      </c>
      <c r="D32">
        <v>-433.80117656047298</v>
      </c>
      <c r="E32">
        <f t="shared" si="2"/>
        <v>-530.28244214751498</v>
      </c>
      <c r="G32">
        <f t="shared" si="3"/>
        <v>96.481265587042003</v>
      </c>
    </row>
    <row r="33" spans="1:7" x14ac:dyDescent="0.3">
      <c r="A33">
        <v>0.65</v>
      </c>
      <c r="B33">
        <v>0.71910503301363704</v>
      </c>
      <c r="C33">
        <v>1.0622244488977901</v>
      </c>
      <c r="D33">
        <v>-396.36538629557498</v>
      </c>
      <c r="E33">
        <f t="shared" si="2"/>
        <v>-546.47105159970204</v>
      </c>
      <c r="G33">
        <f t="shared" si="3"/>
        <v>150.10566530412706</v>
      </c>
    </row>
    <row r="34" spans="1:7" x14ac:dyDescent="0.3">
      <c r="A34">
        <v>0.7</v>
      </c>
      <c r="B34">
        <v>0.76039311048250402</v>
      </c>
      <c r="C34">
        <v>1.0247494989979899</v>
      </c>
      <c r="D34">
        <v>-354.27035144694702</v>
      </c>
      <c r="E34">
        <f t="shared" si="2"/>
        <v>-562.22633804489851</v>
      </c>
      <c r="G34">
        <f t="shared" si="3"/>
        <v>207.95598659795149</v>
      </c>
    </row>
    <row r="35" spans="1:7" x14ac:dyDescent="0.3">
      <c r="A35">
        <v>0.75</v>
      </c>
      <c r="B35">
        <v>0.80121728922788105</v>
      </c>
      <c r="C35">
        <v>0.91232464929859702</v>
      </c>
      <c r="D35">
        <v>-310.746198322064</v>
      </c>
      <c r="E35">
        <f t="shared" si="2"/>
        <v>-577.07251380543948</v>
      </c>
      <c r="G35">
        <f t="shared" si="3"/>
        <v>266.32631548337548</v>
      </c>
    </row>
    <row r="36" spans="1:7" x14ac:dyDescent="0.3">
      <c r="A36">
        <v>0.8</v>
      </c>
      <c r="B36">
        <v>0.84163155284744795</v>
      </c>
      <c r="C36">
        <v>0.72494989979959901</v>
      </c>
      <c r="D36">
        <v>-295.856726872237</v>
      </c>
      <c r="E36">
        <f t="shared" si="2"/>
        <v>-592.58928593963049</v>
      </c>
      <c r="G36">
        <f t="shared" si="3"/>
        <v>296.73255906739348</v>
      </c>
    </row>
    <row r="37" spans="1:7" x14ac:dyDescent="0.3">
      <c r="A37">
        <v>0.85</v>
      </c>
      <c r="B37">
        <v>0.881681218694222</v>
      </c>
      <c r="C37">
        <v>0.72494989979959901</v>
      </c>
      <c r="D37">
        <v>-305.067636667778</v>
      </c>
      <c r="E37">
        <f t="shared" si="2"/>
        <v>-610.34219961794452</v>
      </c>
      <c r="G37">
        <f t="shared" si="3"/>
        <v>305.27456295016651</v>
      </c>
    </row>
    <row r="38" spans="1:7" x14ac:dyDescent="0.3">
      <c r="A38">
        <v>0.9</v>
      </c>
      <c r="B38">
        <v>0.92140470431035604</v>
      </c>
      <c r="C38">
        <v>0.70621242484969904</v>
      </c>
      <c r="D38">
        <v>-313.29080636625997</v>
      </c>
      <c r="E38">
        <f t="shared" si="2"/>
        <v>-628.78532397281106</v>
      </c>
      <c r="G38">
        <f t="shared" si="3"/>
        <v>315.49451760655109</v>
      </c>
    </row>
    <row r="39" spans="1:7" x14ac:dyDescent="0.3">
      <c r="A39">
        <v>0.95</v>
      </c>
      <c r="B39">
        <v>0.96083486145583896</v>
      </c>
      <c r="C39">
        <v>0.70621242484969904</v>
      </c>
      <c r="D39">
        <v>-323.22640325335499</v>
      </c>
      <c r="E39">
        <f t="shared" si="2"/>
        <v>-646.95234890238498</v>
      </c>
      <c r="G39">
        <f t="shared" si="3"/>
        <v>323.72594564903</v>
      </c>
    </row>
    <row r="40" spans="1:7" x14ac:dyDescent="0.3">
      <c r="A40">
        <v>1</v>
      </c>
      <c r="B40">
        <v>1</v>
      </c>
      <c r="C40">
        <v>0.70621242484969904</v>
      </c>
      <c r="D40">
        <v>-332.71595482371401</v>
      </c>
      <c r="E40">
        <f t="shared" si="2"/>
        <v>-664.31116360516103</v>
      </c>
      <c r="G40">
        <f t="shared" si="3"/>
        <v>331.59520878144701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6" workbookViewId="0">
      <selection activeCell="B44" sqref="B44"/>
    </sheetView>
  </sheetViews>
  <sheetFormatPr baseColWidth="10" defaultRowHeight="14.4" x14ac:dyDescent="0.3"/>
  <sheetData>
    <row r="1" spans="1:11" x14ac:dyDescent="0.3">
      <c r="A1" t="s">
        <v>0</v>
      </c>
      <c r="E1" t="s">
        <v>1</v>
      </c>
      <c r="I1" t="s">
        <v>2</v>
      </c>
      <c r="K1" t="s">
        <v>3</v>
      </c>
    </row>
    <row r="2" spans="1:11" x14ac:dyDescent="0.3">
      <c r="A2" s="1"/>
      <c r="B2" s="1"/>
      <c r="C2" s="1"/>
      <c r="E2" s="1"/>
      <c r="F2" s="1"/>
      <c r="G2" s="1"/>
    </row>
    <row r="3" spans="1:11" x14ac:dyDescent="0.3">
      <c r="A3" s="1">
        <v>0.25</v>
      </c>
      <c r="B3">
        <v>8.6869739478957904</v>
      </c>
      <c r="C3">
        <v>-995.54567998379298</v>
      </c>
      <c r="E3" s="1">
        <v>0.25</v>
      </c>
      <c r="F3">
        <v>9.4711422845691295</v>
      </c>
      <c r="G3">
        <v>-1081.9756631212799</v>
      </c>
      <c r="I3">
        <f t="shared" ref="I3:I18" si="0">C3-G3</f>
        <v>86.429983137486943</v>
      </c>
      <c r="K3">
        <f t="shared" ref="K3:K18" si="1">MIN(C3,G3)</f>
        <v>-1081.9756631212799</v>
      </c>
    </row>
    <row r="4" spans="1:11" x14ac:dyDescent="0.3">
      <c r="A4" s="1">
        <v>0.3</v>
      </c>
      <c r="B4">
        <v>7.3557114228456904</v>
      </c>
      <c r="C4">
        <v>-827.939639558821</v>
      </c>
      <c r="E4" s="1">
        <v>0.3</v>
      </c>
      <c r="F4">
        <v>8.0122244488977898</v>
      </c>
      <c r="G4">
        <v>-887.05188376244598</v>
      </c>
      <c r="I4">
        <f t="shared" si="0"/>
        <v>59.112244203624982</v>
      </c>
      <c r="K4">
        <f t="shared" si="1"/>
        <v>-887.05188376244598</v>
      </c>
    </row>
    <row r="5" spans="1:11" x14ac:dyDescent="0.3">
      <c r="A5" s="1">
        <v>0.35</v>
      </c>
      <c r="B5">
        <v>6.4074148296593103</v>
      </c>
      <c r="C5">
        <v>-611.10793510909605</v>
      </c>
      <c r="E5" s="1">
        <v>0.35</v>
      </c>
      <c r="F5">
        <v>6.9727454909819597</v>
      </c>
      <c r="G5">
        <v>-642.51857762682005</v>
      </c>
      <c r="I5">
        <f t="shared" si="0"/>
        <v>31.410642517724</v>
      </c>
      <c r="K5">
        <f t="shared" si="1"/>
        <v>-642.51857762682005</v>
      </c>
    </row>
    <row r="6" spans="1:11" x14ac:dyDescent="0.3">
      <c r="A6" s="1">
        <v>0.4</v>
      </c>
      <c r="B6">
        <v>4.2919839679358702</v>
      </c>
      <c r="C6">
        <v>-396.248094927154</v>
      </c>
      <c r="E6" s="1">
        <v>0.4</v>
      </c>
      <c r="F6">
        <v>4.8755511022044002</v>
      </c>
      <c r="G6">
        <v>-402.34334117815303</v>
      </c>
      <c r="I6">
        <f t="shared" si="0"/>
        <v>6.0952462509990255</v>
      </c>
      <c r="K6">
        <f t="shared" si="1"/>
        <v>-402.34334117815303</v>
      </c>
    </row>
    <row r="7" spans="1:11" x14ac:dyDescent="0.3">
      <c r="A7" s="1">
        <v>0.45</v>
      </c>
      <c r="B7">
        <v>1.15531062124248</v>
      </c>
      <c r="C7">
        <v>-294.87617277355298</v>
      </c>
      <c r="E7" s="1">
        <v>0.45</v>
      </c>
      <c r="F7">
        <v>1.24649298597194</v>
      </c>
      <c r="G7">
        <v>-291.62414135730103</v>
      </c>
      <c r="I7">
        <f t="shared" si="0"/>
        <v>-3.2520314162519526</v>
      </c>
      <c r="K7">
        <f t="shared" si="1"/>
        <v>-294.87617277355298</v>
      </c>
    </row>
    <row r="8" spans="1:11" x14ac:dyDescent="0.3">
      <c r="A8" s="1">
        <v>0.5</v>
      </c>
      <c r="B8">
        <v>1.13707414829659</v>
      </c>
      <c r="C8">
        <v>-329.601906017695</v>
      </c>
      <c r="E8" s="1">
        <v>0.5</v>
      </c>
      <c r="F8">
        <v>1.2282565130260501</v>
      </c>
      <c r="G8">
        <v>-319.06720796288101</v>
      </c>
      <c r="I8">
        <f t="shared" si="0"/>
        <v>-10.534698054813987</v>
      </c>
      <c r="K8">
        <f t="shared" si="1"/>
        <v>-329.601906017695</v>
      </c>
    </row>
    <row r="9" spans="1:11" x14ac:dyDescent="0.3">
      <c r="A9" s="1">
        <v>0.55000000000000004</v>
      </c>
      <c r="B9">
        <v>1.1188376753506999</v>
      </c>
      <c r="C9">
        <v>-363.20406900251601</v>
      </c>
      <c r="E9" s="1">
        <v>0.55000000000000004</v>
      </c>
      <c r="F9">
        <v>1.21002004008016</v>
      </c>
      <c r="G9">
        <v>-346.22413428486902</v>
      </c>
      <c r="I9">
        <f t="shared" si="0"/>
        <v>-16.979934717646984</v>
      </c>
      <c r="K9">
        <f t="shared" si="1"/>
        <v>-363.20406900251601</v>
      </c>
    </row>
    <row r="10" spans="1:11" x14ac:dyDescent="0.3">
      <c r="A10" s="1">
        <v>0.6</v>
      </c>
      <c r="B10">
        <v>1.1006012024048</v>
      </c>
      <c r="C10">
        <v>-396.253720689869</v>
      </c>
      <c r="E10" s="1">
        <v>0.6</v>
      </c>
      <c r="F10">
        <v>1.04589178356713</v>
      </c>
      <c r="G10">
        <v>-379.89275501251802</v>
      </c>
      <c r="I10">
        <f t="shared" si="0"/>
        <v>-16.360965677350976</v>
      </c>
      <c r="K10">
        <f t="shared" si="1"/>
        <v>-396.253720689869</v>
      </c>
    </row>
    <row r="11" spans="1:11" x14ac:dyDescent="0.3">
      <c r="A11" s="1">
        <v>0.65</v>
      </c>
      <c r="B11">
        <v>1.08236472945891</v>
      </c>
      <c r="C11">
        <v>-428.63093959424299</v>
      </c>
      <c r="E11" s="1">
        <v>0.65</v>
      </c>
      <c r="F11">
        <v>1.04589178356713</v>
      </c>
      <c r="G11">
        <v>-414.12889426397999</v>
      </c>
      <c r="I11">
        <f t="shared" si="0"/>
        <v>-14.502045330263002</v>
      </c>
      <c r="K11">
        <f t="shared" si="1"/>
        <v>-428.63093959424299</v>
      </c>
    </row>
    <row r="12" spans="1:11" x14ac:dyDescent="0.3">
      <c r="A12" s="1">
        <v>0.7</v>
      </c>
      <c r="B12">
        <v>1.0641282565130199</v>
      </c>
      <c r="C12">
        <v>-460.141512484636</v>
      </c>
      <c r="E12" s="1">
        <v>0.7</v>
      </c>
      <c r="F12">
        <v>1.02765531062124</v>
      </c>
      <c r="G12">
        <v>-449.30057501732603</v>
      </c>
      <c r="I12">
        <f t="shared" si="0"/>
        <v>-10.840937467309971</v>
      </c>
      <c r="K12">
        <f t="shared" si="1"/>
        <v>-460.141512484636</v>
      </c>
    </row>
    <row r="13" spans="1:11" x14ac:dyDescent="0.3">
      <c r="A13" s="1">
        <v>0.75</v>
      </c>
      <c r="B13">
        <v>1.0641282565130199</v>
      </c>
      <c r="C13">
        <v>-489.833864005718</v>
      </c>
      <c r="E13" s="1">
        <v>0.75</v>
      </c>
      <c r="F13">
        <v>1.02765531062124</v>
      </c>
      <c r="G13">
        <v>-485.80072830158298</v>
      </c>
      <c r="I13">
        <f t="shared" si="0"/>
        <v>-4.0331357041350202</v>
      </c>
      <c r="K13">
        <f t="shared" si="1"/>
        <v>-489.833864005718</v>
      </c>
    </row>
    <row r="14" spans="1:11" x14ac:dyDescent="0.3">
      <c r="A14" s="1">
        <v>0.8</v>
      </c>
      <c r="B14">
        <v>1.08236472945891</v>
      </c>
      <c r="C14">
        <v>-518.40329233537898</v>
      </c>
      <c r="E14" s="1">
        <v>0.8</v>
      </c>
      <c r="F14">
        <v>1.02765531062124</v>
      </c>
      <c r="G14">
        <v>-520.86740827409994</v>
      </c>
      <c r="I14">
        <f t="shared" si="0"/>
        <v>2.4641159387209655</v>
      </c>
      <c r="K14">
        <f t="shared" si="1"/>
        <v>-520.86740827409994</v>
      </c>
    </row>
    <row r="15" spans="1:11" x14ac:dyDescent="0.3">
      <c r="A15" s="1">
        <v>0.85</v>
      </c>
      <c r="B15">
        <v>1.08236472945891</v>
      </c>
      <c r="C15">
        <v>-545.80507945790202</v>
      </c>
      <c r="E15" s="1">
        <v>0.85</v>
      </c>
      <c r="F15">
        <v>1.0094188376753499</v>
      </c>
      <c r="G15">
        <v>-556.373235630728</v>
      </c>
      <c r="I15">
        <f t="shared" si="0"/>
        <v>10.568156172825979</v>
      </c>
      <c r="K15">
        <f t="shared" si="1"/>
        <v>-556.373235630728</v>
      </c>
    </row>
    <row r="16" spans="1:11" x14ac:dyDescent="0.3">
      <c r="A16" s="1">
        <v>0.9</v>
      </c>
      <c r="B16">
        <v>1.08236472945891</v>
      </c>
      <c r="C16">
        <v>-572.17346845770601</v>
      </c>
      <c r="E16" s="1">
        <v>0.9</v>
      </c>
      <c r="F16">
        <v>1.0094188376753499</v>
      </c>
      <c r="G16">
        <v>-593.25948434046097</v>
      </c>
      <c r="I16">
        <f t="shared" si="0"/>
        <v>21.086015882754964</v>
      </c>
      <c r="K16">
        <f t="shared" si="1"/>
        <v>-593.25948434046097</v>
      </c>
    </row>
    <row r="17" spans="1:11" x14ac:dyDescent="0.3">
      <c r="A17" s="1">
        <v>0.95</v>
      </c>
      <c r="B17">
        <v>1.1006012024048</v>
      </c>
      <c r="C17">
        <v>-597.68431428446002</v>
      </c>
      <c r="E17" s="1">
        <v>0.95</v>
      </c>
      <c r="F17">
        <v>1.0094188376753499</v>
      </c>
      <c r="G17">
        <v>-629.59353419960905</v>
      </c>
      <c r="I17">
        <f t="shared" si="0"/>
        <v>31.909219915149038</v>
      </c>
      <c r="K17">
        <f t="shared" si="1"/>
        <v>-629.59353419960905</v>
      </c>
    </row>
    <row r="18" spans="1:11" x14ac:dyDescent="0.3">
      <c r="A18" s="1">
        <v>1</v>
      </c>
      <c r="B18">
        <v>1.08236472945891</v>
      </c>
      <c r="C18">
        <v>-621.81695059795402</v>
      </c>
      <c r="E18" s="1">
        <v>1</v>
      </c>
      <c r="F18">
        <v>1.0094188376753499</v>
      </c>
      <c r="G18">
        <v>-664.31116360516103</v>
      </c>
      <c r="I18">
        <f t="shared" si="0"/>
        <v>42.494213007207009</v>
      </c>
      <c r="K18">
        <f t="shared" si="1"/>
        <v>-664.31116360516103</v>
      </c>
    </row>
    <row r="22" spans="1:11" x14ac:dyDescent="0.3">
      <c r="A22" t="s">
        <v>7</v>
      </c>
    </row>
    <row r="23" spans="1:11" x14ac:dyDescent="0.3">
      <c r="A23" t="s">
        <v>10</v>
      </c>
      <c r="B23" t="s">
        <v>11</v>
      </c>
      <c r="C23" t="s">
        <v>12</v>
      </c>
      <c r="D23" t="s">
        <v>13</v>
      </c>
      <c r="E23" t="s">
        <v>5</v>
      </c>
      <c r="G23" t="s">
        <v>6</v>
      </c>
    </row>
    <row r="24" spans="1:11" x14ac:dyDescent="0.3">
      <c r="B24" s="1"/>
    </row>
    <row r="25" spans="1:11" x14ac:dyDescent="0.3">
      <c r="A25">
        <v>0.25</v>
      </c>
      <c r="B25" s="1">
        <v>0.35946143185270701</v>
      </c>
      <c r="C25">
        <v>0.60310621242484896</v>
      </c>
      <c r="D25">
        <v>-81.367819818637201</v>
      </c>
      <c r="E25">
        <f t="shared" ref="E25:E40" si="2">(2*K3+$K$18)/3</f>
        <v>-942.75416328257359</v>
      </c>
      <c r="G25">
        <f t="shared" ref="G25:G40" si="3">D25-E25</f>
        <v>861.38634346393633</v>
      </c>
    </row>
    <row r="26" spans="1:11" x14ac:dyDescent="0.3">
      <c r="A26">
        <v>0.3</v>
      </c>
      <c r="B26" s="1">
        <v>0.40901340720840301</v>
      </c>
      <c r="C26">
        <v>0.75621242484969897</v>
      </c>
      <c r="D26">
        <v>-110.33996682966</v>
      </c>
      <c r="E26">
        <f t="shared" si="2"/>
        <v>-812.80497704335096</v>
      </c>
      <c r="G26">
        <f t="shared" si="3"/>
        <v>702.4650102136909</v>
      </c>
    </row>
    <row r="27" spans="1:11" x14ac:dyDescent="0.3">
      <c r="A27">
        <v>0.35</v>
      </c>
      <c r="B27" s="1">
        <v>0.45666006220320199</v>
      </c>
      <c r="C27">
        <v>0.794488977955911</v>
      </c>
      <c r="D27">
        <v>-152.35005500305499</v>
      </c>
      <c r="E27">
        <f t="shared" si="2"/>
        <v>-649.78277295293367</v>
      </c>
      <c r="G27">
        <f t="shared" si="3"/>
        <v>497.43271794987868</v>
      </c>
    </row>
    <row r="28" spans="1:11" x14ac:dyDescent="0.3">
      <c r="A28">
        <v>0.4</v>
      </c>
      <c r="B28" s="1">
        <v>0.50281517011510601</v>
      </c>
      <c r="C28">
        <v>0.87104208416833595</v>
      </c>
      <c r="D28">
        <v>-204.21452535928199</v>
      </c>
      <c r="E28">
        <f t="shared" si="2"/>
        <v>-489.6659486538224</v>
      </c>
      <c r="G28">
        <f t="shared" si="3"/>
        <v>285.4514232945404</v>
      </c>
    </row>
    <row r="29" spans="1:11" x14ac:dyDescent="0.3">
      <c r="A29">
        <v>0.45</v>
      </c>
      <c r="B29" s="1">
        <v>0.54776823087510196</v>
      </c>
      <c r="C29">
        <v>0.94759519038076101</v>
      </c>
      <c r="D29">
        <v>-266.79901076182102</v>
      </c>
      <c r="E29">
        <f t="shared" si="2"/>
        <v>-418.02116971742231</v>
      </c>
      <c r="G29">
        <f t="shared" si="3"/>
        <v>151.22215895560129</v>
      </c>
    </row>
    <row r="30" spans="1:11" x14ac:dyDescent="0.3">
      <c r="A30">
        <v>0.5</v>
      </c>
      <c r="B30" s="1">
        <v>0.591730798918089</v>
      </c>
      <c r="C30">
        <v>0.96673346693386697</v>
      </c>
      <c r="D30">
        <v>-332.73266434238502</v>
      </c>
      <c r="E30">
        <f t="shared" si="2"/>
        <v>-441.17165854685032</v>
      </c>
      <c r="G30">
        <f t="shared" si="3"/>
        <v>108.4389942044653</v>
      </c>
    </row>
    <row r="31" spans="1:11" x14ac:dyDescent="0.3">
      <c r="A31">
        <v>0.55000000000000004</v>
      </c>
      <c r="B31" s="1">
        <v>0.63486272215060602</v>
      </c>
      <c r="C31">
        <v>1.0241482965931801</v>
      </c>
      <c r="D31">
        <v>-401.43033885612198</v>
      </c>
      <c r="E31">
        <f t="shared" si="2"/>
        <v>-463.57310053673103</v>
      </c>
      <c r="G31">
        <f t="shared" si="3"/>
        <v>62.142761680609055</v>
      </c>
    </row>
    <row r="32" spans="1:11" x14ac:dyDescent="0.3">
      <c r="A32">
        <v>0.6</v>
      </c>
      <c r="B32" s="1">
        <v>0.677288024537675</v>
      </c>
      <c r="C32">
        <v>1.0241482965931801</v>
      </c>
      <c r="D32">
        <v>-463.44508823225402</v>
      </c>
      <c r="E32">
        <f t="shared" si="2"/>
        <v>-485.60620166163307</v>
      </c>
      <c r="G32">
        <f t="shared" si="3"/>
        <v>22.161113429379043</v>
      </c>
    </row>
    <row r="33" spans="1:7" x14ac:dyDescent="0.3">
      <c r="A33">
        <v>0.65</v>
      </c>
      <c r="B33" s="1">
        <v>0.71910503301363704</v>
      </c>
      <c r="C33">
        <v>1.06242484969939</v>
      </c>
      <c r="D33">
        <v>-518.33422655216896</v>
      </c>
      <c r="E33">
        <f t="shared" si="2"/>
        <v>-507.19101426454898</v>
      </c>
      <c r="G33">
        <f t="shared" si="3"/>
        <v>-11.143212287619974</v>
      </c>
    </row>
    <row r="34" spans="1:7" x14ac:dyDescent="0.3">
      <c r="A34">
        <v>0.7</v>
      </c>
      <c r="B34" s="1">
        <v>0.76039311048250402</v>
      </c>
      <c r="C34">
        <v>1.0432865731462899</v>
      </c>
      <c r="D34">
        <v>-563.22268596111098</v>
      </c>
      <c r="E34">
        <f t="shared" si="2"/>
        <v>-528.19806285814434</v>
      </c>
      <c r="G34">
        <f t="shared" si="3"/>
        <v>-35.024623102966643</v>
      </c>
    </row>
    <row r="35" spans="1:7" x14ac:dyDescent="0.3">
      <c r="A35">
        <v>0.75</v>
      </c>
      <c r="B35" s="1">
        <v>0.80121728922788105</v>
      </c>
      <c r="C35">
        <v>1.0432865731462899</v>
      </c>
      <c r="D35">
        <v>-596.11156897517299</v>
      </c>
      <c r="E35">
        <f t="shared" si="2"/>
        <v>-547.99296387219908</v>
      </c>
      <c r="G35">
        <f t="shared" si="3"/>
        <v>-48.118605102973902</v>
      </c>
    </row>
    <row r="36" spans="1:7" x14ac:dyDescent="0.3">
      <c r="A36">
        <v>0.8</v>
      </c>
      <c r="B36" s="1">
        <v>0.84163155284744795</v>
      </c>
      <c r="C36">
        <v>1.0432865731462899</v>
      </c>
      <c r="D36">
        <v>-617.07233657849395</v>
      </c>
      <c r="E36">
        <f t="shared" si="2"/>
        <v>-568.68199338445368</v>
      </c>
      <c r="G36">
        <f t="shared" si="3"/>
        <v>-48.39034319404027</v>
      </c>
    </row>
    <row r="37" spans="1:7" x14ac:dyDescent="0.3">
      <c r="A37">
        <v>0.85</v>
      </c>
      <c r="B37" s="1">
        <v>0.881681218694222</v>
      </c>
      <c r="C37">
        <v>1.06242484969939</v>
      </c>
      <c r="D37">
        <v>-624.14883712264805</v>
      </c>
      <c r="E37">
        <f t="shared" si="2"/>
        <v>-592.35254495553897</v>
      </c>
      <c r="G37">
        <f t="shared" si="3"/>
        <v>-31.796292167109073</v>
      </c>
    </row>
    <row r="38" spans="1:7" x14ac:dyDescent="0.3">
      <c r="A38">
        <v>0.9</v>
      </c>
      <c r="B38" s="1">
        <v>0.92140470431035604</v>
      </c>
      <c r="C38">
        <v>1.06242484969939</v>
      </c>
      <c r="D38">
        <v>-609.38838359481201</v>
      </c>
      <c r="E38">
        <f t="shared" si="2"/>
        <v>-616.94337742869436</v>
      </c>
      <c r="G38">
        <f t="shared" si="3"/>
        <v>7.5549938338823495</v>
      </c>
    </row>
    <row r="39" spans="1:7" x14ac:dyDescent="0.3">
      <c r="A39">
        <v>0.95</v>
      </c>
      <c r="B39" s="1">
        <v>0.96083486145583896</v>
      </c>
      <c r="C39">
        <v>1.0241482965931801</v>
      </c>
      <c r="D39">
        <v>-584.39163570721905</v>
      </c>
      <c r="E39">
        <f t="shared" si="2"/>
        <v>-641.16607733479304</v>
      </c>
      <c r="G39">
        <f t="shared" si="3"/>
        <v>56.774441627573992</v>
      </c>
    </row>
    <row r="40" spans="1:7" x14ac:dyDescent="0.3">
      <c r="A40">
        <v>1</v>
      </c>
      <c r="B40" s="1">
        <v>1</v>
      </c>
      <c r="C40">
        <v>0.98587174348697304</v>
      </c>
      <c r="D40">
        <v>-543.00425920606096</v>
      </c>
      <c r="E40">
        <f t="shared" si="2"/>
        <v>-664.31116360516103</v>
      </c>
      <c r="G40">
        <f t="shared" si="3"/>
        <v>121.30690439910006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4" workbookViewId="0">
      <selection activeCell="G24" sqref="G24:G40"/>
    </sheetView>
  </sheetViews>
  <sheetFormatPr baseColWidth="10" defaultRowHeight="14.4" x14ac:dyDescent="0.3"/>
  <sheetData>
    <row r="1" spans="1:11" x14ac:dyDescent="0.3">
      <c r="A1" t="s">
        <v>0</v>
      </c>
      <c r="E1" t="s">
        <v>1</v>
      </c>
      <c r="I1" t="s">
        <v>2</v>
      </c>
      <c r="K1" t="s">
        <v>3</v>
      </c>
    </row>
    <row r="2" spans="1:11" x14ac:dyDescent="0.3">
      <c r="A2">
        <v>0.2</v>
      </c>
      <c r="B2">
        <v>1</v>
      </c>
      <c r="C2">
        <v>-117.81196339784999</v>
      </c>
      <c r="E2">
        <v>0.2</v>
      </c>
      <c r="F2">
        <v>1</v>
      </c>
      <c r="G2">
        <v>-118.184885631103</v>
      </c>
      <c r="I2">
        <f>C2-G2</f>
        <v>0.37292223325300711</v>
      </c>
      <c r="K2">
        <f>MIN(C2,G2)</f>
        <v>-118.184885631103</v>
      </c>
    </row>
    <row r="3" spans="1:11" x14ac:dyDescent="0.3">
      <c r="A3">
        <v>0.25</v>
      </c>
      <c r="B3">
        <v>1</v>
      </c>
      <c r="C3">
        <v>-149.19841467838799</v>
      </c>
      <c r="E3">
        <v>0.25</v>
      </c>
      <c r="F3">
        <v>1</v>
      </c>
      <c r="G3">
        <v>-147.464614687585</v>
      </c>
      <c r="I3">
        <f t="shared" ref="I3:I18" si="0">C3-G3</f>
        <v>-1.7337999908029929</v>
      </c>
      <c r="K3">
        <f t="shared" ref="K3:K18" si="1">MIN(C3,G3)</f>
        <v>-149.19841467838799</v>
      </c>
    </row>
    <row r="4" spans="1:11" x14ac:dyDescent="0.3">
      <c r="A4">
        <v>0.3</v>
      </c>
      <c r="B4">
        <v>1</v>
      </c>
      <c r="C4">
        <v>-180.97442667465199</v>
      </c>
      <c r="E4">
        <v>0.3</v>
      </c>
      <c r="F4">
        <v>1</v>
      </c>
      <c r="G4">
        <v>-179.04559293224301</v>
      </c>
      <c r="I4">
        <f t="shared" si="0"/>
        <v>-1.9288337424089832</v>
      </c>
      <c r="K4">
        <f t="shared" si="1"/>
        <v>-180.97442667465199</v>
      </c>
    </row>
    <row r="5" spans="1:11" x14ac:dyDescent="0.3">
      <c r="A5">
        <v>0.35</v>
      </c>
      <c r="B5">
        <v>1</v>
      </c>
      <c r="C5">
        <v>-214.46060997602601</v>
      </c>
      <c r="E5">
        <v>0.35</v>
      </c>
      <c r="F5">
        <v>1</v>
      </c>
      <c r="G5">
        <v>-210.37686460266099</v>
      </c>
      <c r="I5">
        <f t="shared" si="0"/>
        <v>-4.0837453733650193</v>
      </c>
      <c r="K5">
        <f t="shared" si="1"/>
        <v>-214.46060997602601</v>
      </c>
    </row>
    <row r="6" spans="1:11" x14ac:dyDescent="0.3">
      <c r="A6">
        <v>0.4</v>
      </c>
      <c r="B6">
        <v>1</v>
      </c>
      <c r="C6">
        <v>-249.10981487388599</v>
      </c>
      <c r="E6">
        <v>0.4</v>
      </c>
      <c r="F6">
        <v>1</v>
      </c>
      <c r="G6">
        <v>-241.34364699576</v>
      </c>
      <c r="I6">
        <f t="shared" si="0"/>
        <v>-7.766167878125998</v>
      </c>
      <c r="K6">
        <f t="shared" si="1"/>
        <v>-249.10981487388599</v>
      </c>
    </row>
    <row r="7" spans="1:11" x14ac:dyDescent="0.3">
      <c r="A7">
        <v>0.45</v>
      </c>
      <c r="B7">
        <v>1</v>
      </c>
      <c r="C7">
        <v>-283.87163227896798</v>
      </c>
      <c r="E7">
        <v>0.45</v>
      </c>
      <c r="F7">
        <v>1</v>
      </c>
      <c r="G7">
        <v>-273.49343702991303</v>
      </c>
      <c r="I7">
        <f t="shared" si="0"/>
        <v>-10.378195249054954</v>
      </c>
      <c r="K7">
        <f t="shared" si="1"/>
        <v>-283.87163227896798</v>
      </c>
    </row>
    <row r="8" spans="1:11" x14ac:dyDescent="0.3">
      <c r="A8">
        <v>0.5</v>
      </c>
      <c r="B8">
        <v>1</v>
      </c>
      <c r="C8">
        <v>-318.209078839661</v>
      </c>
      <c r="E8">
        <v>0.5</v>
      </c>
      <c r="F8">
        <v>1</v>
      </c>
      <c r="G8">
        <v>-305.94043271642101</v>
      </c>
      <c r="I8">
        <f t="shared" si="0"/>
        <v>-12.268646123239989</v>
      </c>
      <c r="K8">
        <f t="shared" si="1"/>
        <v>-318.209078839661</v>
      </c>
    </row>
    <row r="9" spans="1:11" x14ac:dyDescent="0.3">
      <c r="A9">
        <v>0.55000000000000004</v>
      </c>
      <c r="B9">
        <v>1</v>
      </c>
      <c r="C9">
        <v>-351.35551939021298</v>
      </c>
      <c r="E9">
        <v>0.55000000000000004</v>
      </c>
      <c r="F9">
        <v>1</v>
      </c>
      <c r="G9">
        <v>-339.92470945065497</v>
      </c>
      <c r="I9">
        <f t="shared" si="0"/>
        <v>-11.430809939558003</v>
      </c>
      <c r="K9">
        <f t="shared" si="1"/>
        <v>-351.35551939021298</v>
      </c>
    </row>
    <row r="10" spans="1:11" x14ac:dyDescent="0.3">
      <c r="A10">
        <v>0.6</v>
      </c>
      <c r="B10">
        <v>1</v>
      </c>
      <c r="C10">
        <v>-383.77829437629703</v>
      </c>
      <c r="E10">
        <v>0.6</v>
      </c>
      <c r="F10">
        <v>1</v>
      </c>
      <c r="G10">
        <v>-374.66077734844401</v>
      </c>
      <c r="I10">
        <f t="shared" si="0"/>
        <v>-9.1175170278530118</v>
      </c>
      <c r="K10">
        <f t="shared" si="1"/>
        <v>-383.77829437629703</v>
      </c>
    </row>
    <row r="11" spans="1:11" x14ac:dyDescent="0.3">
      <c r="A11">
        <v>0.65</v>
      </c>
      <c r="B11">
        <v>1</v>
      </c>
      <c r="C11">
        <v>-415.496638688129</v>
      </c>
      <c r="E11">
        <v>0.65</v>
      </c>
      <c r="F11">
        <v>1</v>
      </c>
      <c r="G11">
        <v>-409.96651676944998</v>
      </c>
      <c r="I11">
        <f t="shared" si="0"/>
        <v>-5.5301219186790149</v>
      </c>
      <c r="K11">
        <f t="shared" si="1"/>
        <v>-415.496638688129</v>
      </c>
    </row>
    <row r="12" spans="1:11" x14ac:dyDescent="0.3">
      <c r="A12">
        <v>0.7</v>
      </c>
      <c r="B12">
        <v>1</v>
      </c>
      <c r="C12">
        <v>-446.51922747425903</v>
      </c>
      <c r="E12">
        <v>0.7</v>
      </c>
      <c r="F12">
        <v>1</v>
      </c>
      <c r="G12">
        <v>-445.85286428851703</v>
      </c>
      <c r="I12">
        <f t="shared" si="0"/>
        <v>-0.66636318574200004</v>
      </c>
      <c r="K12">
        <f t="shared" si="1"/>
        <v>-446.51922747425903</v>
      </c>
    </row>
    <row r="13" spans="1:11" x14ac:dyDescent="0.3">
      <c r="A13">
        <v>0.75</v>
      </c>
      <c r="B13">
        <v>1</v>
      </c>
      <c r="C13">
        <v>-476.86026838354502</v>
      </c>
      <c r="E13">
        <v>0.75</v>
      </c>
      <c r="F13">
        <v>1</v>
      </c>
      <c r="G13">
        <v>-481.89711801997402</v>
      </c>
      <c r="I13">
        <f t="shared" si="0"/>
        <v>5.0368496364289967</v>
      </c>
      <c r="K13">
        <f t="shared" si="1"/>
        <v>-481.89711801997402</v>
      </c>
    </row>
    <row r="14" spans="1:11" x14ac:dyDescent="0.3">
      <c r="A14">
        <v>0.8</v>
      </c>
      <c r="B14">
        <v>1</v>
      </c>
      <c r="C14">
        <v>-506.53296569439402</v>
      </c>
      <c r="E14">
        <v>0.8</v>
      </c>
      <c r="F14">
        <v>1</v>
      </c>
      <c r="G14">
        <v>-518.26723300925903</v>
      </c>
      <c r="I14">
        <f t="shared" si="0"/>
        <v>11.734267314865008</v>
      </c>
      <c r="K14">
        <f t="shared" si="1"/>
        <v>-518.26723300925903</v>
      </c>
    </row>
    <row r="15" spans="1:11" x14ac:dyDescent="0.3">
      <c r="A15">
        <v>0.85</v>
      </c>
      <c r="B15">
        <v>1</v>
      </c>
      <c r="C15">
        <v>-535.54974900531101</v>
      </c>
      <c r="E15">
        <v>0.85</v>
      </c>
      <c r="F15">
        <v>1</v>
      </c>
      <c r="G15">
        <v>-554.76580378586004</v>
      </c>
      <c r="I15">
        <f t="shared" si="0"/>
        <v>19.21605478054903</v>
      </c>
      <c r="K15">
        <f t="shared" si="1"/>
        <v>-554.76580378586004</v>
      </c>
    </row>
    <row r="16" spans="1:11" x14ac:dyDescent="0.3">
      <c r="A16">
        <v>0.9</v>
      </c>
      <c r="B16">
        <v>1</v>
      </c>
      <c r="C16">
        <v>-563.60873784820797</v>
      </c>
      <c r="E16">
        <v>0.9</v>
      </c>
      <c r="F16">
        <v>1</v>
      </c>
      <c r="G16">
        <v>-591.48565703635199</v>
      </c>
      <c r="I16">
        <f t="shared" si="0"/>
        <v>27.876919188144029</v>
      </c>
      <c r="K16">
        <f t="shared" si="1"/>
        <v>-591.48565703635199</v>
      </c>
    </row>
    <row r="17" spans="1:11" x14ac:dyDescent="0.3">
      <c r="A17">
        <v>0.95</v>
      </c>
      <c r="B17">
        <v>1</v>
      </c>
      <c r="C17">
        <v>-591.01207804137596</v>
      </c>
      <c r="E17">
        <v>0.95</v>
      </c>
      <c r="F17">
        <v>1</v>
      </c>
      <c r="G17">
        <v>-628.35339493925699</v>
      </c>
      <c r="I17">
        <f t="shared" si="0"/>
        <v>37.341316897881029</v>
      </c>
      <c r="K17">
        <f t="shared" si="1"/>
        <v>-628.35339493925699</v>
      </c>
    </row>
    <row r="18" spans="1:11" x14ac:dyDescent="0.3">
      <c r="A18">
        <v>1</v>
      </c>
      <c r="B18">
        <v>1</v>
      </c>
      <c r="C18">
        <v>-617.77899784617398</v>
      </c>
      <c r="E18">
        <v>1</v>
      </c>
      <c r="F18">
        <v>1</v>
      </c>
      <c r="G18">
        <v>-665.41251473630996</v>
      </c>
      <c r="I18">
        <f t="shared" si="0"/>
        <v>47.633516890135979</v>
      </c>
      <c r="K18">
        <f t="shared" si="1"/>
        <v>-665.41251473630996</v>
      </c>
    </row>
    <row r="22" spans="1:11" x14ac:dyDescent="0.3">
      <c r="A22" t="s">
        <v>17</v>
      </c>
    </row>
    <row r="23" spans="1:11" x14ac:dyDescent="0.3">
      <c r="A23" t="s">
        <v>10</v>
      </c>
      <c r="B23" t="s">
        <v>11</v>
      </c>
      <c r="C23" t="s">
        <v>12</v>
      </c>
      <c r="D23" t="s">
        <v>13</v>
      </c>
      <c r="E23" t="s">
        <v>5</v>
      </c>
      <c r="G23" t="s">
        <v>6</v>
      </c>
    </row>
    <row r="24" spans="1:11" x14ac:dyDescent="0.3">
      <c r="A24">
        <v>0.2</v>
      </c>
      <c r="B24" s="1">
        <v>0.30737674004177401</v>
      </c>
      <c r="C24">
        <v>0.84848484848484795</v>
      </c>
      <c r="D24">
        <v>-182.601101909889</v>
      </c>
      <c r="E24">
        <f>($K$18+3*K2)/4</f>
        <v>-254.99179290740474</v>
      </c>
      <c r="G24">
        <f>D24-E24</f>
        <v>72.390690997515748</v>
      </c>
    </row>
    <row r="25" spans="1:11" x14ac:dyDescent="0.3">
      <c r="A25">
        <v>0.25</v>
      </c>
      <c r="B25" s="1">
        <v>0.35946143185270701</v>
      </c>
      <c r="C25">
        <v>0.81818181818181801</v>
      </c>
      <c r="D25">
        <v>-209.79901337714199</v>
      </c>
      <c r="E25">
        <f t="shared" ref="E25:E40" si="2">($K$18+3*K3)/4</f>
        <v>-278.25193969286852</v>
      </c>
      <c r="G25">
        <f t="shared" ref="G25:G40" si="3">D25-E25</f>
        <v>68.452926315726529</v>
      </c>
    </row>
    <row r="26" spans="1:11" x14ac:dyDescent="0.3">
      <c r="A26">
        <v>0.3</v>
      </c>
      <c r="B26" s="1">
        <v>0.40901340720840301</v>
      </c>
      <c r="C26">
        <v>0.87676767676767597</v>
      </c>
      <c r="D26">
        <v>-234.51096351547201</v>
      </c>
      <c r="E26">
        <f t="shared" si="2"/>
        <v>-302.08394869006645</v>
      </c>
      <c r="G26">
        <f t="shared" si="3"/>
        <v>67.572985174594436</v>
      </c>
    </row>
    <row r="27" spans="1:11" x14ac:dyDescent="0.3">
      <c r="A27">
        <v>0.35</v>
      </c>
      <c r="B27" s="1">
        <v>0.45666006220320199</v>
      </c>
      <c r="C27">
        <v>0.92727272727272703</v>
      </c>
      <c r="D27">
        <v>-253.089869721973</v>
      </c>
      <c r="E27">
        <f t="shared" si="2"/>
        <v>-327.19858616609702</v>
      </c>
      <c r="G27">
        <f t="shared" si="3"/>
        <v>74.108716444124013</v>
      </c>
    </row>
    <row r="28" spans="1:11" x14ac:dyDescent="0.3">
      <c r="A28">
        <v>0.4</v>
      </c>
      <c r="B28" s="1">
        <v>0.50281517011510601</v>
      </c>
      <c r="C28">
        <v>0.93535353535353505</v>
      </c>
      <c r="D28">
        <v>-275.41301971075302</v>
      </c>
      <c r="E28">
        <f t="shared" si="2"/>
        <v>-353.18548983949199</v>
      </c>
      <c r="G28">
        <f t="shared" si="3"/>
        <v>77.772470128738973</v>
      </c>
    </row>
    <row r="29" spans="1:11" x14ac:dyDescent="0.3">
      <c r="A29">
        <v>0.45</v>
      </c>
      <c r="B29" s="1">
        <v>0.54776823087510196</v>
      </c>
      <c r="C29">
        <v>0.99191919191919098</v>
      </c>
      <c r="D29">
        <v>-298.33372258093999</v>
      </c>
      <c r="E29">
        <f t="shared" si="2"/>
        <v>-379.25685289330346</v>
      </c>
      <c r="G29">
        <f t="shared" si="3"/>
        <v>80.923130312363469</v>
      </c>
    </row>
    <row r="30" spans="1:11" x14ac:dyDescent="0.3">
      <c r="A30">
        <v>0.5</v>
      </c>
      <c r="B30" s="1">
        <v>0.591730798918089</v>
      </c>
      <c r="C30">
        <v>1</v>
      </c>
      <c r="D30">
        <v>-326.47570379295001</v>
      </c>
      <c r="E30">
        <f t="shared" si="2"/>
        <v>-405.00993781382323</v>
      </c>
      <c r="G30">
        <f t="shared" si="3"/>
        <v>78.534234020873214</v>
      </c>
    </row>
    <row r="31" spans="1:11" x14ac:dyDescent="0.3">
      <c r="A31">
        <v>0.55000000000000004</v>
      </c>
      <c r="B31" s="1">
        <v>0.63486272215060602</v>
      </c>
      <c r="C31">
        <v>1</v>
      </c>
      <c r="D31">
        <v>-355.02969761373402</v>
      </c>
      <c r="E31">
        <f t="shared" si="2"/>
        <v>-429.86976822673722</v>
      </c>
      <c r="G31">
        <f t="shared" si="3"/>
        <v>74.840070613003206</v>
      </c>
    </row>
    <row r="32" spans="1:11" x14ac:dyDescent="0.3">
      <c r="A32">
        <v>0.6</v>
      </c>
      <c r="B32" s="1">
        <v>0.677288024537675</v>
      </c>
      <c r="C32">
        <v>1</v>
      </c>
      <c r="D32">
        <v>-383.92633412673399</v>
      </c>
      <c r="E32">
        <f t="shared" si="2"/>
        <v>-454.18684946630026</v>
      </c>
      <c r="G32">
        <f t="shared" si="3"/>
        <v>70.260515339566268</v>
      </c>
    </row>
    <row r="33" spans="1:7" x14ac:dyDescent="0.3">
      <c r="A33">
        <v>0.65</v>
      </c>
      <c r="B33" s="1">
        <v>0.71910503301363704</v>
      </c>
      <c r="C33">
        <v>1</v>
      </c>
      <c r="D33">
        <v>-413.39411305031098</v>
      </c>
      <c r="E33">
        <f t="shared" si="2"/>
        <v>-477.97560770017424</v>
      </c>
      <c r="G33">
        <f t="shared" si="3"/>
        <v>64.581494649863259</v>
      </c>
    </row>
    <row r="34" spans="1:7" x14ac:dyDescent="0.3">
      <c r="A34">
        <v>0.7</v>
      </c>
      <c r="B34" s="1">
        <v>0.76039311048250402</v>
      </c>
      <c r="C34">
        <v>1</v>
      </c>
      <c r="D34">
        <v>-445.191497912665</v>
      </c>
      <c r="E34">
        <f t="shared" si="2"/>
        <v>-501.24254928977177</v>
      </c>
      <c r="G34">
        <f t="shared" si="3"/>
        <v>56.051051377106774</v>
      </c>
    </row>
    <row r="35" spans="1:7" x14ac:dyDescent="0.3">
      <c r="A35">
        <v>0.75</v>
      </c>
      <c r="B35" s="1">
        <v>0.80121728922788105</v>
      </c>
      <c r="C35">
        <v>1</v>
      </c>
      <c r="D35">
        <v>-480.59345456215999</v>
      </c>
      <c r="E35">
        <f t="shared" si="2"/>
        <v>-527.77596719905796</v>
      </c>
      <c r="G35">
        <f t="shared" si="3"/>
        <v>47.182512636897968</v>
      </c>
    </row>
    <row r="36" spans="1:7" x14ac:dyDescent="0.3">
      <c r="A36">
        <v>0.8</v>
      </c>
      <c r="B36" s="1">
        <v>0.84163155284744795</v>
      </c>
      <c r="C36">
        <v>0.99595959595959505</v>
      </c>
      <c r="D36">
        <v>-521.12038411129799</v>
      </c>
      <c r="E36">
        <f t="shared" si="2"/>
        <v>-555.05355344102168</v>
      </c>
      <c r="G36">
        <f t="shared" si="3"/>
        <v>33.933169329723682</v>
      </c>
    </row>
    <row r="37" spans="1:7" x14ac:dyDescent="0.3">
      <c r="A37">
        <v>0.85</v>
      </c>
      <c r="B37" s="1">
        <v>0.881681218694222</v>
      </c>
      <c r="C37">
        <v>1</v>
      </c>
      <c r="D37">
        <v>-559.64676521175704</v>
      </c>
      <c r="E37">
        <f t="shared" si="2"/>
        <v>-582.42748152347258</v>
      </c>
      <c r="G37">
        <f t="shared" si="3"/>
        <v>22.780716311715537</v>
      </c>
    </row>
    <row r="38" spans="1:7" x14ac:dyDescent="0.3">
      <c r="A38">
        <v>0.9</v>
      </c>
      <c r="B38" s="1">
        <v>0.92140470431035604</v>
      </c>
      <c r="C38">
        <v>0.98585858585858499</v>
      </c>
      <c r="D38">
        <v>-597.89990766678204</v>
      </c>
      <c r="E38">
        <f t="shared" si="2"/>
        <v>-609.96737146134149</v>
      </c>
      <c r="G38">
        <f t="shared" si="3"/>
        <v>12.067463794559444</v>
      </c>
    </row>
    <row r="39" spans="1:7" x14ac:dyDescent="0.3">
      <c r="A39">
        <v>0.95</v>
      </c>
      <c r="B39" s="1">
        <v>0.96083486145583896</v>
      </c>
      <c r="C39">
        <v>0.97777777777777697</v>
      </c>
      <c r="D39">
        <v>-632.53927757440601</v>
      </c>
      <c r="E39">
        <f t="shared" si="2"/>
        <v>-637.61817488852023</v>
      </c>
      <c r="G39">
        <f t="shared" si="3"/>
        <v>5.0788973141142151</v>
      </c>
    </row>
    <row r="40" spans="1:7" x14ac:dyDescent="0.3">
      <c r="A40">
        <v>1</v>
      </c>
      <c r="B40" s="1">
        <v>1</v>
      </c>
      <c r="C40">
        <v>1</v>
      </c>
      <c r="D40" s="1">
        <v>-665.41251238224902</v>
      </c>
      <c r="E40">
        <f t="shared" si="2"/>
        <v>-665.41251473630996</v>
      </c>
      <c r="G40">
        <f t="shared" si="3"/>
        <v>2.3540609390693135E-6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4" workbookViewId="0">
      <selection activeCell="G25" sqref="G25:G41"/>
    </sheetView>
  </sheetViews>
  <sheetFormatPr baseColWidth="10" defaultRowHeight="14.4" x14ac:dyDescent="0.3"/>
  <sheetData>
    <row r="1" spans="1:11" x14ac:dyDescent="0.3">
      <c r="A1" t="s">
        <v>0</v>
      </c>
      <c r="E1" t="s">
        <v>1</v>
      </c>
      <c r="I1" t="s">
        <v>2</v>
      </c>
      <c r="K1" t="s">
        <v>3</v>
      </c>
    </row>
    <row r="2" spans="1:11" x14ac:dyDescent="0.3">
      <c r="A2">
        <v>0.2</v>
      </c>
      <c r="B2">
        <v>1</v>
      </c>
      <c r="C2">
        <v>-117.81196339784999</v>
      </c>
      <c r="E2">
        <v>0.2</v>
      </c>
      <c r="F2">
        <v>1</v>
      </c>
      <c r="G2">
        <v>-118.184885631103</v>
      </c>
      <c r="I2">
        <f>C2-G2</f>
        <v>0.37292223325300711</v>
      </c>
      <c r="K2">
        <f>MIN(C2,G2)</f>
        <v>-118.184885631103</v>
      </c>
    </row>
    <row r="3" spans="1:11" x14ac:dyDescent="0.3">
      <c r="A3">
        <v>0.25</v>
      </c>
      <c r="B3">
        <v>1</v>
      </c>
      <c r="C3">
        <v>-149.19841467838799</v>
      </c>
      <c r="E3">
        <v>0.25</v>
      </c>
      <c r="F3">
        <v>1</v>
      </c>
      <c r="G3">
        <v>-147.464614687585</v>
      </c>
      <c r="I3">
        <f t="shared" ref="I3:I18" si="0">C3-G3</f>
        <v>-1.7337999908029929</v>
      </c>
      <c r="K3">
        <f t="shared" ref="K3:K18" si="1">MIN(C3,G3)</f>
        <v>-149.19841467838799</v>
      </c>
    </row>
    <row r="4" spans="1:11" x14ac:dyDescent="0.3">
      <c r="A4">
        <v>0.3</v>
      </c>
      <c r="B4">
        <v>1</v>
      </c>
      <c r="C4">
        <v>-180.97442667465199</v>
      </c>
      <c r="E4">
        <v>0.3</v>
      </c>
      <c r="F4">
        <v>1</v>
      </c>
      <c r="G4">
        <v>-179.04559293224301</v>
      </c>
      <c r="I4">
        <f t="shared" si="0"/>
        <v>-1.9288337424089832</v>
      </c>
      <c r="K4">
        <f t="shared" si="1"/>
        <v>-180.97442667465199</v>
      </c>
    </row>
    <row r="5" spans="1:11" x14ac:dyDescent="0.3">
      <c r="A5">
        <v>0.35</v>
      </c>
      <c r="B5">
        <v>1</v>
      </c>
      <c r="C5">
        <v>-214.46060997602601</v>
      </c>
      <c r="E5">
        <v>0.35</v>
      </c>
      <c r="F5">
        <v>1</v>
      </c>
      <c r="G5">
        <v>-210.37686460266099</v>
      </c>
      <c r="I5">
        <f t="shared" si="0"/>
        <v>-4.0837453733650193</v>
      </c>
      <c r="K5">
        <f t="shared" si="1"/>
        <v>-214.46060997602601</v>
      </c>
    </row>
    <row r="6" spans="1:11" x14ac:dyDescent="0.3">
      <c r="A6">
        <v>0.4</v>
      </c>
      <c r="B6">
        <v>1</v>
      </c>
      <c r="C6">
        <v>-249.10981487388599</v>
      </c>
      <c r="E6">
        <v>0.4</v>
      </c>
      <c r="F6">
        <v>1</v>
      </c>
      <c r="G6">
        <v>-241.34364699576</v>
      </c>
      <c r="I6">
        <f t="shared" si="0"/>
        <v>-7.766167878125998</v>
      </c>
      <c r="K6">
        <f t="shared" si="1"/>
        <v>-249.10981487388599</v>
      </c>
    </row>
    <row r="7" spans="1:11" x14ac:dyDescent="0.3">
      <c r="A7">
        <v>0.45</v>
      </c>
      <c r="B7">
        <v>1</v>
      </c>
      <c r="C7">
        <v>-283.87163227896798</v>
      </c>
      <c r="E7">
        <v>0.45</v>
      </c>
      <c r="F7">
        <v>1</v>
      </c>
      <c r="G7">
        <v>-273.49343702991303</v>
      </c>
      <c r="I7">
        <f t="shared" si="0"/>
        <v>-10.378195249054954</v>
      </c>
      <c r="K7">
        <f t="shared" si="1"/>
        <v>-283.87163227896798</v>
      </c>
    </row>
    <row r="8" spans="1:11" x14ac:dyDescent="0.3">
      <c r="A8">
        <v>0.5</v>
      </c>
      <c r="B8">
        <v>1</v>
      </c>
      <c r="C8">
        <v>-318.209078839661</v>
      </c>
      <c r="E8">
        <v>0.5</v>
      </c>
      <c r="F8">
        <v>1</v>
      </c>
      <c r="G8">
        <v>-305.94043271642101</v>
      </c>
      <c r="I8">
        <f t="shared" si="0"/>
        <v>-12.268646123239989</v>
      </c>
      <c r="K8">
        <f t="shared" si="1"/>
        <v>-318.209078839661</v>
      </c>
    </row>
    <row r="9" spans="1:11" x14ac:dyDescent="0.3">
      <c r="A9">
        <v>0.55000000000000004</v>
      </c>
      <c r="B9">
        <v>1</v>
      </c>
      <c r="C9">
        <v>-351.35551939021298</v>
      </c>
      <c r="E9">
        <v>0.55000000000000004</v>
      </c>
      <c r="F9">
        <v>1</v>
      </c>
      <c r="G9">
        <v>-339.92470945065497</v>
      </c>
      <c r="I9">
        <f t="shared" si="0"/>
        <v>-11.430809939558003</v>
      </c>
      <c r="K9">
        <f t="shared" si="1"/>
        <v>-351.35551939021298</v>
      </c>
    </row>
    <row r="10" spans="1:11" x14ac:dyDescent="0.3">
      <c r="A10">
        <v>0.6</v>
      </c>
      <c r="B10">
        <v>1</v>
      </c>
      <c r="C10">
        <v>-383.77829437629703</v>
      </c>
      <c r="E10">
        <v>0.6</v>
      </c>
      <c r="F10">
        <v>1</v>
      </c>
      <c r="G10">
        <v>-374.66077734844401</v>
      </c>
      <c r="I10">
        <f t="shared" si="0"/>
        <v>-9.1175170278530118</v>
      </c>
      <c r="K10">
        <f t="shared" si="1"/>
        <v>-383.77829437629703</v>
      </c>
    </row>
    <row r="11" spans="1:11" x14ac:dyDescent="0.3">
      <c r="A11">
        <v>0.65</v>
      </c>
      <c r="B11">
        <v>1</v>
      </c>
      <c r="C11">
        <v>-415.496638688129</v>
      </c>
      <c r="E11">
        <v>0.65</v>
      </c>
      <c r="F11">
        <v>1</v>
      </c>
      <c r="G11">
        <v>-409.96651676944998</v>
      </c>
      <c r="I11">
        <f t="shared" si="0"/>
        <v>-5.5301219186790149</v>
      </c>
      <c r="K11">
        <f t="shared" si="1"/>
        <v>-415.496638688129</v>
      </c>
    </row>
    <row r="12" spans="1:11" x14ac:dyDescent="0.3">
      <c r="A12">
        <v>0.7</v>
      </c>
      <c r="B12">
        <v>1</v>
      </c>
      <c r="C12">
        <v>-446.51922747425903</v>
      </c>
      <c r="E12">
        <v>0.7</v>
      </c>
      <c r="F12">
        <v>1</v>
      </c>
      <c r="G12">
        <v>-445.85286428851703</v>
      </c>
      <c r="I12">
        <f t="shared" si="0"/>
        <v>-0.66636318574200004</v>
      </c>
      <c r="K12">
        <f t="shared" si="1"/>
        <v>-446.51922747425903</v>
      </c>
    </row>
    <row r="13" spans="1:11" x14ac:dyDescent="0.3">
      <c r="A13">
        <v>0.75</v>
      </c>
      <c r="B13">
        <v>1</v>
      </c>
      <c r="C13">
        <v>-476.86026838354502</v>
      </c>
      <c r="E13">
        <v>0.75</v>
      </c>
      <c r="F13">
        <v>1</v>
      </c>
      <c r="G13">
        <v>-481.89711801997402</v>
      </c>
      <c r="I13">
        <f t="shared" si="0"/>
        <v>5.0368496364289967</v>
      </c>
      <c r="K13">
        <f t="shared" si="1"/>
        <v>-481.89711801997402</v>
      </c>
    </row>
    <row r="14" spans="1:11" x14ac:dyDescent="0.3">
      <c r="A14">
        <v>0.8</v>
      </c>
      <c r="B14">
        <v>1</v>
      </c>
      <c r="C14">
        <v>-506.53296569439402</v>
      </c>
      <c r="E14">
        <v>0.8</v>
      </c>
      <c r="F14">
        <v>1</v>
      </c>
      <c r="G14">
        <v>-518.26723300925903</v>
      </c>
      <c r="I14">
        <f t="shared" si="0"/>
        <v>11.734267314865008</v>
      </c>
      <c r="K14">
        <f t="shared" si="1"/>
        <v>-518.26723300925903</v>
      </c>
    </row>
    <row r="15" spans="1:11" x14ac:dyDescent="0.3">
      <c r="A15">
        <v>0.85</v>
      </c>
      <c r="B15">
        <v>1</v>
      </c>
      <c r="C15">
        <v>-535.54974900531101</v>
      </c>
      <c r="E15">
        <v>0.85</v>
      </c>
      <c r="F15">
        <v>1</v>
      </c>
      <c r="G15">
        <v>-554.76580378586004</v>
      </c>
      <c r="I15">
        <f t="shared" si="0"/>
        <v>19.21605478054903</v>
      </c>
      <c r="K15">
        <f t="shared" si="1"/>
        <v>-554.76580378586004</v>
      </c>
    </row>
    <row r="16" spans="1:11" x14ac:dyDescent="0.3">
      <c r="A16">
        <v>0.9</v>
      </c>
      <c r="B16">
        <v>1</v>
      </c>
      <c r="C16">
        <v>-563.60873784820797</v>
      </c>
      <c r="E16">
        <v>0.9</v>
      </c>
      <c r="F16">
        <v>1</v>
      </c>
      <c r="G16">
        <v>-591.48565703635199</v>
      </c>
      <c r="I16">
        <f t="shared" si="0"/>
        <v>27.876919188144029</v>
      </c>
      <c r="K16">
        <f t="shared" si="1"/>
        <v>-591.48565703635199</v>
      </c>
    </row>
    <row r="17" spans="1:11" x14ac:dyDescent="0.3">
      <c r="A17">
        <v>0.95</v>
      </c>
      <c r="B17">
        <v>1</v>
      </c>
      <c r="C17">
        <v>-591.01207804137596</v>
      </c>
      <c r="E17">
        <v>0.95</v>
      </c>
      <c r="F17">
        <v>1</v>
      </c>
      <c r="G17">
        <v>-628.35339493925699</v>
      </c>
      <c r="I17">
        <f t="shared" si="0"/>
        <v>37.341316897881029</v>
      </c>
      <c r="K17">
        <f t="shared" si="1"/>
        <v>-628.35339493925699</v>
      </c>
    </row>
    <row r="18" spans="1:11" x14ac:dyDescent="0.3">
      <c r="A18">
        <v>1</v>
      </c>
      <c r="B18">
        <v>1</v>
      </c>
      <c r="C18">
        <v>-617.77899784617398</v>
      </c>
      <c r="E18">
        <v>1</v>
      </c>
      <c r="F18">
        <v>1</v>
      </c>
      <c r="G18">
        <v>-665.41251473630996</v>
      </c>
      <c r="I18">
        <f t="shared" si="0"/>
        <v>47.633516890135979</v>
      </c>
      <c r="K18">
        <f t="shared" si="1"/>
        <v>-665.41251473630996</v>
      </c>
    </row>
    <row r="23" spans="1:11" x14ac:dyDescent="0.3">
      <c r="A23" t="s">
        <v>4</v>
      </c>
    </row>
    <row r="24" spans="1:11" x14ac:dyDescent="0.3">
      <c r="A24" t="s">
        <v>10</v>
      </c>
      <c r="B24" t="s">
        <v>11</v>
      </c>
      <c r="C24" t="s">
        <v>12</v>
      </c>
      <c r="D24" t="s">
        <v>13</v>
      </c>
      <c r="E24" t="s">
        <v>5</v>
      </c>
      <c r="G24" t="s">
        <v>6</v>
      </c>
    </row>
    <row r="25" spans="1:11" x14ac:dyDescent="0.3">
      <c r="A25" s="1">
        <v>0.2</v>
      </c>
      <c r="B25" s="1">
        <v>0.30737674004177401</v>
      </c>
      <c r="C25">
        <v>1</v>
      </c>
      <c r="D25" s="1">
        <v>-422.00231382163997</v>
      </c>
      <c r="E25">
        <f t="shared" ref="E25:E41" si="2">(K2+$K$18)/2</f>
        <v>-391.7987001837065</v>
      </c>
      <c r="G25">
        <f t="shared" ref="G25:G41" si="3">D25-E25</f>
        <v>-30.203613637933472</v>
      </c>
    </row>
    <row r="26" spans="1:11" x14ac:dyDescent="0.3">
      <c r="A26" s="1">
        <v>0.25</v>
      </c>
      <c r="B26" s="1">
        <v>0.35946143185270701</v>
      </c>
      <c r="C26">
        <v>1</v>
      </c>
      <c r="D26" s="1">
        <v>-448.85603375067097</v>
      </c>
      <c r="E26">
        <f t="shared" si="2"/>
        <v>-407.30546470734896</v>
      </c>
      <c r="G26">
        <f t="shared" si="3"/>
        <v>-41.550569043322014</v>
      </c>
    </row>
    <row r="27" spans="1:11" x14ac:dyDescent="0.3">
      <c r="A27" s="1">
        <v>0.3</v>
      </c>
      <c r="B27" s="1">
        <v>0.40901340720840301</v>
      </c>
      <c r="C27">
        <v>1</v>
      </c>
      <c r="D27" s="1">
        <v>-472.03664589584099</v>
      </c>
      <c r="E27">
        <f t="shared" si="2"/>
        <v>-423.19347070548099</v>
      </c>
      <c r="G27">
        <f t="shared" si="3"/>
        <v>-48.84317519036</v>
      </c>
    </row>
    <row r="28" spans="1:11" x14ac:dyDescent="0.3">
      <c r="A28" s="1">
        <v>0.35</v>
      </c>
      <c r="B28" s="1">
        <v>0.45666006220320199</v>
      </c>
      <c r="C28">
        <v>1</v>
      </c>
      <c r="D28" s="1">
        <v>-487.00057775078699</v>
      </c>
      <c r="E28">
        <f t="shared" si="2"/>
        <v>-439.936562356168</v>
      </c>
      <c r="G28">
        <f t="shared" si="3"/>
        <v>-47.064015394618991</v>
      </c>
    </row>
    <row r="29" spans="1:11" x14ac:dyDescent="0.3">
      <c r="A29" s="1">
        <v>0.4</v>
      </c>
      <c r="B29" s="1">
        <v>0.50281517011510601</v>
      </c>
      <c r="C29">
        <v>1</v>
      </c>
      <c r="D29" s="1">
        <v>-491.722561155238</v>
      </c>
      <c r="E29">
        <f t="shared" si="2"/>
        <v>-457.26116480509796</v>
      </c>
      <c r="G29">
        <f t="shared" si="3"/>
        <v>-34.461396350140035</v>
      </c>
    </row>
    <row r="30" spans="1:11" x14ac:dyDescent="0.3">
      <c r="A30" s="1">
        <v>0.45</v>
      </c>
      <c r="B30" s="1">
        <v>0.54776823087510196</v>
      </c>
      <c r="C30">
        <v>1</v>
      </c>
      <c r="D30" s="1">
        <v>-492.33344277888801</v>
      </c>
      <c r="E30">
        <f t="shared" si="2"/>
        <v>-474.642073507639</v>
      </c>
      <c r="G30">
        <f t="shared" si="3"/>
        <v>-17.691369271249016</v>
      </c>
    </row>
    <row r="31" spans="1:11" x14ac:dyDescent="0.3">
      <c r="A31" s="1">
        <v>0.5</v>
      </c>
      <c r="B31" s="1">
        <v>0.591730798918089</v>
      </c>
      <c r="C31">
        <v>1</v>
      </c>
      <c r="D31" s="1">
        <v>-477.94775561545299</v>
      </c>
      <c r="E31">
        <f t="shared" si="2"/>
        <v>-491.81079678798551</v>
      </c>
      <c r="G31">
        <f t="shared" si="3"/>
        <v>13.863041172532519</v>
      </c>
    </row>
    <row r="32" spans="1:11" x14ac:dyDescent="0.3">
      <c r="A32" s="1">
        <v>0.55000000000000004</v>
      </c>
      <c r="B32" s="1">
        <v>0.63486272215060602</v>
      </c>
      <c r="C32">
        <v>1</v>
      </c>
      <c r="D32" s="1">
        <v>-459.37063285214498</v>
      </c>
      <c r="E32">
        <f t="shared" si="2"/>
        <v>-508.38401706326147</v>
      </c>
      <c r="G32">
        <f t="shared" si="3"/>
        <v>49.013384211116488</v>
      </c>
    </row>
    <row r="33" spans="1:7" x14ac:dyDescent="0.3">
      <c r="A33" s="1">
        <v>0.6</v>
      </c>
      <c r="B33" s="1">
        <v>0.677288024537675</v>
      </c>
      <c r="C33">
        <v>1</v>
      </c>
      <c r="D33" s="1">
        <v>-430.34145297222301</v>
      </c>
      <c r="E33">
        <f t="shared" si="2"/>
        <v>-524.59540455630349</v>
      </c>
      <c r="G33">
        <f t="shared" si="3"/>
        <v>94.253951584080482</v>
      </c>
    </row>
    <row r="34" spans="1:7" x14ac:dyDescent="0.3">
      <c r="A34" s="1">
        <v>0.65</v>
      </c>
      <c r="B34" s="1">
        <v>0.71910503301363704</v>
      </c>
      <c r="C34">
        <v>1</v>
      </c>
      <c r="D34" s="1">
        <v>-393.00781889919602</v>
      </c>
      <c r="E34">
        <f t="shared" si="2"/>
        <v>-540.45457671221948</v>
      </c>
      <c r="G34">
        <f t="shared" si="3"/>
        <v>147.44675781302345</v>
      </c>
    </row>
    <row r="35" spans="1:7" x14ac:dyDescent="0.3">
      <c r="A35" s="1">
        <v>0.7</v>
      </c>
      <c r="B35" s="1">
        <v>0.76039311048250402</v>
      </c>
      <c r="C35">
        <v>1</v>
      </c>
      <c r="D35" s="1">
        <v>-352.22185917824999</v>
      </c>
      <c r="E35">
        <f t="shared" si="2"/>
        <v>-555.96587110528446</v>
      </c>
      <c r="G35">
        <f t="shared" si="3"/>
        <v>203.74401192703448</v>
      </c>
    </row>
    <row r="36" spans="1:7" x14ac:dyDescent="0.3">
      <c r="A36" s="1">
        <v>0.75</v>
      </c>
      <c r="B36" s="1">
        <v>0.80121728922788105</v>
      </c>
      <c r="C36">
        <v>0.91111111111111098</v>
      </c>
      <c r="D36" s="1">
        <v>-310.81546167817402</v>
      </c>
      <c r="E36">
        <f t="shared" si="2"/>
        <v>-573.65481637814196</v>
      </c>
      <c r="G36">
        <f t="shared" si="3"/>
        <v>262.83935469996794</v>
      </c>
    </row>
    <row r="37" spans="1:7" x14ac:dyDescent="0.3">
      <c r="A37" s="1">
        <v>0.8</v>
      </c>
      <c r="B37" s="1">
        <v>0.84163155284744795</v>
      </c>
      <c r="C37">
        <v>0.73333333333333295</v>
      </c>
      <c r="D37" s="1">
        <v>-296.61662057594498</v>
      </c>
      <c r="E37">
        <f t="shared" si="2"/>
        <v>-591.83987387278444</v>
      </c>
      <c r="G37">
        <f t="shared" si="3"/>
        <v>295.22325329683946</v>
      </c>
    </row>
    <row r="38" spans="1:7" x14ac:dyDescent="0.3">
      <c r="A38" s="1">
        <v>0.85</v>
      </c>
      <c r="B38" s="1">
        <v>0.881681218694222</v>
      </c>
      <c r="C38">
        <v>0.73333333333333295</v>
      </c>
      <c r="D38" s="1">
        <v>-303.76444585672698</v>
      </c>
      <c r="E38">
        <f t="shared" si="2"/>
        <v>-610.089159261085</v>
      </c>
      <c r="G38">
        <f t="shared" si="3"/>
        <v>306.32471340435802</v>
      </c>
    </row>
    <row r="39" spans="1:7" x14ac:dyDescent="0.3">
      <c r="A39" s="1">
        <v>0.9</v>
      </c>
      <c r="B39" s="1">
        <v>0.92140470431035604</v>
      </c>
      <c r="C39">
        <v>0.73333333333333295</v>
      </c>
      <c r="D39" s="1">
        <v>-311.69119967249901</v>
      </c>
      <c r="E39">
        <f t="shared" si="2"/>
        <v>-628.44908588633098</v>
      </c>
      <c r="G39">
        <f t="shared" si="3"/>
        <v>316.75788621383197</v>
      </c>
    </row>
    <row r="40" spans="1:7" x14ac:dyDescent="0.3">
      <c r="A40" s="1">
        <v>0.95</v>
      </c>
      <c r="B40" s="1">
        <v>0.96083486145583896</v>
      </c>
      <c r="C40">
        <v>0.688888888888888</v>
      </c>
      <c r="D40" s="1">
        <v>-320.43869626972702</v>
      </c>
      <c r="E40">
        <f t="shared" si="2"/>
        <v>-646.88295483778347</v>
      </c>
      <c r="G40">
        <f t="shared" si="3"/>
        <v>326.44425856805645</v>
      </c>
    </row>
    <row r="41" spans="1:7" x14ac:dyDescent="0.3">
      <c r="A41" s="1">
        <v>1</v>
      </c>
      <c r="B41" s="1">
        <v>1</v>
      </c>
      <c r="C41">
        <v>0.688888888888888</v>
      </c>
      <c r="D41" s="1">
        <v>-329.81520541603601</v>
      </c>
      <c r="E41">
        <f t="shared" si="2"/>
        <v>-665.41251473630996</v>
      </c>
      <c r="G41">
        <f t="shared" si="3"/>
        <v>335.59730932027395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5" workbookViewId="0">
      <selection activeCell="G24" sqref="G24:G40"/>
    </sheetView>
  </sheetViews>
  <sheetFormatPr baseColWidth="10" defaultRowHeight="14.4" x14ac:dyDescent="0.3"/>
  <sheetData>
    <row r="1" spans="1:11" x14ac:dyDescent="0.3">
      <c r="A1" t="s">
        <v>0</v>
      </c>
      <c r="E1" t="s">
        <v>1</v>
      </c>
      <c r="I1" t="s">
        <v>2</v>
      </c>
      <c r="K1" t="s">
        <v>3</v>
      </c>
    </row>
    <row r="2" spans="1:11" x14ac:dyDescent="0.3">
      <c r="A2">
        <v>0.2</v>
      </c>
      <c r="B2">
        <v>1</v>
      </c>
      <c r="C2">
        <v>-117.81196339784999</v>
      </c>
      <c r="E2">
        <v>0.2</v>
      </c>
      <c r="F2">
        <v>1</v>
      </c>
      <c r="G2">
        <v>-118.184885631103</v>
      </c>
      <c r="I2">
        <f>C2-G2</f>
        <v>0.37292223325300711</v>
      </c>
      <c r="K2">
        <f>MIN(C2,G2)</f>
        <v>-118.184885631103</v>
      </c>
    </row>
    <row r="3" spans="1:11" x14ac:dyDescent="0.3">
      <c r="A3">
        <v>0.25</v>
      </c>
      <c r="B3">
        <v>1</v>
      </c>
      <c r="C3">
        <v>-149.19841467838799</v>
      </c>
      <c r="E3">
        <v>0.25</v>
      </c>
      <c r="F3">
        <v>1</v>
      </c>
      <c r="G3">
        <v>-147.464614687585</v>
      </c>
      <c r="I3">
        <f t="shared" ref="I3:I18" si="0">C3-G3</f>
        <v>-1.7337999908029929</v>
      </c>
      <c r="K3">
        <f t="shared" ref="K3:K18" si="1">MIN(C3,G3)</f>
        <v>-149.19841467838799</v>
      </c>
    </row>
    <row r="4" spans="1:11" x14ac:dyDescent="0.3">
      <c r="A4">
        <v>0.3</v>
      </c>
      <c r="B4">
        <v>1</v>
      </c>
      <c r="C4">
        <v>-180.97442667465199</v>
      </c>
      <c r="E4">
        <v>0.3</v>
      </c>
      <c r="F4">
        <v>1</v>
      </c>
      <c r="G4">
        <v>-179.04559293224301</v>
      </c>
      <c r="I4">
        <f t="shared" si="0"/>
        <v>-1.9288337424089832</v>
      </c>
      <c r="K4">
        <f t="shared" si="1"/>
        <v>-180.97442667465199</v>
      </c>
    </row>
    <row r="5" spans="1:11" x14ac:dyDescent="0.3">
      <c r="A5">
        <v>0.35</v>
      </c>
      <c r="B5">
        <v>1</v>
      </c>
      <c r="C5">
        <v>-214.46060997602601</v>
      </c>
      <c r="E5">
        <v>0.35</v>
      </c>
      <c r="F5">
        <v>1</v>
      </c>
      <c r="G5">
        <v>-210.37686460266099</v>
      </c>
      <c r="I5">
        <f t="shared" si="0"/>
        <v>-4.0837453733650193</v>
      </c>
      <c r="K5">
        <f t="shared" si="1"/>
        <v>-214.46060997602601</v>
      </c>
    </row>
    <row r="6" spans="1:11" x14ac:dyDescent="0.3">
      <c r="A6">
        <v>0.4</v>
      </c>
      <c r="B6">
        <v>1</v>
      </c>
      <c r="C6">
        <v>-249.10981487388599</v>
      </c>
      <c r="E6">
        <v>0.4</v>
      </c>
      <c r="F6">
        <v>1</v>
      </c>
      <c r="G6">
        <v>-241.34364699576</v>
      </c>
      <c r="I6">
        <f t="shared" si="0"/>
        <v>-7.766167878125998</v>
      </c>
      <c r="K6">
        <f t="shared" si="1"/>
        <v>-249.10981487388599</v>
      </c>
    </row>
    <row r="7" spans="1:11" x14ac:dyDescent="0.3">
      <c r="A7">
        <v>0.45</v>
      </c>
      <c r="B7">
        <v>1</v>
      </c>
      <c r="C7">
        <v>-283.87163227896798</v>
      </c>
      <c r="E7">
        <v>0.45</v>
      </c>
      <c r="F7">
        <v>1</v>
      </c>
      <c r="G7">
        <v>-273.49343702991303</v>
      </c>
      <c r="I7">
        <f t="shared" si="0"/>
        <v>-10.378195249054954</v>
      </c>
      <c r="K7">
        <f t="shared" si="1"/>
        <v>-283.87163227896798</v>
      </c>
    </row>
    <row r="8" spans="1:11" x14ac:dyDescent="0.3">
      <c r="A8">
        <v>0.5</v>
      </c>
      <c r="B8">
        <v>1</v>
      </c>
      <c r="C8">
        <v>-318.209078839661</v>
      </c>
      <c r="E8">
        <v>0.5</v>
      </c>
      <c r="F8">
        <v>1</v>
      </c>
      <c r="G8">
        <v>-305.94043271642101</v>
      </c>
      <c r="I8">
        <f t="shared" si="0"/>
        <v>-12.268646123239989</v>
      </c>
      <c r="K8">
        <f t="shared" si="1"/>
        <v>-318.209078839661</v>
      </c>
    </row>
    <row r="9" spans="1:11" x14ac:dyDescent="0.3">
      <c r="A9">
        <v>0.55000000000000004</v>
      </c>
      <c r="B9">
        <v>1</v>
      </c>
      <c r="C9">
        <v>-351.35551939021298</v>
      </c>
      <c r="E9">
        <v>0.55000000000000004</v>
      </c>
      <c r="F9">
        <v>1</v>
      </c>
      <c r="G9">
        <v>-339.92470945065497</v>
      </c>
      <c r="I9">
        <f t="shared" si="0"/>
        <v>-11.430809939558003</v>
      </c>
      <c r="K9">
        <f t="shared" si="1"/>
        <v>-351.35551939021298</v>
      </c>
    </row>
    <row r="10" spans="1:11" x14ac:dyDescent="0.3">
      <c r="A10">
        <v>0.6</v>
      </c>
      <c r="B10">
        <v>1</v>
      </c>
      <c r="C10">
        <v>-383.77829437629703</v>
      </c>
      <c r="E10">
        <v>0.6</v>
      </c>
      <c r="F10">
        <v>1</v>
      </c>
      <c r="G10">
        <v>-374.66077734844401</v>
      </c>
      <c r="I10">
        <f t="shared" si="0"/>
        <v>-9.1175170278530118</v>
      </c>
      <c r="K10">
        <f t="shared" si="1"/>
        <v>-383.77829437629703</v>
      </c>
    </row>
    <row r="11" spans="1:11" x14ac:dyDescent="0.3">
      <c r="A11">
        <v>0.65</v>
      </c>
      <c r="B11">
        <v>1</v>
      </c>
      <c r="C11">
        <v>-415.496638688129</v>
      </c>
      <c r="E11">
        <v>0.65</v>
      </c>
      <c r="F11">
        <v>1</v>
      </c>
      <c r="G11">
        <v>-409.96651676944998</v>
      </c>
      <c r="I11">
        <f t="shared" si="0"/>
        <v>-5.5301219186790149</v>
      </c>
      <c r="K11">
        <f t="shared" si="1"/>
        <v>-415.496638688129</v>
      </c>
    </row>
    <row r="12" spans="1:11" x14ac:dyDescent="0.3">
      <c r="A12">
        <v>0.7</v>
      </c>
      <c r="B12">
        <v>1</v>
      </c>
      <c r="C12">
        <v>-446.51922747425903</v>
      </c>
      <c r="E12">
        <v>0.7</v>
      </c>
      <c r="F12">
        <v>1</v>
      </c>
      <c r="G12">
        <v>-445.85286428851703</v>
      </c>
      <c r="I12">
        <f t="shared" si="0"/>
        <v>-0.66636318574200004</v>
      </c>
      <c r="K12">
        <f t="shared" si="1"/>
        <v>-446.51922747425903</v>
      </c>
    </row>
    <row r="13" spans="1:11" x14ac:dyDescent="0.3">
      <c r="A13">
        <v>0.75</v>
      </c>
      <c r="B13">
        <v>1</v>
      </c>
      <c r="C13">
        <v>-476.86026838354502</v>
      </c>
      <c r="E13">
        <v>0.75</v>
      </c>
      <c r="F13">
        <v>1</v>
      </c>
      <c r="G13">
        <v>-481.89711801997402</v>
      </c>
      <c r="I13">
        <f t="shared" si="0"/>
        <v>5.0368496364289967</v>
      </c>
      <c r="K13">
        <f t="shared" si="1"/>
        <v>-481.89711801997402</v>
      </c>
    </row>
    <row r="14" spans="1:11" x14ac:dyDescent="0.3">
      <c r="A14">
        <v>0.8</v>
      </c>
      <c r="B14">
        <v>1</v>
      </c>
      <c r="C14">
        <v>-506.53296569439402</v>
      </c>
      <c r="E14">
        <v>0.8</v>
      </c>
      <c r="F14">
        <v>1</v>
      </c>
      <c r="G14">
        <v>-518.26723300925903</v>
      </c>
      <c r="I14">
        <f t="shared" si="0"/>
        <v>11.734267314865008</v>
      </c>
      <c r="K14">
        <f t="shared" si="1"/>
        <v>-518.26723300925903</v>
      </c>
    </row>
    <row r="15" spans="1:11" x14ac:dyDescent="0.3">
      <c r="A15">
        <v>0.85</v>
      </c>
      <c r="B15">
        <v>1</v>
      </c>
      <c r="C15">
        <v>-535.54974900531101</v>
      </c>
      <c r="E15">
        <v>0.85</v>
      </c>
      <c r="F15">
        <v>1</v>
      </c>
      <c r="G15">
        <v>-554.76580378586004</v>
      </c>
      <c r="I15">
        <f t="shared" si="0"/>
        <v>19.21605478054903</v>
      </c>
      <c r="K15">
        <f t="shared" si="1"/>
        <v>-554.76580378586004</v>
      </c>
    </row>
    <row r="16" spans="1:11" x14ac:dyDescent="0.3">
      <c r="A16">
        <v>0.9</v>
      </c>
      <c r="B16">
        <v>1</v>
      </c>
      <c r="C16">
        <v>-563.60873784820797</v>
      </c>
      <c r="E16">
        <v>0.9</v>
      </c>
      <c r="F16">
        <v>1</v>
      </c>
      <c r="G16">
        <v>-591.48565703635199</v>
      </c>
      <c r="I16">
        <f t="shared" si="0"/>
        <v>27.876919188144029</v>
      </c>
      <c r="K16">
        <f t="shared" si="1"/>
        <v>-591.48565703635199</v>
      </c>
    </row>
    <row r="17" spans="1:11" x14ac:dyDescent="0.3">
      <c r="A17">
        <v>0.95</v>
      </c>
      <c r="B17">
        <v>1</v>
      </c>
      <c r="C17">
        <v>-591.01207804137596</v>
      </c>
      <c r="E17">
        <v>0.95</v>
      </c>
      <c r="F17">
        <v>1</v>
      </c>
      <c r="G17">
        <v>-628.35339493925699</v>
      </c>
      <c r="I17">
        <f t="shared" si="0"/>
        <v>37.341316897881029</v>
      </c>
      <c r="K17">
        <f t="shared" si="1"/>
        <v>-628.35339493925699</v>
      </c>
    </row>
    <row r="18" spans="1:11" x14ac:dyDescent="0.3">
      <c r="A18">
        <v>1</v>
      </c>
      <c r="B18">
        <v>1</v>
      </c>
      <c r="C18">
        <v>-617.77899784617398</v>
      </c>
      <c r="E18">
        <v>1</v>
      </c>
      <c r="F18">
        <v>1</v>
      </c>
      <c r="G18">
        <v>-665.41251473630996</v>
      </c>
      <c r="I18">
        <f t="shared" si="0"/>
        <v>47.633516890135979</v>
      </c>
      <c r="K18">
        <f t="shared" si="1"/>
        <v>-665.41251473630996</v>
      </c>
    </row>
    <row r="22" spans="1:11" x14ac:dyDescent="0.3">
      <c r="A22" t="s">
        <v>14</v>
      </c>
    </row>
    <row r="23" spans="1:11" x14ac:dyDescent="0.3">
      <c r="A23" t="s">
        <v>10</v>
      </c>
      <c r="B23" t="s">
        <v>11</v>
      </c>
      <c r="C23" t="s">
        <v>12</v>
      </c>
      <c r="D23" t="s">
        <v>13</v>
      </c>
      <c r="E23" t="s">
        <v>5</v>
      </c>
      <c r="G23" t="s">
        <v>6</v>
      </c>
    </row>
    <row r="24" spans="1:11" x14ac:dyDescent="0.3">
      <c r="A24" s="1">
        <v>0.2</v>
      </c>
      <c r="B24" s="1">
        <v>0.30737674004177401</v>
      </c>
      <c r="C24">
        <v>0.79999999999999905</v>
      </c>
      <c r="D24" s="1">
        <v>-195.28555284222</v>
      </c>
      <c r="E24">
        <f t="shared" ref="E24:E40" si="2">(K2+$K$18)/2</f>
        <v>-391.7987001837065</v>
      </c>
      <c r="G24">
        <f t="shared" ref="G24:G40" si="3">D24-E24</f>
        <v>196.5131473414865</v>
      </c>
    </row>
    <row r="25" spans="1:11" x14ac:dyDescent="0.3">
      <c r="A25" s="1">
        <v>0.25</v>
      </c>
      <c r="B25" s="1">
        <v>0.35946143185270701</v>
      </c>
      <c r="C25">
        <v>0.88787878787878705</v>
      </c>
      <c r="D25" s="1">
        <v>-227.28857237711799</v>
      </c>
      <c r="E25">
        <f t="shared" si="2"/>
        <v>-407.30546470734896</v>
      </c>
      <c r="G25">
        <f t="shared" si="3"/>
        <v>180.01689233023097</v>
      </c>
    </row>
    <row r="26" spans="1:11" x14ac:dyDescent="0.3">
      <c r="A26" s="1">
        <v>0.3</v>
      </c>
      <c r="B26" s="1">
        <v>0.40901340720840301</v>
      </c>
      <c r="C26">
        <v>0.90909090909090895</v>
      </c>
      <c r="D26" s="1">
        <v>-267.61275280657401</v>
      </c>
      <c r="E26">
        <f t="shared" si="2"/>
        <v>-423.19347070548099</v>
      </c>
      <c r="G26">
        <f t="shared" si="3"/>
        <v>155.58071789890698</v>
      </c>
    </row>
    <row r="27" spans="1:11" x14ac:dyDescent="0.3">
      <c r="A27" s="1">
        <v>0.35</v>
      </c>
      <c r="B27" s="1">
        <v>0.45666006220320199</v>
      </c>
      <c r="C27">
        <v>0.93333333333333302</v>
      </c>
      <c r="D27" s="1">
        <v>-310.75228491365499</v>
      </c>
      <c r="E27">
        <f t="shared" si="2"/>
        <v>-439.936562356168</v>
      </c>
      <c r="G27">
        <f t="shared" si="3"/>
        <v>129.18427744251301</v>
      </c>
    </row>
    <row r="28" spans="1:11" x14ac:dyDescent="0.3">
      <c r="A28" s="1">
        <v>0.4</v>
      </c>
      <c r="B28" s="1">
        <v>0.50281517011510601</v>
      </c>
      <c r="C28">
        <v>0.96060606060606002</v>
      </c>
      <c r="D28" s="1">
        <v>-353.43551212147901</v>
      </c>
      <c r="E28">
        <f t="shared" si="2"/>
        <v>-457.26116480509796</v>
      </c>
      <c r="G28">
        <f t="shared" si="3"/>
        <v>103.82565268361896</v>
      </c>
    </row>
    <row r="29" spans="1:11" x14ac:dyDescent="0.3">
      <c r="A29" s="1">
        <v>0.45</v>
      </c>
      <c r="B29" s="1">
        <v>0.54776823087510196</v>
      </c>
      <c r="C29">
        <v>0.99090909090909096</v>
      </c>
      <c r="D29" s="1">
        <v>-392.78161389491902</v>
      </c>
      <c r="E29">
        <f t="shared" si="2"/>
        <v>-474.642073507639</v>
      </c>
      <c r="G29">
        <f t="shared" si="3"/>
        <v>81.860459612719978</v>
      </c>
    </row>
    <row r="30" spans="1:11" x14ac:dyDescent="0.3">
      <c r="A30" s="1">
        <v>0.5</v>
      </c>
      <c r="B30" s="1">
        <v>0.591730798918089</v>
      </c>
      <c r="C30">
        <v>1</v>
      </c>
      <c r="D30" s="1">
        <v>-429.79455623580799</v>
      </c>
      <c r="E30">
        <f t="shared" si="2"/>
        <v>-491.81079678798551</v>
      </c>
      <c r="G30">
        <f t="shared" si="3"/>
        <v>62.016240552177521</v>
      </c>
    </row>
    <row r="31" spans="1:11" x14ac:dyDescent="0.3">
      <c r="A31" s="1">
        <v>0.55000000000000004</v>
      </c>
      <c r="B31" s="1">
        <v>0.63486272215060602</v>
      </c>
      <c r="C31">
        <v>0.97878787878787799</v>
      </c>
      <c r="D31" s="1">
        <v>-463.52392797342497</v>
      </c>
      <c r="E31">
        <f t="shared" si="2"/>
        <v>-508.38401706326147</v>
      </c>
      <c r="G31">
        <f t="shared" si="3"/>
        <v>44.860089089836492</v>
      </c>
    </row>
    <row r="32" spans="1:11" x14ac:dyDescent="0.3">
      <c r="A32" s="1">
        <v>0.6</v>
      </c>
      <c r="B32" s="1">
        <v>0.677288024537675</v>
      </c>
      <c r="C32">
        <v>1</v>
      </c>
      <c r="D32" s="1">
        <v>-488.27711616824303</v>
      </c>
      <c r="E32">
        <f t="shared" si="2"/>
        <v>-524.59540455630349</v>
      </c>
      <c r="G32">
        <f t="shared" si="3"/>
        <v>36.318288388060466</v>
      </c>
    </row>
    <row r="33" spans="1:7" x14ac:dyDescent="0.3">
      <c r="A33" s="1">
        <v>0.65</v>
      </c>
      <c r="B33" s="1">
        <v>0.71910503301363704</v>
      </c>
      <c r="C33">
        <v>1</v>
      </c>
      <c r="D33" s="1">
        <v>-512.75620022629698</v>
      </c>
      <c r="E33">
        <f t="shared" si="2"/>
        <v>-540.45457671221948</v>
      </c>
      <c r="G33">
        <f t="shared" si="3"/>
        <v>27.698376485922495</v>
      </c>
    </row>
    <row r="34" spans="1:7" x14ac:dyDescent="0.3">
      <c r="A34" s="1">
        <v>0.7</v>
      </c>
      <c r="B34" s="1">
        <v>0.76039311048250402</v>
      </c>
      <c r="C34">
        <v>0.98484848484848397</v>
      </c>
      <c r="D34" s="1">
        <v>-529.342755303167</v>
      </c>
      <c r="E34">
        <f t="shared" si="2"/>
        <v>-555.96587110528446</v>
      </c>
      <c r="G34">
        <f t="shared" si="3"/>
        <v>26.623115802117468</v>
      </c>
    </row>
    <row r="35" spans="1:7" x14ac:dyDescent="0.3">
      <c r="A35" s="1">
        <v>0.75</v>
      </c>
      <c r="B35" s="1">
        <v>0.80121728922788105</v>
      </c>
      <c r="C35">
        <v>1</v>
      </c>
      <c r="D35" s="1">
        <v>-538.96296764716305</v>
      </c>
      <c r="E35">
        <f t="shared" si="2"/>
        <v>-573.65481637814196</v>
      </c>
      <c r="G35">
        <f t="shared" si="3"/>
        <v>34.691848730978904</v>
      </c>
    </row>
    <row r="36" spans="1:7" x14ac:dyDescent="0.3">
      <c r="A36" s="1">
        <v>0.8</v>
      </c>
      <c r="B36" s="1">
        <v>0.84163155284744795</v>
      </c>
      <c r="C36">
        <v>1</v>
      </c>
      <c r="D36" s="1">
        <v>-553.43716510917</v>
      </c>
      <c r="E36">
        <f t="shared" si="2"/>
        <v>-591.83987387278444</v>
      </c>
      <c r="G36">
        <f t="shared" si="3"/>
        <v>38.402708763614442</v>
      </c>
    </row>
    <row r="37" spans="1:7" x14ac:dyDescent="0.3">
      <c r="A37" s="1">
        <v>0.85</v>
      </c>
      <c r="B37" s="1">
        <v>0.881681218694222</v>
      </c>
      <c r="C37">
        <v>0.96969696969696895</v>
      </c>
      <c r="D37" s="1">
        <v>-576.32520159722799</v>
      </c>
      <c r="E37">
        <f t="shared" si="2"/>
        <v>-610.089159261085</v>
      </c>
      <c r="G37">
        <f t="shared" si="3"/>
        <v>33.763957663857013</v>
      </c>
    </row>
    <row r="38" spans="1:7" x14ac:dyDescent="0.3">
      <c r="A38" s="1">
        <v>0.9</v>
      </c>
      <c r="B38" s="1">
        <v>0.92140470431035604</v>
      </c>
      <c r="C38">
        <v>0.97575757575757505</v>
      </c>
      <c r="D38" s="1">
        <v>-609.21340188171496</v>
      </c>
      <c r="E38">
        <f t="shared" si="2"/>
        <v>-628.44908588633098</v>
      </c>
      <c r="G38">
        <f t="shared" si="3"/>
        <v>19.235684004616019</v>
      </c>
    </row>
    <row r="39" spans="1:7" x14ac:dyDescent="0.3">
      <c r="A39" s="1">
        <v>0.95</v>
      </c>
      <c r="B39" s="1">
        <v>0.96083486145583896</v>
      </c>
      <c r="C39">
        <v>0.98787878787878702</v>
      </c>
      <c r="D39" s="1">
        <v>-641.53956970257298</v>
      </c>
      <c r="E39">
        <f t="shared" si="2"/>
        <v>-646.88295483778347</v>
      </c>
      <c r="G39">
        <f t="shared" si="3"/>
        <v>5.3433851352104966</v>
      </c>
    </row>
    <row r="40" spans="1:7" x14ac:dyDescent="0.3">
      <c r="A40" s="1">
        <v>1</v>
      </c>
      <c r="B40" s="1">
        <v>1</v>
      </c>
      <c r="C40">
        <v>1</v>
      </c>
      <c r="D40" s="1">
        <v>-665.41251238224902</v>
      </c>
      <c r="E40">
        <f t="shared" si="2"/>
        <v>-665.41251473630996</v>
      </c>
      <c r="G40">
        <f t="shared" si="3"/>
        <v>2.3540609390693135E-6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6" workbookViewId="0">
      <selection activeCell="G24" sqref="G24:G40"/>
    </sheetView>
  </sheetViews>
  <sheetFormatPr baseColWidth="10" defaultRowHeight="14.4" x14ac:dyDescent="0.3"/>
  <sheetData>
    <row r="1" spans="1:11" x14ac:dyDescent="0.3">
      <c r="A1" t="s">
        <v>0</v>
      </c>
      <c r="E1" t="s">
        <v>1</v>
      </c>
      <c r="I1" t="s">
        <v>2</v>
      </c>
      <c r="K1" t="s">
        <v>3</v>
      </c>
    </row>
    <row r="2" spans="1:11" x14ac:dyDescent="0.3">
      <c r="A2">
        <v>0.2</v>
      </c>
      <c r="B2">
        <v>1</v>
      </c>
      <c r="C2">
        <v>-117.81196339784999</v>
      </c>
      <c r="E2">
        <v>0.2</v>
      </c>
      <c r="F2">
        <v>1</v>
      </c>
      <c r="G2">
        <v>-118.184885631103</v>
      </c>
      <c r="I2">
        <f>C2-G2</f>
        <v>0.37292223325300711</v>
      </c>
      <c r="K2">
        <f>MIN(C2,G2)</f>
        <v>-118.184885631103</v>
      </c>
    </row>
    <row r="3" spans="1:11" x14ac:dyDescent="0.3">
      <c r="A3">
        <v>0.25</v>
      </c>
      <c r="B3">
        <v>1</v>
      </c>
      <c r="C3">
        <v>-149.19841467838799</v>
      </c>
      <c r="E3">
        <v>0.25</v>
      </c>
      <c r="F3">
        <v>1</v>
      </c>
      <c r="G3">
        <v>-147.464614687585</v>
      </c>
      <c r="I3">
        <f t="shared" ref="I3:I18" si="0">C3-G3</f>
        <v>-1.7337999908029929</v>
      </c>
      <c r="K3">
        <f t="shared" ref="K3:K18" si="1">MIN(C3,G3)</f>
        <v>-149.19841467838799</v>
      </c>
    </row>
    <row r="4" spans="1:11" x14ac:dyDescent="0.3">
      <c r="A4">
        <v>0.3</v>
      </c>
      <c r="B4">
        <v>1</v>
      </c>
      <c r="C4">
        <v>-180.97442667465199</v>
      </c>
      <c r="E4">
        <v>0.3</v>
      </c>
      <c r="F4">
        <v>1</v>
      </c>
      <c r="G4">
        <v>-179.04559293224301</v>
      </c>
      <c r="I4">
        <f t="shared" si="0"/>
        <v>-1.9288337424089832</v>
      </c>
      <c r="K4">
        <f t="shared" si="1"/>
        <v>-180.97442667465199</v>
      </c>
    </row>
    <row r="5" spans="1:11" x14ac:dyDescent="0.3">
      <c r="A5">
        <v>0.35</v>
      </c>
      <c r="B5">
        <v>1</v>
      </c>
      <c r="C5">
        <v>-214.46060997602601</v>
      </c>
      <c r="E5">
        <v>0.35</v>
      </c>
      <c r="F5">
        <v>1</v>
      </c>
      <c r="G5">
        <v>-210.37686460266099</v>
      </c>
      <c r="I5">
        <f t="shared" si="0"/>
        <v>-4.0837453733650193</v>
      </c>
      <c r="K5">
        <f t="shared" si="1"/>
        <v>-214.46060997602601</v>
      </c>
    </row>
    <row r="6" spans="1:11" x14ac:dyDescent="0.3">
      <c r="A6">
        <v>0.4</v>
      </c>
      <c r="B6">
        <v>1</v>
      </c>
      <c r="C6">
        <v>-249.10981487388599</v>
      </c>
      <c r="E6">
        <v>0.4</v>
      </c>
      <c r="F6">
        <v>1</v>
      </c>
      <c r="G6">
        <v>-241.34364699576</v>
      </c>
      <c r="I6">
        <f t="shared" si="0"/>
        <v>-7.766167878125998</v>
      </c>
      <c r="K6">
        <f t="shared" si="1"/>
        <v>-249.10981487388599</v>
      </c>
    </row>
    <row r="7" spans="1:11" x14ac:dyDescent="0.3">
      <c r="A7">
        <v>0.45</v>
      </c>
      <c r="B7">
        <v>1</v>
      </c>
      <c r="C7">
        <v>-283.87163227896798</v>
      </c>
      <c r="E7">
        <v>0.45</v>
      </c>
      <c r="F7">
        <v>1</v>
      </c>
      <c r="G7">
        <v>-273.49343702991303</v>
      </c>
      <c r="I7">
        <f t="shared" si="0"/>
        <v>-10.378195249054954</v>
      </c>
      <c r="K7">
        <f t="shared" si="1"/>
        <v>-283.87163227896798</v>
      </c>
    </row>
    <row r="8" spans="1:11" x14ac:dyDescent="0.3">
      <c r="A8">
        <v>0.5</v>
      </c>
      <c r="B8">
        <v>1</v>
      </c>
      <c r="C8">
        <v>-318.209078839661</v>
      </c>
      <c r="E8">
        <v>0.5</v>
      </c>
      <c r="F8">
        <v>1</v>
      </c>
      <c r="G8">
        <v>-305.94043271642101</v>
      </c>
      <c r="I8">
        <f t="shared" si="0"/>
        <v>-12.268646123239989</v>
      </c>
      <c r="K8">
        <f t="shared" si="1"/>
        <v>-318.209078839661</v>
      </c>
    </row>
    <row r="9" spans="1:11" x14ac:dyDescent="0.3">
      <c r="A9">
        <v>0.55000000000000004</v>
      </c>
      <c r="B9">
        <v>1</v>
      </c>
      <c r="C9">
        <v>-351.35551939021298</v>
      </c>
      <c r="E9">
        <v>0.55000000000000004</v>
      </c>
      <c r="F9">
        <v>1</v>
      </c>
      <c r="G9">
        <v>-339.92470945065497</v>
      </c>
      <c r="I9">
        <f t="shared" si="0"/>
        <v>-11.430809939558003</v>
      </c>
      <c r="K9">
        <f t="shared" si="1"/>
        <v>-351.35551939021298</v>
      </c>
    </row>
    <row r="10" spans="1:11" x14ac:dyDescent="0.3">
      <c r="A10">
        <v>0.6</v>
      </c>
      <c r="B10">
        <v>1</v>
      </c>
      <c r="C10">
        <v>-383.77829437629703</v>
      </c>
      <c r="E10">
        <v>0.6</v>
      </c>
      <c r="F10">
        <v>1</v>
      </c>
      <c r="G10">
        <v>-374.66077734844401</v>
      </c>
      <c r="I10">
        <f t="shared" si="0"/>
        <v>-9.1175170278530118</v>
      </c>
      <c r="K10">
        <f t="shared" si="1"/>
        <v>-383.77829437629703</v>
      </c>
    </row>
    <row r="11" spans="1:11" x14ac:dyDescent="0.3">
      <c r="A11">
        <v>0.65</v>
      </c>
      <c r="B11">
        <v>1</v>
      </c>
      <c r="C11">
        <v>-415.496638688129</v>
      </c>
      <c r="E11">
        <v>0.65</v>
      </c>
      <c r="F11">
        <v>1</v>
      </c>
      <c r="G11">
        <v>-409.96651676944998</v>
      </c>
      <c r="I11">
        <f t="shared" si="0"/>
        <v>-5.5301219186790149</v>
      </c>
      <c r="K11">
        <f t="shared" si="1"/>
        <v>-415.496638688129</v>
      </c>
    </row>
    <row r="12" spans="1:11" x14ac:dyDescent="0.3">
      <c r="A12">
        <v>0.7</v>
      </c>
      <c r="B12">
        <v>1</v>
      </c>
      <c r="C12">
        <v>-446.51922747425903</v>
      </c>
      <c r="E12">
        <v>0.7</v>
      </c>
      <c r="F12">
        <v>1</v>
      </c>
      <c r="G12">
        <v>-445.85286428851703</v>
      </c>
      <c r="I12">
        <f t="shared" si="0"/>
        <v>-0.66636318574200004</v>
      </c>
      <c r="K12">
        <f t="shared" si="1"/>
        <v>-446.51922747425903</v>
      </c>
    </row>
    <row r="13" spans="1:11" x14ac:dyDescent="0.3">
      <c r="A13">
        <v>0.75</v>
      </c>
      <c r="B13">
        <v>1</v>
      </c>
      <c r="C13">
        <v>-476.86026838354502</v>
      </c>
      <c r="E13">
        <v>0.75</v>
      </c>
      <c r="F13">
        <v>1</v>
      </c>
      <c r="G13">
        <v>-481.89711801997402</v>
      </c>
      <c r="I13">
        <f t="shared" si="0"/>
        <v>5.0368496364289967</v>
      </c>
      <c r="K13">
        <f t="shared" si="1"/>
        <v>-481.89711801997402</v>
      </c>
    </row>
    <row r="14" spans="1:11" x14ac:dyDescent="0.3">
      <c r="A14">
        <v>0.8</v>
      </c>
      <c r="B14">
        <v>1</v>
      </c>
      <c r="C14">
        <v>-506.53296569439402</v>
      </c>
      <c r="E14">
        <v>0.8</v>
      </c>
      <c r="F14">
        <v>1</v>
      </c>
      <c r="G14">
        <v>-518.26723300925903</v>
      </c>
      <c r="I14">
        <f t="shared" si="0"/>
        <v>11.734267314865008</v>
      </c>
      <c r="K14">
        <f t="shared" si="1"/>
        <v>-518.26723300925903</v>
      </c>
    </row>
    <row r="15" spans="1:11" x14ac:dyDescent="0.3">
      <c r="A15">
        <v>0.85</v>
      </c>
      <c r="B15">
        <v>1</v>
      </c>
      <c r="C15">
        <v>-535.54974900531101</v>
      </c>
      <c r="E15">
        <v>0.85</v>
      </c>
      <c r="F15">
        <v>1</v>
      </c>
      <c r="G15">
        <v>-554.76580378586004</v>
      </c>
      <c r="I15">
        <f t="shared" si="0"/>
        <v>19.21605478054903</v>
      </c>
      <c r="K15">
        <f t="shared" si="1"/>
        <v>-554.76580378586004</v>
      </c>
    </row>
    <row r="16" spans="1:11" x14ac:dyDescent="0.3">
      <c r="A16">
        <v>0.9</v>
      </c>
      <c r="B16">
        <v>1</v>
      </c>
      <c r="C16">
        <v>-563.60873784820797</v>
      </c>
      <c r="E16">
        <v>0.9</v>
      </c>
      <c r="F16">
        <v>1</v>
      </c>
      <c r="G16">
        <v>-591.48565703635199</v>
      </c>
      <c r="I16">
        <f t="shared" si="0"/>
        <v>27.876919188144029</v>
      </c>
      <c r="K16">
        <f t="shared" si="1"/>
        <v>-591.48565703635199</v>
      </c>
    </row>
    <row r="17" spans="1:11" x14ac:dyDescent="0.3">
      <c r="A17">
        <v>0.95</v>
      </c>
      <c r="B17">
        <v>1</v>
      </c>
      <c r="C17">
        <v>-591.01207804137596</v>
      </c>
      <c r="E17">
        <v>0.95</v>
      </c>
      <c r="F17">
        <v>1</v>
      </c>
      <c r="G17">
        <v>-628.35339493925699</v>
      </c>
      <c r="I17">
        <f t="shared" si="0"/>
        <v>37.341316897881029</v>
      </c>
      <c r="K17">
        <f t="shared" si="1"/>
        <v>-628.35339493925699</v>
      </c>
    </row>
    <row r="18" spans="1:11" x14ac:dyDescent="0.3">
      <c r="A18">
        <v>1</v>
      </c>
      <c r="B18">
        <v>1</v>
      </c>
      <c r="C18">
        <v>-617.77899784617398</v>
      </c>
      <c r="E18">
        <v>1</v>
      </c>
      <c r="F18">
        <v>1</v>
      </c>
      <c r="G18">
        <v>-665.41251473630996</v>
      </c>
      <c r="I18">
        <f t="shared" si="0"/>
        <v>47.633516890135979</v>
      </c>
      <c r="K18">
        <f t="shared" si="1"/>
        <v>-665.41251473630996</v>
      </c>
    </row>
    <row r="22" spans="1:11" x14ac:dyDescent="0.3">
      <c r="A22" t="s">
        <v>15</v>
      </c>
    </row>
    <row r="23" spans="1:11" x14ac:dyDescent="0.3">
      <c r="A23" t="s">
        <v>10</v>
      </c>
      <c r="B23" t="s">
        <v>11</v>
      </c>
      <c r="C23" t="s">
        <v>12</v>
      </c>
      <c r="D23" t="s">
        <v>13</v>
      </c>
      <c r="E23" t="s">
        <v>5</v>
      </c>
      <c r="G23" t="s">
        <v>6</v>
      </c>
    </row>
    <row r="24" spans="1:11" x14ac:dyDescent="0.3">
      <c r="A24">
        <v>0.2</v>
      </c>
      <c r="B24" s="1">
        <v>0.30737674004177401</v>
      </c>
      <c r="C24">
        <v>0.97575757575757505</v>
      </c>
      <c r="D24">
        <v>-166.487565365005</v>
      </c>
      <c r="E24">
        <f>($K$18+5*K2)/6</f>
        <v>-209.38949048197082</v>
      </c>
      <c r="G24">
        <f>D24-E24</f>
        <v>42.901925116965828</v>
      </c>
    </row>
    <row r="25" spans="1:11" x14ac:dyDescent="0.3">
      <c r="A25">
        <v>0.25</v>
      </c>
      <c r="B25" s="1">
        <v>0.35946143185270701</v>
      </c>
      <c r="C25">
        <v>1</v>
      </c>
      <c r="D25">
        <v>-191.86623747955301</v>
      </c>
      <c r="E25">
        <f t="shared" ref="E25:E40" si="2">($K$18+5*K3)/6</f>
        <v>-235.23409802137499</v>
      </c>
      <c r="G25">
        <f t="shared" ref="G25:G40" si="3">D25-E25</f>
        <v>43.367860541821983</v>
      </c>
    </row>
    <row r="26" spans="1:11" x14ac:dyDescent="0.3">
      <c r="A26">
        <v>0.3</v>
      </c>
      <c r="B26" s="1">
        <v>0.40901340720840301</v>
      </c>
      <c r="C26">
        <v>1</v>
      </c>
      <c r="D26">
        <v>-221.02870873470499</v>
      </c>
      <c r="E26">
        <f t="shared" si="2"/>
        <v>-261.71410801826164</v>
      </c>
      <c r="G26">
        <f t="shared" si="3"/>
        <v>40.685399283556649</v>
      </c>
    </row>
    <row r="27" spans="1:11" x14ac:dyDescent="0.3">
      <c r="A27">
        <v>0.35</v>
      </c>
      <c r="B27" s="1">
        <v>0.45666006220320199</v>
      </c>
      <c r="C27">
        <v>1</v>
      </c>
      <c r="D27">
        <v>-253.56473730408399</v>
      </c>
      <c r="E27">
        <f t="shared" si="2"/>
        <v>-289.61926076940665</v>
      </c>
      <c r="G27">
        <f t="shared" si="3"/>
        <v>36.05452346532266</v>
      </c>
    </row>
    <row r="28" spans="1:11" x14ac:dyDescent="0.3">
      <c r="A28">
        <v>0.4</v>
      </c>
      <c r="B28" s="1">
        <v>0.50281517011510601</v>
      </c>
      <c r="C28">
        <v>1</v>
      </c>
      <c r="D28">
        <v>-289.51169896555399</v>
      </c>
      <c r="E28">
        <f t="shared" si="2"/>
        <v>-318.49359818428997</v>
      </c>
      <c r="G28">
        <f t="shared" si="3"/>
        <v>28.981899218735975</v>
      </c>
    </row>
    <row r="29" spans="1:11" x14ac:dyDescent="0.3">
      <c r="A29">
        <v>0.45</v>
      </c>
      <c r="B29" s="1">
        <v>0.54776823087510196</v>
      </c>
      <c r="C29">
        <v>1</v>
      </c>
      <c r="D29">
        <v>-332.03817706484801</v>
      </c>
      <c r="E29">
        <f t="shared" si="2"/>
        <v>-347.46177935519171</v>
      </c>
      <c r="G29">
        <f t="shared" si="3"/>
        <v>15.423602290343695</v>
      </c>
    </row>
    <row r="30" spans="1:11" x14ac:dyDescent="0.3">
      <c r="A30">
        <v>0.5</v>
      </c>
      <c r="B30" s="1">
        <v>0.591730798918089</v>
      </c>
      <c r="C30">
        <v>1</v>
      </c>
      <c r="D30">
        <v>-376.84114048175002</v>
      </c>
      <c r="E30">
        <f t="shared" si="2"/>
        <v>-376.07631815576923</v>
      </c>
      <c r="G30">
        <f t="shared" si="3"/>
        <v>-0.76482232598078781</v>
      </c>
    </row>
    <row r="31" spans="1:11" x14ac:dyDescent="0.3">
      <c r="A31">
        <v>0.55000000000000004</v>
      </c>
      <c r="B31" s="1">
        <v>0.63486272215060602</v>
      </c>
      <c r="C31">
        <v>1</v>
      </c>
      <c r="D31">
        <v>-412.99885138324697</v>
      </c>
      <c r="E31">
        <f t="shared" si="2"/>
        <v>-403.69835194789584</v>
      </c>
      <c r="G31">
        <f t="shared" si="3"/>
        <v>-9.3004994353511279</v>
      </c>
    </row>
    <row r="32" spans="1:11" x14ac:dyDescent="0.3">
      <c r="A32">
        <v>0.6</v>
      </c>
      <c r="B32" s="1">
        <v>0.677288024537675</v>
      </c>
      <c r="C32">
        <v>1</v>
      </c>
      <c r="D32">
        <v>-444.32747150658298</v>
      </c>
      <c r="E32">
        <f t="shared" si="2"/>
        <v>-430.71733110296583</v>
      </c>
      <c r="G32">
        <f t="shared" si="3"/>
        <v>-13.610140403617152</v>
      </c>
    </row>
    <row r="33" spans="1:7" x14ac:dyDescent="0.3">
      <c r="A33">
        <v>0.65</v>
      </c>
      <c r="B33" s="1">
        <v>0.71910503301363704</v>
      </c>
      <c r="C33">
        <v>1</v>
      </c>
      <c r="D33">
        <v>-466.54550713822601</v>
      </c>
      <c r="E33">
        <f t="shared" si="2"/>
        <v>-457.14928469615916</v>
      </c>
      <c r="G33">
        <f t="shared" si="3"/>
        <v>-9.3962224420668576</v>
      </c>
    </row>
    <row r="34" spans="1:7" x14ac:dyDescent="0.3">
      <c r="A34">
        <v>0.7</v>
      </c>
      <c r="B34" s="1">
        <v>0.76039311048250402</v>
      </c>
      <c r="C34">
        <v>1</v>
      </c>
      <c r="D34">
        <v>-479.993464007927</v>
      </c>
      <c r="E34">
        <f t="shared" si="2"/>
        <v>-483.00144201793427</v>
      </c>
      <c r="G34">
        <f t="shared" si="3"/>
        <v>3.0079780100072639</v>
      </c>
    </row>
    <row r="35" spans="1:7" x14ac:dyDescent="0.3">
      <c r="A35">
        <v>0.75</v>
      </c>
      <c r="B35" s="1">
        <v>0.80121728922788105</v>
      </c>
      <c r="C35">
        <v>1</v>
      </c>
      <c r="D35">
        <v>-491.22583909513202</v>
      </c>
      <c r="E35">
        <f t="shared" si="2"/>
        <v>-512.4830174726967</v>
      </c>
      <c r="G35">
        <f t="shared" si="3"/>
        <v>21.257178377564685</v>
      </c>
    </row>
    <row r="36" spans="1:7" x14ac:dyDescent="0.3">
      <c r="A36">
        <v>0.8</v>
      </c>
      <c r="B36" s="1">
        <v>0.84163155284744795</v>
      </c>
      <c r="C36">
        <v>1</v>
      </c>
      <c r="D36">
        <v>-492.73758710533298</v>
      </c>
      <c r="E36">
        <f t="shared" si="2"/>
        <v>-542.79144663043417</v>
      </c>
      <c r="G36">
        <f t="shared" si="3"/>
        <v>50.053859525101188</v>
      </c>
    </row>
    <row r="37" spans="1:7" x14ac:dyDescent="0.3">
      <c r="A37">
        <v>0.85</v>
      </c>
      <c r="B37" s="1">
        <v>0.881681218694222</v>
      </c>
      <c r="C37">
        <v>1</v>
      </c>
      <c r="D37">
        <v>-488.09334472316402</v>
      </c>
      <c r="E37">
        <f t="shared" si="2"/>
        <v>-573.20692227760173</v>
      </c>
      <c r="G37">
        <f t="shared" si="3"/>
        <v>85.113577554437711</v>
      </c>
    </row>
    <row r="38" spans="1:7" x14ac:dyDescent="0.3">
      <c r="A38">
        <v>0.9</v>
      </c>
      <c r="B38" s="1">
        <v>0.92140470431035604</v>
      </c>
      <c r="C38">
        <v>0.96161616161616104</v>
      </c>
      <c r="D38">
        <v>-472.05059709954298</v>
      </c>
      <c r="E38">
        <f t="shared" si="2"/>
        <v>-603.80679998634503</v>
      </c>
      <c r="G38">
        <f t="shared" si="3"/>
        <v>131.75620288680204</v>
      </c>
    </row>
    <row r="39" spans="1:7" x14ac:dyDescent="0.3">
      <c r="A39">
        <v>0.95</v>
      </c>
      <c r="B39" s="1">
        <v>0.96083486145583896</v>
      </c>
      <c r="C39">
        <v>0.92727272727272703</v>
      </c>
      <c r="D39">
        <v>-452.10389874904803</v>
      </c>
      <c r="E39">
        <f t="shared" si="2"/>
        <v>-634.52991490543252</v>
      </c>
      <c r="G39">
        <f t="shared" si="3"/>
        <v>182.42601615638449</v>
      </c>
    </row>
    <row r="40" spans="1:7" x14ac:dyDescent="0.3">
      <c r="A40">
        <v>1</v>
      </c>
      <c r="B40" s="1">
        <v>1</v>
      </c>
      <c r="C40">
        <v>0.89696969696969697</v>
      </c>
      <c r="D40">
        <v>-433.522431758989</v>
      </c>
      <c r="E40">
        <f t="shared" si="2"/>
        <v>-665.41251473631007</v>
      </c>
      <c r="G40">
        <f t="shared" si="3"/>
        <v>231.89008297732107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3" workbookViewId="0">
      <selection activeCell="G24" sqref="G24:G40"/>
    </sheetView>
  </sheetViews>
  <sheetFormatPr baseColWidth="10" defaultRowHeight="14.4" x14ac:dyDescent="0.3"/>
  <sheetData>
    <row r="1" spans="1:11" x14ac:dyDescent="0.3">
      <c r="A1" t="s">
        <v>0</v>
      </c>
      <c r="E1" t="s">
        <v>1</v>
      </c>
      <c r="I1" t="s">
        <v>2</v>
      </c>
      <c r="K1" t="s">
        <v>3</v>
      </c>
    </row>
    <row r="2" spans="1:11" x14ac:dyDescent="0.3">
      <c r="A2">
        <v>0.2</v>
      </c>
      <c r="B2">
        <v>1</v>
      </c>
      <c r="C2">
        <v>-117.81196339784999</v>
      </c>
      <c r="E2">
        <v>0.2</v>
      </c>
      <c r="F2">
        <v>1</v>
      </c>
      <c r="G2">
        <v>-118.184885631103</v>
      </c>
      <c r="I2">
        <f>C2-G2</f>
        <v>0.37292223325300711</v>
      </c>
      <c r="K2">
        <f>MIN(C2,G2)</f>
        <v>-118.184885631103</v>
      </c>
    </row>
    <row r="3" spans="1:11" x14ac:dyDescent="0.3">
      <c r="A3">
        <v>0.25</v>
      </c>
      <c r="B3">
        <v>1</v>
      </c>
      <c r="C3">
        <v>-149.19841467838799</v>
      </c>
      <c r="E3">
        <v>0.25</v>
      </c>
      <c r="F3">
        <v>1</v>
      </c>
      <c r="G3">
        <v>-147.464614687585</v>
      </c>
      <c r="I3">
        <f t="shared" ref="I3:I18" si="0">C3-G3</f>
        <v>-1.7337999908029929</v>
      </c>
      <c r="K3">
        <f t="shared" ref="K3:K18" si="1">MIN(C3,G3)</f>
        <v>-149.19841467838799</v>
      </c>
    </row>
    <row r="4" spans="1:11" x14ac:dyDescent="0.3">
      <c r="A4">
        <v>0.3</v>
      </c>
      <c r="B4">
        <v>1</v>
      </c>
      <c r="C4">
        <v>-180.97442667465199</v>
      </c>
      <c r="E4">
        <v>0.3</v>
      </c>
      <c r="F4">
        <v>1</v>
      </c>
      <c r="G4">
        <v>-179.04559293224301</v>
      </c>
      <c r="I4">
        <f t="shared" si="0"/>
        <v>-1.9288337424089832</v>
      </c>
      <c r="K4">
        <f t="shared" si="1"/>
        <v>-180.97442667465199</v>
      </c>
    </row>
    <row r="5" spans="1:11" x14ac:dyDescent="0.3">
      <c r="A5">
        <v>0.35</v>
      </c>
      <c r="B5">
        <v>1</v>
      </c>
      <c r="C5">
        <v>-214.46060997602601</v>
      </c>
      <c r="E5">
        <v>0.35</v>
      </c>
      <c r="F5">
        <v>1</v>
      </c>
      <c r="G5">
        <v>-210.37686460266099</v>
      </c>
      <c r="I5">
        <f t="shared" si="0"/>
        <v>-4.0837453733650193</v>
      </c>
      <c r="K5">
        <f t="shared" si="1"/>
        <v>-214.46060997602601</v>
      </c>
    </row>
    <row r="6" spans="1:11" x14ac:dyDescent="0.3">
      <c r="A6">
        <v>0.4</v>
      </c>
      <c r="B6">
        <v>1</v>
      </c>
      <c r="C6">
        <v>-249.10981487388599</v>
      </c>
      <c r="E6">
        <v>0.4</v>
      </c>
      <c r="F6">
        <v>1</v>
      </c>
      <c r="G6">
        <v>-241.34364699576</v>
      </c>
      <c r="I6">
        <f t="shared" si="0"/>
        <v>-7.766167878125998</v>
      </c>
      <c r="K6">
        <f t="shared" si="1"/>
        <v>-249.10981487388599</v>
      </c>
    </row>
    <row r="7" spans="1:11" x14ac:dyDescent="0.3">
      <c r="A7">
        <v>0.45</v>
      </c>
      <c r="B7">
        <v>1</v>
      </c>
      <c r="C7">
        <v>-283.87163227896798</v>
      </c>
      <c r="E7">
        <v>0.45</v>
      </c>
      <c r="F7">
        <v>1</v>
      </c>
      <c r="G7">
        <v>-273.49343702991303</v>
      </c>
      <c r="I7">
        <f t="shared" si="0"/>
        <v>-10.378195249054954</v>
      </c>
      <c r="K7">
        <f t="shared" si="1"/>
        <v>-283.87163227896798</v>
      </c>
    </row>
    <row r="8" spans="1:11" x14ac:dyDescent="0.3">
      <c r="A8">
        <v>0.5</v>
      </c>
      <c r="B8">
        <v>1</v>
      </c>
      <c r="C8">
        <v>-318.209078839661</v>
      </c>
      <c r="E8">
        <v>0.5</v>
      </c>
      <c r="F8">
        <v>1</v>
      </c>
      <c r="G8">
        <v>-305.94043271642101</v>
      </c>
      <c r="I8">
        <f t="shared" si="0"/>
        <v>-12.268646123239989</v>
      </c>
      <c r="K8">
        <f t="shared" si="1"/>
        <v>-318.209078839661</v>
      </c>
    </row>
    <row r="9" spans="1:11" x14ac:dyDescent="0.3">
      <c r="A9">
        <v>0.55000000000000004</v>
      </c>
      <c r="B9">
        <v>1</v>
      </c>
      <c r="C9">
        <v>-351.35551939021298</v>
      </c>
      <c r="E9">
        <v>0.55000000000000004</v>
      </c>
      <c r="F9">
        <v>1</v>
      </c>
      <c r="G9">
        <v>-339.92470945065497</v>
      </c>
      <c r="I9">
        <f t="shared" si="0"/>
        <v>-11.430809939558003</v>
      </c>
      <c r="K9">
        <f t="shared" si="1"/>
        <v>-351.35551939021298</v>
      </c>
    </row>
    <row r="10" spans="1:11" x14ac:dyDescent="0.3">
      <c r="A10">
        <v>0.6</v>
      </c>
      <c r="B10">
        <v>1</v>
      </c>
      <c r="C10">
        <v>-383.77829437629703</v>
      </c>
      <c r="E10">
        <v>0.6</v>
      </c>
      <c r="F10">
        <v>1</v>
      </c>
      <c r="G10">
        <v>-374.66077734844401</v>
      </c>
      <c r="I10">
        <f t="shared" si="0"/>
        <v>-9.1175170278530118</v>
      </c>
      <c r="K10">
        <f t="shared" si="1"/>
        <v>-383.77829437629703</v>
      </c>
    </row>
    <row r="11" spans="1:11" x14ac:dyDescent="0.3">
      <c r="A11">
        <v>0.65</v>
      </c>
      <c r="B11">
        <v>1</v>
      </c>
      <c r="C11">
        <v>-415.496638688129</v>
      </c>
      <c r="E11">
        <v>0.65</v>
      </c>
      <c r="F11">
        <v>1</v>
      </c>
      <c r="G11">
        <v>-409.96651676944998</v>
      </c>
      <c r="I11">
        <f t="shared" si="0"/>
        <v>-5.5301219186790149</v>
      </c>
      <c r="K11">
        <f t="shared" si="1"/>
        <v>-415.496638688129</v>
      </c>
    </row>
    <row r="12" spans="1:11" x14ac:dyDescent="0.3">
      <c r="A12">
        <v>0.7</v>
      </c>
      <c r="B12">
        <v>1</v>
      </c>
      <c r="C12">
        <v>-446.51922747425903</v>
      </c>
      <c r="E12">
        <v>0.7</v>
      </c>
      <c r="F12">
        <v>1</v>
      </c>
      <c r="G12">
        <v>-445.85286428851703</v>
      </c>
      <c r="I12">
        <f t="shared" si="0"/>
        <v>-0.66636318574200004</v>
      </c>
      <c r="K12">
        <f t="shared" si="1"/>
        <v>-446.51922747425903</v>
      </c>
    </row>
    <row r="13" spans="1:11" x14ac:dyDescent="0.3">
      <c r="A13">
        <v>0.75</v>
      </c>
      <c r="B13">
        <v>1</v>
      </c>
      <c r="C13">
        <v>-476.86026838354502</v>
      </c>
      <c r="E13">
        <v>0.75</v>
      </c>
      <c r="F13">
        <v>1</v>
      </c>
      <c r="G13">
        <v>-481.89711801997402</v>
      </c>
      <c r="I13">
        <f t="shared" si="0"/>
        <v>5.0368496364289967</v>
      </c>
      <c r="K13">
        <f t="shared" si="1"/>
        <v>-481.89711801997402</v>
      </c>
    </row>
    <row r="14" spans="1:11" x14ac:dyDescent="0.3">
      <c r="A14">
        <v>0.8</v>
      </c>
      <c r="B14">
        <v>1</v>
      </c>
      <c r="C14">
        <v>-506.53296569439402</v>
      </c>
      <c r="E14">
        <v>0.8</v>
      </c>
      <c r="F14">
        <v>1</v>
      </c>
      <c r="G14">
        <v>-518.26723300925903</v>
      </c>
      <c r="I14">
        <f t="shared" si="0"/>
        <v>11.734267314865008</v>
      </c>
      <c r="K14">
        <f t="shared" si="1"/>
        <v>-518.26723300925903</v>
      </c>
    </row>
    <row r="15" spans="1:11" x14ac:dyDescent="0.3">
      <c r="A15">
        <v>0.85</v>
      </c>
      <c r="B15">
        <v>1</v>
      </c>
      <c r="C15">
        <v>-535.54974900531101</v>
      </c>
      <c r="E15">
        <v>0.85</v>
      </c>
      <c r="F15">
        <v>1</v>
      </c>
      <c r="G15">
        <v>-554.76580378586004</v>
      </c>
      <c r="I15">
        <f t="shared" si="0"/>
        <v>19.21605478054903</v>
      </c>
      <c r="K15">
        <f t="shared" si="1"/>
        <v>-554.76580378586004</v>
      </c>
    </row>
    <row r="16" spans="1:11" x14ac:dyDescent="0.3">
      <c r="A16">
        <v>0.9</v>
      </c>
      <c r="B16">
        <v>1</v>
      </c>
      <c r="C16">
        <v>-563.60873784820797</v>
      </c>
      <c r="E16">
        <v>0.9</v>
      </c>
      <c r="F16">
        <v>1</v>
      </c>
      <c r="G16">
        <v>-591.48565703635199</v>
      </c>
      <c r="I16">
        <f t="shared" si="0"/>
        <v>27.876919188144029</v>
      </c>
      <c r="K16">
        <f t="shared" si="1"/>
        <v>-591.48565703635199</v>
      </c>
    </row>
    <row r="17" spans="1:11" x14ac:dyDescent="0.3">
      <c r="A17">
        <v>0.95</v>
      </c>
      <c r="B17">
        <v>1</v>
      </c>
      <c r="C17">
        <v>-591.01207804137596</v>
      </c>
      <c r="E17">
        <v>0.95</v>
      </c>
      <c r="F17">
        <v>1</v>
      </c>
      <c r="G17">
        <v>-628.35339493925699</v>
      </c>
      <c r="I17">
        <f t="shared" si="0"/>
        <v>37.341316897881029</v>
      </c>
      <c r="K17">
        <f t="shared" si="1"/>
        <v>-628.35339493925699</v>
      </c>
    </row>
    <row r="18" spans="1:11" x14ac:dyDescent="0.3">
      <c r="A18">
        <v>1</v>
      </c>
      <c r="B18">
        <v>1</v>
      </c>
      <c r="C18">
        <v>-617.77899784617398</v>
      </c>
      <c r="E18">
        <v>1</v>
      </c>
      <c r="F18">
        <v>1</v>
      </c>
      <c r="G18">
        <v>-665.41251473630996</v>
      </c>
      <c r="I18">
        <f t="shared" si="0"/>
        <v>47.633516890135979</v>
      </c>
      <c r="K18">
        <f t="shared" si="1"/>
        <v>-665.41251473630996</v>
      </c>
    </row>
    <row r="22" spans="1:11" x14ac:dyDescent="0.3">
      <c r="A22" t="s">
        <v>9</v>
      </c>
    </row>
    <row r="23" spans="1:11" x14ac:dyDescent="0.3">
      <c r="A23" t="s">
        <v>10</v>
      </c>
      <c r="B23" t="s">
        <v>11</v>
      </c>
      <c r="C23" t="s">
        <v>12</v>
      </c>
      <c r="D23" t="s">
        <v>13</v>
      </c>
      <c r="E23" t="s">
        <v>5</v>
      </c>
      <c r="G23" t="s">
        <v>6</v>
      </c>
    </row>
    <row r="24" spans="1:11" x14ac:dyDescent="0.3">
      <c r="A24">
        <v>0.2</v>
      </c>
      <c r="B24" s="1">
        <v>0.30737674004177401</v>
      </c>
      <c r="C24">
        <v>0.95050505050504996</v>
      </c>
      <c r="D24">
        <v>-250.41462713420799</v>
      </c>
      <c r="E24">
        <f>($K$18+2*K2)/3</f>
        <v>-300.59409533283866</v>
      </c>
      <c r="G24">
        <f>D24-E24</f>
        <v>50.179468198630673</v>
      </c>
    </row>
    <row r="25" spans="1:11" x14ac:dyDescent="0.3">
      <c r="A25">
        <v>0.25</v>
      </c>
      <c r="B25" s="1">
        <v>0.35946143185270701</v>
      </c>
      <c r="C25">
        <v>0.98383838383838296</v>
      </c>
      <c r="D25">
        <v>-296.03578415581597</v>
      </c>
      <c r="E25">
        <f t="shared" ref="E25:E40" si="2">($K$18+2*K3)/3</f>
        <v>-321.26978136436196</v>
      </c>
      <c r="G25">
        <f t="shared" ref="G25:G40" si="3">D25-E25</f>
        <v>25.233997208545986</v>
      </c>
    </row>
    <row r="26" spans="1:11" x14ac:dyDescent="0.3">
      <c r="A26">
        <v>0.3</v>
      </c>
      <c r="B26" s="1">
        <v>0.40901340720840301</v>
      </c>
      <c r="C26">
        <v>1</v>
      </c>
      <c r="D26">
        <v>-340.51335293733098</v>
      </c>
      <c r="E26">
        <f t="shared" si="2"/>
        <v>-342.45378936187132</v>
      </c>
      <c r="G26">
        <f t="shared" si="3"/>
        <v>1.9404364245403372</v>
      </c>
    </row>
    <row r="27" spans="1:11" x14ac:dyDescent="0.3">
      <c r="A27">
        <v>0.35</v>
      </c>
      <c r="B27" s="1">
        <v>0.45666006220320199</v>
      </c>
      <c r="C27">
        <v>1</v>
      </c>
      <c r="D27">
        <v>-383.86103707936701</v>
      </c>
      <c r="E27">
        <f t="shared" si="2"/>
        <v>-364.77791156278732</v>
      </c>
      <c r="G27">
        <f t="shared" si="3"/>
        <v>-19.083125516579685</v>
      </c>
    </row>
    <row r="28" spans="1:11" x14ac:dyDescent="0.3">
      <c r="A28">
        <v>0.4</v>
      </c>
      <c r="B28" s="1">
        <v>0.50281517011510601</v>
      </c>
      <c r="C28">
        <v>1</v>
      </c>
      <c r="D28">
        <v>-419.77639003133902</v>
      </c>
      <c r="E28">
        <f t="shared" si="2"/>
        <v>-387.87738149469396</v>
      </c>
      <c r="G28">
        <f t="shared" si="3"/>
        <v>-31.899008536645056</v>
      </c>
    </row>
    <row r="29" spans="1:11" x14ac:dyDescent="0.3">
      <c r="A29">
        <v>0.45</v>
      </c>
      <c r="B29" s="1">
        <v>0.54776823087510196</v>
      </c>
      <c r="C29">
        <v>1</v>
      </c>
      <c r="D29">
        <v>-449.06660357394298</v>
      </c>
      <c r="E29">
        <f t="shared" si="2"/>
        <v>-411.05192643141527</v>
      </c>
      <c r="G29">
        <f t="shared" si="3"/>
        <v>-38.014677142527717</v>
      </c>
    </row>
    <row r="30" spans="1:11" x14ac:dyDescent="0.3">
      <c r="A30">
        <v>0.5</v>
      </c>
      <c r="B30" s="1">
        <v>0.591730798918089</v>
      </c>
      <c r="C30">
        <v>1</v>
      </c>
      <c r="D30">
        <v>-469.59615204352502</v>
      </c>
      <c r="E30">
        <f t="shared" si="2"/>
        <v>-433.94355747187728</v>
      </c>
      <c r="G30">
        <f t="shared" si="3"/>
        <v>-35.652594571647739</v>
      </c>
    </row>
    <row r="31" spans="1:11" x14ac:dyDescent="0.3">
      <c r="A31">
        <v>0.55000000000000004</v>
      </c>
      <c r="B31" s="1">
        <v>0.63486272215060602</v>
      </c>
      <c r="C31">
        <v>1</v>
      </c>
      <c r="D31">
        <v>-476.711266357265</v>
      </c>
      <c r="E31">
        <f t="shared" si="2"/>
        <v>-456.04118450557866</v>
      </c>
      <c r="G31">
        <f t="shared" si="3"/>
        <v>-20.670081851686348</v>
      </c>
    </row>
    <row r="32" spans="1:11" x14ac:dyDescent="0.3">
      <c r="A32">
        <v>0.6</v>
      </c>
      <c r="B32" s="1">
        <v>0.677288024537675</v>
      </c>
      <c r="C32">
        <v>1</v>
      </c>
      <c r="D32">
        <v>-465.76245292889803</v>
      </c>
      <c r="E32">
        <f t="shared" si="2"/>
        <v>-477.65636782963469</v>
      </c>
      <c r="G32">
        <f t="shared" si="3"/>
        <v>11.893914900736661</v>
      </c>
    </row>
    <row r="33" spans="1:7" x14ac:dyDescent="0.3">
      <c r="A33">
        <v>0.65</v>
      </c>
      <c r="B33" s="1">
        <v>0.71910503301363704</v>
      </c>
      <c r="C33">
        <v>0.98989898989898994</v>
      </c>
      <c r="D33">
        <v>-463.643031079465</v>
      </c>
      <c r="E33">
        <f t="shared" si="2"/>
        <v>-498.80193070418932</v>
      </c>
      <c r="G33">
        <f t="shared" si="3"/>
        <v>35.158899624724313</v>
      </c>
    </row>
    <row r="34" spans="1:7" x14ac:dyDescent="0.3">
      <c r="A34">
        <v>0.7</v>
      </c>
      <c r="B34" s="1">
        <v>0.76039311048250402</v>
      </c>
      <c r="C34">
        <v>0.99494949494949403</v>
      </c>
      <c r="D34">
        <v>-479.910668164139</v>
      </c>
      <c r="E34">
        <f t="shared" si="2"/>
        <v>-519.48365656160934</v>
      </c>
      <c r="G34">
        <f t="shared" si="3"/>
        <v>39.57298839747034</v>
      </c>
    </row>
    <row r="35" spans="1:7" x14ac:dyDescent="0.3">
      <c r="A35">
        <v>0.75</v>
      </c>
      <c r="B35" s="1">
        <v>0.80121728922788105</v>
      </c>
      <c r="C35">
        <v>1</v>
      </c>
      <c r="D35">
        <v>-506.887088534886</v>
      </c>
      <c r="E35">
        <f t="shared" si="2"/>
        <v>-543.06891692541933</v>
      </c>
      <c r="G35">
        <f t="shared" si="3"/>
        <v>36.181828390533326</v>
      </c>
    </row>
    <row r="36" spans="1:7" x14ac:dyDescent="0.3">
      <c r="A36">
        <v>0.8</v>
      </c>
      <c r="B36" s="1">
        <v>0.84163155284744795</v>
      </c>
      <c r="C36">
        <v>1</v>
      </c>
      <c r="D36">
        <v>-536.589038857638</v>
      </c>
      <c r="E36">
        <f t="shared" si="2"/>
        <v>-567.3156602516093</v>
      </c>
      <c r="G36">
        <f t="shared" si="3"/>
        <v>30.7266213939713</v>
      </c>
    </row>
    <row r="37" spans="1:7" x14ac:dyDescent="0.3">
      <c r="A37">
        <v>0.85</v>
      </c>
      <c r="B37" s="1">
        <v>0.881681218694222</v>
      </c>
      <c r="C37">
        <v>1</v>
      </c>
      <c r="D37">
        <v>-564.91811833134</v>
      </c>
      <c r="E37">
        <f t="shared" si="2"/>
        <v>-591.64804076934331</v>
      </c>
      <c r="G37">
        <f t="shared" si="3"/>
        <v>26.729922438003314</v>
      </c>
    </row>
    <row r="38" spans="1:7" x14ac:dyDescent="0.3">
      <c r="A38">
        <v>0.9</v>
      </c>
      <c r="B38" s="1">
        <v>0.92140470431035604</v>
      </c>
      <c r="C38">
        <v>0.98787878787878702</v>
      </c>
      <c r="D38">
        <v>-587.727503691582</v>
      </c>
      <c r="E38">
        <f t="shared" si="2"/>
        <v>-616.12794293633794</v>
      </c>
      <c r="G38">
        <f t="shared" si="3"/>
        <v>28.400439244755944</v>
      </c>
    </row>
    <row r="39" spans="1:7" x14ac:dyDescent="0.3">
      <c r="A39">
        <v>0.95</v>
      </c>
      <c r="B39" s="1">
        <v>0.96083486145583896</v>
      </c>
      <c r="C39">
        <v>1</v>
      </c>
      <c r="D39">
        <v>-594.03555366939895</v>
      </c>
      <c r="E39">
        <f t="shared" si="2"/>
        <v>-640.70643487160794</v>
      </c>
      <c r="G39">
        <f t="shared" si="3"/>
        <v>46.670881202208989</v>
      </c>
    </row>
    <row r="40" spans="1:7" x14ac:dyDescent="0.3">
      <c r="A40">
        <v>1</v>
      </c>
      <c r="B40" s="1">
        <v>1</v>
      </c>
      <c r="C40">
        <v>0.97676767676767595</v>
      </c>
      <c r="D40">
        <v>-584.570009061787</v>
      </c>
      <c r="E40">
        <f t="shared" si="2"/>
        <v>-665.41251473630996</v>
      </c>
      <c r="G40">
        <f t="shared" si="3"/>
        <v>80.842505674522954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3" workbookViewId="0">
      <selection activeCell="O26" sqref="O26"/>
    </sheetView>
  </sheetViews>
  <sheetFormatPr baseColWidth="10" defaultRowHeight="14.4" x14ac:dyDescent="0.3"/>
  <sheetData>
    <row r="1" spans="1:11" x14ac:dyDescent="0.3">
      <c r="A1" t="s">
        <v>0</v>
      </c>
      <c r="E1" t="s">
        <v>1</v>
      </c>
      <c r="I1" t="s">
        <v>2</v>
      </c>
      <c r="K1" t="s">
        <v>3</v>
      </c>
    </row>
    <row r="2" spans="1:11" x14ac:dyDescent="0.3">
      <c r="A2">
        <v>0.2</v>
      </c>
      <c r="B2">
        <v>1</v>
      </c>
      <c r="C2">
        <v>-117.81196339784999</v>
      </c>
      <c r="E2">
        <v>0.2</v>
      </c>
      <c r="F2">
        <v>1</v>
      </c>
      <c r="G2">
        <v>-118.184885631103</v>
      </c>
      <c r="I2">
        <f>C2-G2</f>
        <v>0.37292223325300711</v>
      </c>
      <c r="K2">
        <f>MIN(C2,G2)</f>
        <v>-118.184885631103</v>
      </c>
    </row>
    <row r="3" spans="1:11" x14ac:dyDescent="0.3">
      <c r="A3">
        <v>0.25</v>
      </c>
      <c r="B3">
        <v>1</v>
      </c>
      <c r="C3">
        <v>-149.19841467838799</v>
      </c>
      <c r="E3">
        <v>0.25</v>
      </c>
      <c r="F3">
        <v>1</v>
      </c>
      <c r="G3">
        <v>-147.464614687585</v>
      </c>
      <c r="I3">
        <f t="shared" ref="I3:I18" si="0">C3-G3</f>
        <v>-1.7337999908029929</v>
      </c>
      <c r="K3">
        <f t="shared" ref="K3:K18" si="1">MIN(C3,G3)</f>
        <v>-149.19841467838799</v>
      </c>
    </row>
    <row r="4" spans="1:11" x14ac:dyDescent="0.3">
      <c r="A4">
        <v>0.3</v>
      </c>
      <c r="B4">
        <v>1</v>
      </c>
      <c r="C4">
        <v>-180.97442667465199</v>
      </c>
      <c r="E4">
        <v>0.3</v>
      </c>
      <c r="F4">
        <v>1</v>
      </c>
      <c r="G4">
        <v>-179.04559293224301</v>
      </c>
      <c r="I4">
        <f t="shared" si="0"/>
        <v>-1.9288337424089832</v>
      </c>
      <c r="K4">
        <f t="shared" si="1"/>
        <v>-180.97442667465199</v>
      </c>
    </row>
    <row r="5" spans="1:11" x14ac:dyDescent="0.3">
      <c r="A5">
        <v>0.35</v>
      </c>
      <c r="B5">
        <v>1</v>
      </c>
      <c r="C5">
        <v>-214.46060997602601</v>
      </c>
      <c r="E5">
        <v>0.35</v>
      </c>
      <c r="F5">
        <v>1</v>
      </c>
      <c r="G5">
        <v>-210.37686460266099</v>
      </c>
      <c r="I5">
        <f t="shared" si="0"/>
        <v>-4.0837453733650193</v>
      </c>
      <c r="K5">
        <f t="shared" si="1"/>
        <v>-214.46060997602601</v>
      </c>
    </row>
    <row r="6" spans="1:11" x14ac:dyDescent="0.3">
      <c r="A6">
        <v>0.4</v>
      </c>
      <c r="B6">
        <v>1</v>
      </c>
      <c r="C6">
        <v>-249.10981487388599</v>
      </c>
      <c r="E6">
        <v>0.4</v>
      </c>
      <c r="F6">
        <v>1</v>
      </c>
      <c r="G6">
        <v>-241.34364699576</v>
      </c>
      <c r="I6">
        <f t="shared" si="0"/>
        <v>-7.766167878125998</v>
      </c>
      <c r="K6">
        <f t="shared" si="1"/>
        <v>-249.10981487388599</v>
      </c>
    </row>
    <row r="7" spans="1:11" x14ac:dyDescent="0.3">
      <c r="A7">
        <v>0.45</v>
      </c>
      <c r="B7">
        <v>1</v>
      </c>
      <c r="C7">
        <v>-283.87163227896798</v>
      </c>
      <c r="E7">
        <v>0.45</v>
      </c>
      <c r="F7">
        <v>1</v>
      </c>
      <c r="G7">
        <v>-273.49343702991303</v>
      </c>
      <c r="I7">
        <f t="shared" si="0"/>
        <v>-10.378195249054954</v>
      </c>
      <c r="K7">
        <f t="shared" si="1"/>
        <v>-283.87163227896798</v>
      </c>
    </row>
    <row r="8" spans="1:11" x14ac:dyDescent="0.3">
      <c r="A8">
        <v>0.5</v>
      </c>
      <c r="B8">
        <v>1</v>
      </c>
      <c r="C8">
        <v>-318.209078839661</v>
      </c>
      <c r="E8">
        <v>0.5</v>
      </c>
      <c r="F8">
        <v>1</v>
      </c>
      <c r="G8">
        <v>-305.94043271642101</v>
      </c>
      <c r="I8">
        <f t="shared" si="0"/>
        <v>-12.268646123239989</v>
      </c>
      <c r="K8">
        <f t="shared" si="1"/>
        <v>-318.209078839661</v>
      </c>
    </row>
    <row r="9" spans="1:11" x14ac:dyDescent="0.3">
      <c r="A9">
        <v>0.55000000000000004</v>
      </c>
      <c r="B9">
        <v>1</v>
      </c>
      <c r="C9">
        <v>-351.35551939021298</v>
      </c>
      <c r="E9">
        <v>0.55000000000000004</v>
      </c>
      <c r="F9">
        <v>1</v>
      </c>
      <c r="G9">
        <v>-339.92470945065497</v>
      </c>
      <c r="I9">
        <f t="shared" si="0"/>
        <v>-11.430809939558003</v>
      </c>
      <c r="K9">
        <f t="shared" si="1"/>
        <v>-351.35551939021298</v>
      </c>
    </row>
    <row r="10" spans="1:11" x14ac:dyDescent="0.3">
      <c r="A10">
        <v>0.6</v>
      </c>
      <c r="B10">
        <v>1</v>
      </c>
      <c r="C10">
        <v>-383.77829437629703</v>
      </c>
      <c r="E10">
        <v>0.6</v>
      </c>
      <c r="F10">
        <v>1</v>
      </c>
      <c r="G10">
        <v>-374.66077734844401</v>
      </c>
      <c r="I10">
        <f t="shared" si="0"/>
        <v>-9.1175170278530118</v>
      </c>
      <c r="K10">
        <f t="shared" si="1"/>
        <v>-383.77829437629703</v>
      </c>
    </row>
    <row r="11" spans="1:11" x14ac:dyDescent="0.3">
      <c r="A11">
        <v>0.65</v>
      </c>
      <c r="B11">
        <v>1</v>
      </c>
      <c r="C11">
        <v>-415.496638688129</v>
      </c>
      <c r="E11">
        <v>0.65</v>
      </c>
      <c r="F11">
        <v>1</v>
      </c>
      <c r="G11">
        <v>-409.96651676944998</v>
      </c>
      <c r="I11">
        <f t="shared" si="0"/>
        <v>-5.5301219186790149</v>
      </c>
      <c r="K11">
        <f t="shared" si="1"/>
        <v>-415.496638688129</v>
      </c>
    </row>
    <row r="12" spans="1:11" x14ac:dyDescent="0.3">
      <c r="A12">
        <v>0.7</v>
      </c>
      <c r="B12">
        <v>1</v>
      </c>
      <c r="C12">
        <v>-446.51922747425903</v>
      </c>
      <c r="E12">
        <v>0.7</v>
      </c>
      <c r="F12">
        <v>1</v>
      </c>
      <c r="G12">
        <v>-445.85286428851703</v>
      </c>
      <c r="I12">
        <f t="shared" si="0"/>
        <v>-0.66636318574200004</v>
      </c>
      <c r="K12">
        <f t="shared" si="1"/>
        <v>-446.51922747425903</v>
      </c>
    </row>
    <row r="13" spans="1:11" x14ac:dyDescent="0.3">
      <c r="A13">
        <v>0.75</v>
      </c>
      <c r="B13">
        <v>1</v>
      </c>
      <c r="C13">
        <v>-476.86026838354502</v>
      </c>
      <c r="E13">
        <v>0.75</v>
      </c>
      <c r="F13">
        <v>1</v>
      </c>
      <c r="G13">
        <v>-481.89711801997402</v>
      </c>
      <c r="I13">
        <f t="shared" si="0"/>
        <v>5.0368496364289967</v>
      </c>
      <c r="K13">
        <f t="shared" si="1"/>
        <v>-481.89711801997402</v>
      </c>
    </row>
    <row r="14" spans="1:11" x14ac:dyDescent="0.3">
      <c r="A14">
        <v>0.8</v>
      </c>
      <c r="B14">
        <v>1</v>
      </c>
      <c r="C14">
        <v>-506.53296569439402</v>
      </c>
      <c r="E14">
        <v>0.8</v>
      </c>
      <c r="F14">
        <v>1</v>
      </c>
      <c r="G14">
        <v>-518.26723300925903</v>
      </c>
      <c r="I14">
        <f t="shared" si="0"/>
        <v>11.734267314865008</v>
      </c>
      <c r="K14">
        <f t="shared" si="1"/>
        <v>-518.26723300925903</v>
      </c>
    </row>
    <row r="15" spans="1:11" x14ac:dyDescent="0.3">
      <c r="A15">
        <v>0.85</v>
      </c>
      <c r="B15">
        <v>1</v>
      </c>
      <c r="C15">
        <v>-535.54974900531101</v>
      </c>
      <c r="E15">
        <v>0.85</v>
      </c>
      <c r="F15">
        <v>1</v>
      </c>
      <c r="G15">
        <v>-554.76580378586004</v>
      </c>
      <c r="I15">
        <f t="shared" si="0"/>
        <v>19.21605478054903</v>
      </c>
      <c r="K15">
        <f t="shared" si="1"/>
        <v>-554.76580378586004</v>
      </c>
    </row>
    <row r="16" spans="1:11" x14ac:dyDescent="0.3">
      <c r="A16">
        <v>0.9</v>
      </c>
      <c r="B16">
        <v>1</v>
      </c>
      <c r="C16">
        <v>-563.60873784820797</v>
      </c>
      <c r="E16">
        <v>0.9</v>
      </c>
      <c r="F16">
        <v>1</v>
      </c>
      <c r="G16">
        <v>-591.48565703635199</v>
      </c>
      <c r="I16">
        <f t="shared" si="0"/>
        <v>27.876919188144029</v>
      </c>
      <c r="K16">
        <f t="shared" si="1"/>
        <v>-591.48565703635199</v>
      </c>
    </row>
    <row r="17" spans="1:11" x14ac:dyDescent="0.3">
      <c r="A17">
        <v>0.95</v>
      </c>
      <c r="B17">
        <v>1</v>
      </c>
      <c r="C17">
        <v>-591.01207804137596</v>
      </c>
      <c r="E17">
        <v>0.95</v>
      </c>
      <c r="F17">
        <v>1</v>
      </c>
      <c r="G17">
        <v>-628.35339493925699</v>
      </c>
      <c r="I17">
        <f t="shared" si="0"/>
        <v>37.341316897881029</v>
      </c>
      <c r="K17">
        <f t="shared" si="1"/>
        <v>-628.35339493925699</v>
      </c>
    </row>
    <row r="18" spans="1:11" x14ac:dyDescent="0.3">
      <c r="A18">
        <v>1</v>
      </c>
      <c r="B18">
        <v>1</v>
      </c>
      <c r="C18">
        <v>-617.77899784617398</v>
      </c>
      <c r="E18">
        <v>1</v>
      </c>
      <c r="F18">
        <v>1</v>
      </c>
      <c r="G18">
        <v>-665.41251473630996</v>
      </c>
      <c r="I18">
        <f t="shared" si="0"/>
        <v>47.633516890135979</v>
      </c>
      <c r="K18">
        <f t="shared" si="1"/>
        <v>-665.41251473630996</v>
      </c>
    </row>
    <row r="22" spans="1:11" x14ac:dyDescent="0.3">
      <c r="A22" t="s">
        <v>7</v>
      </c>
    </row>
    <row r="23" spans="1:11" x14ac:dyDescent="0.3">
      <c r="A23" t="s">
        <v>10</v>
      </c>
      <c r="B23" t="s">
        <v>11</v>
      </c>
      <c r="C23" t="s">
        <v>12</v>
      </c>
      <c r="D23" t="s">
        <v>13</v>
      </c>
      <c r="E23" t="s">
        <v>5</v>
      </c>
      <c r="G23" t="s">
        <v>6</v>
      </c>
    </row>
    <row r="24" spans="1:11" x14ac:dyDescent="0.3">
      <c r="A24">
        <v>0.2</v>
      </c>
      <c r="B24" s="1">
        <v>0.30737674004177401</v>
      </c>
      <c r="C24">
        <v>0.49090909090909002</v>
      </c>
      <c r="D24">
        <v>-75.274756038225604</v>
      </c>
      <c r="E24">
        <f>(2*K2+$K$18)/3</f>
        <v>-300.59409533283866</v>
      </c>
      <c r="G24">
        <f>D24-E24</f>
        <v>225.31933929461306</v>
      </c>
    </row>
    <row r="25" spans="1:11" x14ac:dyDescent="0.3">
      <c r="A25">
        <v>0.25</v>
      </c>
      <c r="B25" s="1">
        <v>0.35946143185270701</v>
      </c>
      <c r="C25">
        <v>0.60606060606060597</v>
      </c>
      <c r="D25">
        <v>-81.585764285724196</v>
      </c>
      <c r="E25">
        <f t="shared" ref="E25:E40" si="2">(2*K3+$K$18)/3</f>
        <v>-321.26978136436196</v>
      </c>
      <c r="G25">
        <f t="shared" ref="G25:G40" si="3">D25-E25</f>
        <v>239.68401707863777</v>
      </c>
    </row>
    <row r="26" spans="1:11" x14ac:dyDescent="0.3">
      <c r="A26">
        <v>0.3</v>
      </c>
      <c r="B26" s="1">
        <v>0.40901340720840301</v>
      </c>
      <c r="C26">
        <v>0.75757575757575701</v>
      </c>
      <c r="D26">
        <v>-110.362764368515</v>
      </c>
      <c r="E26">
        <f t="shared" si="2"/>
        <v>-342.45378936187132</v>
      </c>
      <c r="G26">
        <f t="shared" si="3"/>
        <v>232.09102499335631</v>
      </c>
    </row>
    <row r="27" spans="1:11" x14ac:dyDescent="0.3">
      <c r="A27">
        <v>0.35</v>
      </c>
      <c r="B27" s="1">
        <v>0.45666006220320199</v>
      </c>
      <c r="C27">
        <v>0.8</v>
      </c>
      <c r="D27">
        <v>-152.54026860347301</v>
      </c>
      <c r="E27">
        <f t="shared" si="2"/>
        <v>-364.77791156278732</v>
      </c>
      <c r="G27">
        <f t="shared" si="3"/>
        <v>212.23764295931431</v>
      </c>
    </row>
    <row r="28" spans="1:11" x14ac:dyDescent="0.3">
      <c r="A28">
        <v>0.4</v>
      </c>
      <c r="B28" s="1">
        <v>0.50281517011510601</v>
      </c>
      <c r="C28">
        <v>0.87878787878787801</v>
      </c>
      <c r="D28">
        <v>-204.41680911858501</v>
      </c>
      <c r="E28">
        <f t="shared" si="2"/>
        <v>-387.87738149469396</v>
      </c>
      <c r="G28">
        <f t="shared" si="3"/>
        <v>183.46057237610896</v>
      </c>
    </row>
    <row r="29" spans="1:11" x14ac:dyDescent="0.3">
      <c r="A29">
        <v>0.45</v>
      </c>
      <c r="B29" s="1">
        <v>0.54776823087510196</v>
      </c>
      <c r="C29">
        <v>0.95151515151515098</v>
      </c>
      <c r="D29">
        <v>-266.99050825834598</v>
      </c>
      <c r="E29">
        <f t="shared" si="2"/>
        <v>-411.05192643141527</v>
      </c>
      <c r="G29">
        <f t="shared" si="3"/>
        <v>144.06141817306928</v>
      </c>
    </row>
    <row r="30" spans="1:11" x14ac:dyDescent="0.3">
      <c r="A30">
        <v>0.5</v>
      </c>
      <c r="B30" s="1">
        <v>0.591730798918089</v>
      </c>
      <c r="C30">
        <v>0.95151515151515098</v>
      </c>
      <c r="D30">
        <v>-333.03348272854799</v>
      </c>
      <c r="E30">
        <f t="shared" si="2"/>
        <v>-433.94355747187728</v>
      </c>
      <c r="G30">
        <f t="shared" si="3"/>
        <v>100.91007474332929</v>
      </c>
    </row>
    <row r="31" spans="1:11" x14ac:dyDescent="0.3">
      <c r="A31">
        <v>0.55000000000000004</v>
      </c>
      <c r="B31" s="1">
        <v>0.63486272215060602</v>
      </c>
      <c r="C31">
        <v>1</v>
      </c>
      <c r="D31">
        <v>-399.56407608627302</v>
      </c>
      <c r="E31">
        <f t="shared" si="2"/>
        <v>-456.04118450557866</v>
      </c>
      <c r="G31">
        <f t="shared" si="3"/>
        <v>56.477108419305637</v>
      </c>
    </row>
    <row r="32" spans="1:11" x14ac:dyDescent="0.3">
      <c r="A32">
        <v>0.6</v>
      </c>
      <c r="B32" s="1">
        <v>0.677288024537675</v>
      </c>
      <c r="C32">
        <v>1</v>
      </c>
      <c r="D32">
        <v>-461.04880294681698</v>
      </c>
      <c r="E32">
        <f t="shared" si="2"/>
        <v>-477.65636782963469</v>
      </c>
      <c r="G32">
        <f t="shared" si="3"/>
        <v>16.607564882817712</v>
      </c>
    </row>
    <row r="33" spans="1:7" x14ac:dyDescent="0.3">
      <c r="A33">
        <v>0.65</v>
      </c>
      <c r="B33" s="1">
        <v>0.71910503301363704</v>
      </c>
      <c r="C33">
        <v>1</v>
      </c>
      <c r="D33">
        <v>-512.89084487117498</v>
      </c>
      <c r="E33">
        <f t="shared" si="2"/>
        <v>-498.80193070418932</v>
      </c>
      <c r="G33">
        <f t="shared" si="3"/>
        <v>-14.08891416698566</v>
      </c>
    </row>
    <row r="34" spans="1:7" x14ac:dyDescent="0.3">
      <c r="A34">
        <v>0.7</v>
      </c>
      <c r="B34" s="1">
        <v>0.76039311048250402</v>
      </c>
      <c r="C34">
        <v>1</v>
      </c>
      <c r="D34">
        <v>-555.41557411336498</v>
      </c>
      <c r="E34">
        <f t="shared" si="2"/>
        <v>-519.48365656160934</v>
      </c>
      <c r="G34">
        <f t="shared" si="3"/>
        <v>-35.931917551755646</v>
      </c>
    </row>
    <row r="35" spans="1:7" x14ac:dyDescent="0.3">
      <c r="A35">
        <v>0.75</v>
      </c>
      <c r="B35" s="1">
        <v>0.80121728922788105</v>
      </c>
      <c r="C35">
        <v>1</v>
      </c>
      <c r="D35">
        <v>-587.65102072495199</v>
      </c>
      <c r="E35">
        <f t="shared" si="2"/>
        <v>-543.06891692541933</v>
      </c>
      <c r="G35">
        <f t="shared" si="3"/>
        <v>-44.582103799532661</v>
      </c>
    </row>
    <row r="36" spans="1:7" x14ac:dyDescent="0.3">
      <c r="A36">
        <v>0.8</v>
      </c>
      <c r="B36" s="1">
        <v>0.84163155284744795</v>
      </c>
      <c r="C36">
        <v>1</v>
      </c>
      <c r="D36">
        <v>-605.88716192043205</v>
      </c>
      <c r="E36">
        <f t="shared" si="2"/>
        <v>-567.3156602516093</v>
      </c>
      <c r="G36">
        <f t="shared" si="3"/>
        <v>-38.571501668822748</v>
      </c>
    </row>
    <row r="37" spans="1:7" x14ac:dyDescent="0.3">
      <c r="A37">
        <v>0.85</v>
      </c>
      <c r="B37" s="1">
        <v>0.881681218694222</v>
      </c>
      <c r="C37">
        <v>1</v>
      </c>
      <c r="D37">
        <v>-612.25096526478399</v>
      </c>
      <c r="E37">
        <f t="shared" si="2"/>
        <v>-591.64804076934331</v>
      </c>
      <c r="G37">
        <f t="shared" si="3"/>
        <v>-20.602924495440675</v>
      </c>
    </row>
    <row r="38" spans="1:7" x14ac:dyDescent="0.3">
      <c r="A38">
        <v>0.9</v>
      </c>
      <c r="B38" s="1">
        <v>0.92140470431035604</v>
      </c>
      <c r="C38">
        <v>1</v>
      </c>
      <c r="D38">
        <v>-607.53215562348203</v>
      </c>
      <c r="E38">
        <f t="shared" si="2"/>
        <v>-616.12794293633794</v>
      </c>
      <c r="G38">
        <f t="shared" si="3"/>
        <v>8.5957873128559186</v>
      </c>
    </row>
    <row r="39" spans="1:7" x14ac:dyDescent="0.3">
      <c r="A39">
        <v>0.95</v>
      </c>
      <c r="B39" s="1">
        <v>0.96083486145583896</v>
      </c>
      <c r="C39">
        <v>1</v>
      </c>
      <c r="D39">
        <v>-581.78205509746897</v>
      </c>
      <c r="E39">
        <f t="shared" si="2"/>
        <v>-640.70643487160794</v>
      </c>
      <c r="G39">
        <f t="shared" si="3"/>
        <v>58.92437977413897</v>
      </c>
    </row>
    <row r="40" spans="1:7" x14ac:dyDescent="0.3">
      <c r="A40">
        <v>1</v>
      </c>
      <c r="B40" s="1">
        <v>1</v>
      </c>
      <c r="C40">
        <v>0.98787878787878702</v>
      </c>
      <c r="D40">
        <v>-542.86779804960997</v>
      </c>
      <c r="E40">
        <f t="shared" si="2"/>
        <v>-665.41251473630996</v>
      </c>
      <c r="G40">
        <f t="shared" si="3"/>
        <v>122.54471668669999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3" workbookViewId="0">
      <selection activeCell="B41" sqref="B41"/>
    </sheetView>
  </sheetViews>
  <sheetFormatPr baseColWidth="10" defaultRowHeight="14.4" x14ac:dyDescent="0.3"/>
  <sheetData>
    <row r="1" spans="1:11" x14ac:dyDescent="0.3">
      <c r="A1" t="s">
        <v>0</v>
      </c>
      <c r="E1" t="s">
        <v>1</v>
      </c>
      <c r="I1" t="s">
        <v>2</v>
      </c>
      <c r="K1" t="s">
        <v>3</v>
      </c>
    </row>
    <row r="2" spans="1:11" x14ac:dyDescent="0.3">
      <c r="A2">
        <v>0.2</v>
      </c>
      <c r="B2">
        <v>1</v>
      </c>
      <c r="C2">
        <v>-117.81196339784999</v>
      </c>
      <c r="E2">
        <v>0.2</v>
      </c>
      <c r="F2">
        <v>1</v>
      </c>
      <c r="G2">
        <v>-118.184885631103</v>
      </c>
      <c r="I2">
        <f>C2-G2</f>
        <v>0.37292223325300711</v>
      </c>
      <c r="K2">
        <f>MIN(C2,G2)</f>
        <v>-118.184885631103</v>
      </c>
    </row>
    <row r="3" spans="1:11" x14ac:dyDescent="0.3">
      <c r="A3">
        <v>0.25</v>
      </c>
      <c r="B3">
        <v>1</v>
      </c>
      <c r="C3">
        <v>-149.19841467838799</v>
      </c>
      <c r="E3">
        <v>0.25</v>
      </c>
      <c r="F3">
        <v>1</v>
      </c>
      <c r="G3">
        <v>-147.464614687585</v>
      </c>
      <c r="I3">
        <f t="shared" ref="I3:I18" si="0">C3-G3</f>
        <v>-1.7337999908029929</v>
      </c>
      <c r="K3">
        <f t="shared" ref="K3:K18" si="1">MIN(C3,G3)</f>
        <v>-149.19841467838799</v>
      </c>
    </row>
    <row r="4" spans="1:11" x14ac:dyDescent="0.3">
      <c r="A4">
        <v>0.3</v>
      </c>
      <c r="B4">
        <v>1</v>
      </c>
      <c r="C4">
        <v>-180.97442667465199</v>
      </c>
      <c r="E4">
        <v>0.3</v>
      </c>
      <c r="F4">
        <v>1</v>
      </c>
      <c r="G4">
        <v>-179.04559293224301</v>
      </c>
      <c r="I4">
        <f t="shared" si="0"/>
        <v>-1.9288337424089832</v>
      </c>
      <c r="K4">
        <f t="shared" si="1"/>
        <v>-180.97442667465199</v>
      </c>
    </row>
    <row r="5" spans="1:11" x14ac:dyDescent="0.3">
      <c r="A5">
        <v>0.35</v>
      </c>
      <c r="B5">
        <v>1</v>
      </c>
      <c r="C5">
        <v>-214.46060997602601</v>
      </c>
      <c r="E5">
        <v>0.35</v>
      </c>
      <c r="F5">
        <v>1</v>
      </c>
      <c r="G5">
        <v>-210.37686460266099</v>
      </c>
      <c r="I5">
        <f t="shared" si="0"/>
        <v>-4.0837453733650193</v>
      </c>
      <c r="K5">
        <f t="shared" si="1"/>
        <v>-214.46060997602601</v>
      </c>
    </row>
    <row r="6" spans="1:11" x14ac:dyDescent="0.3">
      <c r="A6">
        <v>0.4</v>
      </c>
      <c r="B6">
        <v>1</v>
      </c>
      <c r="C6">
        <v>-249.10981487388599</v>
      </c>
      <c r="E6">
        <v>0.4</v>
      </c>
      <c r="F6">
        <v>1</v>
      </c>
      <c r="G6">
        <v>-241.34364699576</v>
      </c>
      <c r="I6">
        <f t="shared" si="0"/>
        <v>-7.766167878125998</v>
      </c>
      <c r="K6">
        <f t="shared" si="1"/>
        <v>-249.10981487388599</v>
      </c>
    </row>
    <row r="7" spans="1:11" x14ac:dyDescent="0.3">
      <c r="A7">
        <v>0.45</v>
      </c>
      <c r="B7">
        <v>1</v>
      </c>
      <c r="C7">
        <v>-283.87163227896798</v>
      </c>
      <c r="E7">
        <v>0.45</v>
      </c>
      <c r="F7">
        <v>1</v>
      </c>
      <c r="G7">
        <v>-273.49343702991303</v>
      </c>
      <c r="I7">
        <f t="shared" si="0"/>
        <v>-10.378195249054954</v>
      </c>
      <c r="K7">
        <f t="shared" si="1"/>
        <v>-283.87163227896798</v>
      </c>
    </row>
    <row r="8" spans="1:11" x14ac:dyDescent="0.3">
      <c r="A8">
        <v>0.5</v>
      </c>
      <c r="B8">
        <v>1</v>
      </c>
      <c r="C8">
        <v>-318.209078839661</v>
      </c>
      <c r="E8">
        <v>0.5</v>
      </c>
      <c r="F8">
        <v>1</v>
      </c>
      <c r="G8">
        <v>-305.94043271642101</v>
      </c>
      <c r="I8">
        <f t="shared" si="0"/>
        <v>-12.268646123239989</v>
      </c>
      <c r="K8">
        <f t="shared" si="1"/>
        <v>-318.209078839661</v>
      </c>
    </row>
    <row r="9" spans="1:11" x14ac:dyDescent="0.3">
      <c r="A9">
        <v>0.55000000000000004</v>
      </c>
      <c r="B9">
        <v>1</v>
      </c>
      <c r="C9">
        <v>-351.35551939021298</v>
      </c>
      <c r="E9">
        <v>0.55000000000000004</v>
      </c>
      <c r="F9">
        <v>1</v>
      </c>
      <c r="G9">
        <v>-339.92470945065497</v>
      </c>
      <c r="I9">
        <f t="shared" si="0"/>
        <v>-11.430809939558003</v>
      </c>
      <c r="K9">
        <f t="shared" si="1"/>
        <v>-351.35551939021298</v>
      </c>
    </row>
    <row r="10" spans="1:11" x14ac:dyDescent="0.3">
      <c r="A10">
        <v>0.6</v>
      </c>
      <c r="B10">
        <v>1</v>
      </c>
      <c r="C10">
        <v>-383.77829437629703</v>
      </c>
      <c r="E10">
        <v>0.6</v>
      </c>
      <c r="F10">
        <v>1</v>
      </c>
      <c r="G10">
        <v>-374.66077734844401</v>
      </c>
      <c r="I10">
        <f t="shared" si="0"/>
        <v>-9.1175170278530118</v>
      </c>
      <c r="K10">
        <f t="shared" si="1"/>
        <v>-383.77829437629703</v>
      </c>
    </row>
    <row r="11" spans="1:11" x14ac:dyDescent="0.3">
      <c r="A11">
        <v>0.65</v>
      </c>
      <c r="B11">
        <v>1</v>
      </c>
      <c r="C11">
        <v>-415.496638688129</v>
      </c>
      <c r="E11">
        <v>0.65</v>
      </c>
      <c r="F11">
        <v>1</v>
      </c>
      <c r="G11">
        <v>-409.96651676944998</v>
      </c>
      <c r="I11">
        <f t="shared" si="0"/>
        <v>-5.5301219186790149</v>
      </c>
      <c r="K11">
        <f t="shared" si="1"/>
        <v>-415.496638688129</v>
      </c>
    </row>
    <row r="12" spans="1:11" x14ac:dyDescent="0.3">
      <c r="A12">
        <v>0.7</v>
      </c>
      <c r="B12">
        <v>1</v>
      </c>
      <c r="C12">
        <v>-446.51922747425903</v>
      </c>
      <c r="E12">
        <v>0.7</v>
      </c>
      <c r="F12">
        <v>1</v>
      </c>
      <c r="G12">
        <v>-445.85286428851703</v>
      </c>
      <c r="I12">
        <f t="shared" si="0"/>
        <v>-0.66636318574200004</v>
      </c>
      <c r="K12">
        <f t="shared" si="1"/>
        <v>-446.51922747425903</v>
      </c>
    </row>
    <row r="13" spans="1:11" x14ac:dyDescent="0.3">
      <c r="A13">
        <v>0.75</v>
      </c>
      <c r="B13">
        <v>1</v>
      </c>
      <c r="C13">
        <v>-476.86026838354502</v>
      </c>
      <c r="E13">
        <v>0.75</v>
      </c>
      <c r="F13">
        <v>1</v>
      </c>
      <c r="G13">
        <v>-481.89711801997402</v>
      </c>
      <c r="I13">
        <f t="shared" si="0"/>
        <v>5.0368496364289967</v>
      </c>
      <c r="K13">
        <f t="shared" si="1"/>
        <v>-481.89711801997402</v>
      </c>
    </row>
    <row r="14" spans="1:11" x14ac:dyDescent="0.3">
      <c r="A14">
        <v>0.8</v>
      </c>
      <c r="B14">
        <v>1</v>
      </c>
      <c r="C14">
        <v>-506.53296569439402</v>
      </c>
      <c r="E14">
        <v>0.8</v>
      </c>
      <c r="F14">
        <v>1</v>
      </c>
      <c r="G14">
        <v>-518.26723300925903</v>
      </c>
      <c r="I14">
        <f t="shared" si="0"/>
        <v>11.734267314865008</v>
      </c>
      <c r="K14">
        <f t="shared" si="1"/>
        <v>-518.26723300925903</v>
      </c>
    </row>
    <row r="15" spans="1:11" x14ac:dyDescent="0.3">
      <c r="A15">
        <v>0.85</v>
      </c>
      <c r="B15">
        <v>1</v>
      </c>
      <c r="C15">
        <v>-535.54974900531101</v>
      </c>
      <c r="E15">
        <v>0.85</v>
      </c>
      <c r="F15">
        <v>1</v>
      </c>
      <c r="G15">
        <v>-554.76580378586004</v>
      </c>
      <c r="I15">
        <f t="shared" si="0"/>
        <v>19.21605478054903</v>
      </c>
      <c r="K15">
        <f t="shared" si="1"/>
        <v>-554.76580378586004</v>
      </c>
    </row>
    <row r="16" spans="1:11" x14ac:dyDescent="0.3">
      <c r="A16">
        <v>0.9</v>
      </c>
      <c r="B16">
        <v>1</v>
      </c>
      <c r="C16">
        <v>-563.60873784820797</v>
      </c>
      <c r="E16">
        <v>0.9</v>
      </c>
      <c r="F16">
        <v>1</v>
      </c>
      <c r="G16">
        <v>-591.48565703635199</v>
      </c>
      <c r="I16">
        <f t="shared" si="0"/>
        <v>27.876919188144029</v>
      </c>
      <c r="K16">
        <f t="shared" si="1"/>
        <v>-591.48565703635199</v>
      </c>
    </row>
    <row r="17" spans="1:11" x14ac:dyDescent="0.3">
      <c r="A17">
        <v>0.95</v>
      </c>
      <c r="B17">
        <v>1</v>
      </c>
      <c r="C17">
        <v>-591.01207804137596</v>
      </c>
      <c r="E17">
        <v>0.95</v>
      </c>
      <c r="F17">
        <v>1</v>
      </c>
      <c r="G17">
        <v>-628.35339493925699</v>
      </c>
      <c r="I17">
        <f t="shared" si="0"/>
        <v>37.341316897881029</v>
      </c>
      <c r="K17">
        <f t="shared" si="1"/>
        <v>-628.35339493925699</v>
      </c>
    </row>
    <row r="18" spans="1:11" x14ac:dyDescent="0.3">
      <c r="A18">
        <v>1</v>
      </c>
      <c r="B18">
        <v>1</v>
      </c>
      <c r="C18">
        <v>-617.77899784617398</v>
      </c>
      <c r="E18">
        <v>1</v>
      </c>
      <c r="F18">
        <v>1</v>
      </c>
      <c r="G18">
        <v>-665.41251473630996</v>
      </c>
      <c r="I18">
        <f t="shared" si="0"/>
        <v>47.633516890135979</v>
      </c>
      <c r="K18">
        <f t="shared" si="1"/>
        <v>-665.41251473630996</v>
      </c>
    </row>
    <row r="22" spans="1:11" x14ac:dyDescent="0.3">
      <c r="A22" t="s">
        <v>8</v>
      </c>
    </row>
    <row r="23" spans="1:11" x14ac:dyDescent="0.3">
      <c r="A23" t="s">
        <v>10</v>
      </c>
      <c r="B23" t="s">
        <v>11</v>
      </c>
      <c r="C23" t="s">
        <v>12</v>
      </c>
      <c r="D23" t="s">
        <v>13</v>
      </c>
      <c r="E23" t="s">
        <v>5</v>
      </c>
      <c r="G23" t="s">
        <v>6</v>
      </c>
    </row>
    <row r="24" spans="1:11" x14ac:dyDescent="0.3">
      <c r="A24">
        <v>0.2</v>
      </c>
      <c r="B24" s="1">
        <v>0.30737674004177401</v>
      </c>
      <c r="C24">
        <v>1</v>
      </c>
      <c r="D24">
        <v>-272.55438282944198</v>
      </c>
      <c r="E24">
        <f>($K$18+3*K2)/4</f>
        <v>-254.99179290740474</v>
      </c>
      <c r="G24">
        <f>D24-E24</f>
        <v>-17.562589922037233</v>
      </c>
    </row>
    <row r="25" spans="1:11" x14ac:dyDescent="0.3">
      <c r="A25">
        <v>0.25</v>
      </c>
      <c r="B25" s="1">
        <v>0.35946143185270701</v>
      </c>
      <c r="C25">
        <v>1</v>
      </c>
      <c r="D25">
        <v>-288.50584701776802</v>
      </c>
      <c r="E25">
        <f t="shared" ref="E25:E40" si="2">($K$18+3*K3)/4</f>
        <v>-278.25193969286852</v>
      </c>
      <c r="G25">
        <f t="shared" ref="G25:G40" si="3">D25-E25</f>
        <v>-10.253907324899501</v>
      </c>
    </row>
    <row r="26" spans="1:11" x14ac:dyDescent="0.3">
      <c r="A26">
        <v>0.3</v>
      </c>
      <c r="B26" s="1">
        <v>0.40901340720840301</v>
      </c>
      <c r="C26">
        <v>1</v>
      </c>
      <c r="D26">
        <v>-297.28892824740598</v>
      </c>
      <c r="E26">
        <f t="shared" si="2"/>
        <v>-302.08394869006645</v>
      </c>
      <c r="G26">
        <f t="shared" si="3"/>
        <v>4.7950204426604728</v>
      </c>
    </row>
    <row r="27" spans="1:11" x14ac:dyDescent="0.3">
      <c r="A27">
        <v>0.35</v>
      </c>
      <c r="B27" s="1">
        <v>0.45666006220320199</v>
      </c>
      <c r="C27">
        <v>1</v>
      </c>
      <c r="D27">
        <v>-301.86676771811801</v>
      </c>
      <c r="E27">
        <f t="shared" si="2"/>
        <v>-327.19858616609702</v>
      </c>
      <c r="G27">
        <f t="shared" si="3"/>
        <v>25.331818447979003</v>
      </c>
    </row>
    <row r="28" spans="1:11" x14ac:dyDescent="0.3">
      <c r="A28">
        <v>0.4</v>
      </c>
      <c r="B28" s="1">
        <v>0.50281517011510601</v>
      </c>
      <c r="C28">
        <v>1</v>
      </c>
      <c r="D28">
        <v>-302.05324101390698</v>
      </c>
      <c r="E28">
        <f t="shared" si="2"/>
        <v>-353.18548983949199</v>
      </c>
      <c r="G28">
        <f t="shared" si="3"/>
        <v>51.132248825585009</v>
      </c>
    </row>
    <row r="29" spans="1:11" x14ac:dyDescent="0.3">
      <c r="A29">
        <v>0.45</v>
      </c>
      <c r="B29" s="1">
        <v>0.54776823087510196</v>
      </c>
      <c r="C29">
        <v>1</v>
      </c>
      <c r="D29">
        <v>-303.33561610261802</v>
      </c>
      <c r="E29">
        <f t="shared" si="2"/>
        <v>-379.25685289330346</v>
      </c>
      <c r="G29">
        <f t="shared" si="3"/>
        <v>75.921236790685441</v>
      </c>
    </row>
    <row r="30" spans="1:11" x14ac:dyDescent="0.3">
      <c r="A30">
        <v>0.5</v>
      </c>
      <c r="B30" s="1">
        <v>0.591730798918089</v>
      </c>
      <c r="C30">
        <v>1</v>
      </c>
      <c r="D30">
        <v>-308.750271246875</v>
      </c>
      <c r="E30">
        <f t="shared" si="2"/>
        <v>-405.00993781382323</v>
      </c>
      <c r="G30">
        <f t="shared" si="3"/>
        <v>96.259666566948226</v>
      </c>
    </row>
    <row r="31" spans="1:11" x14ac:dyDescent="0.3">
      <c r="A31">
        <v>0.55000000000000004</v>
      </c>
      <c r="B31" s="1">
        <v>0.63486272215060602</v>
      </c>
      <c r="C31">
        <v>1</v>
      </c>
      <c r="D31">
        <v>-321.90048648267702</v>
      </c>
      <c r="E31">
        <f t="shared" si="2"/>
        <v>-429.86976822673722</v>
      </c>
      <c r="G31">
        <f t="shared" si="3"/>
        <v>107.9692817440602</v>
      </c>
    </row>
    <row r="32" spans="1:11" x14ac:dyDescent="0.3">
      <c r="A32">
        <v>0.6</v>
      </c>
      <c r="B32" s="1">
        <v>0.677288024537675</v>
      </c>
      <c r="C32">
        <v>1</v>
      </c>
      <c r="D32">
        <v>-346.82437918248797</v>
      </c>
      <c r="E32">
        <f t="shared" si="2"/>
        <v>-454.18684946630026</v>
      </c>
      <c r="G32">
        <f t="shared" si="3"/>
        <v>107.36247028381229</v>
      </c>
    </row>
    <row r="33" spans="1:7" x14ac:dyDescent="0.3">
      <c r="A33">
        <v>0.65</v>
      </c>
      <c r="B33" s="1">
        <v>0.71910503301363704</v>
      </c>
      <c r="C33">
        <v>1</v>
      </c>
      <c r="D33">
        <v>-382.30896578705301</v>
      </c>
      <c r="E33">
        <f t="shared" si="2"/>
        <v>-477.97560770017424</v>
      </c>
      <c r="G33">
        <f t="shared" si="3"/>
        <v>95.666641913121225</v>
      </c>
    </row>
    <row r="34" spans="1:7" x14ac:dyDescent="0.3">
      <c r="A34">
        <v>0.7</v>
      </c>
      <c r="B34" s="1">
        <v>0.76039311048250402</v>
      </c>
      <c r="C34">
        <v>1</v>
      </c>
      <c r="D34">
        <v>-422.925451270586</v>
      </c>
      <c r="E34">
        <f t="shared" si="2"/>
        <v>-501.24254928977177</v>
      </c>
      <c r="G34">
        <f t="shared" si="3"/>
        <v>78.317098019185778</v>
      </c>
    </row>
    <row r="35" spans="1:7" x14ac:dyDescent="0.3">
      <c r="A35">
        <v>0.75</v>
      </c>
      <c r="B35" s="1">
        <v>0.80121728922788105</v>
      </c>
      <c r="C35">
        <v>1</v>
      </c>
      <c r="D35">
        <v>-462.800227926822</v>
      </c>
      <c r="E35">
        <f t="shared" si="2"/>
        <v>-527.77596719905796</v>
      </c>
      <c r="G35">
        <f t="shared" si="3"/>
        <v>64.975739272235955</v>
      </c>
    </row>
    <row r="36" spans="1:7" x14ac:dyDescent="0.3">
      <c r="A36">
        <v>0.8</v>
      </c>
      <c r="B36" s="1">
        <v>0.84163155284744795</v>
      </c>
      <c r="C36">
        <v>1</v>
      </c>
      <c r="D36">
        <v>-502.12871327894902</v>
      </c>
      <c r="E36">
        <f t="shared" si="2"/>
        <v>-555.05355344102168</v>
      </c>
      <c r="G36">
        <f t="shared" si="3"/>
        <v>52.924840162072655</v>
      </c>
    </row>
    <row r="37" spans="1:7" x14ac:dyDescent="0.3">
      <c r="A37">
        <v>0.85</v>
      </c>
      <c r="B37" s="1">
        <v>0.881681218694222</v>
      </c>
      <c r="C37">
        <v>1</v>
      </c>
      <c r="D37">
        <v>-535.56877276836894</v>
      </c>
      <c r="E37">
        <f t="shared" si="2"/>
        <v>-582.42748152347258</v>
      </c>
      <c r="G37">
        <f t="shared" si="3"/>
        <v>46.858708755103635</v>
      </c>
    </row>
    <row r="38" spans="1:7" x14ac:dyDescent="0.3">
      <c r="A38">
        <v>0.9</v>
      </c>
      <c r="B38" s="1">
        <v>0.92140470431035604</v>
      </c>
      <c r="C38">
        <v>1</v>
      </c>
      <c r="D38">
        <v>-567.16051726320904</v>
      </c>
      <c r="E38">
        <f t="shared" si="2"/>
        <v>-609.96737146134149</v>
      </c>
      <c r="G38">
        <f t="shared" si="3"/>
        <v>42.806854198132442</v>
      </c>
    </row>
    <row r="39" spans="1:7" x14ac:dyDescent="0.3">
      <c r="A39">
        <v>0.95</v>
      </c>
      <c r="B39" s="1">
        <v>0.96083486145583896</v>
      </c>
      <c r="C39">
        <v>1</v>
      </c>
      <c r="D39">
        <v>-593.50206560444803</v>
      </c>
      <c r="E39">
        <f t="shared" si="2"/>
        <v>-637.61817488852023</v>
      </c>
      <c r="G39">
        <f t="shared" si="3"/>
        <v>44.116109284072195</v>
      </c>
    </row>
    <row r="40" spans="1:7" x14ac:dyDescent="0.3">
      <c r="A40">
        <v>1</v>
      </c>
      <c r="B40" s="1">
        <v>1</v>
      </c>
      <c r="C40">
        <v>1</v>
      </c>
      <c r="D40">
        <v>-617.77899784617398</v>
      </c>
      <c r="E40">
        <f t="shared" si="2"/>
        <v>-665.41251473630996</v>
      </c>
      <c r="G40">
        <f t="shared" si="3"/>
        <v>47.633516890135979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70" zoomScaleNormal="55" workbookViewId="0">
      <selection activeCell="A23" sqref="A23"/>
    </sheetView>
  </sheetViews>
  <sheetFormatPr baseColWidth="10" defaultRowHeight="14.4" x14ac:dyDescent="0.3"/>
  <sheetData>
    <row r="1" spans="1:11" x14ac:dyDescent="0.3">
      <c r="A1" t="s">
        <v>0</v>
      </c>
      <c r="E1" t="s">
        <v>1</v>
      </c>
      <c r="I1" t="s">
        <v>2</v>
      </c>
      <c r="K1" t="s">
        <v>3</v>
      </c>
    </row>
    <row r="2" spans="1:11" x14ac:dyDescent="0.3">
      <c r="A2">
        <v>0.2</v>
      </c>
      <c r="B2">
        <v>1</v>
      </c>
      <c r="C2">
        <v>-106.44281713565201</v>
      </c>
      <c r="E2">
        <v>0.2</v>
      </c>
      <c r="F2">
        <v>1</v>
      </c>
      <c r="G2">
        <v>-106.202534765753</v>
      </c>
      <c r="I2">
        <f>C2-G2</f>
        <v>-0.2402823698990062</v>
      </c>
      <c r="K2">
        <f>MIN(C2,G2)</f>
        <v>-106.44281713565201</v>
      </c>
    </row>
    <row r="3" spans="1:11" x14ac:dyDescent="0.3">
      <c r="A3">
        <v>0.25</v>
      </c>
      <c r="B3">
        <v>1</v>
      </c>
      <c r="C3">
        <v>-136.652014210478</v>
      </c>
      <c r="E3">
        <v>0.25</v>
      </c>
      <c r="F3">
        <v>1</v>
      </c>
      <c r="G3">
        <v>-136.61967382999799</v>
      </c>
      <c r="I3">
        <f t="shared" ref="I3:I18" si="0">C3-G3</f>
        <v>-3.234038048000798E-2</v>
      </c>
      <c r="K3">
        <f t="shared" ref="K3:K18" si="1">MIN(C3,G3)</f>
        <v>-136.652014210478</v>
      </c>
    </row>
    <row r="4" spans="1:11" x14ac:dyDescent="0.3">
      <c r="A4">
        <v>0.3</v>
      </c>
      <c r="B4">
        <v>1</v>
      </c>
      <c r="C4">
        <v>-168.52112374985501</v>
      </c>
      <c r="E4">
        <v>0.3</v>
      </c>
      <c r="F4">
        <v>1</v>
      </c>
      <c r="G4">
        <v>-167.16575096511099</v>
      </c>
      <c r="I4">
        <f t="shared" si="0"/>
        <v>-1.35537278474402</v>
      </c>
      <c r="K4">
        <f t="shared" si="1"/>
        <v>-168.52112374985501</v>
      </c>
    </row>
    <row r="5" spans="1:11" x14ac:dyDescent="0.3">
      <c r="A5">
        <v>0.35</v>
      </c>
      <c r="B5">
        <v>1</v>
      </c>
      <c r="C5">
        <v>-201.19572111054001</v>
      </c>
      <c r="E5">
        <v>0.35</v>
      </c>
      <c r="F5">
        <v>1</v>
      </c>
      <c r="G5">
        <v>-196.870645402674</v>
      </c>
      <c r="I5">
        <f t="shared" si="0"/>
        <v>-4.3250757078660058</v>
      </c>
      <c r="K5">
        <f t="shared" si="1"/>
        <v>-201.19572111054001</v>
      </c>
    </row>
    <row r="6" spans="1:11" x14ac:dyDescent="0.3">
      <c r="A6">
        <v>0.4</v>
      </c>
      <c r="B6">
        <v>1</v>
      </c>
      <c r="C6">
        <v>-233.386178147892</v>
      </c>
      <c r="E6">
        <v>0.4</v>
      </c>
      <c r="F6">
        <v>1</v>
      </c>
      <c r="G6">
        <v>-227.128730106841</v>
      </c>
      <c r="I6">
        <f t="shared" si="0"/>
        <v>-6.2574480410509921</v>
      </c>
      <c r="K6">
        <f t="shared" si="1"/>
        <v>-233.386178147892</v>
      </c>
    </row>
    <row r="7" spans="1:11" x14ac:dyDescent="0.3">
      <c r="A7">
        <v>0.45</v>
      </c>
      <c r="B7">
        <v>1</v>
      </c>
      <c r="C7">
        <v>-264.86577918335001</v>
      </c>
      <c r="E7">
        <v>0.45</v>
      </c>
      <c r="F7">
        <v>1</v>
      </c>
      <c r="G7">
        <v>-258.862322481673</v>
      </c>
      <c r="I7">
        <f t="shared" si="0"/>
        <v>-6.0034567016770097</v>
      </c>
      <c r="K7">
        <f t="shared" si="1"/>
        <v>-264.86577918335001</v>
      </c>
    </row>
    <row r="8" spans="1:11" x14ac:dyDescent="0.3">
      <c r="A8">
        <v>0.5</v>
      </c>
      <c r="B8">
        <v>1</v>
      </c>
      <c r="C8">
        <v>-295.56980097265802</v>
      </c>
      <c r="E8">
        <v>0.5</v>
      </c>
      <c r="F8">
        <v>1</v>
      </c>
      <c r="G8">
        <v>-291.13084087454399</v>
      </c>
      <c r="I8">
        <f t="shared" si="0"/>
        <v>-4.4389600981140234</v>
      </c>
      <c r="K8">
        <f t="shared" si="1"/>
        <v>-295.56980097265802</v>
      </c>
    </row>
    <row r="9" spans="1:11" x14ac:dyDescent="0.3">
      <c r="A9">
        <v>0.55000000000000004</v>
      </c>
      <c r="B9">
        <v>1</v>
      </c>
      <c r="C9">
        <v>-325.29701221322398</v>
      </c>
      <c r="E9">
        <v>0.55000000000000004</v>
      </c>
      <c r="F9">
        <v>1</v>
      </c>
      <c r="G9">
        <v>-324.00137637374701</v>
      </c>
      <c r="I9">
        <f t="shared" si="0"/>
        <v>-1.2956358394769723</v>
      </c>
      <c r="K9">
        <f t="shared" si="1"/>
        <v>-325.29701221322398</v>
      </c>
    </row>
    <row r="10" spans="1:11" x14ac:dyDescent="0.3">
      <c r="A10">
        <v>0.6</v>
      </c>
      <c r="B10">
        <v>1</v>
      </c>
      <c r="C10">
        <v>-354.144291953047</v>
      </c>
      <c r="E10">
        <v>0.6</v>
      </c>
      <c r="F10">
        <v>1</v>
      </c>
      <c r="G10">
        <v>-357.43742316082</v>
      </c>
      <c r="I10">
        <f t="shared" si="0"/>
        <v>3.2931312077730013</v>
      </c>
      <c r="K10">
        <f t="shared" si="1"/>
        <v>-357.43742316082</v>
      </c>
    </row>
    <row r="11" spans="1:11" x14ac:dyDescent="0.3">
      <c r="A11">
        <v>0.65</v>
      </c>
      <c r="B11">
        <v>1</v>
      </c>
      <c r="C11">
        <v>-382.26467890029801</v>
      </c>
      <c r="E11">
        <v>0.65</v>
      </c>
      <c r="F11">
        <v>1</v>
      </c>
      <c r="G11">
        <v>-391.023303542132</v>
      </c>
      <c r="I11">
        <f t="shared" si="0"/>
        <v>8.7586246418339897</v>
      </c>
      <c r="K11">
        <f t="shared" si="1"/>
        <v>-391.023303542132</v>
      </c>
    </row>
    <row r="12" spans="1:11" x14ac:dyDescent="0.3">
      <c r="A12">
        <v>0.7</v>
      </c>
      <c r="B12">
        <v>1</v>
      </c>
      <c r="C12">
        <v>-409.70281202555401</v>
      </c>
      <c r="E12">
        <v>0.7</v>
      </c>
      <c r="F12">
        <v>1</v>
      </c>
      <c r="G12">
        <v>-424.84288032309303</v>
      </c>
      <c r="I12">
        <f t="shared" si="0"/>
        <v>15.140068297539017</v>
      </c>
      <c r="K12">
        <f t="shared" si="1"/>
        <v>-424.84288032309303</v>
      </c>
    </row>
    <row r="13" spans="1:11" x14ac:dyDescent="0.3">
      <c r="A13">
        <v>0.75</v>
      </c>
      <c r="B13">
        <v>1</v>
      </c>
      <c r="C13">
        <v>-436.50539818610599</v>
      </c>
      <c r="E13">
        <v>0.75</v>
      </c>
      <c r="F13">
        <v>1</v>
      </c>
      <c r="G13">
        <v>-458.90549236122598</v>
      </c>
      <c r="I13">
        <f t="shared" si="0"/>
        <v>22.400094175119989</v>
      </c>
      <c r="K13">
        <f t="shared" si="1"/>
        <v>-458.90549236122598</v>
      </c>
    </row>
    <row r="14" spans="1:11" x14ac:dyDescent="0.3">
      <c r="A14">
        <v>0.8</v>
      </c>
      <c r="B14">
        <v>1</v>
      </c>
      <c r="C14">
        <v>-462.79551810824699</v>
      </c>
      <c r="E14">
        <v>0.8</v>
      </c>
      <c r="F14">
        <v>1</v>
      </c>
      <c r="G14">
        <v>-493.18490901181798</v>
      </c>
      <c r="I14">
        <f t="shared" si="0"/>
        <v>30.389390903570984</v>
      </c>
      <c r="K14">
        <f t="shared" si="1"/>
        <v>-493.18490901181798</v>
      </c>
    </row>
    <row r="15" spans="1:11" x14ac:dyDescent="0.3">
      <c r="A15">
        <v>0.85</v>
      </c>
      <c r="B15">
        <v>1</v>
      </c>
      <c r="C15">
        <v>-488.63343969754698</v>
      </c>
      <c r="E15">
        <v>0.85</v>
      </c>
      <c r="F15">
        <v>1</v>
      </c>
      <c r="G15">
        <v>-527.73645467673305</v>
      </c>
      <c r="I15">
        <f t="shared" si="0"/>
        <v>39.103014979186071</v>
      </c>
      <c r="K15">
        <f t="shared" si="1"/>
        <v>-527.73645467673305</v>
      </c>
    </row>
    <row r="16" spans="1:11" x14ac:dyDescent="0.3">
      <c r="A16">
        <v>0.9</v>
      </c>
      <c r="B16">
        <v>1</v>
      </c>
      <c r="C16">
        <v>-513.97328032021005</v>
      </c>
      <c r="E16">
        <v>0.9</v>
      </c>
      <c r="F16">
        <v>1</v>
      </c>
      <c r="G16">
        <v>-562.55258655289197</v>
      </c>
      <c r="I16">
        <f t="shared" si="0"/>
        <v>48.579306232681915</v>
      </c>
      <c r="K16">
        <f t="shared" si="1"/>
        <v>-562.55258655289197</v>
      </c>
    </row>
    <row r="17" spans="1:11" x14ac:dyDescent="0.3">
      <c r="A17">
        <v>0.95</v>
      </c>
      <c r="B17">
        <v>1</v>
      </c>
      <c r="C17">
        <v>-538.84903144989403</v>
      </c>
      <c r="E17">
        <v>0.95</v>
      </c>
      <c r="F17">
        <v>1</v>
      </c>
      <c r="G17">
        <v>-597.66465874885603</v>
      </c>
      <c r="I17">
        <f t="shared" si="0"/>
        <v>58.815627298961999</v>
      </c>
      <c r="K17">
        <f t="shared" si="1"/>
        <v>-597.66465874885603</v>
      </c>
    </row>
    <row r="18" spans="1:11" x14ac:dyDescent="0.3">
      <c r="A18">
        <v>1</v>
      </c>
      <c r="B18">
        <v>1</v>
      </c>
      <c r="C18">
        <v>-563.29224386625594</v>
      </c>
      <c r="E18">
        <v>1</v>
      </c>
      <c r="F18">
        <v>1</v>
      </c>
      <c r="G18">
        <v>-633.086517114858</v>
      </c>
      <c r="I18">
        <f t="shared" si="0"/>
        <v>69.794273248602053</v>
      </c>
      <c r="K18">
        <f t="shared" si="1"/>
        <v>-633.086517114858</v>
      </c>
    </row>
    <row r="22" spans="1:11" x14ac:dyDescent="0.3">
      <c r="A22" t="s">
        <v>4</v>
      </c>
    </row>
    <row r="23" spans="1:11" x14ac:dyDescent="0.3">
      <c r="A23" t="s">
        <v>10</v>
      </c>
      <c r="B23" t="s">
        <v>11</v>
      </c>
      <c r="C23" t="s">
        <v>12</v>
      </c>
      <c r="D23" t="s">
        <v>13</v>
      </c>
      <c r="E23" t="s">
        <v>5</v>
      </c>
      <c r="G23" t="s">
        <v>6</v>
      </c>
    </row>
    <row r="24" spans="1:11" x14ac:dyDescent="0.3">
      <c r="A24">
        <v>0.2</v>
      </c>
      <c r="B24" s="1">
        <v>0.30737674004177401</v>
      </c>
      <c r="C24">
        <v>1</v>
      </c>
      <c r="D24">
        <v>-387.25327065935397</v>
      </c>
      <c r="E24">
        <f t="shared" ref="E24:E40" si="2">(K2+$K$18)/2</f>
        <v>-369.76466712525502</v>
      </c>
      <c r="G24">
        <f>D24-E24</f>
        <v>-17.488603534098957</v>
      </c>
    </row>
    <row r="25" spans="1:11" x14ac:dyDescent="0.3">
      <c r="A25">
        <v>0.25</v>
      </c>
      <c r="B25" s="1">
        <v>0.35946143185270701</v>
      </c>
      <c r="C25">
        <v>1</v>
      </c>
      <c r="D25">
        <v>-410.40408126416202</v>
      </c>
      <c r="E25">
        <f t="shared" si="2"/>
        <v>-384.869265662668</v>
      </c>
      <c r="G25">
        <f t="shared" ref="G25:G40" si="3">D25-E25</f>
        <v>-25.534815601494017</v>
      </c>
    </row>
    <row r="26" spans="1:11" x14ac:dyDescent="0.3">
      <c r="A26">
        <v>0.3</v>
      </c>
      <c r="B26" s="1">
        <v>0.40901340720840301</v>
      </c>
      <c r="C26">
        <v>1</v>
      </c>
      <c r="D26">
        <v>-428.716203360522</v>
      </c>
      <c r="E26">
        <f t="shared" si="2"/>
        <v>-400.80382043235647</v>
      </c>
      <c r="G26">
        <f t="shared" si="3"/>
        <v>-27.912382928165528</v>
      </c>
    </row>
    <row r="27" spans="1:11" x14ac:dyDescent="0.3">
      <c r="A27">
        <v>0.35</v>
      </c>
      <c r="B27" s="1">
        <v>0.45666006220320199</v>
      </c>
      <c r="C27">
        <v>1</v>
      </c>
      <c r="D27">
        <v>-441.51002945403798</v>
      </c>
      <c r="E27">
        <f t="shared" si="2"/>
        <v>-417.14111911269902</v>
      </c>
      <c r="G27">
        <f t="shared" si="3"/>
        <v>-24.36891034133896</v>
      </c>
    </row>
    <row r="28" spans="1:11" x14ac:dyDescent="0.3">
      <c r="A28">
        <v>0.4</v>
      </c>
      <c r="B28" s="1">
        <v>0.50281517011510601</v>
      </c>
      <c r="C28">
        <v>1</v>
      </c>
      <c r="D28">
        <v>-446.31371033220898</v>
      </c>
      <c r="E28">
        <f t="shared" si="2"/>
        <v>-433.236347631375</v>
      </c>
      <c r="G28">
        <f t="shared" si="3"/>
        <v>-13.077362700833987</v>
      </c>
    </row>
    <row r="29" spans="1:11" x14ac:dyDescent="0.3">
      <c r="A29">
        <v>0.45</v>
      </c>
      <c r="B29" s="1">
        <v>0.54776823087510196</v>
      </c>
      <c r="C29">
        <v>1</v>
      </c>
      <c r="D29">
        <v>-445.58921580122802</v>
      </c>
      <c r="E29">
        <f t="shared" si="2"/>
        <v>-448.97614814910401</v>
      </c>
      <c r="G29">
        <f t="shared" si="3"/>
        <v>3.3869323478759839</v>
      </c>
    </row>
    <row r="30" spans="1:11" x14ac:dyDescent="0.3">
      <c r="A30">
        <v>0.5</v>
      </c>
      <c r="B30" s="1">
        <v>0.591730798918089</v>
      </c>
      <c r="C30">
        <v>1</v>
      </c>
      <c r="D30">
        <v>-434.24578958910303</v>
      </c>
      <c r="E30">
        <f t="shared" si="2"/>
        <v>-464.32815904375798</v>
      </c>
      <c r="G30">
        <f t="shared" si="3"/>
        <v>30.082369454654952</v>
      </c>
    </row>
    <row r="31" spans="1:11" x14ac:dyDescent="0.3">
      <c r="A31">
        <v>0.55000000000000004</v>
      </c>
      <c r="B31" s="1">
        <v>0.63486272215060602</v>
      </c>
      <c r="C31">
        <v>1</v>
      </c>
      <c r="D31">
        <v>-418.87032555204502</v>
      </c>
      <c r="E31">
        <f t="shared" si="2"/>
        <v>-479.19176466404099</v>
      </c>
      <c r="G31">
        <f t="shared" si="3"/>
        <v>60.321439111995971</v>
      </c>
    </row>
    <row r="32" spans="1:11" x14ac:dyDescent="0.3">
      <c r="A32">
        <v>0.6</v>
      </c>
      <c r="B32" s="1">
        <v>0.677288024537675</v>
      </c>
      <c r="C32">
        <v>1</v>
      </c>
      <c r="D32">
        <v>-395.84295647166698</v>
      </c>
      <c r="E32">
        <f t="shared" si="2"/>
        <v>-495.261970137839</v>
      </c>
      <c r="G32">
        <f t="shared" si="3"/>
        <v>99.41901366617202</v>
      </c>
    </row>
    <row r="33" spans="1:7" x14ac:dyDescent="0.3">
      <c r="A33">
        <v>0.65</v>
      </c>
      <c r="B33" s="1">
        <v>0.71910503301363704</v>
      </c>
      <c r="C33">
        <v>1</v>
      </c>
      <c r="D33">
        <v>-367.80745586427599</v>
      </c>
      <c r="E33">
        <f t="shared" si="2"/>
        <v>-512.054910328495</v>
      </c>
      <c r="G33">
        <f t="shared" si="3"/>
        <v>144.247454464219</v>
      </c>
    </row>
    <row r="34" spans="1:7" x14ac:dyDescent="0.3">
      <c r="A34">
        <v>0.7</v>
      </c>
      <c r="B34" s="1">
        <v>0.76039311048250402</v>
      </c>
      <c r="C34">
        <v>1</v>
      </c>
      <c r="D34">
        <v>-338.46439383521198</v>
      </c>
      <c r="E34">
        <f t="shared" si="2"/>
        <v>-528.96469871897557</v>
      </c>
      <c r="G34">
        <f t="shared" si="3"/>
        <v>190.50030488376359</v>
      </c>
    </row>
    <row r="35" spans="1:7" x14ac:dyDescent="0.3">
      <c r="A35">
        <v>0.75</v>
      </c>
      <c r="B35" s="1">
        <v>0.80121728922788105</v>
      </c>
      <c r="C35">
        <v>1</v>
      </c>
      <c r="D35">
        <v>-311.18607394412999</v>
      </c>
      <c r="E35">
        <f t="shared" si="2"/>
        <v>-545.99600473804196</v>
      </c>
      <c r="G35">
        <f t="shared" si="3"/>
        <v>234.80993079391197</v>
      </c>
    </row>
    <row r="36" spans="1:7" x14ac:dyDescent="0.3">
      <c r="A36">
        <v>0.8</v>
      </c>
      <c r="B36" s="1">
        <v>0.84163155284744795</v>
      </c>
      <c r="C36">
        <v>0.81020408163265301</v>
      </c>
      <c r="D36">
        <v>-296.898144832573</v>
      </c>
      <c r="E36">
        <f t="shared" si="2"/>
        <v>-563.13571306333802</v>
      </c>
      <c r="G36">
        <f t="shared" si="3"/>
        <v>266.23756823076502</v>
      </c>
    </row>
    <row r="37" spans="1:7" x14ac:dyDescent="0.3">
      <c r="A37">
        <v>0.85</v>
      </c>
      <c r="B37" s="1">
        <v>0.881681218694222</v>
      </c>
      <c r="C37">
        <v>0.79795918367346896</v>
      </c>
      <c r="D37">
        <v>-305.17319402076299</v>
      </c>
      <c r="E37">
        <f t="shared" si="2"/>
        <v>-580.41148589579552</v>
      </c>
      <c r="G37">
        <f t="shared" si="3"/>
        <v>275.23829187503253</v>
      </c>
    </row>
    <row r="38" spans="1:7" x14ac:dyDescent="0.3">
      <c r="A38">
        <v>0.9</v>
      </c>
      <c r="B38" s="1">
        <v>0.92140470431035604</v>
      </c>
      <c r="C38">
        <v>0.79183673469387705</v>
      </c>
      <c r="D38">
        <v>-314.62314578573398</v>
      </c>
      <c r="E38">
        <f t="shared" si="2"/>
        <v>-597.81955183387504</v>
      </c>
      <c r="G38">
        <f t="shared" si="3"/>
        <v>283.19640604814106</v>
      </c>
    </row>
    <row r="39" spans="1:7" x14ac:dyDescent="0.3">
      <c r="A39">
        <v>0.95</v>
      </c>
      <c r="B39" s="1">
        <v>0.96083486145583896</v>
      </c>
      <c r="C39">
        <v>0.78571428571428503</v>
      </c>
      <c r="D39">
        <v>-323.75792364868698</v>
      </c>
      <c r="E39">
        <f t="shared" si="2"/>
        <v>-615.37558793185701</v>
      </c>
      <c r="G39">
        <f t="shared" si="3"/>
        <v>291.61766428317003</v>
      </c>
    </row>
    <row r="40" spans="1:7" x14ac:dyDescent="0.3">
      <c r="A40">
        <v>1</v>
      </c>
      <c r="B40" s="1">
        <v>1</v>
      </c>
      <c r="C40">
        <v>0.78571428571428503</v>
      </c>
      <c r="D40">
        <v>-333.13661757755602</v>
      </c>
      <c r="E40">
        <f t="shared" si="2"/>
        <v>-633.086517114858</v>
      </c>
      <c r="G40">
        <f t="shared" si="3"/>
        <v>299.94989953730197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Cu3Au vpol 0.028</vt:lpstr>
      <vt:lpstr>NaCl vpol_0.028</vt:lpstr>
      <vt:lpstr>AuCu vpol_0.028</vt:lpstr>
      <vt:lpstr>CaCu5 vpol_0.028</vt:lpstr>
      <vt:lpstr>AlB2 vpol_0.028</vt:lpstr>
      <vt:lpstr>MgZn2 vpol_0.028</vt:lpstr>
      <vt:lpstr>Li3Bi vpol 0.028</vt:lpstr>
      <vt:lpstr>NaCl vpol_0.032</vt:lpstr>
      <vt:lpstr>NaCl vpol_0.028_nopack</vt:lpstr>
      <vt:lpstr>MgZn2 vpol_0.028_nopack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Tagliazucchi</dc:creator>
  <cp:lastModifiedBy>Mario Tagliazucchi</cp:lastModifiedBy>
  <dcterms:created xsi:type="dcterms:W3CDTF">2025-06-07T02:33:14Z</dcterms:created>
  <dcterms:modified xsi:type="dcterms:W3CDTF">2025-06-11T18:02:32Z</dcterms:modified>
</cp:coreProperties>
</file>