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615"/>
  <workbookPr/>
  <mc:AlternateContent xmlns:mc="http://schemas.openxmlformats.org/markup-compatibility/2006">
    <mc:Choice Requires="x15">
      <x15ac:absPath xmlns:x15ac="http://schemas.microsoft.com/office/spreadsheetml/2010/11/ac" url="/Users/alina/ITMO/DMM/Lecture_4/"/>
    </mc:Choice>
  </mc:AlternateContent>
  <bookViews>
    <workbookView xWindow="160" yWindow="460" windowWidth="20480" windowHeight="16580" tabRatio="500"/>
  </bookViews>
  <sheets>
    <sheet name="Sheet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45" i="1" l="1"/>
  <c r="E45" i="1"/>
  <c r="F45" i="1"/>
  <c r="D44" i="1"/>
  <c r="E44" i="1"/>
  <c r="F44" i="1"/>
  <c r="D43" i="1"/>
  <c r="E43" i="1"/>
  <c r="F43" i="1"/>
  <c r="E4" i="1"/>
  <c r="E3" i="1"/>
  <c r="D4" i="1"/>
  <c r="D3" i="1"/>
  <c r="I40" i="1"/>
  <c r="I39" i="1"/>
  <c r="I38" i="1"/>
  <c r="H40" i="1"/>
  <c r="H39" i="1"/>
  <c r="H38" i="1"/>
  <c r="C40" i="1"/>
  <c r="C39" i="1"/>
  <c r="C38" i="1"/>
  <c r="B40" i="1"/>
  <c r="B39" i="1"/>
  <c r="B38" i="1"/>
  <c r="I34" i="1"/>
  <c r="J34" i="1"/>
  <c r="J33" i="1"/>
  <c r="I33" i="1"/>
  <c r="J32" i="1"/>
  <c r="I32" i="1"/>
  <c r="H34" i="1"/>
  <c r="H33" i="1"/>
  <c r="H32" i="1"/>
  <c r="J28" i="1"/>
  <c r="J27" i="1"/>
  <c r="J26" i="1"/>
  <c r="I28" i="1"/>
  <c r="I27" i="1"/>
  <c r="I26" i="1"/>
  <c r="H28" i="1"/>
  <c r="H27" i="1"/>
  <c r="H26" i="1"/>
  <c r="I35" i="1"/>
  <c r="H35" i="1"/>
  <c r="I29" i="1"/>
  <c r="H29" i="1"/>
  <c r="D23" i="1"/>
  <c r="C32" i="1"/>
  <c r="C33" i="1"/>
  <c r="C34" i="1"/>
  <c r="C35" i="1"/>
  <c r="B35" i="1"/>
  <c r="D34" i="1"/>
  <c r="D33" i="1"/>
  <c r="D32" i="1"/>
  <c r="B34" i="1"/>
  <c r="B33" i="1"/>
  <c r="B32" i="1"/>
  <c r="C29" i="1"/>
  <c r="B29" i="1"/>
  <c r="D28" i="1"/>
  <c r="D27" i="1"/>
  <c r="D26" i="1"/>
  <c r="C28" i="1"/>
  <c r="C27" i="1"/>
  <c r="C26" i="1"/>
  <c r="B27" i="1"/>
  <c r="B28" i="1"/>
  <c r="B26" i="1"/>
  <c r="J23" i="1"/>
  <c r="I23" i="1"/>
  <c r="H23" i="1"/>
  <c r="J22" i="1"/>
  <c r="I22" i="1"/>
  <c r="H22" i="1"/>
  <c r="E23" i="1"/>
  <c r="C23" i="1"/>
  <c r="E22" i="1"/>
  <c r="D22" i="1"/>
  <c r="C22" i="1"/>
  <c r="K8" i="1"/>
  <c r="K7" i="1"/>
  <c r="E8" i="1"/>
  <c r="E7" i="1"/>
  <c r="J7" i="1"/>
  <c r="J8" i="1"/>
  <c r="D8" i="1"/>
  <c r="D7" i="1"/>
</calcChain>
</file>

<file path=xl/sharedStrings.xml><?xml version="1.0" encoding="utf-8"?>
<sst xmlns="http://schemas.openxmlformats.org/spreadsheetml/2006/main" count="95" uniqueCount="20">
  <si>
    <t>A</t>
  </si>
  <si>
    <t>Y</t>
  </si>
  <si>
    <t>W</t>
  </si>
  <si>
    <t>B</t>
  </si>
  <si>
    <t>C</t>
  </si>
  <si>
    <t>1.     Kevin and June Park (K and J) are in the process of buying a new house. Three houses, A. B, and C are available. The Parks have agreed on two criteria for the selection of the house: yard work (V) and proximity to work (W), and have developed the following comparison matrices. Rank the three houses in order of priority, and compute the consistency ratio for each matrix.</t>
  </si>
  <si>
    <t>KY</t>
  </si>
  <si>
    <t>KW</t>
  </si>
  <si>
    <t>JY</t>
  </si>
  <si>
    <t>JW</t>
  </si>
  <si>
    <t>Kevin</t>
  </si>
  <si>
    <t>Jane</t>
  </si>
  <si>
    <t>Yard</t>
  </si>
  <si>
    <t>Work</t>
  </si>
  <si>
    <t>Normalized</t>
  </si>
  <si>
    <t>KY-sum</t>
  </si>
  <si>
    <t>JY-sum</t>
  </si>
  <si>
    <t>KW-sum</t>
  </si>
  <si>
    <t>JW-sum</t>
  </si>
  <si>
    <t xml:space="preserve">Kevin </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</si>
</sst>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sz val="12"/>
      <color rgb="FF000000"/>
      <name val="Times New Roman"/>
      <family val="1"/>
    </font>
    <font>
      <u/>
      <sz val="12"/>
      <color theme="10"/>
      <name val="Calibri"/>
      <family val="2"/>
      <scheme val="minor"/>
    </font>
    <font>
      <u/>
      <sz val="12"/>
      <color theme="11"/>
      <name val="Calibri"/>
      <family val="2"/>
      <scheme val="minor"/>
    </font>
    <font>
      <sz val="12"/>
      <color rgb="FF000000"/>
      <name val="Calibri"/>
      <family val="2"/>
      <scheme val="minor"/>
    </font>
    <font>
      <sz val="12"/>
      <name val="Calibri"/>
      <family val="2"/>
      <scheme val="minor"/>
    </font>
  </fonts>
  <fills count="5">
    <fill>
      <patternFill patternType="none"/>
    </fill>
    <fill>
      <patternFill patternType="gray125"/>
    </fill>
    <fill>
      <patternFill patternType="solid">
        <fgColor theme="9"/>
        <bgColor indexed="64"/>
      </patternFill>
    </fill>
    <fill>
      <patternFill patternType="solid">
        <fgColor theme="5" tint="0.39997558519241921"/>
        <bgColor indexed="64"/>
      </patternFill>
    </fill>
    <fill>
      <patternFill patternType="solid">
        <fgColor theme="7" tint="0.39997558519241921"/>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s>
  <cellStyleXfs count="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4">
    <xf numFmtId="0" fontId="0" fillId="0" borderId="0" xfId="0"/>
    <xf numFmtId="0" fontId="0" fillId="0" borderId="1" xfId="0" applyBorder="1"/>
    <xf numFmtId="0" fontId="0" fillId="0" borderId="3" xfId="0" applyBorder="1"/>
    <xf numFmtId="0" fontId="0" fillId="0" borderId="2" xfId="0" applyBorder="1"/>
    <xf numFmtId="0" fontId="0" fillId="0" borderId="4" xfId="0" applyBorder="1"/>
    <xf numFmtId="0" fontId="1" fillId="0" borderId="0" xfId="0" applyFont="1" applyAlignment="1">
      <alignment horizontal="justify" vertical="center" wrapText="1"/>
    </xf>
    <xf numFmtId="0" fontId="0" fillId="0" borderId="0" xfId="0" applyFont="1" applyAlignment="1"/>
    <xf numFmtId="0" fontId="0" fillId="0" borderId="0" xfId="0" applyAlignment="1"/>
    <xf numFmtId="0" fontId="0" fillId="0" borderId="5" xfId="0" applyFill="1" applyBorder="1"/>
    <xf numFmtId="0" fontId="4" fillId="0" borderId="0" xfId="0" applyFont="1"/>
    <xf numFmtId="0" fontId="0" fillId="2" borderId="1" xfId="0" applyFill="1" applyBorder="1"/>
    <xf numFmtId="0" fontId="5" fillId="3" borderId="1" xfId="0" applyFont="1" applyFill="1" applyBorder="1"/>
    <xf numFmtId="0" fontId="0" fillId="4" borderId="1" xfId="0" applyFill="1" applyBorder="1"/>
    <xf numFmtId="0" fontId="0" fillId="0" borderId="0" xfId="0" applyBorder="1"/>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
  <sheetViews>
    <sheetView tabSelected="1" topLeftCell="A27" workbookViewId="0">
      <selection activeCell="E19" sqref="E19"/>
    </sheetView>
  </sheetViews>
  <sheetFormatPr baseColWidth="10" defaultColWidth="7.1640625" defaultRowHeight="16" x14ac:dyDescent="0.2"/>
  <cols>
    <col min="5" max="5" width="7.33203125" customWidth="1"/>
    <col min="11" max="12" width="7.1640625" customWidth="1"/>
  </cols>
  <sheetData>
    <row r="1" spans="1:11" ht="96" customHeight="1" x14ac:dyDescent="0.2">
      <c r="A1" s="5" t="s">
        <v>5</v>
      </c>
      <c r="B1" s="6"/>
      <c r="C1" s="6"/>
      <c r="D1" s="6"/>
      <c r="E1" s="6"/>
      <c r="F1" s="6"/>
      <c r="G1" s="6"/>
      <c r="H1" s="6"/>
      <c r="I1" s="7"/>
      <c r="J1" s="7"/>
    </row>
    <row r="2" spans="1:11" ht="17" thickBot="1" x14ac:dyDescent="0.25">
      <c r="A2" s="3" t="s">
        <v>0</v>
      </c>
      <c r="B2" s="3" t="s">
        <v>10</v>
      </c>
      <c r="C2" s="3" t="s">
        <v>11</v>
      </c>
    </row>
    <row r="3" spans="1:11" x14ac:dyDescent="0.2">
      <c r="A3" s="2" t="s">
        <v>10</v>
      </c>
      <c r="B3" s="2">
        <v>1</v>
      </c>
      <c r="C3" s="2">
        <v>2</v>
      </c>
      <c r="D3">
        <f>B3/SUM($B$3:$B$4)</f>
        <v>0.66666666666666663</v>
      </c>
      <c r="E3">
        <f>C3/(SUM($C$3:$C$4))</f>
        <v>0.66666666666666663</v>
      </c>
    </row>
    <row r="4" spans="1:11" x14ac:dyDescent="0.2">
      <c r="A4" s="1" t="s">
        <v>11</v>
      </c>
      <c r="B4" s="1">
        <v>0.5</v>
      </c>
      <c r="C4" s="1">
        <v>1</v>
      </c>
      <c r="D4">
        <f>B4/SUM($B$3:$B$4)</f>
        <v>0.33333333333333331</v>
      </c>
      <c r="E4">
        <f>C4/(SUM($C$3:$C$4))</f>
        <v>0.33333333333333331</v>
      </c>
    </row>
    <row r="5" spans="1:11" ht="17" thickBot="1" x14ac:dyDescent="0.25"/>
    <row r="6" spans="1:11" ht="17" thickBot="1" x14ac:dyDescent="0.25">
      <c r="A6" s="4" t="s">
        <v>10</v>
      </c>
      <c r="B6" s="4" t="s">
        <v>12</v>
      </c>
      <c r="C6" s="4" t="s">
        <v>13</v>
      </c>
      <c r="D6" s="8" t="s">
        <v>14</v>
      </c>
      <c r="G6" s="4" t="s">
        <v>11</v>
      </c>
      <c r="H6" s="4" t="s">
        <v>12</v>
      </c>
      <c r="I6" s="4" t="s">
        <v>13</v>
      </c>
      <c r="J6" s="8" t="s">
        <v>14</v>
      </c>
    </row>
    <row r="7" spans="1:11" ht="17" thickBot="1" x14ac:dyDescent="0.25">
      <c r="A7" s="4" t="s">
        <v>12</v>
      </c>
      <c r="B7" s="4">
        <v>1</v>
      </c>
      <c r="C7" s="4">
        <v>0.33300000000000002</v>
      </c>
      <c r="D7">
        <f>B7/SUM($B$7:$B$8)</f>
        <v>0.25</v>
      </c>
      <c r="E7">
        <f>C7/SUM($C$7:$C$8)</f>
        <v>0.24981245311327835</v>
      </c>
      <c r="G7" s="4" t="s">
        <v>12</v>
      </c>
      <c r="H7" s="4">
        <v>1</v>
      </c>
      <c r="I7" s="4">
        <v>4</v>
      </c>
      <c r="J7">
        <f>H7/SUM($H$7:$H$8)</f>
        <v>0.8</v>
      </c>
      <c r="K7">
        <f>I7/SUM($I$7:$I$8)</f>
        <v>0.8</v>
      </c>
    </row>
    <row r="8" spans="1:11" ht="17" thickBot="1" x14ac:dyDescent="0.25">
      <c r="A8" s="4" t="s">
        <v>13</v>
      </c>
      <c r="B8" s="4">
        <v>3</v>
      </c>
      <c r="C8" s="4">
        <v>1</v>
      </c>
      <c r="D8">
        <f>B8/SUM($B$7:$B$8)</f>
        <v>0.75</v>
      </c>
      <c r="E8">
        <f>C8/SUM($C$7:$C$8)</f>
        <v>0.75018754688672173</v>
      </c>
      <c r="G8" s="4" t="s">
        <v>13</v>
      </c>
      <c r="H8" s="4">
        <v>0.25</v>
      </c>
      <c r="I8" s="4">
        <v>1</v>
      </c>
      <c r="J8">
        <f>H8/SUM($H$7:$H$8)</f>
        <v>0.2</v>
      </c>
      <c r="K8">
        <f>I8/SUM($I$7:$I$8)</f>
        <v>0.2</v>
      </c>
    </row>
    <row r="9" spans="1:11" ht="17" thickBot="1" x14ac:dyDescent="0.25"/>
    <row r="10" spans="1:11" ht="17" thickBot="1" x14ac:dyDescent="0.25">
      <c r="A10" s="4" t="s">
        <v>6</v>
      </c>
      <c r="B10" s="4" t="s">
        <v>0</v>
      </c>
      <c r="C10" s="4" t="s">
        <v>3</v>
      </c>
      <c r="D10" s="4" t="s">
        <v>4</v>
      </c>
      <c r="G10" s="4" t="s">
        <v>7</v>
      </c>
      <c r="H10" s="4" t="s">
        <v>0</v>
      </c>
      <c r="I10" s="4" t="s">
        <v>3</v>
      </c>
      <c r="J10" s="4" t="s">
        <v>4</v>
      </c>
    </row>
    <row r="11" spans="1:11" ht="17" thickBot="1" x14ac:dyDescent="0.25">
      <c r="A11" s="4" t="s">
        <v>0</v>
      </c>
      <c r="B11" s="4">
        <v>1</v>
      </c>
      <c r="C11" s="4">
        <v>2</v>
      </c>
      <c r="D11" s="4">
        <v>3</v>
      </c>
      <c r="G11" s="4" t="s">
        <v>0</v>
      </c>
      <c r="H11" s="4">
        <v>1</v>
      </c>
      <c r="I11" s="4">
        <v>2</v>
      </c>
      <c r="J11" s="4">
        <v>0.5</v>
      </c>
    </row>
    <row r="12" spans="1:11" ht="17" thickBot="1" x14ac:dyDescent="0.25">
      <c r="A12" s="4" t="s">
        <v>3</v>
      </c>
      <c r="B12" s="4">
        <v>0.5</v>
      </c>
      <c r="C12" s="4">
        <v>1</v>
      </c>
      <c r="D12" s="4">
        <v>2</v>
      </c>
      <c r="G12" s="4" t="s">
        <v>3</v>
      </c>
      <c r="H12" s="4">
        <v>0.5</v>
      </c>
      <c r="I12" s="4">
        <v>1</v>
      </c>
      <c r="J12" s="4">
        <v>0.33300000000000002</v>
      </c>
    </row>
    <row r="13" spans="1:11" ht="17" thickBot="1" x14ac:dyDescent="0.25">
      <c r="A13" s="4" t="s">
        <v>4</v>
      </c>
      <c r="B13" s="4">
        <v>0.33300000000000002</v>
      </c>
      <c r="C13" s="4">
        <v>0.5</v>
      </c>
      <c r="D13" s="4">
        <v>1</v>
      </c>
      <c r="G13" s="4" t="s">
        <v>4</v>
      </c>
      <c r="H13" s="4">
        <v>2</v>
      </c>
      <c r="I13" s="4">
        <v>3</v>
      </c>
      <c r="J13" s="4">
        <v>1</v>
      </c>
    </row>
    <row r="15" spans="1:11" ht="17" thickBot="1" x14ac:dyDescent="0.25"/>
    <row r="16" spans="1:11" ht="17" thickBot="1" x14ac:dyDescent="0.25">
      <c r="A16" s="4" t="s">
        <v>8</v>
      </c>
      <c r="B16" s="4" t="s">
        <v>0</v>
      </c>
      <c r="C16" s="4" t="s">
        <v>3</v>
      </c>
      <c r="D16" s="4" t="s">
        <v>4</v>
      </c>
      <c r="G16" s="4" t="s">
        <v>9</v>
      </c>
      <c r="H16" s="4" t="s">
        <v>0</v>
      </c>
      <c r="I16" s="4" t="s">
        <v>3</v>
      </c>
      <c r="J16" s="4" t="s">
        <v>4</v>
      </c>
    </row>
    <row r="17" spans="1:10" ht="17" thickBot="1" x14ac:dyDescent="0.25">
      <c r="A17" s="4" t="s">
        <v>0</v>
      </c>
      <c r="B17" s="4">
        <v>1</v>
      </c>
      <c r="C17" s="4">
        <v>4</v>
      </c>
      <c r="D17" s="4">
        <v>2</v>
      </c>
      <c r="G17" s="4" t="s">
        <v>0</v>
      </c>
      <c r="H17" s="4">
        <v>1</v>
      </c>
      <c r="I17" s="4">
        <v>0.5</v>
      </c>
      <c r="J17" s="4">
        <v>4</v>
      </c>
    </row>
    <row r="18" spans="1:10" ht="17" thickBot="1" x14ac:dyDescent="0.25">
      <c r="A18" s="4" t="s">
        <v>3</v>
      </c>
      <c r="B18" s="4">
        <v>0.25</v>
      </c>
      <c r="C18" s="4">
        <v>1</v>
      </c>
      <c r="D18" s="4">
        <v>3</v>
      </c>
      <c r="G18" s="4" t="s">
        <v>3</v>
      </c>
      <c r="H18" s="4">
        <v>0.5</v>
      </c>
      <c r="I18" s="4">
        <v>1</v>
      </c>
      <c r="J18" s="4">
        <v>3</v>
      </c>
    </row>
    <row r="19" spans="1:10" ht="17" thickBot="1" x14ac:dyDescent="0.25">
      <c r="A19" s="4" t="s">
        <v>4</v>
      </c>
      <c r="B19" s="4">
        <v>0.5</v>
      </c>
      <c r="C19" s="4">
        <v>0.33300000000000002</v>
      </c>
      <c r="D19" s="4">
        <v>1</v>
      </c>
      <c r="G19" s="4" t="s">
        <v>4</v>
      </c>
      <c r="H19" s="4">
        <v>0.25</v>
      </c>
      <c r="I19" s="4">
        <v>0.33300000000000002</v>
      </c>
      <c r="J19" s="4">
        <v>1</v>
      </c>
    </row>
    <row r="20" spans="1:10" x14ac:dyDescent="0.2">
      <c r="C20" s="13"/>
    </row>
    <row r="22" spans="1:10" x14ac:dyDescent="0.2">
      <c r="B22" t="s">
        <v>15</v>
      </c>
      <c r="C22">
        <f>SUM(B11:B13)</f>
        <v>1.833</v>
      </c>
      <c r="D22">
        <f>SUM(C11:C13)</f>
        <v>3.5</v>
      </c>
      <c r="E22">
        <f>SUM(D11:D13)</f>
        <v>6</v>
      </c>
      <c r="G22" t="s">
        <v>17</v>
      </c>
      <c r="H22">
        <f>SUM(H11:H13)</f>
        <v>3.5</v>
      </c>
      <c r="I22">
        <f>SUM(I11:I13)</f>
        <v>6</v>
      </c>
      <c r="J22">
        <f>SUM(J11:J13)</f>
        <v>1.833</v>
      </c>
    </row>
    <row r="23" spans="1:10" x14ac:dyDescent="0.2">
      <c r="B23" t="s">
        <v>16</v>
      </c>
      <c r="C23">
        <f>SUM(B17:B19)</f>
        <v>1.75</v>
      </c>
      <c r="D23">
        <f>SUM(C17:C19)</f>
        <v>5.3330000000000002</v>
      </c>
      <c r="E23">
        <f>SUM(D17:D19)</f>
        <v>6</v>
      </c>
      <c r="G23" t="s">
        <v>18</v>
      </c>
      <c r="H23">
        <f>SUM(H17:H19)</f>
        <v>1.75</v>
      </c>
      <c r="I23">
        <f>SUM(I17:I19)</f>
        <v>1.833</v>
      </c>
      <c r="J23">
        <f>SUM(J17:J19)</f>
        <v>8</v>
      </c>
    </row>
    <row r="24" spans="1:10" ht="17" thickBot="1" x14ac:dyDescent="0.25"/>
    <row r="25" spans="1:10" ht="17" thickBot="1" x14ac:dyDescent="0.25">
      <c r="A25" s="4" t="s">
        <v>6</v>
      </c>
      <c r="B25" s="4" t="s">
        <v>0</v>
      </c>
      <c r="C25" s="4" t="s">
        <v>3</v>
      </c>
      <c r="D25" s="4" t="s">
        <v>4</v>
      </c>
      <c r="G25" s="4" t="s">
        <v>7</v>
      </c>
      <c r="H25" s="4" t="s">
        <v>0</v>
      </c>
      <c r="I25" s="4" t="s">
        <v>3</v>
      </c>
      <c r="J25" s="4" t="s">
        <v>4</v>
      </c>
    </row>
    <row r="26" spans="1:10" ht="17" thickBot="1" x14ac:dyDescent="0.25">
      <c r="A26" s="4" t="s">
        <v>0</v>
      </c>
      <c r="B26" s="4">
        <f>B11/C$22</f>
        <v>0.54555373704309873</v>
      </c>
      <c r="C26" s="4">
        <f>C11/D$22</f>
        <v>0.5714285714285714</v>
      </c>
      <c r="D26" s="4">
        <f>D11/E$22</f>
        <v>0.5</v>
      </c>
      <c r="G26" s="4" t="s">
        <v>0</v>
      </c>
      <c r="H26" s="4">
        <f>H11/H$22</f>
        <v>0.2857142857142857</v>
      </c>
      <c r="I26" s="4">
        <f>I11/I$22</f>
        <v>0.33333333333333331</v>
      </c>
      <c r="J26" s="4">
        <f>J11/J$22</f>
        <v>0.27277686852154936</v>
      </c>
    </row>
    <row r="27" spans="1:10" ht="17" thickBot="1" x14ac:dyDescent="0.25">
      <c r="A27" s="4" t="s">
        <v>3</v>
      </c>
      <c r="B27" s="4">
        <f>B12/C$22</f>
        <v>0.27277686852154936</v>
      </c>
      <c r="C27" s="4">
        <f>C12/D$22</f>
        <v>0.2857142857142857</v>
      </c>
      <c r="D27" s="4">
        <f>D12/E$22</f>
        <v>0.33333333333333331</v>
      </c>
      <c r="G27" s="4" t="s">
        <v>3</v>
      </c>
      <c r="H27" s="4">
        <f>H12/H$22</f>
        <v>0.14285714285714285</v>
      </c>
      <c r="I27" s="4">
        <f>I12/I$22</f>
        <v>0.16666666666666666</v>
      </c>
      <c r="J27" s="4">
        <f>J12/J$22</f>
        <v>0.18166939443535191</v>
      </c>
    </row>
    <row r="28" spans="1:10" ht="17" thickBot="1" x14ac:dyDescent="0.25">
      <c r="A28" s="4" t="s">
        <v>4</v>
      </c>
      <c r="B28" s="4">
        <f>B13/C$22</f>
        <v>0.18166939443535191</v>
      </c>
      <c r="C28" s="4">
        <f>C13/D$22</f>
        <v>0.14285714285714285</v>
      </c>
      <c r="D28" s="4">
        <f>D13/E$22</f>
        <v>0.16666666666666666</v>
      </c>
      <c r="G28" s="4" t="s">
        <v>4</v>
      </c>
      <c r="H28" s="4">
        <f>H13/H$22</f>
        <v>0.5714285714285714</v>
      </c>
      <c r="I28" s="4">
        <f>I13/I$22</f>
        <v>0.5</v>
      </c>
      <c r="J28" s="4">
        <f>J13/J$22</f>
        <v>0.54555373704309873</v>
      </c>
    </row>
    <row r="29" spans="1:10" x14ac:dyDescent="0.2">
      <c r="B29">
        <f>SUM(B26:B28)</f>
        <v>1</v>
      </c>
      <c r="C29">
        <f>SUM(C26:C28)</f>
        <v>1</v>
      </c>
      <c r="D29" s="9">
        <v>1</v>
      </c>
      <c r="H29">
        <f>SUM(H26:H28)</f>
        <v>1</v>
      </c>
      <c r="I29">
        <f>SUM(I26:I28)</f>
        <v>1</v>
      </c>
      <c r="J29" s="9">
        <v>1</v>
      </c>
    </row>
    <row r="30" spans="1:10" ht="17" thickBot="1" x14ac:dyDescent="0.25"/>
    <row r="31" spans="1:10" ht="17" thickBot="1" x14ac:dyDescent="0.25">
      <c r="A31" s="4" t="s">
        <v>8</v>
      </c>
      <c r="B31" s="4" t="s">
        <v>0</v>
      </c>
      <c r="C31" s="4" t="s">
        <v>3</v>
      </c>
      <c r="D31" s="4" t="s">
        <v>4</v>
      </c>
      <c r="G31" s="4" t="s">
        <v>9</v>
      </c>
      <c r="H31" s="4" t="s">
        <v>0</v>
      </c>
      <c r="I31" s="4" t="s">
        <v>3</v>
      </c>
      <c r="J31" s="4" t="s">
        <v>4</v>
      </c>
    </row>
    <row r="32" spans="1:10" ht="17" thickBot="1" x14ac:dyDescent="0.25">
      <c r="A32" s="4" t="s">
        <v>0</v>
      </c>
      <c r="B32" s="4">
        <f>B17/C$23</f>
        <v>0.5714285714285714</v>
      </c>
      <c r="C32" s="4">
        <f>C17/D$23</f>
        <v>0.75004687792987057</v>
      </c>
      <c r="D32" s="4">
        <f>D17/E$23</f>
        <v>0.33333333333333331</v>
      </c>
      <c r="G32" s="4" t="s">
        <v>0</v>
      </c>
      <c r="H32" s="4">
        <f>H17/H$23</f>
        <v>0.5714285714285714</v>
      </c>
      <c r="I32" s="4">
        <f>I17/I$23</f>
        <v>0.27277686852154936</v>
      </c>
      <c r="J32" s="4">
        <f>J17/J$23</f>
        <v>0.5</v>
      </c>
    </row>
    <row r="33" spans="1:10" ht="17" thickBot="1" x14ac:dyDescent="0.25">
      <c r="A33" s="4" t="s">
        <v>3</v>
      </c>
      <c r="B33" s="4">
        <f>B18/C$23</f>
        <v>0.14285714285714285</v>
      </c>
      <c r="C33" s="4">
        <f>C18/D$23</f>
        <v>0.18751171948246764</v>
      </c>
      <c r="D33" s="4">
        <f>D18/E$23</f>
        <v>0.5</v>
      </c>
      <c r="G33" s="4" t="s">
        <v>3</v>
      </c>
      <c r="H33" s="4">
        <f>H18/H$23</f>
        <v>0.2857142857142857</v>
      </c>
      <c r="I33" s="4">
        <f>I18/I$23</f>
        <v>0.54555373704309873</v>
      </c>
      <c r="J33" s="4">
        <f>J18/J$23</f>
        <v>0.375</v>
      </c>
    </row>
    <row r="34" spans="1:10" ht="17" thickBot="1" x14ac:dyDescent="0.25">
      <c r="A34" s="4" t="s">
        <v>4</v>
      </c>
      <c r="B34" s="4">
        <f>B19/C$23</f>
        <v>0.2857142857142857</v>
      </c>
      <c r="C34" s="4">
        <f>C19/D$23</f>
        <v>6.2441402587661732E-2</v>
      </c>
      <c r="D34" s="4">
        <f>D19/E$23</f>
        <v>0.16666666666666666</v>
      </c>
      <c r="G34" s="4" t="s">
        <v>4</v>
      </c>
      <c r="H34" s="4">
        <f>H19/H$23</f>
        <v>0.14285714285714285</v>
      </c>
      <c r="I34" s="4">
        <f>I19/I$23</f>
        <v>0.18166939443535191</v>
      </c>
      <c r="J34" s="4">
        <f>J19/J$23</f>
        <v>0.125</v>
      </c>
    </row>
    <row r="35" spans="1:10" x14ac:dyDescent="0.2">
      <c r="B35">
        <f>SUM(B32:B34)</f>
        <v>0.99999999999999989</v>
      </c>
      <c r="C35">
        <f>SUM(C32:C34)</f>
        <v>0.99999999999999989</v>
      </c>
      <c r="D35" s="9">
        <v>1</v>
      </c>
      <c r="H35">
        <f>SUM(H32:H34)</f>
        <v>1</v>
      </c>
      <c r="I35">
        <f>SUM(I32:I34)</f>
        <v>1</v>
      </c>
      <c r="J35" s="9">
        <v>1</v>
      </c>
    </row>
    <row r="37" spans="1:10" x14ac:dyDescent="0.2">
      <c r="A37" s="1" t="s">
        <v>19</v>
      </c>
      <c r="B37" s="1" t="s">
        <v>1</v>
      </c>
      <c r="C37" s="1" t="s">
        <v>2</v>
      </c>
      <c r="G37" s="1" t="s">
        <v>11</v>
      </c>
      <c r="H37" s="1" t="s">
        <v>1</v>
      </c>
      <c r="I37" s="1" t="s">
        <v>2</v>
      </c>
    </row>
    <row r="38" spans="1:10" x14ac:dyDescent="0.2">
      <c r="A38" s="1" t="s">
        <v>0</v>
      </c>
      <c r="B38" s="1">
        <f>B26*$D$7</f>
        <v>0.13638843426077468</v>
      </c>
      <c r="C38" s="1">
        <f>H26*$D$8</f>
        <v>0.21428571428571427</v>
      </c>
      <c r="G38" s="1" t="s">
        <v>0</v>
      </c>
      <c r="H38" s="1">
        <f>B32*$J$7</f>
        <v>0.45714285714285713</v>
      </c>
      <c r="I38" s="1">
        <f>H32*$J$8</f>
        <v>0.11428571428571428</v>
      </c>
    </row>
    <row r="39" spans="1:10" x14ac:dyDescent="0.2">
      <c r="A39" s="1" t="s">
        <v>3</v>
      </c>
      <c r="B39" s="1">
        <f>B27*$D$7</f>
        <v>6.8194217130387341E-2</v>
      </c>
      <c r="C39" s="1">
        <f>H27*$D$8</f>
        <v>0.10714285714285714</v>
      </c>
      <c r="G39" s="1" t="s">
        <v>3</v>
      </c>
      <c r="H39" s="1">
        <f>B33*$J$7</f>
        <v>0.11428571428571428</v>
      </c>
      <c r="I39" s="1">
        <f>H33*$J$8</f>
        <v>5.7142857142857141E-2</v>
      </c>
    </row>
    <row r="40" spans="1:10" x14ac:dyDescent="0.2">
      <c r="A40" s="1" t="s">
        <v>4</v>
      </c>
      <c r="B40" s="1">
        <f>B28*$D$7</f>
        <v>4.5417348608837976E-2</v>
      </c>
      <c r="C40" s="1">
        <f>H28*$D$8</f>
        <v>0.42857142857142855</v>
      </c>
      <c r="G40" s="1" t="s">
        <v>4</v>
      </c>
      <c r="H40" s="1">
        <f>B34*$J$7</f>
        <v>0.22857142857142856</v>
      </c>
      <c r="I40" s="1">
        <f>H34*$J$8</f>
        <v>2.8571428571428571E-2</v>
      </c>
    </row>
    <row r="42" spans="1:10" x14ac:dyDescent="0.2">
      <c r="C42" s="1"/>
      <c r="D42" s="1" t="s">
        <v>1</v>
      </c>
      <c r="E42" s="1" t="s">
        <v>2</v>
      </c>
      <c r="F42" s="1"/>
    </row>
    <row r="43" spans="1:10" x14ac:dyDescent="0.2">
      <c r="C43" s="1" t="s">
        <v>0</v>
      </c>
      <c r="D43" s="1">
        <f>B38*$D$3+H38*$D$4</f>
        <v>0.24330657522146881</v>
      </c>
      <c r="E43" s="1">
        <f>C38*$D$3+I38*$D$4</f>
        <v>0.18095238095238095</v>
      </c>
      <c r="F43" s="10">
        <f>SUM(D43:E43)</f>
        <v>0.42425895617384979</v>
      </c>
    </row>
    <row r="44" spans="1:10" x14ac:dyDescent="0.2">
      <c r="C44" s="1" t="s">
        <v>3</v>
      </c>
      <c r="D44" s="1">
        <f>B39*$D$3+H39*$D$4</f>
        <v>8.3558049515496308E-2</v>
      </c>
      <c r="E44" s="1">
        <f>C39*$D$3+I39*$D$4</f>
        <v>9.0476190476190474E-2</v>
      </c>
      <c r="F44" s="11">
        <f>SUM(D44:E44)</f>
        <v>0.17403423999168677</v>
      </c>
    </row>
    <row r="45" spans="1:10" x14ac:dyDescent="0.2">
      <c r="C45" s="1" t="s">
        <v>4</v>
      </c>
      <c r="D45" s="1">
        <f>B40*$D$3+H40*$D$4</f>
        <v>0.10646870859636817</v>
      </c>
      <c r="E45" s="1">
        <f>C40*$D$3+I40*$D$4</f>
        <v>0.29523809523809524</v>
      </c>
      <c r="F45" s="12">
        <f>SUM(D45:E45)</f>
        <v>0.40170680383446344</v>
      </c>
    </row>
  </sheetData>
  <mergeCells count="1">
    <mergeCell ref="A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2018-10-22T13:28:15Z</dcterms:created>
  <dcterms:modified xsi:type="dcterms:W3CDTF">2018-10-23T07:32:05Z</dcterms:modified>
</cp:coreProperties>
</file>