
<file path=[Content_Types].xml><?xml version="1.0" encoding="utf-8"?>
<Types xmlns="http://schemas.openxmlformats.org/package/2006/content-types">
  <Override PartName="/xl/pivotCache/pivotCacheDefinition2.xml" ContentType="application/vnd.openxmlformats-officedocument.spreadsheetml.pivotCacheDefinitio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Tables/pivotTable2.xml" ContentType="application/vnd.openxmlformats-officedocument.spreadsheetml.pivotTable+xml"/>
  <Override PartName="/docProps/app.xml" ContentType="application/vnd.openxmlformats-officedocument.extended-properties+xml"/>
  <Override PartName="/xl/pivotCache/pivotCacheRecords1.xml" ContentType="application/vnd.openxmlformats-officedocument.spreadsheetml.pivotCacheRecords+xml"/>
  <Override PartName="/xl/pivotTables/pivotTable6.xml" ContentType="application/vnd.openxmlformats-officedocument.spreadsheetml.pivotTable+xml"/>
  <Override PartName="/xl/pivotTables/pivotTable3.xml" ContentType="application/vnd.openxmlformats-officedocument.spreadsheetml.pivotTable+xml"/>
  <Default Extension="vml" ContentType="application/vnd.openxmlformats-officedocument.vmlDrawing"/>
  <Override PartName="/xl/worksheets/sheet5.xml" ContentType="application/vnd.openxmlformats-officedocument.spreadsheetml.worksheet+xml"/>
  <Override PartName="/xl/calcChain.xml" ContentType="application/vnd.openxmlformats-officedocument.spreadsheetml.calcChain+xml"/>
  <Override PartName="/xl/pivotTables/pivotTable5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pivotCache/pivotCacheRecords2.xml" ContentType="application/vnd.openxmlformats-officedocument.spreadsheetml.pivotCacheRecords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pivotTables/pivotTable4.xml" ContentType="application/vnd.openxmlformats-officedocument.spreadsheetml.pivotTable+xml"/>
  <Default Extension="rels" ContentType="application/vnd.openxmlformats-package.relationships+xml"/>
  <Override PartName="/xl/worksheets/sheet6.xml" ContentType="application/vnd.openxmlformats-officedocument.spreadsheetml.worksheet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60" yWindow="-80" windowWidth="23880" windowHeight="15500" tabRatio="665" activeTab="2"/>
  </bookViews>
  <sheets>
    <sheet name="for analysis avg" sheetId="5" r:id="rId1"/>
    <sheet name="pivot avg" sheetId="8" r:id="rId2"/>
    <sheet name="means_se" sheetId="9" r:id="rId3"/>
    <sheet name="for analysis a,b" sheetId="6" r:id="rId4"/>
    <sheet name="pivot a,b" sheetId="7" r:id="rId5"/>
    <sheet name="avg calcs" sheetId="4" r:id="rId6"/>
  </sheets>
  <definedNames>
    <definedName name="_xlnm._FilterDatabase" localSheetId="5" hidden="1">'avg calcs'!$A$1:$S$1</definedName>
    <definedName name="_xlnm._FilterDatabase" localSheetId="3" hidden="1">'for analysis a,b'!$A$1:$L$1</definedName>
    <definedName name="_xlnm._FilterDatabase" localSheetId="0" hidden="1">'for analysis avg'!$A$1:$T$1</definedName>
    <definedName name="_xlnm._FilterDatabase" localSheetId="2" hidden="1">means_se!$A$1:$G$1</definedName>
  </definedNames>
  <calcPr calcId="130407" concurrentCalc="0"/>
  <pivotCaches>
    <pivotCache cacheId="6" r:id="rId7"/>
    <pivotCache cacheId="7" r:id="rId8"/>
  </pivotCaches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96" i="4"/>
  <c r="F94"/>
  <c r="F92"/>
  <c r="F90"/>
  <c r="F88"/>
  <c r="F86"/>
  <c r="F84"/>
  <c r="F82"/>
  <c r="F80"/>
  <c r="F78"/>
  <c r="F76"/>
  <c r="F74"/>
  <c r="F72"/>
  <c r="F70"/>
  <c r="F68"/>
  <c r="F66"/>
  <c r="F64"/>
  <c r="F62"/>
  <c r="F60"/>
  <c r="F58"/>
  <c r="F56"/>
  <c r="F54"/>
  <c r="F52"/>
  <c r="F50"/>
  <c r="F48"/>
  <c r="F46"/>
  <c r="F44"/>
  <c r="F42"/>
  <c r="F40"/>
  <c r="F38"/>
  <c r="F36"/>
  <c r="F34"/>
  <c r="F32"/>
  <c r="F30"/>
  <c r="F28"/>
  <c r="F26"/>
  <c r="F24"/>
  <c r="F22"/>
  <c r="F20"/>
  <c r="F18"/>
  <c r="F16"/>
  <c r="F14"/>
  <c r="F12"/>
  <c r="F10"/>
  <c r="F8"/>
  <c r="F6"/>
  <c r="F4"/>
  <c r="F2"/>
  <c r="J41" i="9"/>
  <c r="X4" i="8"/>
  <c r="W4"/>
  <c r="Y4"/>
  <c r="V5"/>
  <c r="W5"/>
  <c r="X5"/>
  <c r="Y5"/>
  <c r="V6"/>
  <c r="W6"/>
  <c r="X6"/>
  <c r="Y6"/>
  <c r="V7"/>
  <c r="W7"/>
  <c r="X7"/>
  <c r="Y7"/>
  <c r="V8"/>
  <c r="W8"/>
  <c r="X8"/>
  <c r="Y8"/>
  <c r="V10"/>
  <c r="W10"/>
  <c r="X10"/>
  <c r="Y10"/>
  <c r="V12"/>
  <c r="W12"/>
  <c r="X12"/>
  <c r="Y12"/>
  <c r="V13"/>
  <c r="W13"/>
  <c r="X13"/>
  <c r="Y13"/>
  <c r="V14"/>
  <c r="W14"/>
  <c r="X14"/>
  <c r="Y14"/>
  <c r="V15"/>
  <c r="W15"/>
  <c r="X15"/>
  <c r="Y15"/>
  <c r="V16"/>
  <c r="W16"/>
  <c r="X16"/>
  <c r="Y16"/>
  <c r="V17"/>
  <c r="W17"/>
  <c r="X17"/>
  <c r="Y17"/>
  <c r="V18"/>
  <c r="W18"/>
  <c r="X18"/>
  <c r="Y18"/>
  <c r="V19"/>
  <c r="W19"/>
  <c r="X19"/>
  <c r="Y19"/>
  <c r="V20"/>
  <c r="W20"/>
  <c r="X20"/>
  <c r="Y20"/>
  <c r="V21"/>
  <c r="W21"/>
  <c r="X21"/>
  <c r="Y21"/>
  <c r="V22"/>
  <c r="W22"/>
  <c r="X22"/>
  <c r="Y22"/>
  <c r="V23"/>
  <c r="W23"/>
  <c r="X23"/>
  <c r="Y23"/>
  <c r="V24"/>
  <c r="W24"/>
  <c r="X24"/>
  <c r="Y24"/>
  <c r="V25"/>
  <c r="W25"/>
  <c r="X25"/>
  <c r="Y25"/>
  <c r="V26"/>
  <c r="W26"/>
  <c r="X26"/>
  <c r="Y26"/>
  <c r="V27"/>
  <c r="W27"/>
  <c r="X27"/>
  <c r="Y27"/>
  <c r="V28"/>
  <c r="W28"/>
  <c r="X28"/>
  <c r="Y28"/>
  <c r="V29"/>
  <c r="W29"/>
  <c r="X29"/>
  <c r="Y29"/>
  <c r="V30"/>
  <c r="W30"/>
  <c r="X30"/>
  <c r="Y30"/>
  <c r="V31"/>
  <c r="W31"/>
  <c r="X31"/>
  <c r="Y31"/>
  <c r="V32"/>
  <c r="W32"/>
  <c r="X32"/>
  <c r="Y32"/>
  <c r="V33"/>
  <c r="W33"/>
  <c r="X33"/>
  <c r="Y33"/>
  <c r="V34"/>
  <c r="W34"/>
  <c r="X34"/>
  <c r="Y34"/>
  <c r="V35"/>
  <c r="W35"/>
  <c r="X35"/>
  <c r="Y35"/>
  <c r="V36"/>
  <c r="W36"/>
  <c r="X36"/>
  <c r="Y36"/>
  <c r="V37"/>
  <c r="W37"/>
  <c r="X37"/>
  <c r="Y37"/>
  <c r="V38"/>
  <c r="W38"/>
  <c r="X38"/>
  <c r="Y38"/>
  <c r="V39"/>
  <c r="W39"/>
  <c r="X39"/>
  <c r="Y39"/>
  <c r="V40"/>
  <c r="W40"/>
  <c r="X40"/>
  <c r="Y40"/>
  <c r="V42"/>
  <c r="W42"/>
  <c r="X42"/>
  <c r="Y42"/>
  <c r="V44"/>
  <c r="W44"/>
  <c r="X44"/>
  <c r="Y44"/>
  <c r="V45"/>
  <c r="W45"/>
  <c r="X45"/>
  <c r="Y45"/>
  <c r="V46"/>
  <c r="W46"/>
  <c r="X46"/>
  <c r="Y46"/>
  <c r="V47"/>
  <c r="W47"/>
  <c r="X47"/>
  <c r="Y47"/>
  <c r="V48"/>
  <c r="W48"/>
  <c r="X48"/>
  <c r="Y48"/>
  <c r="V49"/>
  <c r="W49"/>
  <c r="X49"/>
  <c r="Y49"/>
  <c r="V50"/>
  <c r="W50"/>
  <c r="X50"/>
  <c r="Y50"/>
  <c r="V51"/>
  <c r="W51"/>
  <c r="X51"/>
  <c r="Y51"/>
  <c r="V52"/>
  <c r="W52"/>
  <c r="X52"/>
  <c r="Y52"/>
  <c r="V53"/>
  <c r="W53"/>
  <c r="X53"/>
  <c r="Y53"/>
  <c r="V54"/>
  <c r="W54"/>
  <c r="X54"/>
  <c r="Y54"/>
  <c r="V55"/>
  <c r="W55"/>
  <c r="X55"/>
  <c r="Y55"/>
  <c r="V56"/>
  <c r="W56"/>
  <c r="X56"/>
  <c r="Y56"/>
  <c r="V57"/>
  <c r="W57"/>
  <c r="X57"/>
  <c r="Y57"/>
  <c r="V58"/>
  <c r="W58"/>
  <c r="X58"/>
  <c r="Y58"/>
  <c r="V59"/>
  <c r="W59"/>
  <c r="X59"/>
  <c r="Y59"/>
  <c r="V60"/>
  <c r="W60"/>
  <c r="X60"/>
  <c r="Y60"/>
  <c r="V61"/>
  <c r="W61"/>
  <c r="X61"/>
  <c r="Y61"/>
  <c r="V62"/>
  <c r="W62"/>
  <c r="X62"/>
  <c r="Y62"/>
  <c r="V63"/>
  <c r="W63"/>
  <c r="X63"/>
  <c r="Y63"/>
  <c r="V64"/>
  <c r="W64"/>
  <c r="X64"/>
  <c r="Y64"/>
  <c r="V65"/>
  <c r="W65"/>
  <c r="X65"/>
  <c r="Y65"/>
  <c r="V66"/>
  <c r="W66"/>
  <c r="X66"/>
  <c r="Y66"/>
  <c r="V67"/>
  <c r="W67"/>
  <c r="X67"/>
  <c r="Y67"/>
  <c r="V4"/>
</calcChain>
</file>

<file path=xl/sharedStrings.xml><?xml version="1.0" encoding="utf-8"?>
<sst xmlns="http://schemas.openxmlformats.org/spreadsheetml/2006/main" count="1639" uniqueCount="237">
  <si>
    <t>Sep</t>
    <phoneticPr fontId="2" type="noConversion"/>
  </si>
  <si>
    <t>all</t>
  </si>
  <si>
    <t>all</t>
    <phoneticPr fontId="2" type="noConversion"/>
  </si>
  <si>
    <t>N</t>
    <phoneticPr fontId="2" type="noConversion"/>
  </si>
  <si>
    <t>data#</t>
    <phoneticPr fontId="2" type="noConversion"/>
  </si>
  <si>
    <t>collmo#</t>
    <phoneticPr fontId="2" type="noConversion"/>
  </si>
  <si>
    <t>Mar Average of nitrifd</t>
  </si>
  <si>
    <t>Jul Average of nitrifd</t>
  </si>
  <si>
    <t>Sep Average of nitrifd</t>
  </si>
  <si>
    <t>M Average of norati</t>
  </si>
  <si>
    <t>M Average of nitrifd</t>
  </si>
  <si>
    <t>N Average of norati</t>
  </si>
  <si>
    <t>N Average of nitrifd</t>
  </si>
  <si>
    <t>M Count of norati</t>
  </si>
  <si>
    <t>M Count of nitrifd</t>
  </si>
  <si>
    <t>N Count of norati</t>
  </si>
  <si>
    <t>N Count of nitrifd</t>
  </si>
  <si>
    <t>M StdDev of norati</t>
  </si>
  <si>
    <t>M StdDev of nitrifd</t>
  </si>
  <si>
    <t>N StdDev of norati</t>
  </si>
  <si>
    <t>N StdDev of nitrifd</t>
  </si>
  <si>
    <t>Average of nhd</t>
  </si>
  <si>
    <t>Average of nod</t>
  </si>
  <si>
    <t>Average of totd</t>
  </si>
  <si>
    <t>Average of ph</t>
  </si>
  <si>
    <t>Average of soilmo</t>
  </si>
  <si>
    <t>Average of orgmat</t>
  </si>
  <si>
    <t>M Average of nhd</t>
  </si>
  <si>
    <t>M Average of nod</t>
  </si>
  <si>
    <t>M Average of totd</t>
  </si>
  <si>
    <t>M Average of ph</t>
  </si>
  <si>
    <t>M Average of soilmo</t>
  </si>
  <si>
    <t>M Average of orgmat</t>
  </si>
  <si>
    <t>N Average of nhd</t>
  </si>
  <si>
    <t>N Average of nod</t>
  </si>
  <si>
    <t>N Average of totd</t>
  </si>
  <si>
    <t>N Average of ph</t>
  </si>
  <si>
    <t>N Average of soilmo</t>
  </si>
  <si>
    <t>N Average of orgmat</t>
  </si>
  <si>
    <t>avg Average of nhd</t>
  </si>
  <si>
    <t>avg Average of nod</t>
  </si>
  <si>
    <t>avg Average of totd</t>
  </si>
  <si>
    <t>avg Average of ph</t>
  </si>
  <si>
    <t>avg Average of soilmo</t>
  </si>
  <si>
    <t>avg Average of orgmat</t>
  </si>
  <si>
    <t>M</t>
    <phoneticPr fontId="2" type="noConversion"/>
  </si>
  <si>
    <t>N</t>
    <phoneticPr fontId="2" type="noConversion"/>
  </si>
  <si>
    <t>StdDev of orgmat</t>
  </si>
  <si>
    <t>M StdDev of nhd</t>
  </si>
  <si>
    <t>M StdDev of nod</t>
  </si>
  <si>
    <t>M StdDev of totd</t>
  </si>
  <si>
    <t>M StdDev of ph</t>
  </si>
  <si>
    <t>Total Average of nitrifd</t>
  </si>
  <si>
    <t>mpres</t>
    <phoneticPr fontId="2" type="noConversion"/>
  </si>
  <si>
    <t>collmo</t>
    <phoneticPr fontId="2" type="noConversion"/>
  </si>
  <si>
    <t>Jul</t>
  </si>
  <si>
    <t>Sep</t>
  </si>
  <si>
    <t>Count of norati</t>
  </si>
  <si>
    <t>Mar Count of norati</t>
  </si>
  <si>
    <t>Jul Count of norati</t>
  </si>
  <si>
    <t>Sep Count of norati</t>
  </si>
  <si>
    <t>Total Count of norati</t>
  </si>
  <si>
    <t>Count of nitrifd</t>
  </si>
  <si>
    <t>Mar Count of nitrifd</t>
  </si>
  <si>
    <t>Jul Count of nitrifd</t>
  </si>
  <si>
    <t>Sep Count of nitrifd</t>
  </si>
  <si>
    <t>Total Count of nitrifd</t>
  </si>
  <si>
    <t>StdDev of norati</t>
  </si>
  <si>
    <t>Mar StdDev of norati</t>
  </si>
  <si>
    <t>Total StdDev of nitrifd</t>
  </si>
  <si>
    <t>a Average of norati</t>
  </si>
  <si>
    <t>a Average of nitrifd</t>
  </si>
  <si>
    <t>b Average of norati</t>
  </si>
  <si>
    <t>b Average of nitrifd</t>
  </si>
  <si>
    <t>a Count of norati</t>
  </si>
  <si>
    <t>a Count of nitrifd</t>
  </si>
  <si>
    <t>b Count of norati</t>
  </si>
  <si>
    <t>b Count of nitrifd</t>
  </si>
  <si>
    <t>a StdDev of norati</t>
  </si>
  <si>
    <t>a StdDev of nitrifd</t>
  </si>
  <si>
    <t>b StdDev of norati</t>
  </si>
  <si>
    <t>b StdDev of nitrifd</t>
  </si>
  <si>
    <t>avg Average of norati</t>
  </si>
  <si>
    <t>avg Average of nitrifd</t>
  </si>
  <si>
    <t>avg Count of norati</t>
  </si>
  <si>
    <t>avg Count of nitrifd</t>
  </si>
  <si>
    <t>avg StdDev of norati</t>
  </si>
  <si>
    <t>avg StdDev of nitrifd</t>
  </si>
  <si>
    <t>plotid</t>
  </si>
  <si>
    <t>layer</t>
    <phoneticPr fontId="2" type="noConversion"/>
  </si>
  <si>
    <t>collmo</t>
    <phoneticPr fontId="2" type="noConversion"/>
  </si>
  <si>
    <t>M StdDev of soilmo</t>
  </si>
  <si>
    <t>M StdDev of orgmat</t>
  </si>
  <si>
    <t>N StdDev of nhd</t>
  </si>
  <si>
    <t>N StdDev of nod</t>
  </si>
  <si>
    <t>N StdDev of totd</t>
  </si>
  <si>
    <t>N StdDev of ph</t>
  </si>
  <si>
    <t>N StdDev of soilmo</t>
  </si>
  <si>
    <t>N StdDev of orgmat</t>
  </si>
  <si>
    <t>avg StdDev of nhd</t>
  </si>
  <si>
    <t>avg StdDev of nod</t>
  </si>
  <si>
    <t>avg StdDev of totd</t>
  </si>
  <si>
    <t>avg StdDev of ph</t>
  </si>
  <si>
    <t>avg StdDev of soilmo</t>
  </si>
  <si>
    <t>avg StdDev of orgmat</t>
  </si>
  <si>
    <t>Total StdDev of nhd</t>
  </si>
  <si>
    <t>Total StdDev of nod</t>
  </si>
  <si>
    <t>Total StdDev of totd</t>
  </si>
  <si>
    <t>Total StdDev of ph</t>
  </si>
  <si>
    <t>Total StdDev of soilmo</t>
  </si>
  <si>
    <t>Total StdDev of orgmat</t>
  </si>
  <si>
    <t>mpres</t>
    <phoneticPr fontId="2" type="noConversion"/>
  </si>
  <si>
    <t>collmo</t>
    <phoneticPr fontId="2" type="noConversion"/>
  </si>
  <si>
    <t>data</t>
  </si>
  <si>
    <t>data</t>
    <phoneticPr fontId="2" type="noConversion"/>
  </si>
  <si>
    <t>avg</t>
    <phoneticPr fontId="2" type="noConversion"/>
  </si>
  <si>
    <t>count</t>
    <phoneticPr fontId="2" type="noConversion"/>
  </si>
  <si>
    <t>stdev</t>
    <phoneticPr fontId="2" type="noConversion"/>
  </si>
  <si>
    <t>se</t>
  </si>
  <si>
    <t>se</t>
    <phoneticPr fontId="2" type="noConversion"/>
  </si>
  <si>
    <t>M</t>
    <phoneticPr fontId="2" type="noConversion"/>
  </si>
  <si>
    <t>Mar</t>
    <phoneticPr fontId="2" type="noConversion"/>
  </si>
  <si>
    <t>nhd</t>
  </si>
  <si>
    <t>nhd</t>
    <phoneticPr fontId="2" type="noConversion"/>
  </si>
  <si>
    <t>nod</t>
  </si>
  <si>
    <t>nod</t>
    <phoneticPr fontId="2" type="noConversion"/>
  </si>
  <si>
    <t>totd</t>
  </si>
  <si>
    <t>totd</t>
    <phoneticPr fontId="2" type="noConversion"/>
  </si>
  <si>
    <t>norati</t>
  </si>
  <si>
    <t>norati</t>
    <phoneticPr fontId="2" type="noConversion"/>
  </si>
  <si>
    <t>nitrifd</t>
  </si>
  <si>
    <t>nitrifd</t>
    <phoneticPr fontId="2" type="noConversion"/>
  </si>
  <si>
    <t>ph</t>
  </si>
  <si>
    <t>ph</t>
    <phoneticPr fontId="2" type="noConversion"/>
  </si>
  <si>
    <t>soilmo</t>
  </si>
  <si>
    <t>soilmo</t>
    <phoneticPr fontId="2" type="noConversion"/>
  </si>
  <si>
    <t>orgmat</t>
  </si>
  <si>
    <t>orgmat</t>
    <phoneticPr fontId="2" type="noConversion"/>
  </si>
  <si>
    <t>Jul</t>
    <phoneticPr fontId="2" type="noConversion"/>
  </si>
  <si>
    <t>mpres</t>
    <phoneticPr fontId="2" type="noConversion"/>
  </si>
  <si>
    <t>nhd</t>
    <phoneticPr fontId="2" type="noConversion"/>
  </si>
  <si>
    <t>nod</t>
    <phoneticPr fontId="2" type="noConversion"/>
  </si>
  <si>
    <t>totd</t>
    <phoneticPr fontId="2" type="noConversion"/>
  </si>
  <si>
    <t>norati</t>
    <phoneticPr fontId="2" type="noConversion"/>
  </si>
  <si>
    <t>nitrifd</t>
    <phoneticPr fontId="2" type="noConversion"/>
  </si>
  <si>
    <t>ph</t>
    <phoneticPr fontId="2" type="noConversion"/>
  </si>
  <si>
    <t>soilmo</t>
    <phoneticPr fontId="2" type="noConversion"/>
  </si>
  <si>
    <t>orgmat</t>
    <phoneticPr fontId="2" type="noConversion"/>
  </si>
  <si>
    <t>a</t>
  </si>
  <si>
    <t>Jul</t>
    <phoneticPr fontId="2" type="noConversion"/>
  </si>
  <si>
    <t>M</t>
  </si>
  <si>
    <t>Jul</t>
    <phoneticPr fontId="2" type="noConversion"/>
  </si>
  <si>
    <t>N</t>
  </si>
  <si>
    <t>Jul</t>
    <phoneticPr fontId="2" type="noConversion"/>
  </si>
  <si>
    <t>Mar</t>
    <phoneticPr fontId="2" type="noConversion"/>
  </si>
  <si>
    <t>Mar</t>
    <phoneticPr fontId="2" type="noConversion"/>
  </si>
  <si>
    <t>Sep</t>
    <phoneticPr fontId="2" type="noConversion"/>
  </si>
  <si>
    <t>Sep</t>
    <phoneticPr fontId="2" type="noConversion"/>
  </si>
  <si>
    <t>Sep</t>
    <phoneticPr fontId="2" type="noConversion"/>
  </si>
  <si>
    <t>Sep</t>
    <phoneticPr fontId="2" type="noConversion"/>
  </si>
  <si>
    <t>Sep</t>
    <phoneticPr fontId="2" type="noConversion"/>
  </si>
  <si>
    <t>b</t>
  </si>
  <si>
    <t>Jul</t>
    <phoneticPr fontId="2" type="noConversion"/>
  </si>
  <si>
    <t>Jul</t>
    <phoneticPr fontId="2" type="noConversion"/>
  </si>
  <si>
    <t>Jul</t>
    <phoneticPr fontId="2" type="noConversion"/>
  </si>
  <si>
    <t>Jul</t>
    <phoneticPr fontId="2" type="noConversion"/>
  </si>
  <si>
    <t>Jul</t>
    <phoneticPr fontId="2" type="noConversion"/>
  </si>
  <si>
    <t>Jul</t>
    <phoneticPr fontId="2" type="noConversion"/>
  </si>
  <si>
    <t>Jul</t>
    <phoneticPr fontId="2" type="noConversion"/>
  </si>
  <si>
    <t>Mar</t>
    <phoneticPr fontId="2" type="noConversion"/>
  </si>
  <si>
    <t>Mar</t>
    <phoneticPr fontId="2" type="noConversion"/>
  </si>
  <si>
    <t>Mar</t>
    <phoneticPr fontId="2" type="noConversion"/>
  </si>
  <si>
    <t>Mar</t>
    <phoneticPr fontId="2" type="noConversion"/>
  </si>
  <si>
    <t>Sep</t>
    <phoneticPr fontId="2" type="noConversion"/>
  </si>
  <si>
    <t>collmo</t>
  </si>
  <si>
    <t>mpres</t>
  </si>
  <si>
    <t>layer</t>
  </si>
  <si>
    <t>Data</t>
  </si>
  <si>
    <t>avg</t>
  </si>
  <si>
    <t>Mar</t>
  </si>
  <si>
    <t>Total</t>
  </si>
  <si>
    <t>Jul StdDev of norati</t>
  </si>
  <si>
    <t>Sep StdDev of norati</t>
  </si>
  <si>
    <t>Total StdDev of norati</t>
  </si>
  <si>
    <t>StdDev of nitrifd</t>
  </si>
  <si>
    <t>Mar StdDev of nitrifd</t>
  </si>
  <si>
    <t>Jul StdDev of nitrifd</t>
  </si>
  <si>
    <t>Sep StdDev of nitrifd</t>
  </si>
  <si>
    <t>Sep</t>
    <phoneticPr fontId="2" type="noConversion"/>
  </si>
  <si>
    <t>avg</t>
    <phoneticPr fontId="2" type="noConversion"/>
  </si>
  <si>
    <t>Average of norati</t>
  </si>
  <si>
    <t>Mar Average of norati</t>
  </si>
  <si>
    <t>Jul Average of norati</t>
  </si>
  <si>
    <t>Sep Average of norati</t>
  </si>
  <si>
    <t>Total Average of norati</t>
  </si>
  <si>
    <t>Average of nitrifd</t>
  </si>
  <si>
    <t>Total Average of nhd</t>
  </si>
  <si>
    <t>Total Average of nod</t>
  </si>
  <si>
    <t>Total Average of totd</t>
  </si>
  <si>
    <t>Total Average of ph</t>
  </si>
  <si>
    <t>Total Average of soilmo</t>
  </si>
  <si>
    <t>Total Average of orgmat</t>
  </si>
  <si>
    <t>Count of nhd</t>
  </si>
  <si>
    <t>Count of nod</t>
  </si>
  <si>
    <t>Count of totd</t>
  </si>
  <si>
    <t>Count of ph</t>
  </si>
  <si>
    <t>Count of soilmo</t>
  </si>
  <si>
    <t>Count of orgmat</t>
  </si>
  <si>
    <t>M Count of nhd</t>
  </si>
  <si>
    <t>M Count of nod</t>
  </si>
  <si>
    <t>M Count of totd</t>
  </si>
  <si>
    <t>M Count of ph</t>
  </si>
  <si>
    <t>M Count of soilmo</t>
  </si>
  <si>
    <t>M Count of orgmat</t>
  </si>
  <si>
    <t>N Count of nhd</t>
  </si>
  <si>
    <t>N Count of nod</t>
  </si>
  <si>
    <t>N Count of totd</t>
  </si>
  <si>
    <t>N Count of ph</t>
  </si>
  <si>
    <t>N Count of soilmo</t>
  </si>
  <si>
    <t>N Count of orgmat</t>
  </si>
  <si>
    <t>avg Count of nhd</t>
  </si>
  <si>
    <t>avg Count of nod</t>
  </si>
  <si>
    <t>avg Count of totd</t>
  </si>
  <si>
    <t>avg Count of ph</t>
  </si>
  <si>
    <t>avg Count of soilmo</t>
  </si>
  <si>
    <t>avg Count of orgmat</t>
  </si>
  <si>
    <t>Total Count of nhd</t>
  </si>
  <si>
    <t>Total Count of nod</t>
  </si>
  <si>
    <t>Total Count of totd</t>
  </si>
  <si>
    <t>Total Count of ph</t>
  </si>
  <si>
    <t>Total Count of soilmo</t>
  </si>
  <si>
    <t>Total Count of orgmat</t>
  </si>
  <si>
    <t>StdDev of nhd</t>
  </si>
  <si>
    <t>StdDev of nod</t>
  </si>
  <si>
    <t>StdDev of totd</t>
  </si>
  <si>
    <t>StdDev of ph</t>
  </si>
  <si>
    <t>StdDev of soilmo</t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</si>
</sst>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0.0000"/>
    <numFmt numFmtId="169" formatCode="0.00"/>
  </numFmts>
  <fonts count="8">
    <font>
      <sz val="10"/>
      <name val="Verdana"/>
    </font>
    <font>
      <sz val="10"/>
      <name val="Verdana"/>
    </font>
    <font>
      <sz val="8"/>
      <name val="Verdana"/>
    </font>
    <font>
      <sz val="12"/>
      <color indexed="8"/>
      <name val="Arial"/>
    </font>
    <font>
      <sz val="11"/>
      <color indexed="8"/>
      <name val="Calibri"/>
      <family val="2"/>
    </font>
    <font>
      <sz val="12"/>
      <name val="Arial"/>
    </font>
    <font>
      <sz val="10"/>
      <color indexed="10"/>
      <name val="Verdana"/>
    </font>
    <font>
      <sz val="10"/>
      <name val="Verdana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4">
    <xf numFmtId="0" fontId="0" fillId="0" borderId="0" xfId="0"/>
    <xf numFmtId="49" fontId="0" fillId="0" borderId="0" xfId="0" applyNumberFormat="1" applyFill="1"/>
    <xf numFmtId="49" fontId="3" fillId="0" borderId="0" xfId="1" applyNumberFormat="1" applyFont="1" applyFill="1" applyBorder="1"/>
    <xf numFmtId="49" fontId="5" fillId="0" borderId="0" xfId="0" applyNumberFormat="1" applyFont="1" applyFill="1" applyBorder="1"/>
    <xf numFmtId="0" fontId="0" fillId="0" borderId="5" xfId="0" applyBorder="1"/>
    <xf numFmtId="0" fontId="0" fillId="0" borderId="6" xfId="0" pivotButton="1" applyBorder="1"/>
    <xf numFmtId="0" fontId="0" fillId="0" borderId="4" xfId="0" applyBorder="1"/>
    <xf numFmtId="0" fontId="0" fillId="0" borderId="2" xfId="0" applyBorder="1"/>
    <xf numFmtId="0" fontId="0" fillId="0" borderId="5" xfId="0" applyNumberFormat="1" applyBorder="1"/>
    <xf numFmtId="0" fontId="0" fillId="0" borderId="1" xfId="0" applyBorder="1"/>
    <xf numFmtId="0" fontId="0" fillId="0" borderId="3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6" xfId="0" applyNumberFormat="1" applyBorder="1"/>
    <xf numFmtId="0" fontId="6" fillId="0" borderId="0" xfId="0" applyFont="1"/>
    <xf numFmtId="0" fontId="1" fillId="0" borderId="0" xfId="0" applyFont="1"/>
    <xf numFmtId="0" fontId="7" fillId="0" borderId="0" xfId="0" applyFont="1"/>
    <xf numFmtId="0" fontId="0" fillId="0" borderId="2" xfId="0" applyFill="1" applyBorder="1"/>
    <xf numFmtId="0" fontId="0" fillId="0" borderId="10" xfId="0" applyBorder="1"/>
    <xf numFmtId="169" fontId="0" fillId="0" borderId="10" xfId="0" applyNumberFormat="1" applyBorder="1"/>
    <xf numFmtId="168" fontId="0" fillId="0" borderId="10" xfId="0" applyNumberFormat="1" applyBorder="1"/>
    <xf numFmtId="0" fontId="6" fillId="0" borderId="10" xfId="0" applyFont="1" applyBorder="1"/>
    <xf numFmtId="169" fontId="6" fillId="0" borderId="10" xfId="0" applyNumberFormat="1" applyFont="1" applyBorder="1"/>
  </cellXfs>
  <cellStyles count="2">
    <cellStyle name="Normal" xfId="0" builtinId="0"/>
    <cellStyle name="Normal_Soil Moisture spreadsheet.xls" xfId="1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10" Type="http://schemas.openxmlformats.org/officeDocument/2006/relationships/styles" Target="styles.xml"/><Relationship Id="rId5" Type="http://schemas.openxmlformats.org/officeDocument/2006/relationships/worksheet" Target="worksheets/sheet5.xml"/><Relationship Id="rId7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9" Type="http://schemas.openxmlformats.org/officeDocument/2006/relationships/theme" Target="theme/theme1.xml"/><Relationship Id="rId3" Type="http://schemas.openxmlformats.org/officeDocument/2006/relationships/worksheet" Target="worksheets/sheet3.xml"/><Relationship Id="rId6" Type="http://schemas.openxmlformats.org/officeDocument/2006/relationships/worksheet" Target="worksheets/sheet6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issa Lee User" refreshedDate="39416.450891203705" refreshedVersion="3" recordCount="48">
  <cacheSource type="worksheet">
    <worksheetSource ref="A1:L49" sheet="for analysis avg"/>
  </cacheSource>
  <cacheFields count="12">
    <cacheField name="plotid" numFmtId="0">
      <sharedItems containsSemiMixedTypes="0" containsString="0" containsNumber="1" containsInteger="1" minValue="1" maxValue="32" count="20">
        <n v="1"/>
        <n v="3"/>
        <n v="4"/>
        <n v="5"/>
        <n v="21"/>
        <n v="22"/>
        <n v="23"/>
        <n v="24"/>
        <n v="25"/>
        <n v="26"/>
        <n v="8"/>
        <n v="10"/>
        <n v="11"/>
        <n v="12"/>
        <n v="27"/>
        <n v="28"/>
        <n v="29"/>
        <n v="30"/>
        <n v="31"/>
        <n v="32"/>
      </sharedItems>
    </cacheField>
    <cacheField name="layer" numFmtId="0">
      <sharedItems count="1">
        <s v="avg"/>
      </sharedItems>
    </cacheField>
    <cacheField name="collmo" numFmtId="49">
      <sharedItems count="3">
        <s v="Jul"/>
        <s v="Mar"/>
        <s v="Sep"/>
      </sharedItems>
    </cacheField>
    <cacheField name="mpres" numFmtId="0">
      <sharedItems count="2">
        <s v="M"/>
        <s v="N"/>
      </sharedItems>
    </cacheField>
    <cacheField name="nhd" numFmtId="0">
      <sharedItems containsSemiMixedTypes="0" containsString="0" containsNumber="1" minValue="1.2500000000000001E-2" maxValue="9.2653700000000008"/>
    </cacheField>
    <cacheField name="nod" numFmtId="0">
      <sharedItems containsSemiMixedTypes="0" containsString="0" containsNumber="1" minValue="3.125E-2" maxValue="22.7944"/>
    </cacheField>
    <cacheField name="totd" numFmtId="0">
      <sharedItems containsSemiMixedTypes="0" containsString="0" containsNumber="1" minValue="0.2542097196184222" maxValue="22.806900000000002"/>
    </cacheField>
    <cacheField name="norati" numFmtId="0">
      <sharedItems containsSemiMixedTypes="0" containsString="0" containsNumber="1" minValue="7.5500114322276934E-3" maxValue="0.9994118928036082"/>
    </cacheField>
    <cacheField name="nitrifd" numFmtId="0">
      <sharedItems containsSemiMixedTypes="0" containsString="0" containsNumber="1" minValue="-3.8149639341371146E-2" maxValue="6.9160701071529607E-2"/>
    </cacheField>
    <cacheField name="ph" numFmtId="0">
      <sharedItems containsString="0" containsBlank="1" containsNumber="1" minValue="3.915" maxValue="6.4450000000000003"/>
    </cacheField>
    <cacheField name="soilmo" numFmtId="0">
      <sharedItems containsSemiMixedTypes="0" containsString="0" containsNumber="1" minValue="10.450857547398364" maxValue="29.415529975577329"/>
    </cacheField>
    <cacheField name="orgmat" numFmtId="0">
      <sharedItems containsString="0" containsBlank="1" containsNumber="1" minValue="2.8691144138353595" maxValue="7.973569188601564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rissa Lee User" refreshedDate="39416.448321759257" refreshedVersion="3" recordCount="96">
  <cacheSource type="worksheet">
    <worksheetSource ref="A1:L97" sheet="for analysis a,b"/>
  </cacheSource>
  <cacheFields count="12">
    <cacheField name="plotid" numFmtId="0">
      <sharedItems containsSemiMixedTypes="0" containsString="0" containsNumber="1" containsInteger="1" minValue="1" maxValue="32" count="20">
        <n v="1"/>
        <n v="3"/>
        <n v="4"/>
        <n v="5"/>
        <n v="21"/>
        <n v="22"/>
        <n v="23"/>
        <n v="24"/>
        <n v="25"/>
        <n v="26"/>
        <n v="8"/>
        <n v="10"/>
        <n v="11"/>
        <n v="12"/>
        <n v="27"/>
        <n v="28"/>
        <n v="29"/>
        <n v="30"/>
        <n v="31"/>
        <n v="32"/>
      </sharedItems>
    </cacheField>
    <cacheField name="layer" numFmtId="0">
      <sharedItems count="2">
        <s v="a"/>
        <s v="b"/>
      </sharedItems>
    </cacheField>
    <cacheField name="collmo" numFmtId="49">
      <sharedItems count="3">
        <s v="Jul"/>
        <s v="Mar"/>
        <s v="Sep"/>
      </sharedItems>
    </cacheField>
    <cacheField name="mpres" numFmtId="0">
      <sharedItems count="2">
        <s v="M"/>
        <s v="N"/>
      </sharedItems>
    </cacheField>
    <cacheField name="nhd" numFmtId="0">
      <sharedItems containsSemiMixedTypes="0" containsString="0" containsNumber="1" minValue="1.2500000000000001E-2" maxValue="15.952870000000001"/>
    </cacheField>
    <cacheField name="nod" numFmtId="0">
      <sharedItems containsSemiMixedTypes="0" containsString="0" containsNumber="1" minValue="3.125E-2" maxValue="31.056610669853114"/>
    </cacheField>
    <cacheField name="totd" numFmtId="0">
      <sharedItems containsSemiMixedTypes="0" containsString="0" containsNumber="1" minValue="4.3750000000000004E-2" maxValue="33.275567500604502"/>
    </cacheField>
    <cacheField name="norati" numFmtId="0">
      <sharedItems containsSemiMixedTypes="0" containsString="0" containsNumber="1" minValue="1.9924611645409495E-3" maxValue="0.99956532171409285"/>
    </cacheField>
    <cacheField name="nitrifd" numFmtId="0">
      <sharedItems containsSemiMixedTypes="0" containsString="0" containsNumber="1" minValue="-7.1714816681749533E-2" maxValue="0.10260904999864666"/>
    </cacheField>
    <cacheField name="ph" numFmtId="0">
      <sharedItems containsString="0" containsBlank="1" containsNumber="1" minValue="3.85" maxValue="6.51"/>
    </cacheField>
    <cacheField name="soilmo" numFmtId="0">
      <sharedItems containsSemiMixedTypes="0" containsString="0" containsNumber="1" minValue="8.8489843979982368" maxValue="36.818284679791802"/>
    </cacheField>
    <cacheField name="orgmat" numFmtId="0">
      <sharedItems containsString="0" containsBlank="1" containsNumber="1" minValue="1.9899925231495394" maxValue="11.939102564102537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x v="0"/>
    <x v="0"/>
    <x v="0"/>
    <x v="0"/>
    <n v="0.24430512768997376"/>
    <n v="9.8471382370859857"/>
    <n v="10.091443364775959"/>
    <n v="0.94813363933414996"/>
    <n v="3.7396950877051797E-2"/>
    <n v="4.8550000000000004"/>
    <n v="23.362073904198091"/>
    <n v="5.5455365906662291"/>
  </r>
  <r>
    <x v="1"/>
    <x v="0"/>
    <x v="0"/>
    <x v="0"/>
    <n v="3.0737881484306193"/>
    <n v="5.1410347938959884"/>
    <n v="8.2148229423266095"/>
    <n v="0.39850613571336624"/>
    <n v="2.1543873424693973E-2"/>
    <n v="5.38"/>
    <n v="24.392191736010922"/>
    <n v="5.7268822805235384"/>
  </r>
  <r>
    <x v="2"/>
    <x v="0"/>
    <x v="0"/>
    <x v="0"/>
    <n v="0.30871939369928003"/>
    <n v="8.0623377371129124"/>
    <n v="8.3710571308121899"/>
    <n v="0.97121725625558564"/>
    <n v="1.9583216538507444E-2"/>
    <n v="5.7200000000000006"/>
    <n v="23.043876517735228"/>
    <n v="7.9735691886015641"/>
  </r>
  <r>
    <x v="3"/>
    <x v="0"/>
    <x v="0"/>
    <x v="0"/>
    <n v="6.5905188961212016E-2"/>
    <n v="8.5008625037756484"/>
    <n v="8.5667676927368603"/>
    <n v="0.99361651717352495"/>
    <n v="2.4607296384898843E-3"/>
    <n v="5.45"/>
    <n v="21.924627839668595"/>
    <n v="4.9906195140563749"/>
  </r>
  <r>
    <x v="4"/>
    <x v="0"/>
    <x v="0"/>
    <x v="0"/>
    <n v="1.42317569298437"/>
    <n v="17.60876294694285"/>
    <n v="19.031938639927219"/>
    <n v="0.9011447121127516"/>
    <n v="-3.8149639341371146E-2"/>
    <n v="4.8849999999999998"/>
    <n v="25.248065180032654"/>
    <n v="6.3147675950191413"/>
  </r>
  <r>
    <x v="5"/>
    <x v="0"/>
    <x v="0"/>
    <x v="0"/>
    <n v="2.3423032624196107"/>
    <n v="1.0979120324858134"/>
    <n v="3.4402152949054239"/>
    <n v="0.24130808128521353"/>
    <n v="1.8069277944229238E-2"/>
    <n v="4.5250000000000004"/>
    <n v="19.572137144243818"/>
    <n v="3.92423717944747"/>
  </r>
  <r>
    <x v="6"/>
    <x v="0"/>
    <x v="0"/>
    <x v="0"/>
    <n v="3.8953954622154812"/>
    <n v="1.6130969632564516"/>
    <n v="5.5084924254719327"/>
    <n v="0.41430676249148379"/>
    <n v="1.9106190194213613E-2"/>
    <n v="4.7949999999999999"/>
    <n v="16.501606135824495"/>
    <n v="2.8691144138353595"/>
  </r>
  <r>
    <x v="7"/>
    <x v="0"/>
    <x v="0"/>
    <x v="0"/>
    <n v="3.5825305867831121"/>
    <n v="3.4086692188703864"/>
    <n v="6.9911998056534994"/>
    <n v="0.56834181174282594"/>
    <n v="3.6556161186901318E-2"/>
    <n v="5.13"/>
    <n v="21.522718742061997"/>
    <n v="4.0610618557702374"/>
  </r>
  <r>
    <x v="8"/>
    <x v="0"/>
    <x v="0"/>
    <x v="0"/>
    <n v="0.42540623756483076"/>
    <n v="8.6296211279448372"/>
    <n v="9.0550273655096678"/>
    <n v="0.86324889067162314"/>
    <n v="6.9160701071529607E-2"/>
    <n v="5.18"/>
    <n v="23.118431489295723"/>
    <n v="5.5089409473579174"/>
  </r>
  <r>
    <x v="9"/>
    <x v="0"/>
    <x v="0"/>
    <x v="0"/>
    <n v="0.27714051934141337"/>
    <n v="8.7709373937398603"/>
    <n v="9.0480779130812756"/>
    <n v="0.96709858405431381"/>
    <n v="3.0823225863450744E-2"/>
    <n v="5.9450000000000003"/>
    <n v="23.146602549208623"/>
    <n v="5.6515670037100882"/>
  </r>
  <r>
    <x v="10"/>
    <x v="0"/>
    <x v="0"/>
    <x v="1"/>
    <n v="0.21566782342440932"/>
    <n v="3.8541896194012867E-2"/>
    <n v="0.2542097196184222"/>
    <n v="0.15264054525615126"/>
    <n v="4.9788458872550082E-3"/>
    <n v="3.915"/>
    <n v="20.769520510263597"/>
    <n v="4.6110968023402483"/>
  </r>
  <r>
    <x v="11"/>
    <x v="0"/>
    <x v="0"/>
    <x v="1"/>
    <n v="2.4724257129378073"/>
    <n v="0.87233478532809783"/>
    <n v="3.3447604982659049"/>
    <n v="0.17090091133701535"/>
    <n v="-2.3847219847435799E-3"/>
    <n v="4.99"/>
    <n v="22.467619150808275"/>
    <n v="5.4972771995254188"/>
  </r>
  <r>
    <x v="12"/>
    <x v="0"/>
    <x v="0"/>
    <x v="1"/>
    <n v="0.35927834407034276"/>
    <n v="3.7497342197961372E-2"/>
    <n v="0.39677568626830412"/>
    <n v="0.1045807020735553"/>
    <n v="2.8982671360621024E-2"/>
    <n v="4.2799999999999994"/>
    <n v="18.627092190672833"/>
    <n v="4.9001980562126626"/>
  </r>
  <r>
    <x v="13"/>
    <x v="0"/>
    <x v="0"/>
    <x v="1"/>
    <n v="0.29705978117483334"/>
    <n v="5.9747185100207059"/>
    <n v="6.2717782911955391"/>
    <n v="0.96246031577943314"/>
    <n v="1.1234690384930562E-2"/>
    <n v="6.37"/>
    <n v="20.95632935804305"/>
    <n v="6.2522306753076649"/>
  </r>
  <r>
    <x v="14"/>
    <x v="0"/>
    <x v="0"/>
    <x v="1"/>
    <n v="2.8823211841791565"/>
    <n v="9.2452829698660377"/>
    <n v="12.127604154045194"/>
    <n v="0.83182529280831718"/>
    <n v="-2.0504543673052454E-2"/>
    <n v="5.2650000000000006"/>
    <n v="21.145787480051354"/>
    <n v="7.7788755699442778"/>
  </r>
  <r>
    <x v="15"/>
    <x v="0"/>
    <x v="0"/>
    <x v="1"/>
    <n v="2.3510171543511054"/>
    <n v="0.53993675869247615"/>
    <n v="2.8909539130435817"/>
    <n v="0.18332577769478575"/>
    <n v="2.2010564433554574E-2"/>
    <n v="4.58"/>
    <n v="20.930211232959856"/>
    <n v="5.5226469056961456"/>
  </r>
  <r>
    <x v="16"/>
    <x v="0"/>
    <x v="0"/>
    <x v="1"/>
    <n v="5.0114455959108941"/>
    <n v="1.2910628585478341"/>
    <n v="6.302508454458728"/>
    <n v="0.18055838703863103"/>
    <n v="4.7322141751806211E-3"/>
    <n v="4.5250000000000004"/>
    <n v="19.962842154239262"/>
    <n v="5.0202882059648424"/>
  </r>
  <r>
    <x v="17"/>
    <x v="0"/>
    <x v="0"/>
    <x v="1"/>
    <n v="1.9874005233001955"/>
    <n v="9.2060180539040012E-2"/>
    <n v="2.0794607038392354"/>
    <n v="0.20704352727747968"/>
    <n v="2.990333658230173E-2"/>
    <n v="5.165"/>
    <n v="23.741806243583738"/>
    <n v="6.3516449746701777"/>
  </r>
  <r>
    <x v="18"/>
    <x v="0"/>
    <x v="0"/>
    <x v="1"/>
    <n v="1.0134611638696933"/>
    <n v="3.8363268746271579"/>
    <n v="4.8497880384968513"/>
    <n v="0.70746425412248748"/>
    <n v="2.907935803333029E-2"/>
    <n v="5.335"/>
    <n v="15.809066286831445"/>
    <n v="5.1853541395386173"/>
  </r>
  <r>
    <x v="19"/>
    <x v="0"/>
    <x v="0"/>
    <x v="1"/>
    <n v="1.6291604619464737"/>
    <n v="4.6993189799602444"/>
    <n v="6.3284794419067181"/>
    <n v="0.64353618169929883"/>
    <n v="1.5741994345594788E-3"/>
    <n v="5.2949999999999999"/>
    <n v="22.201244018173334"/>
    <n v="5.8333884590991651"/>
  </r>
  <r>
    <x v="1"/>
    <x v="0"/>
    <x v="1"/>
    <x v="0"/>
    <n v="1.2500000000000001E-2"/>
    <n v="22.7944"/>
    <n v="22.806900000000002"/>
    <n v="0.9994118928036082"/>
    <n v="2.1227558244680849E-2"/>
    <m/>
    <n v="24.474460379703721"/>
    <m/>
  </r>
  <r>
    <x v="4"/>
    <x v="0"/>
    <x v="1"/>
    <x v="0"/>
    <n v="1.0322258333333334"/>
    <n v="12.366275"/>
    <n v="13.398500833333335"/>
    <n v="0.83544106420795339"/>
    <n v="2.2016970523049675E-3"/>
    <m/>
    <n v="24.248401568250436"/>
    <m/>
  </r>
  <r>
    <x v="7"/>
    <x v="0"/>
    <x v="1"/>
    <x v="0"/>
    <n v="9.0028699999999997"/>
    <n v="3.125E-2"/>
    <n v="9.0341200000000015"/>
    <n v="7.5500114322276934E-3"/>
    <n v="4.6362841932624112E-2"/>
    <m/>
    <n v="28.573127533649"/>
    <m/>
  </r>
  <r>
    <x v="10"/>
    <x v="0"/>
    <x v="1"/>
    <x v="1"/>
    <n v="0.44383332499999995"/>
    <n v="5.4333337500000002E-2"/>
    <n v="0.49816666249999997"/>
    <n v="0.10834324705894668"/>
    <n v="1.312449099909991E-2"/>
    <m/>
    <n v="27.842479077055977"/>
    <m/>
  </r>
  <r>
    <x v="11"/>
    <x v="0"/>
    <x v="1"/>
    <x v="1"/>
    <n v="9.2653700000000008"/>
    <n v="0.36282500000000001"/>
    <n v="9.6281949999999998"/>
    <n v="2.6844881716209419E-2"/>
    <n v="1.6479293306737589E-2"/>
    <m/>
    <n v="24.154663896875391"/>
    <m/>
  </r>
  <r>
    <x v="13"/>
    <x v="0"/>
    <x v="1"/>
    <x v="1"/>
    <n v="1.0631666625"/>
    <n v="9.3628250000000026"/>
    <n v="10.425991662500003"/>
    <n v="0.50694999800423635"/>
    <n v="1.6157305223214277E-2"/>
    <m/>
    <n v="24.952001777832749"/>
    <m/>
  </r>
  <r>
    <x v="16"/>
    <x v="0"/>
    <x v="1"/>
    <x v="1"/>
    <n v="4.9701849999999999"/>
    <n v="8.4818999999999996"/>
    <n v="13.452084999999999"/>
    <n v="0.80204533072414197"/>
    <n v="-1.8673546023644919E-2"/>
    <m/>
    <n v="25.264607281104134"/>
    <m/>
  </r>
  <r>
    <x v="17"/>
    <x v="0"/>
    <x v="1"/>
    <x v="1"/>
    <n v="0.49643499999999996"/>
    <n v="3.125E-2"/>
    <n v="0.52768499999999996"/>
    <n v="0.37258838016533591"/>
    <n v="1.5010891578014185E-2"/>
    <m/>
    <n v="29.415529975577329"/>
    <m/>
  </r>
  <r>
    <x v="0"/>
    <x v="0"/>
    <x v="2"/>
    <x v="0"/>
    <n v="6.2518874912244486"/>
    <n v="7.9050998501958389"/>
    <n v="14.156987341420285"/>
    <n v="0.70566769858574263"/>
    <n v="2.2582220441996804E-2"/>
    <n v="4.8149999999999995"/>
    <n v="21.435824905548465"/>
    <n v="5.6016220009877653"/>
  </r>
  <r>
    <x v="1"/>
    <x v="0"/>
    <x v="2"/>
    <x v="0"/>
    <n v="0.93271036374229932"/>
    <n v="2.7169022884898526"/>
    <n v="3.6496126522321521"/>
    <n v="0.63853648220834791"/>
    <n v="1.3889624065018731E-3"/>
    <n v="4.93"/>
    <n v="20.34194998781885"/>
    <n v="6.0206636785301182"/>
  </r>
  <r>
    <x v="2"/>
    <x v="0"/>
    <x v="2"/>
    <x v="0"/>
    <n v="0.52533643255585794"/>
    <n v="5.9867410645333381"/>
    <n v="6.5120774970891961"/>
    <n v="0.91989946704148229"/>
    <n v="6.3807466676135379E-3"/>
    <n v="5.66"/>
    <n v="20.014255362171795"/>
    <n v="7.6123366021123715"/>
  </r>
  <r>
    <x v="3"/>
    <x v="0"/>
    <x v="2"/>
    <x v="0"/>
    <n v="0.48165350177618715"/>
    <n v="10.403448539499948"/>
    <n v="10.885102041276136"/>
    <n v="0.95525239703448395"/>
    <n v="1.8791668055610267E-2"/>
    <n v="5.5250000000000004"/>
    <n v="21.948484045064504"/>
    <n v="5.5297901421817004"/>
  </r>
  <r>
    <x v="4"/>
    <x v="0"/>
    <x v="2"/>
    <x v="0"/>
    <n v="0.92842362983295146"/>
    <n v="13.724328298850295"/>
    <n v="14.652751928683248"/>
    <n v="0.90138575456585879"/>
    <n v="2.6404594845202613E-2"/>
    <n v="4.8449999999999998"/>
    <n v="24.50484732810601"/>
    <n v="7.1752359217053989"/>
  </r>
  <r>
    <x v="5"/>
    <x v="0"/>
    <x v="2"/>
    <x v="0"/>
    <n v="0.82597491832210967"/>
    <n v="0.91209571694187674"/>
    <n v="1.7380706352639863"/>
    <n v="0.51835119287399811"/>
    <n v="2.4012771237863961E-4"/>
    <n v="4.835"/>
    <n v="18.18897539554046"/>
    <n v="5.9486297794201182"/>
  </r>
  <r>
    <x v="6"/>
    <x v="0"/>
    <x v="2"/>
    <x v="0"/>
    <n v="1.3888450944632362"/>
    <n v="7.7095859218725531"/>
    <n v="9.0984310163357893"/>
    <n v="0.83537381740581074"/>
    <n v="8.5641073782734504E-3"/>
    <n v="4.71"/>
    <n v="18.278033015032001"/>
    <n v="3.8725808612651003"/>
  </r>
  <r>
    <x v="7"/>
    <x v="0"/>
    <x v="2"/>
    <x v="0"/>
    <n v="5.6808343342850494"/>
    <n v="4.5820813683163033"/>
    <n v="10.262915702601353"/>
    <n v="0.46504420979703959"/>
    <n v="2.147389627563754E-2"/>
    <n v="4.9049999999999994"/>
    <n v="22.349343789820686"/>
    <n v="4.6378572345732429"/>
  </r>
  <r>
    <x v="8"/>
    <x v="0"/>
    <x v="2"/>
    <x v="0"/>
    <n v="0.44585646036191273"/>
    <n v="8.9834515760800748"/>
    <n v="9.4293080364419879"/>
    <n v="0.92350980187729581"/>
    <n v="1.0805188345637875E-2"/>
    <n v="4.7549999999999999"/>
    <n v="21.467972889478965"/>
    <n v="5.0587713679967035"/>
  </r>
  <r>
    <x v="9"/>
    <x v="0"/>
    <x v="2"/>
    <x v="0"/>
    <n v="0.6804297280413395"/>
    <n v="5.6310942581917187"/>
    <n v="6.311523986233059"/>
    <n v="0.87034717847920573"/>
    <n v="4.9592487865811573E-3"/>
    <n v="5.7450000000000001"/>
    <n v="15.94238734573505"/>
    <n v="6.863142251448842"/>
  </r>
  <r>
    <x v="10"/>
    <x v="0"/>
    <x v="2"/>
    <x v="1"/>
    <n v="0.64149052754844393"/>
    <n v="0.11112928848061401"/>
    <n v="0.75261981602905792"/>
    <n v="0.15223586755471585"/>
    <n v="-1.6940671708802292E-4"/>
    <n v="4.04"/>
    <n v="17.971020422641267"/>
    <n v="5.1328473237776215"/>
  </r>
  <r>
    <x v="11"/>
    <x v="0"/>
    <x v="2"/>
    <x v="1"/>
    <n v="1.929839378167169"/>
    <n v="0.52313298868731306"/>
    <n v="2.4529723668544823"/>
    <n v="0.26559302335838531"/>
    <n v="1.6998970413380823E-4"/>
    <n v="4.835"/>
    <n v="18.515539672306645"/>
    <n v="5.8941651485073869"/>
  </r>
  <r>
    <x v="12"/>
    <x v="0"/>
    <x v="2"/>
    <x v="1"/>
    <n v="1.0023647852790858"/>
    <n v="0.22808735747419911"/>
    <n v="1.2304521427532848"/>
    <n v="0.17885440363064448"/>
    <n v="-4.6336137253798313E-4"/>
    <n v="4.3249999999999993"/>
    <n v="12.189806120559687"/>
    <n v="5.8772390808168122"/>
  </r>
  <r>
    <x v="13"/>
    <x v="0"/>
    <x v="2"/>
    <x v="1"/>
    <n v="0.62312983145059897"/>
    <n v="5.294744908490185"/>
    <n v="5.9178747399407836"/>
    <n v="0.8988990726554853"/>
    <n v="3.1756161182144257E-3"/>
    <n v="6.4450000000000003"/>
    <n v="18.985985735421714"/>
    <n v="6.690719242922043"/>
  </r>
  <r>
    <x v="14"/>
    <x v="0"/>
    <x v="2"/>
    <x v="1"/>
    <n v="0.63498043294335638"/>
    <n v="8.4075988564797406"/>
    <n v="9.042579289423097"/>
    <n v="0.91971843630307726"/>
    <n v="1.8962908405253699E-2"/>
    <n v="5.0949999999999998"/>
    <n v="18.110280894700104"/>
    <n v="6.7776203053948318"/>
  </r>
  <r>
    <x v="15"/>
    <x v="0"/>
    <x v="2"/>
    <x v="1"/>
    <n v="1.007487622718011"/>
    <n v="0.42198932613435813"/>
    <n v="1.4294769488523689"/>
    <n v="0.28896031991592191"/>
    <n v="-8.9039392176520058E-4"/>
    <n v="4.32"/>
    <n v="14.020761510535642"/>
    <n v="4.8815967596130019"/>
  </r>
  <r>
    <x v="16"/>
    <x v="0"/>
    <x v="2"/>
    <x v="1"/>
    <n v="1.7368276722385332"/>
    <n v="0.76036990547105188"/>
    <n v="2.4971975777095849"/>
    <n v="0.28655581339686137"/>
    <n v="-5.0820757287009901E-4"/>
    <n v="4.54"/>
    <n v="11.225214403965637"/>
    <n v="5.6175761099400594"/>
  </r>
  <r>
    <x v="17"/>
    <x v="0"/>
    <x v="2"/>
    <x v="1"/>
    <n v="7.7135180047492433"/>
    <n v="0.75047982644559519"/>
    <n v="8.4639978311948383"/>
    <n v="0.22125670667077232"/>
    <n v="2.4266587961143627E-3"/>
    <n v="5.0950000000000006"/>
    <n v="20.957922441468838"/>
    <n v="7.1590833994184324"/>
  </r>
  <r>
    <x v="18"/>
    <x v="0"/>
    <x v="2"/>
    <x v="1"/>
    <n v="0.92714024809420492"/>
    <n v="4.1346882569827983"/>
    <n v="5.0618285050770027"/>
    <n v="0.75806346876773734"/>
    <n v="6.5100797905868011E-3"/>
    <n v="5.1449999999999996"/>
    <n v="10.450857547398364"/>
    <n v="5.7256465130328813"/>
  </r>
  <r>
    <x v="19"/>
    <x v="0"/>
    <x v="2"/>
    <x v="1"/>
    <n v="0.74273038902627597"/>
    <n v="2.3579467748300265"/>
    <n v="3.1006771638563024"/>
    <n v="0.72148734687545302"/>
    <n v="2.4587888887756984E-3"/>
    <n v="5.42"/>
    <n v="13.597907978406148"/>
    <n v="5.283519930775867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6">
  <r>
    <x v="0"/>
    <x v="0"/>
    <x v="0"/>
    <x v="0"/>
    <n v="0.35349966146898187"/>
    <n v="18.234504971292534"/>
    <n v="18.588004632761514"/>
    <n v="0.98098237715919601"/>
    <n v="7.5788126175722365E-2"/>
    <n v="4.95"/>
    <n v="29.255002972062613"/>
    <n v="8.6262428231340582"/>
  </r>
  <r>
    <x v="1"/>
    <x v="0"/>
    <x v="0"/>
    <x v="0"/>
    <n v="3.9376207205256799"/>
    <n v="10.096165857043729"/>
    <n v="14.03378657756941"/>
    <n v="0.7194185119774239"/>
    <n v="2.4860132381781811E-2"/>
    <n v="5.7"/>
    <n v="28.190561618577831"/>
    <n v="7.5572519083969674"/>
  </r>
  <r>
    <x v="2"/>
    <x v="0"/>
    <x v="0"/>
    <x v="0"/>
    <n v="0.56575732958097047"/>
    <n v="11.795712902779693"/>
    <n v="12.361470232360661"/>
    <n v="0.9542321973886333"/>
    <n v="3.3737622153278933E-2"/>
    <n v="5.78"/>
    <n v="27.516038492381682"/>
    <n v="10.710828377817695"/>
  </r>
  <r>
    <x v="3"/>
    <x v="0"/>
    <x v="0"/>
    <x v="0"/>
    <n v="0.11673813471337573"/>
    <n v="13.324097664543512"/>
    <n v="13.440835799256888"/>
    <n v="0.99131466700011095"/>
    <n v="-2.3877384552519754E-3"/>
    <n v="5.45"/>
    <n v="24.76038338658141"/>
    <n v="6.5352972399150433"/>
  </r>
  <r>
    <x v="4"/>
    <x v="0"/>
    <x v="0"/>
    <x v="0"/>
    <n v="2.2189568307513898"/>
    <n v="31.056610669853114"/>
    <n v="33.275567500604502"/>
    <n v="0.93331573291090897"/>
    <n v="-7.1714816681749533E-2"/>
    <n v="5.03"/>
    <n v="29.805604894414884"/>
    <n v="8.9126309130526078"/>
  </r>
  <r>
    <x v="5"/>
    <x v="0"/>
    <x v="0"/>
    <x v="0"/>
    <n v="3.4584775359519462"/>
    <n v="2.0421790535464459"/>
    <n v="5.5006565894983916"/>
    <n v="0.37126096136328218"/>
    <n v="2.0130756502777989E-2"/>
    <n v="4.79"/>
    <n v="23.069790141532437"/>
    <n v="5.4558142485567664"/>
  </r>
  <r>
    <x v="6"/>
    <x v="0"/>
    <x v="0"/>
    <x v="0"/>
    <n v="7.1366872044565497"/>
    <n v="2.3065836766345953"/>
    <n v="9.443270881091145"/>
    <n v="0.24425685820928983"/>
    <n v="2.7312804874261836E-2"/>
    <n v="4.88"/>
    <n v="18.405245770347435"/>
    <n v="3.7482363045211797"/>
  </r>
  <r>
    <x v="7"/>
    <x v="0"/>
    <x v="0"/>
    <x v="0"/>
    <n v="6.3151834718523405"/>
    <n v="4.7755437312936451"/>
    <n v="11.090727203145986"/>
    <n v="0.43058887337333646"/>
    <n v="5.6795389428496171E-2"/>
    <n v="5.27"/>
    <n v="25.139414459271023"/>
    <n v="5.3475224476222731"/>
  </r>
  <r>
    <x v="8"/>
    <x v="0"/>
    <x v="0"/>
    <x v="0"/>
    <n v="1.793982407926218E-2"/>
    <n v="15.033572578421703"/>
    <n v="15.051512402500967"/>
    <n v="0.99880810488676985"/>
    <n v="3.571235214441254E-2"/>
    <n v="5.44"/>
    <n v="28.536017054186757"/>
    <n v="8.0471730835934583"/>
  </r>
  <r>
    <x v="9"/>
    <x v="0"/>
    <x v="0"/>
    <x v="0"/>
    <n v="0.42631991826418675"/>
    <n v="14.173953732367918"/>
    <n v="14.600273650632108"/>
    <n v="0.97080055288924449"/>
    <n v="6.9759929224536332E-2"/>
    <n v="6.09"/>
    <n v="26.178574928942481"/>
    <n v="7.1096654275092357"/>
  </r>
  <r>
    <x v="0"/>
    <x v="1"/>
    <x v="0"/>
    <x v="0"/>
    <n v="0.13511059391096564"/>
    <n v="1.4597715028794369"/>
    <n v="1.5948820967904025"/>
    <n v="0.91528490150910402"/>
    <n v="-9.9422442161877216E-4"/>
    <n v="4.76"/>
    <n v="17.46914483633357"/>
    <n v="2.4648303581984008"/>
  </r>
  <r>
    <x v="1"/>
    <x v="1"/>
    <x v="0"/>
    <x v="0"/>
    <n v="2.2099555763355587"/>
    <n v="0.18590373074824801"/>
    <n v="2.395859307083807"/>
    <n v="7.7593759449308561E-2"/>
    <n v="1.8227614467606131E-2"/>
    <n v="5.0599999999999996"/>
    <n v="20.593821853444013"/>
    <n v="3.8965126526501095"/>
  </r>
  <r>
    <x v="2"/>
    <x v="1"/>
    <x v="0"/>
    <x v="0"/>
    <n v="5.1681457817589566E-2"/>
    <n v="4.3289625714461311"/>
    <n v="4.3806440292637205"/>
    <n v="0.98820231512253787"/>
    <n v="5.4288109237359532E-3"/>
    <n v="5.66"/>
    <n v="18.571714543088774"/>
    <n v="5.2363099993854325"/>
  </r>
  <r>
    <x v="3"/>
    <x v="1"/>
    <x v="0"/>
    <x v="0"/>
    <n v="1.50722432090483E-2"/>
    <n v="3.677627343007785"/>
    <n v="3.692699586216833"/>
    <n v="0.99591836734693884"/>
    <n v="7.3091977322317439E-3"/>
    <n v="5.45"/>
    <n v="19.088872292755781"/>
    <n v="3.4459417881977075"/>
  </r>
  <r>
    <x v="4"/>
    <x v="1"/>
    <x v="0"/>
    <x v="0"/>
    <n v="0.62739455521734999"/>
    <n v="4.1609152240325882"/>
    <n v="4.7883097792499383"/>
    <n v="0.86897369131459412"/>
    <n v="-4.5844620009927606E-3"/>
    <n v="4.74"/>
    <n v="20.690525465650424"/>
    <n v="3.7169042769856748"/>
  </r>
  <r>
    <x v="5"/>
    <x v="1"/>
    <x v="0"/>
    <x v="0"/>
    <n v="1.2261289888872757"/>
    <n v="0.15364501142518081"/>
    <n v="1.3797740003124566"/>
    <n v="0.1113552012071449"/>
    <n v="1.6007799385680484E-2"/>
    <n v="4.26"/>
    <n v="16.0744841469552"/>
    <n v="2.3926601103381731"/>
  </r>
  <r>
    <x v="6"/>
    <x v="1"/>
    <x v="0"/>
    <x v="0"/>
    <n v="0.65410371997441252"/>
    <n v="0.91961024987830764"/>
    <n v="1.5737139698527203"/>
    <n v="0.58435666677367781"/>
    <n v="1.0899575514165391E-2"/>
    <n v="4.71"/>
    <n v="14.597966501301556"/>
    <n v="1.9899925231495394"/>
  </r>
  <r>
    <x v="7"/>
    <x v="1"/>
    <x v="0"/>
    <x v="0"/>
    <n v="0.84987770171388399"/>
    <n v="2.0417947064471273"/>
    <n v="2.8916724081610119"/>
    <n v="0.70609475011231548"/>
    <n v="1.6316932945306461E-2"/>
    <n v="4.99"/>
    <n v="17.906023024852971"/>
    <n v="2.7746012639182012"/>
  </r>
  <r>
    <x v="8"/>
    <x v="1"/>
    <x v="0"/>
    <x v="0"/>
    <n v="0.83287265105039932"/>
    <n v="2.2256696774679714"/>
    <n v="3.0585423285183704"/>
    <n v="0.72768967645647653"/>
    <n v="0.10260904999864666"/>
    <n v="4.92"/>
    <n v="17.700845924404689"/>
    <n v="2.9707088111223765"/>
  </r>
  <r>
    <x v="9"/>
    <x v="1"/>
    <x v="0"/>
    <x v="0"/>
    <n v="0.12796112041863994"/>
    <n v="3.3679210551118022"/>
    <n v="3.4958821755304426"/>
    <n v="0.96339661521938325"/>
    <n v="-8.1134774976348474E-3"/>
    <n v="5.8"/>
    <n v="20.114630169474765"/>
    <n v="4.1934685799109417"/>
  </r>
  <r>
    <x v="1"/>
    <x v="0"/>
    <x v="1"/>
    <x v="0"/>
    <n v="1.2500000000000001E-2"/>
    <n v="28.744399999999999"/>
    <n v="28.756900000000002"/>
    <n v="0.99956532171409285"/>
    <n v="-3.1476342464539002E-2"/>
    <m/>
    <n v="27.087163531796548"/>
    <m/>
  </r>
  <r>
    <x v="4"/>
    <x v="0"/>
    <x v="1"/>
    <x v="0"/>
    <n v="0.31331000000000003"/>
    <n v="20.913149999999998"/>
    <n v="21.226460000000003"/>
    <n v="0.98523964900412009"/>
    <n v="-8.6681357712765916E-3"/>
    <m/>
    <n v="27.202002658165473"/>
    <m/>
  </r>
  <r>
    <x v="7"/>
    <x v="0"/>
    <x v="1"/>
    <x v="0"/>
    <n v="15.65287"/>
    <n v="3.125E-2"/>
    <n v="15.684120000000002"/>
    <n v="1.9924611645409495E-3"/>
    <n v="7.8322061790780134E-2"/>
    <m/>
    <n v="35.959814389331896"/>
    <m/>
  </r>
  <r>
    <x v="1"/>
    <x v="1"/>
    <x v="1"/>
    <x v="0"/>
    <n v="1.2500000000000001E-2"/>
    <n v="16.8444"/>
    <n v="16.856900000000003"/>
    <n v="0.99925846389312367"/>
    <n v="7.39314589539007E-2"/>
    <m/>
    <n v="21.861757227610894"/>
    <m/>
  </r>
  <r>
    <x v="4"/>
    <x v="1"/>
    <x v="1"/>
    <x v="0"/>
    <n v="1.7511416666666666"/>
    <n v="3.8194000000000004"/>
    <n v="5.5705416666666672"/>
    <n v="0.68564247941178669"/>
    <n v="1.3071529875886527E-2"/>
    <m/>
    <n v="21.2948004783354"/>
    <m/>
  </r>
  <r>
    <x v="7"/>
    <x v="1"/>
    <x v="1"/>
    <x v="0"/>
    <n v="2.3528699999999998"/>
    <n v="3.125E-2"/>
    <n v="2.3841199999999994"/>
    <n v="1.3107561699914437E-2"/>
    <n v="1.4403622074468084E-2"/>
    <m/>
    <n v="21.186440677966104"/>
    <m/>
  </r>
  <r>
    <x v="0"/>
    <x v="0"/>
    <x v="2"/>
    <x v="0"/>
    <n v="12.23136588048625"/>
    <n v="13.783847448746807"/>
    <n v="26.015213329233053"/>
    <n v="0.52983795574945469"/>
    <n v="4.4216162469981335E-2"/>
    <n v="5.09"/>
    <n v="24.862395420519576"/>
    <n v="7.9774375503626258"/>
  </r>
  <r>
    <x v="1"/>
    <x v="0"/>
    <x v="2"/>
    <x v="0"/>
    <n v="1.0020407950227568"/>
    <n v="4.7212283393878653"/>
    <n v="5.7232691344106223"/>
    <n v="0.82491810685643274"/>
    <n v="4.3381699953719604E-3"/>
    <n v="5.04"/>
    <n v="23.612680983906557"/>
    <n v="7.9692784667418097"/>
  </r>
  <r>
    <x v="2"/>
    <x v="0"/>
    <x v="2"/>
    <x v="0"/>
    <n v="0.72328816326530621"/>
    <n v="8.1311189841269869"/>
    <n v="8.8544071473922923"/>
    <n v="0.91831320254136717"/>
    <n v="1.1205469475773647E-2"/>
    <n v="5.81"/>
    <n v="22.970831621574064"/>
    <n v="9.7676190476190214"/>
  </r>
  <r>
    <x v="3"/>
    <x v="0"/>
    <x v="2"/>
    <x v="0"/>
    <n v="0.69935928377646972"/>
    <n v="15.308710812703232"/>
    <n v="16.008070096479702"/>
    <n v="0.95631208012199642"/>
    <n v="3.1995661264377466E-2"/>
    <n v="5.6"/>
    <n v="24.405335497286615"/>
    <n v="7.3264005367326384"/>
  </r>
  <r>
    <x v="4"/>
    <x v="0"/>
    <x v="2"/>
    <x v="0"/>
    <n v="1.1026159945195662"/>
    <n v="23.238557097918079"/>
    <n v="24.341173092437646"/>
    <n v="0.95470160824491535"/>
    <n v="4.7046712533305196E-2"/>
    <n v="5.0599999999999996"/>
    <n v="29.249646665810118"/>
    <n v="9.9246345228366248"/>
  </r>
  <r>
    <x v="5"/>
    <x v="0"/>
    <x v="2"/>
    <x v="0"/>
    <n v="0.8514491134657215"/>
    <n v="1.1155217370623363"/>
    <n v="1.9669708505280576"/>
    <n v="0.56712672521957341"/>
    <n v="1.15235711647761E-3"/>
    <n v="5.0199999999999996"/>
    <n v="19.764046256278476"/>
    <n v="6.9224050080069865"/>
  </r>
  <r>
    <x v="6"/>
    <x v="0"/>
    <x v="2"/>
    <x v="0"/>
    <n v="2.2279464431896954"/>
    <n v="12.957170295158191"/>
    <n v="15.185116738347887"/>
    <n v="0.85328091435982645"/>
    <n v="1.558772326657314E-2"/>
    <n v="4.5199999999999996"/>
    <n v="20.546961325966862"/>
    <n v="5.0622348932619419"/>
  </r>
  <r>
    <x v="7"/>
    <x v="0"/>
    <x v="2"/>
    <x v="0"/>
    <n v="8.2648356752082339"/>
    <n v="5.8883081657689313"/>
    <n v="14.153143840977165"/>
    <n v="0.41604241657748808"/>
    <n v="3.1795788856630175E-2"/>
    <n v="4.88"/>
    <n v="25.701306076093118"/>
    <n v="5.8697645979822681"/>
  </r>
  <r>
    <x v="8"/>
    <x v="0"/>
    <x v="2"/>
    <x v="0"/>
    <n v="0.48951143812128339"/>
    <n v="15.058722212991697"/>
    <n v="15.548233651112978"/>
    <n v="0.96851658850095546"/>
    <n v="2.0555280968450038E-2"/>
    <n v="4.37"/>
    <n v="27.040957712132141"/>
    <n v="6.9279854147675266"/>
  </r>
  <r>
    <x v="9"/>
    <x v="0"/>
    <x v="2"/>
    <x v="0"/>
    <n v="0.78141147674734857"/>
    <n v="8.5393803825582459"/>
    <n v="9.3207918593055954"/>
    <n v="0.91616468980935217"/>
    <n v="5.1714932851834325E-3"/>
    <n v="5.82"/>
    <n v="17.731289853451187"/>
    <n v="8.6007614903453948"/>
  </r>
  <r>
    <x v="0"/>
    <x v="1"/>
    <x v="2"/>
    <x v="0"/>
    <n v="0.272409101962647"/>
    <n v="2.0263522516448713"/>
    <n v="2.2987613536075182"/>
    <n v="0.88149744142203068"/>
    <n v="9.48278414012274E-4"/>
    <n v="4.54"/>
    <n v="18.009254390577354"/>
    <n v="3.2258064516129039"/>
  </r>
  <r>
    <x v="1"/>
    <x v="1"/>
    <x v="2"/>
    <x v="0"/>
    <n v="0.86337993246184197"/>
    <n v="0.71257623759184019"/>
    <n v="1.5759561700536822"/>
    <n v="0.45215485756026297"/>
    <n v="-1.5602451823682145E-3"/>
    <n v="4.82"/>
    <n v="17.071218991731143"/>
    <n v="4.0720488903184258"/>
  </r>
  <r>
    <x v="2"/>
    <x v="1"/>
    <x v="2"/>
    <x v="0"/>
    <n v="0.32738470184640966"/>
    <n v="3.8423631449396893"/>
    <n v="4.1697478467860991"/>
    <n v="0.92148573154159741"/>
    <n v="1.5560238594534291E-3"/>
    <n v="5.51"/>
    <n v="17.057679102769526"/>
    <n v="5.4570541566057225"/>
  </r>
  <r>
    <x v="3"/>
    <x v="1"/>
    <x v="2"/>
    <x v="0"/>
    <n v="0.26394771977590453"/>
    <n v="5.4981862662966643"/>
    <n v="5.7621339860725689"/>
    <n v="0.95419271394697136"/>
    <n v="5.5876748468430678E-3"/>
    <n v="5.45"/>
    <n v="19.491632592842393"/>
    <n v="3.733179747630762"/>
  </r>
  <r>
    <x v="4"/>
    <x v="1"/>
    <x v="2"/>
    <x v="0"/>
    <n v="0.75423126514633676"/>
    <n v="4.2100994997825136"/>
    <n v="4.9643307649288504"/>
    <n v="0.84806990088680234"/>
    <n v="5.7624771571000329E-3"/>
    <n v="4.63"/>
    <n v="19.760047990401901"/>
    <n v="4.425837320574173"/>
  </r>
  <r>
    <x v="5"/>
    <x v="1"/>
    <x v="2"/>
    <x v="0"/>
    <n v="0.80050072317849796"/>
    <n v="0.70866969682141723"/>
    <n v="1.509170419999915"/>
    <n v="0.46957566052842276"/>
    <n v="-6.7210169172033079E-4"/>
    <n v="4.6500000000000004"/>
    <n v="16.613904534802444"/>
    <n v="4.9748545508332507"/>
  </r>
  <r>
    <x v="6"/>
    <x v="1"/>
    <x v="2"/>
    <x v="0"/>
    <n v="0.54974374573677731"/>
    <n v="2.4620015485869153"/>
    <n v="3.0117452943236924"/>
    <n v="0.81746672045179514"/>
    <n v="1.5404914899737599E-3"/>
    <n v="4.9000000000000004"/>
    <n v="16.00910470409714"/>
    <n v="2.6829268292682587"/>
  </r>
  <r>
    <x v="7"/>
    <x v="1"/>
    <x v="2"/>
    <x v="0"/>
    <n v="3.0968329933618652"/>
    <n v="3.2758545708636753"/>
    <n v="6.3726875642255409"/>
    <n v="0.51404600301659109"/>
    <n v="1.1152003694644905E-2"/>
    <n v="4.93"/>
    <n v="18.997381503548254"/>
    <n v="3.4059498711642169"/>
  </r>
  <r>
    <x v="8"/>
    <x v="1"/>
    <x v="2"/>
    <x v="0"/>
    <n v="0.40220148260254213"/>
    <n v="2.9081809391684543"/>
    <n v="3.3103824217709965"/>
    <n v="0.87850301525363605"/>
    <n v="1.0550957228257116E-3"/>
    <n v="5.14"/>
    <n v="15.894988066825789"/>
    <n v="3.1895573212258812"/>
  </r>
  <r>
    <x v="9"/>
    <x v="1"/>
    <x v="2"/>
    <x v="0"/>
    <n v="0.57944797933533043"/>
    <n v="2.7228081338251915"/>
    <n v="3.3022561131605221"/>
    <n v="0.82452966714905929"/>
    <n v="4.7470042879788829E-3"/>
    <n v="5.67"/>
    <n v="14.153484838018912"/>
    <n v="5.1255230125522901"/>
  </r>
  <r>
    <x v="10"/>
    <x v="0"/>
    <x v="0"/>
    <x v="1"/>
    <n v="0.24063339168740677"/>
    <n v="4.0087750285007807E-2"/>
    <n v="0.28072114197241455"/>
    <n v="0.14280274725067585"/>
    <n v="5.8142329629669431E-3"/>
    <n v="3.85"/>
    <n v="23.94732889400693"/>
    <n v="5.9973666886109829"/>
  </r>
  <r>
    <x v="11"/>
    <x v="0"/>
    <x v="0"/>
    <x v="1"/>
    <n v="4.3620230448067066"/>
    <n v="1.7071226463037592"/>
    <n v="6.0691456911104655"/>
    <n v="0.28127890368560399"/>
    <n v="-4.7751745745470559E-3"/>
    <n v="5.44"/>
    <n v="26.134445437394533"/>
    <n v="7.2657615270868749"/>
  </r>
  <r>
    <x v="12"/>
    <x v="0"/>
    <x v="0"/>
    <x v="1"/>
    <n v="0.48343538139321385"/>
    <n v="3.776052318235941E-2"/>
    <n v="0.5211959045755733"/>
    <n v="7.2449769560466948E-2"/>
    <n v="3.9529712009444523E-2"/>
    <n v="4.46"/>
    <n v="21.182488340604777"/>
    <n v="6.4452503658459097"/>
  </r>
  <r>
    <x v="13"/>
    <x v="0"/>
    <x v="0"/>
    <x v="1"/>
    <n v="0.54466803899220406"/>
    <n v="8.262346200807734"/>
    <n v="8.8070142397999369"/>
    <n v="0.93815519946240311"/>
    <n v="1.8887445340988549E-2"/>
    <n v="6.48"/>
    <n v="23.923373180613169"/>
    <n v="7.7975016436555311"/>
  </r>
  <r>
    <x v="14"/>
    <x v="0"/>
    <x v="0"/>
    <x v="1"/>
    <n v="5.5474639898906775"/>
    <n v="15.922013840136383"/>
    <n v="21.46947783002706"/>
    <n v="0.74161160165097106"/>
    <n v="-3.6276333676232474E-2"/>
    <n v="5.48"/>
    <n v="24.149525316455637"/>
    <n v="11.414602346805761"/>
  </r>
  <r>
    <x v="15"/>
    <x v="0"/>
    <x v="0"/>
    <x v="1"/>
    <n v="3.4926267490493403"/>
    <n v="0.82096283749311261"/>
    <n v="4.3135895865424532"/>
    <n v="0.19032010835114085"/>
    <n v="4.3820656052988322E-2"/>
    <n v="5.01"/>
    <n v="23.068509495873542"/>
    <n v="6.7144888199560198"/>
  </r>
  <r>
    <x v="16"/>
    <x v="0"/>
    <x v="0"/>
    <x v="1"/>
    <n v="7.8524859522941481"/>
    <n v="2.2286765501736432"/>
    <n v="10.081162502467791"/>
    <n v="0.2210733682378476"/>
    <n v="-3.918484850551093E-3"/>
    <n v="4.9400000000000004"/>
    <n v="22.627164369451179"/>
    <n v="6.1937365284645454"/>
  </r>
  <r>
    <x v="17"/>
    <x v="0"/>
    <x v="0"/>
    <x v="1"/>
    <n v="3.9100082634149418"/>
    <n v="0.14467669607984962"/>
    <n v="4.0546849594947911"/>
    <n v="3.5681365513012916E-2"/>
    <n v="4.5796345997528576E-2"/>
    <n v="4.9400000000000004"/>
    <n v="30.880367944808256"/>
    <n v="10.277737595834008"/>
  </r>
  <r>
    <x v="18"/>
    <x v="0"/>
    <x v="0"/>
    <x v="1"/>
    <n v="0.57876331046519602"/>
    <n v="6.2244947319801254"/>
    <n v="6.8032580424453206"/>
    <n v="0.91492850824497496"/>
    <n v="4.8355019814449902E-2"/>
    <n v="5.37"/>
    <n v="18.024444998752799"/>
    <n v="6.590798442064254"/>
  </r>
  <r>
    <x v="19"/>
    <x v="0"/>
    <x v="0"/>
    <x v="1"/>
    <n v="2.2772014327434542"/>
    <n v="8.4175184687709947"/>
    <n v="10.69471990151445"/>
    <n v="0.78707236339859754"/>
    <n v="-8.4405411842499809E-3"/>
    <n v="5.48"/>
    <n v="25.453089015720508"/>
    <n v="7.4009402283411045"/>
  </r>
  <r>
    <x v="10"/>
    <x v="1"/>
    <x v="0"/>
    <x v="1"/>
    <n v="0.19070225516141187"/>
    <n v="3.6996042103017934E-2"/>
    <n v="0.22769829726442981"/>
    <n v="0.16247834326162666"/>
    <n v="4.1434588115430724E-3"/>
    <n v="3.98"/>
    <n v="17.591712126520264"/>
    <n v="3.2248269160695133"/>
  </r>
  <r>
    <x v="11"/>
    <x v="1"/>
    <x v="0"/>
    <x v="1"/>
    <n v="0.58282838106890789"/>
    <n v="3.7546924352436506E-2"/>
    <n v="0.62037530542134445"/>
    <n v="6.052291898842671E-2"/>
    <n v="5.7306050598956675E-6"/>
    <n v="4.54"/>
    <n v="18.800792864222018"/>
    <n v="3.7287928719639618"/>
  </r>
  <r>
    <x v="12"/>
    <x v="1"/>
    <x v="0"/>
    <x v="1"/>
    <n v="0.23512130674747164"/>
    <n v="3.7234161213563342E-2"/>
    <n v="0.27235546796103494"/>
    <n v="0.13671163458664365"/>
    <n v="1.8435630711797525E-2"/>
    <n v="4.0999999999999996"/>
    <n v="16.071696040740889"/>
    <n v="3.3551457465794154"/>
  </r>
  <r>
    <x v="13"/>
    <x v="1"/>
    <x v="0"/>
    <x v="1"/>
    <n v="4.9451523357462654E-2"/>
    <n v="3.6870908192336778"/>
    <n v="3.7365423425911408"/>
    <n v="0.98676543209646317"/>
    <n v="3.5819354288725742E-3"/>
    <n v="6.26"/>
    <n v="17.989285535472931"/>
    <n v="4.7069597069597995"/>
  </r>
  <r>
    <x v="14"/>
    <x v="1"/>
    <x v="0"/>
    <x v="1"/>
    <n v="0.21717837846763535"/>
    <n v="2.5685520995956925"/>
    <n v="2.7857304780633276"/>
    <n v="0.92203898396566342"/>
    <n v="-4.7327536698724363E-3"/>
    <n v="5.05"/>
    <n v="18.14204964364707"/>
    <n v="4.1431487930827933"/>
  </r>
  <r>
    <x v="15"/>
    <x v="1"/>
    <x v="0"/>
    <x v="1"/>
    <n v="1.2094075596528704"/>
    <n v="0.25891067989183969"/>
    <n v="1.4683182395447099"/>
    <n v="0.17633144703843062"/>
    <n v="2.0047281412082513E-4"/>
    <n v="4.1500000000000004"/>
    <n v="18.79191297004617"/>
    <n v="4.3308049914362723"/>
  </r>
  <r>
    <x v="16"/>
    <x v="1"/>
    <x v="0"/>
    <x v="1"/>
    <n v="2.1704052395276396"/>
    <n v="0.35344916692202483"/>
    <n v="2.5238544064496642"/>
    <n v="0.14004340583941446"/>
    <n v="1.3382913200912335E-2"/>
    <n v="4.1100000000000003"/>
    <n v="17.298519939027344"/>
    <n v="3.8468398834651389"/>
  </r>
  <r>
    <x v="17"/>
    <x v="1"/>
    <x v="0"/>
    <x v="1"/>
    <n v="6.4792783185449149E-2"/>
    <n v="3.9443664998230411E-2"/>
    <n v="0.10423644818367957"/>
    <n v="0.37840568904194644"/>
    <n v="1.4010327167074885E-2"/>
    <n v="5.39"/>
    <n v="16.603244542359221"/>
    <n v="2.4255523535063479"/>
  </r>
  <r>
    <x v="18"/>
    <x v="1"/>
    <x v="0"/>
    <x v="1"/>
    <n v="1.4481590172741907"/>
    <n v="1.4481590172741907"/>
    <n v="2.8963180345483814"/>
    <n v="0.5"/>
    <n v="9.8036962522106783E-3"/>
    <n v="5.3"/>
    <n v="13.593687574910092"/>
    <n v="3.7799098370129798"/>
  </r>
  <r>
    <x v="19"/>
    <x v="1"/>
    <x v="0"/>
    <x v="1"/>
    <n v="0.98111949114949337"/>
    <n v="0.98111949114949337"/>
    <n v="1.9622389822989867"/>
    <n v="0.5"/>
    <n v="1.1588940053368938E-2"/>
    <n v="5.1100000000000003"/>
    <n v="18.94939902062616"/>
    <n v="4.2658366898572257"/>
  </r>
  <r>
    <x v="10"/>
    <x v="0"/>
    <x v="1"/>
    <x v="1"/>
    <n v="0.45883332499999996"/>
    <n v="3.125E-2"/>
    <n v="0.49008332500000001"/>
    <n v="6.3764666957399532E-2"/>
    <n v="0"/>
    <m/>
    <n v="33.866679557209849"/>
    <m/>
  </r>
  <r>
    <x v="11"/>
    <x v="0"/>
    <x v="1"/>
    <x v="1"/>
    <n v="15.952870000000001"/>
    <n v="0.69440000000000002"/>
    <n v="16.647269999999999"/>
    <n v="4.1712545059940764E-2"/>
    <n v="3.1910182358156028E-2"/>
    <m/>
    <n v="26.945031712473565"/>
    <m/>
  </r>
  <r>
    <x v="13"/>
    <x v="0"/>
    <x v="1"/>
    <x v="1"/>
    <n v="1.2500000000000002E-2"/>
    <n v="18.694400000000005"/>
    <n v="18.706900000000005"/>
    <n v="0.99933179735819411"/>
    <n v="6.2009624999999798E-3"/>
    <m/>
    <n v="27.635381626948401"/>
    <m/>
  </r>
  <r>
    <x v="16"/>
    <x v="0"/>
    <x v="1"/>
    <x v="1"/>
    <n v="9.9278700000000004"/>
    <n v="16.1694"/>
    <n v="26.097269999999998"/>
    <n v="0.6195820482372294"/>
    <n v="-5.3659148784878485E-2"/>
    <m/>
    <n v="21.861211391897299"/>
    <m/>
  </r>
  <r>
    <x v="17"/>
    <x v="0"/>
    <x v="1"/>
    <x v="1"/>
    <n v="0.98036999999999996"/>
    <n v="3.125E-2"/>
    <n v="1.01162"/>
    <n v="3.0891046044957595E-2"/>
    <n v="2.8588019237588653E-2"/>
    <m/>
    <n v="36.818284679791802"/>
    <m/>
  </r>
  <r>
    <x v="10"/>
    <x v="1"/>
    <x v="1"/>
    <x v="1"/>
    <n v="0.42883332499999993"/>
    <n v="7.7416675000000004E-2"/>
    <n v="0.50624999999999998"/>
    <n v="0.15292182716049385"/>
    <n v="2.6248981998199819E-2"/>
    <m/>
    <n v="21.818278596902104"/>
    <m/>
  </r>
  <r>
    <x v="11"/>
    <x v="1"/>
    <x v="1"/>
    <x v="1"/>
    <n v="2.5778699999999999"/>
    <n v="3.125E-2"/>
    <n v="2.6091199999999999"/>
    <n v="1.1977218372478077E-2"/>
    <n v="1.0484042553191488E-3"/>
    <m/>
    <n v="21.364296081277217"/>
    <m/>
  </r>
  <r>
    <x v="13"/>
    <x v="1"/>
    <x v="1"/>
    <x v="1"/>
    <n v="2.1138333249999999"/>
    <n v="3.125E-2"/>
    <n v="2.1450833249999999"/>
    <n v="1.456819865027854E-2"/>
    <n v="2.6113647946428571E-2"/>
    <m/>
    <n v="22.268621928717096"/>
    <m/>
  </r>
  <r>
    <x v="16"/>
    <x v="1"/>
    <x v="1"/>
    <x v="1"/>
    <n v="1.2500000000000001E-2"/>
    <n v="0.79440000000000011"/>
    <n v="0.80690000000000017"/>
    <n v="0.98450861321105454"/>
    <n v="1.6312056737588648E-2"/>
    <m/>
    <n v="28.668003170310968"/>
    <m/>
  </r>
  <r>
    <x v="17"/>
    <x v="1"/>
    <x v="1"/>
    <x v="1"/>
    <n v="1.2500000000000001E-2"/>
    <n v="3.125E-2"/>
    <n v="4.3750000000000004E-2"/>
    <n v="0.71428571428571419"/>
    <n v="1.4337639184397164E-3"/>
    <m/>
    <n v="22.012775271362855"/>
    <m/>
  </r>
  <r>
    <x v="10"/>
    <x v="0"/>
    <x v="2"/>
    <x v="1"/>
    <n v="0.74770865834633382"/>
    <n v="3.8148400936037441E-2"/>
    <n v="0.78585705928237126"/>
    <n v="4.8543689320388349E-2"/>
    <n v="4.3131701524844721E-6"/>
    <n v="4.09"/>
    <n v="19.689281463384063"/>
    <n v="6.4820592823712913"/>
  </r>
  <r>
    <x v="11"/>
    <x v="0"/>
    <x v="2"/>
    <x v="1"/>
    <n v="3.1797670335980399"/>
    <n v="0.66772053174306567"/>
    <n v="3.847487565341106"/>
    <n v="0.17354715782788183"/>
    <n v="1.1335452423217093E-3"/>
    <n v="5.35"/>
    <n v="20.538234328848048"/>
    <n v="7.1121757806046642"/>
  </r>
  <r>
    <x v="12"/>
    <x v="0"/>
    <x v="2"/>
    <x v="1"/>
    <n v="1.0641249924594318"/>
    <n v="0.31980052683436894"/>
    <n v="1.3839255192938007"/>
    <n v="0.23108218063466235"/>
    <n v="-6.9134255795067759E-4"/>
    <n v="4.5599999999999996"/>
    <n v="13.571428571428584"/>
    <n v="7.7428532719143792"/>
  </r>
  <r>
    <x v="13"/>
    <x v="0"/>
    <x v="2"/>
    <x v="1"/>
    <n v="0.87771500941849123"/>
    <n v="6.6625416636922763"/>
    <n v="7.5402566731107674"/>
    <n v="0.88359613638239909"/>
    <n v="6.0040655596214423E-3"/>
    <n v="6.38"/>
    <n v="21.827543166215918"/>
    <n v="8.3826758033397564"/>
  </r>
  <r>
    <x v="14"/>
    <x v="0"/>
    <x v="2"/>
    <x v="1"/>
    <n v="0.8228198006380173"/>
    <n v="12.797763403151777"/>
    <n v="13.620583203789792"/>
    <n v="0.93958997288683832"/>
    <n v="2.9974709461892981E-2"/>
    <n v="5.31"/>
    <n v="21.651125767568786"/>
    <n v="9.136429608127731"/>
  </r>
  <r>
    <x v="15"/>
    <x v="0"/>
    <x v="2"/>
    <x v="1"/>
    <n v="1.0695913274762534"/>
    <n v="0.54446252413222684"/>
    <n v="1.6140538516084801"/>
    <n v="0.3373261205564142"/>
    <n v="-1.1698626650648871E-3"/>
    <n v="4.5599999999999996"/>
    <n v="15.831173639392816"/>
    <n v="6.7476027095979774"/>
  </r>
  <r>
    <x v="16"/>
    <x v="0"/>
    <x v="2"/>
    <x v="1"/>
    <n v="1.9429514044114042"/>
    <n v="1.1201513330100261"/>
    <n v="3.0631027374214304"/>
    <n v="0.36569172797416116"/>
    <n v="-6.8412746298258454E-4"/>
    <n v="4.8"/>
    <n v="12.318215784330619"/>
    <n v="6.883440409073029"/>
  </r>
  <r>
    <x v="17"/>
    <x v="0"/>
    <x v="2"/>
    <x v="1"/>
    <n v="14.358810445531104"/>
    <n v="0.82281962468392789"/>
    <n v="15.18163007021503"/>
    <n v="5.4198371378988135E-2"/>
    <n v="4.3836820940990071E-3"/>
    <n v="5.15"/>
    <n v="27.614874009151265"/>
    <n v="11.939102564102537"/>
  </r>
  <r>
    <x v="18"/>
    <x v="0"/>
    <x v="2"/>
    <x v="1"/>
    <n v="0.7942993555525959"/>
    <n v="6.502917943096012"/>
    <n v="7.2972172986486079"/>
    <n v="0.89115037650041007"/>
    <n v="9.8677307957098902E-3"/>
    <n v="5.19"/>
    <n v="12.052730696798491"/>
    <n v="7.4143468950749334"/>
  </r>
  <r>
    <x v="19"/>
    <x v="0"/>
    <x v="2"/>
    <x v="1"/>
    <n v="0.51363507755808535"/>
    <n v="3.406427834365223"/>
    <n v="3.9200629119233081"/>
    <n v="0.868972746331237"/>
    <n v="3.3121623332076191E-3"/>
    <n v="5.59"/>
    <n v="14.822795576977612"/>
    <n v="6.2179615205379086"/>
  </r>
  <r>
    <x v="10"/>
    <x v="1"/>
    <x v="2"/>
    <x v="1"/>
    <n v="0.53527239675055405"/>
    <n v="0.18411017602519059"/>
    <n v="0.71938257277574458"/>
    <n v="0.25592804578904338"/>
    <n v="-3.4312660432853033E-4"/>
    <n v="3.99"/>
    <n v="16.252759381898471"/>
    <n v="3.7836353651839509"/>
  </r>
  <r>
    <x v="11"/>
    <x v="1"/>
    <x v="2"/>
    <x v="1"/>
    <n v="0.67991172273629819"/>
    <n v="0.37854544563156051"/>
    <n v="1.0584571683678587"/>
    <n v="0.35763888888888878"/>
    <n v="-7.9356583405409281E-4"/>
    <n v="4.32"/>
    <n v="16.492845015765241"/>
    <n v="4.6761545164101097"/>
  </r>
  <r>
    <x v="12"/>
    <x v="1"/>
    <x v="2"/>
    <x v="1"/>
    <n v="0.94060457809873965"/>
    <n v="0.13637418811402929"/>
    <n v="1.076978766212769"/>
    <n v="0.1266266266266266"/>
    <n v="-2.3538018712528864E-4"/>
    <n v="4.09"/>
    <n v="10.808183669690791"/>
    <n v="4.0116248897192461"/>
  </r>
  <r>
    <x v="13"/>
    <x v="1"/>
    <x v="2"/>
    <x v="1"/>
    <n v="0.36854465348270671"/>
    <n v="3.9269481532880932"/>
    <n v="4.2954928067707998"/>
    <n v="0.91420200892857151"/>
    <n v="3.471666768074091E-4"/>
    <n v="6.51"/>
    <n v="16.14442830462751"/>
    <n v="4.9987626825043296"/>
  </r>
  <r>
    <x v="14"/>
    <x v="1"/>
    <x v="2"/>
    <x v="1"/>
    <n v="0.4471410652486954"/>
    <n v="4.0174343098077063"/>
    <n v="4.4645753750564019"/>
    <n v="0.8998468997193162"/>
    <n v="7.9511073486144175E-3"/>
    <n v="4.88"/>
    <n v="14.569436021831422"/>
    <n v="4.4188110026619336"/>
  </r>
  <r>
    <x v="15"/>
    <x v="1"/>
    <x v="2"/>
    <x v="1"/>
    <n v="0.9453839179597685"/>
    <n v="0.29951612813648937"/>
    <n v="1.2449000460962578"/>
    <n v="0.24059451927542966"/>
    <n v="-6.1092517846551408E-4"/>
    <n v="4.08"/>
    <n v="12.210349381678469"/>
    <n v="3.0155908096280255"/>
  </r>
  <r>
    <x v="16"/>
    <x v="1"/>
    <x v="2"/>
    <x v="1"/>
    <n v="1.5307039400656623"/>
    <n v="0.40058847793207764"/>
    <n v="1.93129241799774"/>
    <n v="0.20741989881956158"/>
    <n v="-3.3228768275761348E-4"/>
    <n v="4.28"/>
    <n v="10.132213023600656"/>
    <n v="4.3517118108070898"/>
  </r>
  <r>
    <x v="17"/>
    <x v="1"/>
    <x v="2"/>
    <x v="1"/>
    <n v="1.0682255639673839"/>
    <n v="0.6781400282072626"/>
    <n v="1.7463655921746464"/>
    <n v="0.38831504196255651"/>
    <n v="4.6963549812971867E-4"/>
    <n v="5.04"/>
    <n v="14.300970873786412"/>
    <n v="2.3790642347343272"/>
  </r>
  <r>
    <x v="18"/>
    <x v="1"/>
    <x v="2"/>
    <x v="1"/>
    <n v="1.0599811406358139"/>
    <n v="1.7664585708695839"/>
    <n v="2.8264397115053983"/>
    <n v="0.6249765610350646"/>
    <n v="3.1524287854637115E-3"/>
    <n v="5.0999999999999996"/>
    <n v="8.8489843979982368"/>
    <n v="4.0369461309908292"/>
  </r>
  <r>
    <x v="19"/>
    <x v="1"/>
    <x v="2"/>
    <x v="1"/>
    <n v="0.9718257004944667"/>
    <n v="1.3094657152948299"/>
    <n v="2.2812914157892967"/>
    <n v="0.57400194741966892"/>
    <n v="1.6054154443437777E-3"/>
    <n v="5.25"/>
    <n v="12.373020379834685"/>
    <n v="4.34907834101382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6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M3:Q83" firstHeaderRow="1" firstDataRow="1" firstDataCol="4"/>
  <pivotFields count="12">
    <pivotField compact="0" outline="0" subtotalTop="0" showAll="0" includeNewItemsInFilter="1"/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4">
        <item x="1"/>
        <item x="0"/>
        <item x="2"/>
        <item t="default"/>
      </items>
    </pivotField>
    <pivotField axis="axisRow" compact="0" outline="0" subtotalTop="0" showAll="0" includeNewItemsInFilter="1">
      <items count="3">
        <item x="0"/>
        <item x="1"/>
        <item t="default"/>
      </items>
    </pivotField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4">
    <field x="1"/>
    <field x="3"/>
    <field x="2"/>
    <field x="-2"/>
  </rowFields>
  <rowItems count="80">
    <i>
      <x/>
      <x/>
      <x/>
      <x/>
    </i>
    <i r="3" i="1">
      <x v="1"/>
    </i>
    <i r="3" i="2">
      <x v="2"/>
    </i>
    <i r="3" i="3">
      <x v="3"/>
    </i>
    <i r="3" i="4">
      <x v="4"/>
    </i>
    <i r="3" i="5">
      <x v="5"/>
    </i>
    <i r="3" i="6">
      <x v="6"/>
    </i>
    <i r="3" i="7">
      <x v="7"/>
    </i>
    <i r="2">
      <x v="1"/>
      <x/>
    </i>
    <i r="3" i="1">
      <x v="1"/>
    </i>
    <i r="3" i="2">
      <x v="2"/>
    </i>
    <i r="3" i="3">
      <x v="3"/>
    </i>
    <i r="3" i="4">
      <x v="4"/>
    </i>
    <i r="3" i="5">
      <x v="5"/>
    </i>
    <i r="3" i="6">
      <x v="6"/>
    </i>
    <i r="3" i="7">
      <x v="7"/>
    </i>
    <i r="2">
      <x v="2"/>
      <x/>
    </i>
    <i r="3" i="1">
      <x v="1"/>
    </i>
    <i r="3" i="2">
      <x v="2"/>
    </i>
    <i r="3" i="3">
      <x v="3"/>
    </i>
    <i r="3" i="4">
      <x v="4"/>
    </i>
    <i r="3" i="5">
      <x v="5"/>
    </i>
    <i r="3" i="6">
      <x v="6"/>
    </i>
    <i r="3" i="7">
      <x v="7"/>
    </i>
    <i t="default" r="1">
      <x/>
    </i>
    <i t="default" r="1" i="1">
      <x/>
    </i>
    <i t="default" r="1" i="2">
      <x/>
    </i>
    <i t="default" r="1" i="3">
      <x/>
    </i>
    <i t="default" r="1" i="4">
      <x/>
    </i>
    <i t="default" r="1" i="5">
      <x/>
    </i>
    <i t="default" r="1" i="6">
      <x/>
    </i>
    <i t="default" r="1" i="7">
      <x/>
    </i>
    <i r="1">
      <x v="1"/>
      <x/>
      <x/>
    </i>
    <i r="3" i="1">
      <x v="1"/>
    </i>
    <i r="3" i="2">
      <x v="2"/>
    </i>
    <i r="3" i="3">
      <x v="3"/>
    </i>
    <i r="3" i="4">
      <x v="4"/>
    </i>
    <i r="3" i="5">
      <x v="5"/>
    </i>
    <i r="3" i="6">
      <x v="6"/>
    </i>
    <i r="3" i="7">
      <x v="7"/>
    </i>
    <i r="2">
      <x v="1"/>
      <x/>
    </i>
    <i r="3" i="1">
      <x v="1"/>
    </i>
    <i r="3" i="2">
      <x v="2"/>
    </i>
    <i r="3" i="3">
      <x v="3"/>
    </i>
    <i r="3" i="4">
      <x v="4"/>
    </i>
    <i r="3" i="5">
      <x v="5"/>
    </i>
    <i r="3" i="6">
      <x v="6"/>
    </i>
    <i r="3" i="7">
      <x v="7"/>
    </i>
    <i r="2">
      <x v="2"/>
      <x/>
    </i>
    <i r="3" i="1">
      <x v="1"/>
    </i>
    <i r="3" i="2">
      <x v="2"/>
    </i>
    <i r="3" i="3">
      <x v="3"/>
    </i>
    <i r="3" i="4">
      <x v="4"/>
    </i>
    <i r="3" i="5">
      <x v="5"/>
    </i>
    <i r="3" i="6">
      <x v="6"/>
    </i>
    <i r="3" i="7">
      <x v="7"/>
    </i>
    <i t="default" r="1">
      <x v="1"/>
    </i>
    <i t="default" r="1" i="1">
      <x v="1"/>
    </i>
    <i t="default" r="1" i="2">
      <x v="1"/>
    </i>
    <i t="default" r="1" i="3">
      <x v="1"/>
    </i>
    <i t="default" r="1" i="4">
      <x v="1"/>
    </i>
    <i t="default" r="1" i="5">
      <x v="1"/>
    </i>
    <i t="default" r="1" i="6">
      <x v="1"/>
    </i>
    <i t="default" r="1" i="7">
      <x v="1"/>
    </i>
    <i t="default">
      <x/>
    </i>
    <i t="default" i="1">
      <x/>
    </i>
    <i t="default" i="2">
      <x/>
    </i>
    <i t="default" i="3">
      <x/>
    </i>
    <i t="default" i="4">
      <x/>
    </i>
    <i t="default" i="5">
      <x/>
    </i>
    <i t="default" i="6">
      <x/>
    </i>
    <i t="default" i="7">
      <x/>
    </i>
    <i t="grand">
      <x/>
    </i>
    <i t="grand" i="1">
      <x/>
    </i>
    <i t="grand" i="2">
      <x/>
    </i>
    <i t="grand" i="3">
      <x/>
    </i>
    <i t="grand" i="4">
      <x/>
    </i>
    <i t="grand" i="5">
      <x/>
    </i>
    <i t="grand" i="6">
      <x/>
    </i>
    <i t="grand" i="7">
      <x/>
    </i>
  </rowItems>
  <colItems count="1">
    <i/>
  </colItems>
  <dataFields count="8">
    <dataField name="StdDev of nhd" fld="4" subtotal="stdDev" baseField="0" baseItem="0"/>
    <dataField name="StdDev of nod" fld="5" subtotal="stdDev" baseField="0" baseItem="0"/>
    <dataField name="StdDev of totd" fld="6" subtotal="stdDev" baseField="0" baseItem="0"/>
    <dataField name="StdDev of norati" fld="7" subtotal="stdDev" baseField="0" baseItem="0"/>
    <dataField name="StdDev of nitrifd" fld="8" subtotal="stdDev" baseField="0" baseItem="0"/>
    <dataField name="StdDev of ph" fld="9" subtotal="stdDev" baseField="0" baseItem="0"/>
    <dataField name="StdDev of soilmo" fld="10" subtotal="stdDev" baseField="0" baseItem="0"/>
    <dataField name="StdDev of orgmat" fld="11" subtotal="stdDev" baseField="0" baseItem="0"/>
  </dataFields>
</pivotTableDefinition>
</file>

<file path=xl/pivotTables/pivotTable2.xml><?xml version="1.0" encoding="utf-8"?>
<pivotTableDefinition xmlns="http://schemas.openxmlformats.org/spreadsheetml/2006/main" name="PivotTable1" cacheId="6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G3:K83" firstHeaderRow="1" firstDataRow="1" firstDataCol="4"/>
  <pivotFields count="12">
    <pivotField compact="0" outline="0" subtotalTop="0" showAll="0" includeNewItemsInFilter="1"/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4">
        <item x="1"/>
        <item x="0"/>
        <item x="2"/>
        <item t="default"/>
      </items>
    </pivotField>
    <pivotField axis="axisRow" compact="0" outline="0" subtotalTop="0" showAll="0" includeNewItemsInFilter="1">
      <items count="3">
        <item x="0"/>
        <item x="1"/>
        <item t="default"/>
      </items>
    </pivotField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4">
    <field x="1"/>
    <field x="3"/>
    <field x="2"/>
    <field x="-2"/>
  </rowFields>
  <rowItems count="80">
    <i>
      <x/>
      <x/>
      <x/>
      <x/>
    </i>
    <i r="3" i="1">
      <x v="1"/>
    </i>
    <i r="3" i="2">
      <x v="2"/>
    </i>
    <i r="3" i="3">
      <x v="3"/>
    </i>
    <i r="3" i="4">
      <x v="4"/>
    </i>
    <i r="3" i="5">
      <x v="5"/>
    </i>
    <i r="3" i="6">
      <x v="6"/>
    </i>
    <i r="3" i="7">
      <x v="7"/>
    </i>
    <i r="2">
      <x v="1"/>
      <x/>
    </i>
    <i r="3" i="1">
      <x v="1"/>
    </i>
    <i r="3" i="2">
      <x v="2"/>
    </i>
    <i r="3" i="3">
      <x v="3"/>
    </i>
    <i r="3" i="4">
      <x v="4"/>
    </i>
    <i r="3" i="5">
      <x v="5"/>
    </i>
    <i r="3" i="6">
      <x v="6"/>
    </i>
    <i r="3" i="7">
      <x v="7"/>
    </i>
    <i r="2">
      <x v="2"/>
      <x/>
    </i>
    <i r="3" i="1">
      <x v="1"/>
    </i>
    <i r="3" i="2">
      <x v="2"/>
    </i>
    <i r="3" i="3">
      <x v="3"/>
    </i>
    <i r="3" i="4">
      <x v="4"/>
    </i>
    <i r="3" i="5">
      <x v="5"/>
    </i>
    <i r="3" i="6">
      <x v="6"/>
    </i>
    <i r="3" i="7">
      <x v="7"/>
    </i>
    <i t="default" r="1">
      <x/>
    </i>
    <i t="default" r="1" i="1">
      <x/>
    </i>
    <i t="default" r="1" i="2">
      <x/>
    </i>
    <i t="default" r="1" i="3">
      <x/>
    </i>
    <i t="default" r="1" i="4">
      <x/>
    </i>
    <i t="default" r="1" i="5">
      <x/>
    </i>
    <i t="default" r="1" i="6">
      <x/>
    </i>
    <i t="default" r="1" i="7">
      <x/>
    </i>
    <i r="1">
      <x v="1"/>
      <x/>
      <x/>
    </i>
    <i r="3" i="1">
      <x v="1"/>
    </i>
    <i r="3" i="2">
      <x v="2"/>
    </i>
    <i r="3" i="3">
      <x v="3"/>
    </i>
    <i r="3" i="4">
      <x v="4"/>
    </i>
    <i r="3" i="5">
      <x v="5"/>
    </i>
    <i r="3" i="6">
      <x v="6"/>
    </i>
    <i r="3" i="7">
      <x v="7"/>
    </i>
    <i r="2">
      <x v="1"/>
      <x/>
    </i>
    <i r="3" i="1">
      <x v="1"/>
    </i>
    <i r="3" i="2">
      <x v="2"/>
    </i>
    <i r="3" i="3">
      <x v="3"/>
    </i>
    <i r="3" i="4">
      <x v="4"/>
    </i>
    <i r="3" i="5">
      <x v="5"/>
    </i>
    <i r="3" i="6">
      <x v="6"/>
    </i>
    <i r="3" i="7">
      <x v="7"/>
    </i>
    <i r="2">
      <x v="2"/>
      <x/>
    </i>
    <i r="3" i="1">
      <x v="1"/>
    </i>
    <i r="3" i="2">
      <x v="2"/>
    </i>
    <i r="3" i="3">
      <x v="3"/>
    </i>
    <i r="3" i="4">
      <x v="4"/>
    </i>
    <i r="3" i="5">
      <x v="5"/>
    </i>
    <i r="3" i="6">
      <x v="6"/>
    </i>
    <i r="3" i="7">
      <x v="7"/>
    </i>
    <i t="default" r="1">
      <x v="1"/>
    </i>
    <i t="default" r="1" i="1">
      <x v="1"/>
    </i>
    <i t="default" r="1" i="2">
      <x v="1"/>
    </i>
    <i t="default" r="1" i="3">
      <x v="1"/>
    </i>
    <i t="default" r="1" i="4">
      <x v="1"/>
    </i>
    <i t="default" r="1" i="5">
      <x v="1"/>
    </i>
    <i t="default" r="1" i="6">
      <x v="1"/>
    </i>
    <i t="default" r="1" i="7">
      <x v="1"/>
    </i>
    <i t="default">
      <x/>
    </i>
    <i t="default" i="1">
      <x/>
    </i>
    <i t="default" i="2">
      <x/>
    </i>
    <i t="default" i="3">
      <x/>
    </i>
    <i t="default" i="4">
      <x/>
    </i>
    <i t="default" i="5">
      <x/>
    </i>
    <i t="default" i="6">
      <x/>
    </i>
    <i t="default" i="7">
      <x/>
    </i>
    <i t="grand">
      <x/>
    </i>
    <i t="grand" i="1">
      <x/>
    </i>
    <i t="grand" i="2">
      <x/>
    </i>
    <i t="grand" i="3">
      <x/>
    </i>
    <i t="grand" i="4">
      <x/>
    </i>
    <i t="grand" i="5">
      <x/>
    </i>
    <i t="grand" i="6">
      <x/>
    </i>
    <i t="grand" i="7">
      <x/>
    </i>
  </rowItems>
  <colItems count="1">
    <i/>
  </colItems>
  <dataFields count="8">
    <dataField name="Count of nhd" fld="4" subtotal="count" baseField="0" baseItem="0"/>
    <dataField name="Count of nod" fld="5" subtotal="count" baseField="0" baseItem="0"/>
    <dataField name="Count of totd" fld="6" subtotal="count" baseField="0" baseItem="0"/>
    <dataField name="Count of norati" fld="7" subtotal="count" baseField="0" baseItem="0"/>
    <dataField name="Count of nitrifd" fld="8" subtotal="count" baseField="0" baseItem="0"/>
    <dataField name="Count of ph" fld="9" subtotal="count" baseField="0" baseItem="0"/>
    <dataField name="Count of soilmo" fld="10" subtotal="count" baseField="0" baseItem="0"/>
    <dataField name="Count of orgmat" fld="11" subtotal="count" baseField="0" baseItem="0"/>
  </dataFields>
</pivotTableDefinition>
</file>

<file path=xl/pivotTables/pivotTable3.xml><?xml version="1.0" encoding="utf-8"?>
<pivotTableDefinition xmlns="http://schemas.openxmlformats.org/spreadsheetml/2006/main" name="PivotTable4" cacheId="6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A3:E83" firstHeaderRow="1" firstDataRow="1" firstDataCol="4"/>
  <pivotFields count="12">
    <pivotField compact="0" outline="0" subtotalTop="0" showAll="0" includeNewItemsInFilter="1"/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4">
        <item x="1"/>
        <item x="0"/>
        <item x="2"/>
        <item t="default"/>
      </items>
    </pivotField>
    <pivotField axis="axisRow" compact="0" outline="0" subtotalTop="0" showAll="0" includeNewItemsInFilter="1">
      <items count="3">
        <item x="0"/>
        <item x="1"/>
        <item t="default"/>
      </items>
    </pivotField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4">
    <field x="1"/>
    <field x="3"/>
    <field x="2"/>
    <field x="-2"/>
  </rowFields>
  <rowItems count="80">
    <i>
      <x/>
      <x/>
      <x/>
      <x/>
    </i>
    <i r="3" i="1">
      <x v="1"/>
    </i>
    <i r="3" i="2">
      <x v="2"/>
    </i>
    <i r="3" i="3">
      <x v="3"/>
    </i>
    <i r="3" i="4">
      <x v="4"/>
    </i>
    <i r="3" i="5">
      <x v="5"/>
    </i>
    <i r="3" i="6">
      <x v="6"/>
    </i>
    <i r="3" i="7">
      <x v="7"/>
    </i>
    <i r="2">
      <x v="1"/>
      <x/>
    </i>
    <i r="3" i="1">
      <x v="1"/>
    </i>
    <i r="3" i="2">
      <x v="2"/>
    </i>
    <i r="3" i="3">
      <x v="3"/>
    </i>
    <i r="3" i="4">
      <x v="4"/>
    </i>
    <i r="3" i="5">
      <x v="5"/>
    </i>
    <i r="3" i="6">
      <x v="6"/>
    </i>
    <i r="3" i="7">
      <x v="7"/>
    </i>
    <i r="2">
      <x v="2"/>
      <x/>
    </i>
    <i r="3" i="1">
      <x v="1"/>
    </i>
    <i r="3" i="2">
      <x v="2"/>
    </i>
    <i r="3" i="3">
      <x v="3"/>
    </i>
    <i r="3" i="4">
      <x v="4"/>
    </i>
    <i r="3" i="5">
      <x v="5"/>
    </i>
    <i r="3" i="6">
      <x v="6"/>
    </i>
    <i r="3" i="7">
      <x v="7"/>
    </i>
    <i t="default" r="1">
      <x/>
    </i>
    <i t="default" r="1" i="1">
      <x/>
    </i>
    <i t="default" r="1" i="2">
      <x/>
    </i>
    <i t="default" r="1" i="3">
      <x/>
    </i>
    <i t="default" r="1" i="4">
      <x/>
    </i>
    <i t="default" r="1" i="5">
      <x/>
    </i>
    <i t="default" r="1" i="6">
      <x/>
    </i>
    <i t="default" r="1" i="7">
      <x/>
    </i>
    <i r="1">
      <x v="1"/>
      <x/>
      <x/>
    </i>
    <i r="3" i="1">
      <x v="1"/>
    </i>
    <i r="3" i="2">
      <x v="2"/>
    </i>
    <i r="3" i="3">
      <x v="3"/>
    </i>
    <i r="3" i="4">
      <x v="4"/>
    </i>
    <i r="3" i="5">
      <x v="5"/>
    </i>
    <i r="3" i="6">
      <x v="6"/>
    </i>
    <i r="3" i="7">
      <x v="7"/>
    </i>
    <i r="2">
      <x v="1"/>
      <x/>
    </i>
    <i r="3" i="1">
      <x v="1"/>
    </i>
    <i r="3" i="2">
      <x v="2"/>
    </i>
    <i r="3" i="3">
      <x v="3"/>
    </i>
    <i r="3" i="4">
      <x v="4"/>
    </i>
    <i r="3" i="5">
      <x v="5"/>
    </i>
    <i r="3" i="6">
      <x v="6"/>
    </i>
    <i r="3" i="7">
      <x v="7"/>
    </i>
    <i r="2">
      <x v="2"/>
      <x/>
    </i>
    <i r="3" i="1">
      <x v="1"/>
    </i>
    <i r="3" i="2">
      <x v="2"/>
    </i>
    <i r="3" i="3">
      <x v="3"/>
    </i>
    <i r="3" i="4">
      <x v="4"/>
    </i>
    <i r="3" i="5">
      <x v="5"/>
    </i>
    <i r="3" i="6">
      <x v="6"/>
    </i>
    <i r="3" i="7">
      <x v="7"/>
    </i>
    <i t="default" r="1">
      <x v="1"/>
    </i>
    <i t="default" r="1" i="1">
      <x v="1"/>
    </i>
    <i t="default" r="1" i="2">
      <x v="1"/>
    </i>
    <i t="default" r="1" i="3">
      <x v="1"/>
    </i>
    <i t="default" r="1" i="4">
      <x v="1"/>
    </i>
    <i t="default" r="1" i="5">
      <x v="1"/>
    </i>
    <i t="default" r="1" i="6">
      <x v="1"/>
    </i>
    <i t="default" r="1" i="7">
      <x v="1"/>
    </i>
    <i t="default">
      <x/>
    </i>
    <i t="default" i="1">
      <x/>
    </i>
    <i t="default" i="2">
      <x/>
    </i>
    <i t="default" i="3">
      <x/>
    </i>
    <i t="default" i="4">
      <x/>
    </i>
    <i t="default" i="5">
      <x/>
    </i>
    <i t="default" i="6">
      <x/>
    </i>
    <i t="default" i="7">
      <x/>
    </i>
    <i t="grand">
      <x/>
    </i>
    <i t="grand" i="1">
      <x/>
    </i>
    <i t="grand" i="2">
      <x/>
    </i>
    <i t="grand" i="3">
      <x/>
    </i>
    <i t="grand" i="4">
      <x/>
    </i>
    <i t="grand" i="5">
      <x/>
    </i>
    <i t="grand" i="6">
      <x/>
    </i>
    <i t="grand" i="7">
      <x/>
    </i>
  </rowItems>
  <colItems count="1">
    <i/>
  </colItems>
  <dataFields count="8">
    <dataField name="Average of nhd" fld="4" subtotal="average" baseField="0" baseItem="0"/>
    <dataField name="Average of nod" fld="5" subtotal="average" baseField="0" baseItem="0"/>
    <dataField name="Average of totd" fld="6" subtotal="average" baseField="0" baseItem="0"/>
    <dataField name="Average of norati" fld="7" subtotal="average" baseField="0" baseItem="0"/>
    <dataField name="Average of nitrifd" fld="8" subtotal="average" baseField="0" baseItem="0"/>
    <dataField name="Average of ph" fld="9" subtotal="average" baseField="0" baseItem="0"/>
    <dataField name="Average of soilmo" fld="10" subtotal="average" baseField="0" baseItem="0"/>
    <dataField name="Average of orgmat" fld="11" subtotal="average" baseField="0" baseItem="0"/>
  </dataFields>
</pivotTableDefinition>
</file>

<file path=xl/pivotTables/pivotTable4.xml><?xml version="1.0" encoding="utf-8"?>
<pivotTableDefinition xmlns="http://schemas.openxmlformats.org/spreadsheetml/2006/main" name="PivotTable3" cacheId="7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M3:Q45" firstHeaderRow="1" firstDataRow="1" firstDataCol="4"/>
  <pivotFields count="12">
    <pivotField compact="0" outline="0" subtotalTop="0" showAll="0" includeNewItemsInFilter="1"/>
    <pivotField axis="axisRow" compact="0" outline="0" subtotalTop="0" showAll="0" includeNewItemsInFilter="1">
      <items count="3">
        <item x="0"/>
        <item x="1"/>
        <item t="default"/>
      </items>
    </pivotField>
    <pivotField axis="axisRow" compact="0" outline="0" subtotalTop="0" showAll="0" includeNewItemsInFilter="1">
      <items count="4">
        <item x="1"/>
        <item x="0"/>
        <item x="2"/>
        <item t="default"/>
      </items>
    </pivotField>
    <pivotField axis="axisRow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4">
    <field x="1"/>
    <field x="2"/>
    <field x="3"/>
    <field x="-2"/>
  </rowFields>
  <rowItems count="42">
    <i>
      <x/>
      <x/>
      <x/>
      <x/>
    </i>
    <i r="3" i="1">
      <x v="1"/>
    </i>
    <i r="2">
      <x v="1"/>
      <x/>
    </i>
    <i r="3" i="1">
      <x v="1"/>
    </i>
    <i t="default" r="1">
      <x/>
    </i>
    <i t="default" r="1" i="1">
      <x/>
    </i>
    <i r="1">
      <x v="1"/>
      <x/>
      <x/>
    </i>
    <i r="3" i="1">
      <x v="1"/>
    </i>
    <i r="2">
      <x v="1"/>
      <x/>
    </i>
    <i r="3" i="1">
      <x v="1"/>
    </i>
    <i t="default" r="1">
      <x v="1"/>
    </i>
    <i t="default" r="1" i="1">
      <x v="1"/>
    </i>
    <i r="1">
      <x v="2"/>
      <x/>
      <x/>
    </i>
    <i r="3" i="1">
      <x v="1"/>
    </i>
    <i r="2">
      <x v="1"/>
      <x/>
    </i>
    <i r="3" i="1">
      <x v="1"/>
    </i>
    <i t="default" r="1">
      <x v="2"/>
    </i>
    <i t="default" r="1" i="1">
      <x v="2"/>
    </i>
    <i t="default">
      <x/>
    </i>
    <i t="default" i="1">
      <x/>
    </i>
    <i>
      <x v="1"/>
      <x/>
      <x/>
      <x/>
    </i>
    <i r="3" i="1">
      <x v="1"/>
    </i>
    <i r="2">
      <x v="1"/>
      <x/>
    </i>
    <i r="3" i="1">
      <x v="1"/>
    </i>
    <i t="default" r="1">
      <x/>
    </i>
    <i t="default" r="1" i="1">
      <x/>
    </i>
    <i r="1">
      <x v="1"/>
      <x/>
      <x/>
    </i>
    <i r="3" i="1">
      <x v="1"/>
    </i>
    <i r="2">
      <x v="1"/>
      <x/>
    </i>
    <i r="3" i="1">
      <x v="1"/>
    </i>
    <i t="default" r="1">
      <x v="1"/>
    </i>
    <i t="default" r="1" i="1">
      <x v="1"/>
    </i>
    <i r="1">
      <x v="2"/>
      <x/>
      <x/>
    </i>
    <i r="3" i="1">
      <x v="1"/>
    </i>
    <i r="2">
      <x v="1"/>
      <x/>
    </i>
    <i r="3" i="1">
      <x v="1"/>
    </i>
    <i t="default" r="1">
      <x v="2"/>
    </i>
    <i t="default" r="1" i="1">
      <x v="2"/>
    </i>
    <i t="default">
      <x v="1"/>
    </i>
    <i t="default" i="1">
      <x v="1"/>
    </i>
    <i t="grand">
      <x/>
    </i>
    <i t="grand" i="1">
      <x/>
    </i>
  </rowItems>
  <colItems count="1">
    <i/>
  </colItems>
  <dataFields count="2">
    <dataField name="StdDev of norati" fld="7" subtotal="stdDev" baseField="0" baseItem="0"/>
    <dataField name="StdDev of nitrifd" fld="8" subtotal="stdDev" baseField="0" baseItem="0"/>
  </dataFields>
</pivotTableDefinition>
</file>

<file path=xl/pivotTables/pivotTable5.xml><?xml version="1.0" encoding="utf-8"?>
<pivotTableDefinition xmlns="http://schemas.openxmlformats.org/spreadsheetml/2006/main" name="PivotTable1" cacheId="7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A3:E45" firstHeaderRow="1" firstDataRow="1" firstDataCol="4"/>
  <pivotFields count="12">
    <pivotField compact="0" outline="0" subtotalTop="0" showAll="0" includeNewItemsInFilter="1"/>
    <pivotField axis="axisRow" compact="0" outline="0" subtotalTop="0" showAll="0" includeNewItemsInFilter="1">
      <items count="3">
        <item x="0"/>
        <item x="1"/>
        <item t="default"/>
      </items>
    </pivotField>
    <pivotField axis="axisRow" compact="0" outline="0" subtotalTop="0" showAll="0" includeNewItemsInFilter="1">
      <items count="4">
        <item x="1"/>
        <item x="0"/>
        <item x="2"/>
        <item t="default"/>
      </items>
    </pivotField>
    <pivotField axis="axisRow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4">
    <field x="1"/>
    <field x="2"/>
    <field x="3"/>
    <field x="-2"/>
  </rowFields>
  <rowItems count="42">
    <i>
      <x/>
      <x/>
      <x/>
      <x/>
    </i>
    <i r="3" i="1">
      <x v="1"/>
    </i>
    <i r="2">
      <x v="1"/>
      <x/>
    </i>
    <i r="3" i="1">
      <x v="1"/>
    </i>
    <i t="default" r="1">
      <x/>
    </i>
    <i t="default" r="1" i="1">
      <x/>
    </i>
    <i r="1">
      <x v="1"/>
      <x/>
      <x/>
    </i>
    <i r="3" i="1">
      <x v="1"/>
    </i>
    <i r="2">
      <x v="1"/>
      <x/>
    </i>
    <i r="3" i="1">
      <x v="1"/>
    </i>
    <i t="default" r="1">
      <x v="1"/>
    </i>
    <i t="default" r="1" i="1">
      <x v="1"/>
    </i>
    <i r="1">
      <x v="2"/>
      <x/>
      <x/>
    </i>
    <i r="3" i="1">
      <x v="1"/>
    </i>
    <i r="2">
      <x v="1"/>
      <x/>
    </i>
    <i r="3" i="1">
      <x v="1"/>
    </i>
    <i t="default" r="1">
      <x v="2"/>
    </i>
    <i t="default" r="1" i="1">
      <x v="2"/>
    </i>
    <i t="default">
      <x/>
    </i>
    <i t="default" i="1">
      <x/>
    </i>
    <i>
      <x v="1"/>
      <x/>
      <x/>
      <x/>
    </i>
    <i r="3" i="1">
      <x v="1"/>
    </i>
    <i r="2">
      <x v="1"/>
      <x/>
    </i>
    <i r="3" i="1">
      <x v="1"/>
    </i>
    <i t="default" r="1">
      <x/>
    </i>
    <i t="default" r="1" i="1">
      <x/>
    </i>
    <i r="1">
      <x v="1"/>
      <x/>
      <x/>
    </i>
    <i r="3" i="1">
      <x v="1"/>
    </i>
    <i r="2">
      <x v="1"/>
      <x/>
    </i>
    <i r="3" i="1">
      <x v="1"/>
    </i>
    <i t="default" r="1">
      <x v="1"/>
    </i>
    <i t="default" r="1" i="1">
      <x v="1"/>
    </i>
    <i r="1">
      <x v="2"/>
      <x/>
      <x/>
    </i>
    <i r="3" i="1">
      <x v="1"/>
    </i>
    <i r="2">
      <x v="1"/>
      <x/>
    </i>
    <i r="3" i="1">
      <x v="1"/>
    </i>
    <i t="default" r="1">
      <x v="2"/>
    </i>
    <i t="default" r="1" i="1">
      <x v="2"/>
    </i>
    <i t="default">
      <x v="1"/>
    </i>
    <i t="default" i="1">
      <x v="1"/>
    </i>
    <i t="grand">
      <x/>
    </i>
    <i t="grand" i="1">
      <x/>
    </i>
  </rowItems>
  <colItems count="1">
    <i/>
  </colItems>
  <dataFields count="2">
    <dataField name="Average of norati" fld="7" subtotal="average" baseField="0" baseItem="0"/>
    <dataField name="Average of nitrifd" fld="8" subtotal="average" baseField="0" baseItem="0"/>
  </dataFields>
</pivotTableDefinition>
</file>

<file path=xl/pivotTables/pivotTable6.xml><?xml version="1.0" encoding="utf-8"?>
<pivotTableDefinition xmlns="http://schemas.openxmlformats.org/spreadsheetml/2006/main" name="PivotTable2" cacheId="7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G3:K45" firstHeaderRow="1" firstDataRow="1" firstDataCol="4"/>
  <pivotFields count="12">
    <pivotField compact="0" outline="0" subtotalTop="0" showAll="0" includeNewItemsInFilter="1"/>
    <pivotField axis="axisRow" compact="0" outline="0" subtotalTop="0" showAll="0" includeNewItemsInFilter="1">
      <items count="3">
        <item x="0"/>
        <item x="1"/>
        <item t="default"/>
      </items>
    </pivotField>
    <pivotField axis="axisRow" compact="0" outline="0" subtotalTop="0" showAll="0" includeNewItemsInFilter="1">
      <items count="4">
        <item x="1"/>
        <item x="0"/>
        <item x="2"/>
        <item t="default"/>
      </items>
    </pivotField>
    <pivotField axis="axisRow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4">
    <field x="1"/>
    <field x="2"/>
    <field x="3"/>
    <field x="-2"/>
  </rowFields>
  <rowItems count="42">
    <i>
      <x/>
      <x/>
      <x/>
      <x/>
    </i>
    <i r="3" i="1">
      <x v="1"/>
    </i>
    <i r="2">
      <x v="1"/>
      <x/>
    </i>
    <i r="3" i="1">
      <x v="1"/>
    </i>
    <i t="default" r="1">
      <x/>
    </i>
    <i t="default" r="1" i="1">
      <x/>
    </i>
    <i r="1">
      <x v="1"/>
      <x/>
      <x/>
    </i>
    <i r="3" i="1">
      <x v="1"/>
    </i>
    <i r="2">
      <x v="1"/>
      <x/>
    </i>
    <i r="3" i="1">
      <x v="1"/>
    </i>
    <i t="default" r="1">
      <x v="1"/>
    </i>
    <i t="default" r="1" i="1">
      <x v="1"/>
    </i>
    <i r="1">
      <x v="2"/>
      <x/>
      <x/>
    </i>
    <i r="3" i="1">
      <x v="1"/>
    </i>
    <i r="2">
      <x v="1"/>
      <x/>
    </i>
    <i r="3" i="1">
      <x v="1"/>
    </i>
    <i t="default" r="1">
      <x v="2"/>
    </i>
    <i t="default" r="1" i="1">
      <x v="2"/>
    </i>
    <i t="default">
      <x/>
    </i>
    <i t="default" i="1">
      <x/>
    </i>
    <i>
      <x v="1"/>
      <x/>
      <x/>
      <x/>
    </i>
    <i r="3" i="1">
      <x v="1"/>
    </i>
    <i r="2">
      <x v="1"/>
      <x/>
    </i>
    <i r="3" i="1">
      <x v="1"/>
    </i>
    <i t="default" r="1">
      <x/>
    </i>
    <i t="default" r="1" i="1">
      <x/>
    </i>
    <i r="1">
      <x v="1"/>
      <x/>
      <x/>
    </i>
    <i r="3" i="1">
      <x v="1"/>
    </i>
    <i r="2">
      <x v="1"/>
      <x/>
    </i>
    <i r="3" i="1">
      <x v="1"/>
    </i>
    <i t="default" r="1">
      <x v="1"/>
    </i>
    <i t="default" r="1" i="1">
      <x v="1"/>
    </i>
    <i r="1">
      <x v="2"/>
      <x/>
      <x/>
    </i>
    <i r="3" i="1">
      <x v="1"/>
    </i>
    <i r="2">
      <x v="1"/>
      <x/>
    </i>
    <i r="3" i="1">
      <x v="1"/>
    </i>
    <i t="default" r="1">
      <x v="2"/>
    </i>
    <i t="default" r="1" i="1">
      <x v="2"/>
    </i>
    <i t="default">
      <x v="1"/>
    </i>
    <i t="default" i="1">
      <x v="1"/>
    </i>
    <i t="grand">
      <x/>
    </i>
    <i t="grand" i="1">
      <x/>
    </i>
  </rowItems>
  <colItems count="1">
    <i/>
  </colItems>
  <dataFields count="2">
    <dataField name="Count of norati" fld="7" subtotal="count" baseField="0" baseItem="0"/>
    <dataField name="Count of nitrifd" fld="8" subtotal="count" baseField="0" baseItem="0"/>
  </dataFields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3" Type="http://schemas.openxmlformats.org/officeDocument/2006/relationships/pivotTable" Target="../pivotTables/pivotTable6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T49"/>
  <sheetViews>
    <sheetView workbookViewId="0">
      <selection activeCell="E24" sqref="E24"/>
    </sheetView>
  </sheetViews>
  <sheetFormatPr baseColWidth="10" defaultColWidth="11" defaultRowHeight="13"/>
  <cols>
    <col min="1" max="1" width="5.7109375" customWidth="1"/>
    <col min="2" max="2" width="5.85546875" customWidth="1"/>
    <col min="3" max="3" width="8.7109375" style="1" customWidth="1"/>
    <col min="4" max="4" width="7.7109375" customWidth="1"/>
  </cols>
  <sheetData>
    <row r="1" spans="1:12">
      <c r="A1" t="s">
        <v>88</v>
      </c>
      <c r="B1" t="s">
        <v>89</v>
      </c>
      <c r="C1" s="1" t="s">
        <v>54</v>
      </c>
      <c r="D1" t="s">
        <v>53</v>
      </c>
      <c r="E1" t="s">
        <v>140</v>
      </c>
      <c r="F1" t="s">
        <v>141</v>
      </c>
      <c r="G1" t="s">
        <v>142</v>
      </c>
      <c r="H1" t="s">
        <v>143</v>
      </c>
      <c r="I1" t="s">
        <v>144</v>
      </c>
      <c r="J1" t="s">
        <v>145</v>
      </c>
      <c r="K1" t="s">
        <v>146</v>
      </c>
      <c r="L1" t="s">
        <v>147</v>
      </c>
    </row>
    <row r="2" spans="1:12" ht="15">
      <c r="A2">
        <v>1</v>
      </c>
      <c r="B2" t="s">
        <v>189</v>
      </c>
      <c r="C2" s="2" t="s">
        <v>149</v>
      </c>
      <c r="D2" t="s">
        <v>150</v>
      </c>
      <c r="E2">
        <v>0.24430512768997376</v>
      </c>
      <c r="F2">
        <v>9.8471382370859857</v>
      </c>
      <c r="G2">
        <v>10.091443364775959</v>
      </c>
      <c r="H2">
        <v>0.94813363933414996</v>
      </c>
      <c r="I2">
        <v>3.7396950877051797E-2</v>
      </c>
      <c r="J2">
        <v>4.8550000000000004</v>
      </c>
      <c r="K2">
        <v>23.362073904198091</v>
      </c>
      <c r="L2">
        <v>5.5455365906662291</v>
      </c>
    </row>
    <row r="3" spans="1:12" ht="15">
      <c r="A3">
        <v>3</v>
      </c>
      <c r="B3" t="s">
        <v>189</v>
      </c>
      <c r="C3" s="2" t="s">
        <v>151</v>
      </c>
      <c r="D3" t="s">
        <v>150</v>
      </c>
      <c r="E3">
        <v>3.0737881484306193</v>
      </c>
      <c r="F3">
        <v>5.1410347938959884</v>
      </c>
      <c r="G3">
        <v>8.2148229423266095</v>
      </c>
      <c r="H3">
        <v>0.39850613571336624</v>
      </c>
      <c r="I3">
        <v>2.1543873424693973E-2</v>
      </c>
      <c r="J3">
        <v>5.38</v>
      </c>
      <c r="K3">
        <v>24.392191736010922</v>
      </c>
      <c r="L3">
        <v>5.7268822805235384</v>
      </c>
    </row>
    <row r="4" spans="1:12" ht="15">
      <c r="A4">
        <v>4</v>
      </c>
      <c r="B4" t="s">
        <v>189</v>
      </c>
      <c r="C4" s="2" t="s">
        <v>151</v>
      </c>
      <c r="D4" t="s">
        <v>150</v>
      </c>
      <c r="E4">
        <v>0.30871939369928003</v>
      </c>
      <c r="F4">
        <v>8.0623377371129124</v>
      </c>
      <c r="G4">
        <v>8.3710571308121899</v>
      </c>
      <c r="H4">
        <v>0.97121725625558564</v>
      </c>
      <c r="I4">
        <v>1.9583216538507444E-2</v>
      </c>
      <c r="J4">
        <v>5.7200000000000006</v>
      </c>
      <c r="K4">
        <v>23.043876517735228</v>
      </c>
      <c r="L4">
        <v>7.9735691886015641</v>
      </c>
    </row>
    <row r="5" spans="1:12" ht="15">
      <c r="A5">
        <v>5</v>
      </c>
      <c r="B5" t="s">
        <v>189</v>
      </c>
      <c r="C5" s="2" t="s">
        <v>151</v>
      </c>
      <c r="D5" t="s">
        <v>150</v>
      </c>
      <c r="E5">
        <v>6.5905188961212016E-2</v>
      </c>
      <c r="F5">
        <v>8.5008625037756484</v>
      </c>
      <c r="G5">
        <v>8.5667676927368603</v>
      </c>
      <c r="H5">
        <v>0.99361651717352495</v>
      </c>
      <c r="I5">
        <v>2.4607296384898843E-3</v>
      </c>
      <c r="J5">
        <v>5.45</v>
      </c>
      <c r="K5">
        <v>21.924627839668595</v>
      </c>
      <c r="L5">
        <v>4.9906195140563749</v>
      </c>
    </row>
    <row r="6" spans="1:12" ht="15">
      <c r="A6">
        <v>21</v>
      </c>
      <c r="B6" t="s">
        <v>189</v>
      </c>
      <c r="C6" s="2" t="s">
        <v>151</v>
      </c>
      <c r="D6" t="s">
        <v>150</v>
      </c>
      <c r="E6">
        <v>1.42317569298437</v>
      </c>
      <c r="F6">
        <v>17.60876294694285</v>
      </c>
      <c r="G6">
        <v>19.031938639927219</v>
      </c>
      <c r="H6">
        <v>0.9011447121127516</v>
      </c>
      <c r="I6">
        <v>-3.8149639341371146E-2</v>
      </c>
      <c r="J6">
        <v>4.8849999999999998</v>
      </c>
      <c r="K6">
        <v>25.248065180032654</v>
      </c>
      <c r="L6">
        <v>6.3147675950191413</v>
      </c>
    </row>
    <row r="7" spans="1:12" ht="15">
      <c r="A7">
        <v>22</v>
      </c>
      <c r="B7" t="s">
        <v>189</v>
      </c>
      <c r="C7" s="2" t="s">
        <v>151</v>
      </c>
      <c r="D7" t="s">
        <v>150</v>
      </c>
      <c r="E7">
        <v>2.3423032624196107</v>
      </c>
      <c r="F7">
        <v>1.0979120324858134</v>
      </c>
      <c r="G7">
        <v>3.4402152949054239</v>
      </c>
      <c r="H7">
        <v>0.24130808128521353</v>
      </c>
      <c r="I7">
        <v>1.8069277944229238E-2</v>
      </c>
      <c r="J7">
        <v>4.5250000000000004</v>
      </c>
      <c r="K7">
        <v>19.572137144243818</v>
      </c>
      <c r="L7">
        <v>3.92423717944747</v>
      </c>
    </row>
    <row r="8" spans="1:12" ht="15">
      <c r="A8">
        <v>23</v>
      </c>
      <c r="B8" t="s">
        <v>189</v>
      </c>
      <c r="C8" s="2" t="s">
        <v>151</v>
      </c>
      <c r="D8" t="s">
        <v>150</v>
      </c>
      <c r="E8">
        <v>3.8953954622154812</v>
      </c>
      <c r="F8">
        <v>1.6130969632564516</v>
      </c>
      <c r="G8">
        <v>5.5084924254719327</v>
      </c>
      <c r="H8">
        <v>0.41430676249148379</v>
      </c>
      <c r="I8">
        <v>1.9106190194213613E-2</v>
      </c>
      <c r="J8">
        <v>4.7949999999999999</v>
      </c>
      <c r="K8">
        <v>16.501606135824495</v>
      </c>
      <c r="L8">
        <v>2.8691144138353595</v>
      </c>
    </row>
    <row r="9" spans="1:12" ht="15">
      <c r="A9">
        <v>24</v>
      </c>
      <c r="B9" t="s">
        <v>189</v>
      </c>
      <c r="C9" s="2" t="s">
        <v>149</v>
      </c>
      <c r="D9" t="s">
        <v>150</v>
      </c>
      <c r="E9">
        <v>3.5825305867831121</v>
      </c>
      <c r="F9">
        <v>3.4086692188703864</v>
      </c>
      <c r="G9">
        <v>6.9911998056534994</v>
      </c>
      <c r="H9">
        <v>0.56834181174282594</v>
      </c>
      <c r="I9">
        <v>3.6556161186901318E-2</v>
      </c>
      <c r="J9">
        <v>5.13</v>
      </c>
      <c r="K9">
        <v>21.522718742061997</v>
      </c>
      <c r="L9">
        <v>4.0610618557702374</v>
      </c>
    </row>
    <row r="10" spans="1:12" ht="15">
      <c r="A10">
        <v>25</v>
      </c>
      <c r="B10" t="s">
        <v>189</v>
      </c>
      <c r="C10" s="2" t="s">
        <v>151</v>
      </c>
      <c r="D10" t="s">
        <v>150</v>
      </c>
      <c r="E10">
        <v>0.42540623756483076</v>
      </c>
      <c r="F10">
        <v>8.6296211279448372</v>
      </c>
      <c r="G10">
        <v>9.0550273655096678</v>
      </c>
      <c r="H10">
        <v>0.86324889067162314</v>
      </c>
      <c r="I10">
        <v>6.9160701071529607E-2</v>
      </c>
      <c r="J10">
        <v>5.18</v>
      </c>
      <c r="K10">
        <v>23.118431489295723</v>
      </c>
      <c r="L10">
        <v>5.5089409473579174</v>
      </c>
    </row>
    <row r="11" spans="1:12" ht="15">
      <c r="A11">
        <v>26</v>
      </c>
      <c r="B11" t="s">
        <v>189</v>
      </c>
      <c r="C11" s="2" t="s">
        <v>151</v>
      </c>
      <c r="D11" t="s">
        <v>150</v>
      </c>
      <c r="E11">
        <v>0.27714051934141337</v>
      </c>
      <c r="F11">
        <v>8.7709373937398603</v>
      </c>
      <c r="G11">
        <v>9.0480779130812756</v>
      </c>
      <c r="H11">
        <v>0.96709858405431381</v>
      </c>
      <c r="I11">
        <v>3.0823225863450744E-2</v>
      </c>
      <c r="J11">
        <v>5.9450000000000003</v>
      </c>
      <c r="K11">
        <v>23.146602549208623</v>
      </c>
      <c r="L11">
        <v>5.6515670037100882</v>
      </c>
    </row>
    <row r="12" spans="1:12" ht="15">
      <c r="A12">
        <v>8</v>
      </c>
      <c r="B12" t="s">
        <v>189</v>
      </c>
      <c r="C12" s="2" t="s">
        <v>151</v>
      </c>
      <c r="D12" t="s">
        <v>152</v>
      </c>
      <c r="E12">
        <v>0.21566782342440932</v>
      </c>
      <c r="F12">
        <v>3.8541896194012867E-2</v>
      </c>
      <c r="G12">
        <v>0.2542097196184222</v>
      </c>
      <c r="H12">
        <v>0.15264054525615126</v>
      </c>
      <c r="I12">
        <v>4.9788458872550082E-3</v>
      </c>
      <c r="J12">
        <v>3.915</v>
      </c>
      <c r="K12">
        <v>20.769520510263597</v>
      </c>
      <c r="L12">
        <v>4.6110968023402483</v>
      </c>
    </row>
    <row r="13" spans="1:12" ht="15">
      <c r="A13">
        <v>10</v>
      </c>
      <c r="B13" t="s">
        <v>189</v>
      </c>
      <c r="C13" s="2" t="s">
        <v>151</v>
      </c>
      <c r="D13" t="s">
        <v>152</v>
      </c>
      <c r="E13">
        <v>2.4724257129378073</v>
      </c>
      <c r="F13">
        <v>0.87233478532809783</v>
      </c>
      <c r="G13">
        <v>3.3447604982659049</v>
      </c>
      <c r="H13">
        <v>0.17090091133701535</v>
      </c>
      <c r="I13">
        <v>-2.3847219847435799E-3</v>
      </c>
      <c r="J13">
        <v>4.99</v>
      </c>
      <c r="K13">
        <v>22.467619150808275</v>
      </c>
      <c r="L13">
        <v>5.4972771995254188</v>
      </c>
    </row>
    <row r="14" spans="1:12" ht="15">
      <c r="A14">
        <v>11</v>
      </c>
      <c r="B14" t="s">
        <v>189</v>
      </c>
      <c r="C14" s="2" t="s">
        <v>151</v>
      </c>
      <c r="D14" t="s">
        <v>152</v>
      </c>
      <c r="E14">
        <v>0.35927834407034276</v>
      </c>
      <c r="F14">
        <v>3.7497342197961372E-2</v>
      </c>
      <c r="G14">
        <v>0.39677568626830412</v>
      </c>
      <c r="H14">
        <v>0.1045807020735553</v>
      </c>
      <c r="I14">
        <v>2.8982671360621024E-2</v>
      </c>
      <c r="J14">
        <v>4.2799999999999994</v>
      </c>
      <c r="K14">
        <v>18.627092190672833</v>
      </c>
      <c r="L14">
        <v>4.9001980562126626</v>
      </c>
    </row>
    <row r="15" spans="1:12" ht="15">
      <c r="A15">
        <v>12</v>
      </c>
      <c r="B15" t="s">
        <v>189</v>
      </c>
      <c r="C15" s="2" t="s">
        <v>151</v>
      </c>
      <c r="D15" t="s">
        <v>152</v>
      </c>
      <c r="E15">
        <v>0.29705978117483334</v>
      </c>
      <c r="F15">
        <v>5.9747185100207059</v>
      </c>
      <c r="G15">
        <v>6.2717782911955391</v>
      </c>
      <c r="H15">
        <v>0.96246031577943314</v>
      </c>
      <c r="I15">
        <v>1.1234690384930562E-2</v>
      </c>
      <c r="J15">
        <v>6.37</v>
      </c>
      <c r="K15">
        <v>20.95632935804305</v>
      </c>
      <c r="L15">
        <v>6.2522306753076649</v>
      </c>
    </row>
    <row r="16" spans="1:12" ht="15">
      <c r="A16">
        <v>27</v>
      </c>
      <c r="B16" t="s">
        <v>189</v>
      </c>
      <c r="C16" s="2" t="s">
        <v>151</v>
      </c>
      <c r="D16" t="s">
        <v>152</v>
      </c>
      <c r="E16">
        <v>2.8823211841791565</v>
      </c>
      <c r="F16">
        <v>9.2452829698660377</v>
      </c>
      <c r="G16">
        <v>12.127604154045194</v>
      </c>
      <c r="H16">
        <v>0.83182529280831718</v>
      </c>
      <c r="I16">
        <v>-2.0504543673052454E-2</v>
      </c>
      <c r="J16">
        <v>5.2650000000000006</v>
      </c>
      <c r="K16">
        <v>21.145787480051354</v>
      </c>
      <c r="L16">
        <v>7.7788755699442778</v>
      </c>
    </row>
    <row r="17" spans="1:20" ht="15">
      <c r="A17">
        <v>28</v>
      </c>
      <c r="B17" t="s">
        <v>189</v>
      </c>
      <c r="C17" s="2" t="s">
        <v>151</v>
      </c>
      <c r="D17" t="s">
        <v>152</v>
      </c>
      <c r="E17">
        <v>2.3510171543511054</v>
      </c>
      <c r="F17">
        <v>0.53993675869247615</v>
      </c>
      <c r="G17">
        <v>2.8909539130435817</v>
      </c>
      <c r="H17">
        <v>0.18332577769478575</v>
      </c>
      <c r="I17">
        <v>2.2010564433554574E-2</v>
      </c>
      <c r="J17">
        <v>4.58</v>
      </c>
      <c r="K17">
        <v>20.930211232959856</v>
      </c>
      <c r="L17">
        <v>5.5226469056961456</v>
      </c>
    </row>
    <row r="18" spans="1:20" ht="15">
      <c r="A18">
        <v>29</v>
      </c>
      <c r="B18" t="s">
        <v>189</v>
      </c>
      <c r="C18" s="2" t="s">
        <v>151</v>
      </c>
      <c r="D18" t="s">
        <v>152</v>
      </c>
      <c r="E18">
        <v>5.0114455959108941</v>
      </c>
      <c r="F18">
        <v>1.2910628585478341</v>
      </c>
      <c r="G18">
        <v>6.302508454458728</v>
      </c>
      <c r="H18">
        <v>0.18055838703863103</v>
      </c>
      <c r="I18">
        <v>4.7322141751806211E-3</v>
      </c>
      <c r="J18">
        <v>4.5250000000000004</v>
      </c>
      <c r="K18">
        <v>19.962842154239262</v>
      </c>
      <c r="L18">
        <v>5.0202882059648424</v>
      </c>
    </row>
    <row r="19" spans="1:20" ht="15">
      <c r="A19">
        <v>30</v>
      </c>
      <c r="B19" t="s">
        <v>189</v>
      </c>
      <c r="C19" s="2" t="s">
        <v>151</v>
      </c>
      <c r="D19" t="s">
        <v>152</v>
      </c>
      <c r="E19">
        <v>1.9874005233001955</v>
      </c>
      <c r="F19">
        <v>9.2060180539040012E-2</v>
      </c>
      <c r="G19">
        <v>2.0794607038392354</v>
      </c>
      <c r="H19">
        <v>0.20704352727747968</v>
      </c>
      <c r="I19">
        <v>2.990333658230173E-2</v>
      </c>
      <c r="J19">
        <v>5.165</v>
      </c>
      <c r="K19">
        <v>23.741806243583738</v>
      </c>
      <c r="L19">
        <v>6.3516449746701777</v>
      </c>
    </row>
    <row r="20" spans="1:20" ht="15">
      <c r="A20">
        <v>31</v>
      </c>
      <c r="B20" t="s">
        <v>189</v>
      </c>
      <c r="C20" s="2" t="s">
        <v>151</v>
      </c>
      <c r="D20" t="s">
        <v>152</v>
      </c>
      <c r="E20">
        <v>1.0134611638696933</v>
      </c>
      <c r="F20">
        <v>3.8363268746271579</v>
      </c>
      <c r="G20">
        <v>4.8497880384968513</v>
      </c>
      <c r="H20">
        <v>0.70746425412248748</v>
      </c>
      <c r="I20">
        <v>2.907935803333029E-2</v>
      </c>
      <c r="J20">
        <v>5.335</v>
      </c>
      <c r="K20">
        <v>15.809066286831445</v>
      </c>
      <c r="L20">
        <v>5.1853541395386173</v>
      </c>
    </row>
    <row r="21" spans="1:20" ht="15">
      <c r="A21">
        <v>32</v>
      </c>
      <c r="B21" t="s">
        <v>189</v>
      </c>
      <c r="C21" s="2" t="s">
        <v>151</v>
      </c>
      <c r="D21" t="s">
        <v>152</v>
      </c>
      <c r="E21">
        <v>1.6291604619464737</v>
      </c>
      <c r="F21">
        <v>4.6993189799602444</v>
      </c>
      <c r="G21">
        <v>6.3284794419067181</v>
      </c>
      <c r="H21">
        <v>0.64353618169929883</v>
      </c>
      <c r="I21">
        <v>1.5741994345594788E-3</v>
      </c>
      <c r="J21">
        <v>5.2949999999999999</v>
      </c>
      <c r="K21">
        <v>22.201244018173334</v>
      </c>
      <c r="L21">
        <v>5.8333884590991651</v>
      </c>
    </row>
    <row r="22" spans="1:20" ht="15">
      <c r="A22">
        <v>3</v>
      </c>
      <c r="B22" t="s">
        <v>189</v>
      </c>
      <c r="C22" s="3" t="s">
        <v>154</v>
      </c>
      <c r="D22" t="s">
        <v>150</v>
      </c>
      <c r="E22">
        <v>1.2500000000000001E-2</v>
      </c>
      <c r="F22">
        <v>22.7944</v>
      </c>
      <c r="G22">
        <v>22.806900000000002</v>
      </c>
      <c r="H22">
        <v>0.9994118928036082</v>
      </c>
      <c r="I22">
        <v>2.1227558244680849E-2</v>
      </c>
      <c r="K22">
        <v>24.474460379703721</v>
      </c>
    </row>
    <row r="23" spans="1:20" ht="15">
      <c r="A23">
        <v>21</v>
      </c>
      <c r="B23" t="s">
        <v>189</v>
      </c>
      <c r="C23" s="3" t="s">
        <v>154</v>
      </c>
      <c r="D23" t="s">
        <v>150</v>
      </c>
      <c r="E23">
        <v>1.0322258333333334</v>
      </c>
      <c r="F23">
        <v>12.366275</v>
      </c>
      <c r="G23">
        <v>13.398500833333335</v>
      </c>
      <c r="H23">
        <v>0.83544106420795339</v>
      </c>
      <c r="I23">
        <v>2.2016970523049675E-3</v>
      </c>
      <c r="K23">
        <v>24.248401568250436</v>
      </c>
    </row>
    <row r="24" spans="1:20" ht="15">
      <c r="A24">
        <v>24</v>
      </c>
      <c r="B24" t="s">
        <v>189</v>
      </c>
      <c r="C24" s="3" t="s">
        <v>154</v>
      </c>
      <c r="D24" t="s">
        <v>150</v>
      </c>
      <c r="E24">
        <v>9.0028699999999997</v>
      </c>
      <c r="F24">
        <v>3.125E-2</v>
      </c>
      <c r="G24">
        <v>9.0341200000000015</v>
      </c>
      <c r="H24">
        <v>7.5500114322276934E-3</v>
      </c>
      <c r="I24">
        <v>4.6362841932624112E-2</v>
      </c>
      <c r="K24">
        <v>28.573127533649</v>
      </c>
    </row>
    <row r="25" spans="1:20" s="15" customFormat="1" ht="15">
      <c r="A25">
        <v>8</v>
      </c>
      <c r="B25" t="s">
        <v>189</v>
      </c>
      <c r="C25" s="3" t="s">
        <v>155</v>
      </c>
      <c r="D25" t="s">
        <v>152</v>
      </c>
      <c r="E25">
        <v>0.44383332499999995</v>
      </c>
      <c r="F25">
        <v>5.4333337500000002E-2</v>
      </c>
      <c r="G25">
        <v>0.49816666249999997</v>
      </c>
      <c r="H25">
        <v>0.10834324705894668</v>
      </c>
      <c r="I25">
        <v>1.312449099909991E-2</v>
      </c>
      <c r="J25"/>
      <c r="K25">
        <v>27.842479077055977</v>
      </c>
      <c r="L25"/>
      <c r="M25"/>
      <c r="N25"/>
      <c r="O25"/>
      <c r="P25"/>
      <c r="Q25"/>
      <c r="R25"/>
      <c r="S25"/>
      <c r="T25"/>
    </row>
    <row r="26" spans="1:20" ht="15">
      <c r="A26">
        <v>10</v>
      </c>
      <c r="B26" t="s">
        <v>189</v>
      </c>
      <c r="C26" s="3" t="s">
        <v>154</v>
      </c>
      <c r="D26" t="s">
        <v>152</v>
      </c>
      <c r="E26">
        <v>9.2653700000000008</v>
      </c>
      <c r="F26">
        <v>0.36282500000000001</v>
      </c>
      <c r="G26">
        <v>9.6281949999999998</v>
      </c>
      <c r="H26">
        <v>2.6844881716209419E-2</v>
      </c>
      <c r="I26">
        <v>1.6479293306737589E-2</v>
      </c>
      <c r="K26">
        <v>24.154663896875391</v>
      </c>
    </row>
    <row r="27" spans="1:20" ht="15">
      <c r="A27">
        <v>12</v>
      </c>
      <c r="B27" t="s">
        <v>189</v>
      </c>
      <c r="C27" s="3" t="s">
        <v>155</v>
      </c>
      <c r="D27" t="s">
        <v>152</v>
      </c>
      <c r="E27">
        <v>1.0631666625</v>
      </c>
      <c r="F27">
        <v>9.3628250000000026</v>
      </c>
      <c r="G27">
        <v>10.425991662500003</v>
      </c>
      <c r="H27">
        <v>0.50694999800423635</v>
      </c>
      <c r="I27">
        <v>1.6157305223214277E-2</v>
      </c>
      <c r="K27">
        <v>24.952001777832749</v>
      </c>
    </row>
    <row r="28" spans="1:20" ht="15">
      <c r="A28">
        <v>29</v>
      </c>
      <c r="B28" t="s">
        <v>189</v>
      </c>
      <c r="C28" s="3" t="s">
        <v>155</v>
      </c>
      <c r="D28" t="s">
        <v>152</v>
      </c>
      <c r="E28">
        <v>4.9701849999999999</v>
      </c>
      <c r="F28">
        <v>8.4818999999999996</v>
      </c>
      <c r="G28">
        <v>13.452084999999999</v>
      </c>
      <c r="H28">
        <v>0.80204533072414197</v>
      </c>
      <c r="I28">
        <v>-1.8673546023644919E-2</v>
      </c>
      <c r="K28">
        <v>25.264607281104134</v>
      </c>
      <c r="M28" s="15"/>
      <c r="N28" s="15"/>
      <c r="O28" s="15"/>
      <c r="P28" s="15"/>
      <c r="Q28" s="15"/>
      <c r="R28" s="15"/>
      <c r="S28" s="15"/>
      <c r="T28" s="15"/>
    </row>
    <row r="29" spans="1:20" ht="15">
      <c r="A29">
        <v>30</v>
      </c>
      <c r="B29" t="s">
        <v>189</v>
      </c>
      <c r="C29" s="3" t="s">
        <v>155</v>
      </c>
      <c r="D29" t="s">
        <v>152</v>
      </c>
      <c r="E29">
        <v>0.49643499999999996</v>
      </c>
      <c r="F29">
        <v>3.125E-2</v>
      </c>
      <c r="G29">
        <v>0.52768499999999996</v>
      </c>
      <c r="H29">
        <v>0.37258838016533591</v>
      </c>
      <c r="I29">
        <v>1.5010891578014185E-2</v>
      </c>
      <c r="K29">
        <v>29.415529975577329</v>
      </c>
    </row>
    <row r="30" spans="1:20" ht="15">
      <c r="A30">
        <v>1</v>
      </c>
      <c r="B30" t="s">
        <v>189</v>
      </c>
      <c r="C30" s="3" t="s">
        <v>156</v>
      </c>
      <c r="D30" t="s">
        <v>150</v>
      </c>
      <c r="E30">
        <v>6.2518874912244486</v>
      </c>
      <c r="F30">
        <v>7.9050998501958389</v>
      </c>
      <c r="G30">
        <v>14.156987341420285</v>
      </c>
      <c r="H30">
        <v>0.70566769858574263</v>
      </c>
      <c r="I30">
        <v>2.2582220441996804E-2</v>
      </c>
      <c r="J30">
        <v>4.8149999999999995</v>
      </c>
      <c r="K30">
        <v>21.435824905548465</v>
      </c>
      <c r="L30">
        <v>5.6016220009877653</v>
      </c>
    </row>
    <row r="31" spans="1:20" ht="15">
      <c r="A31">
        <v>3</v>
      </c>
      <c r="B31" t="s">
        <v>189</v>
      </c>
      <c r="C31" s="3" t="s">
        <v>157</v>
      </c>
      <c r="D31" t="s">
        <v>150</v>
      </c>
      <c r="E31">
        <v>0.93271036374229932</v>
      </c>
      <c r="F31">
        <v>2.7169022884898526</v>
      </c>
      <c r="G31">
        <v>3.6496126522321521</v>
      </c>
      <c r="H31">
        <v>0.63853648220834791</v>
      </c>
      <c r="I31">
        <v>1.3889624065018731E-3</v>
      </c>
      <c r="J31">
        <v>4.93</v>
      </c>
      <c r="K31">
        <v>20.34194998781885</v>
      </c>
      <c r="L31">
        <v>6.0206636785301182</v>
      </c>
    </row>
    <row r="32" spans="1:20" ht="15">
      <c r="A32">
        <v>4</v>
      </c>
      <c r="B32" t="s">
        <v>189</v>
      </c>
      <c r="C32" s="3" t="s">
        <v>156</v>
      </c>
      <c r="D32" t="s">
        <v>150</v>
      </c>
      <c r="E32">
        <v>0.52533643255585794</v>
      </c>
      <c r="F32">
        <v>5.9867410645333381</v>
      </c>
      <c r="G32">
        <v>6.5120774970891961</v>
      </c>
      <c r="H32">
        <v>0.91989946704148229</v>
      </c>
      <c r="I32">
        <v>6.3807466676135379E-3</v>
      </c>
      <c r="J32">
        <v>5.66</v>
      </c>
      <c r="K32">
        <v>20.014255362171795</v>
      </c>
      <c r="L32">
        <v>7.6123366021123715</v>
      </c>
    </row>
    <row r="33" spans="1:20" ht="15">
      <c r="A33">
        <v>5</v>
      </c>
      <c r="B33" t="s">
        <v>189</v>
      </c>
      <c r="C33" s="3" t="s">
        <v>157</v>
      </c>
      <c r="D33" t="s">
        <v>150</v>
      </c>
      <c r="E33">
        <v>0.48165350177618715</v>
      </c>
      <c r="F33">
        <v>10.403448539499948</v>
      </c>
      <c r="G33">
        <v>10.885102041276136</v>
      </c>
      <c r="H33">
        <v>0.95525239703448395</v>
      </c>
      <c r="I33">
        <v>1.8791668055610267E-2</v>
      </c>
      <c r="J33">
        <v>5.5250000000000004</v>
      </c>
      <c r="K33">
        <v>21.948484045064504</v>
      </c>
      <c r="L33">
        <v>5.5297901421817004</v>
      </c>
    </row>
    <row r="34" spans="1:20" ht="15">
      <c r="A34">
        <v>21</v>
      </c>
      <c r="B34" t="s">
        <v>189</v>
      </c>
      <c r="C34" s="3" t="s">
        <v>156</v>
      </c>
      <c r="D34" t="s">
        <v>150</v>
      </c>
      <c r="E34">
        <v>0.92842362983295146</v>
      </c>
      <c r="F34">
        <v>13.724328298850295</v>
      </c>
      <c r="G34">
        <v>14.652751928683248</v>
      </c>
      <c r="H34">
        <v>0.90138575456585879</v>
      </c>
      <c r="I34">
        <v>2.6404594845202613E-2</v>
      </c>
      <c r="J34">
        <v>4.8449999999999998</v>
      </c>
      <c r="K34">
        <v>24.50484732810601</v>
      </c>
      <c r="L34">
        <v>7.1752359217053989</v>
      </c>
    </row>
    <row r="35" spans="1:20" s="17" customFormat="1" ht="15">
      <c r="A35">
        <v>22</v>
      </c>
      <c r="B35" t="s">
        <v>189</v>
      </c>
      <c r="C35" s="3" t="s">
        <v>157</v>
      </c>
      <c r="D35" t="s">
        <v>150</v>
      </c>
      <c r="E35">
        <v>0.82597491832210967</v>
      </c>
      <c r="F35">
        <v>0.91209571694187674</v>
      </c>
      <c r="G35">
        <v>1.7380706352639863</v>
      </c>
      <c r="H35">
        <v>0.51835119287399811</v>
      </c>
      <c r="I35">
        <v>2.4012771237863961E-4</v>
      </c>
      <c r="J35">
        <v>4.835</v>
      </c>
      <c r="K35">
        <v>18.18897539554046</v>
      </c>
      <c r="L35">
        <v>5.9486297794201182</v>
      </c>
      <c r="M35"/>
      <c r="N35"/>
      <c r="O35"/>
      <c r="P35"/>
      <c r="Q35"/>
      <c r="R35"/>
      <c r="S35"/>
      <c r="T35"/>
    </row>
    <row r="36" spans="1:20" ht="15">
      <c r="A36">
        <v>23</v>
      </c>
      <c r="B36" t="s">
        <v>189</v>
      </c>
      <c r="C36" s="3" t="s">
        <v>156</v>
      </c>
      <c r="D36" t="s">
        <v>150</v>
      </c>
      <c r="E36">
        <v>1.3888450944632362</v>
      </c>
      <c r="F36">
        <v>7.7095859218725531</v>
      </c>
      <c r="G36">
        <v>9.0984310163357893</v>
      </c>
      <c r="H36">
        <v>0.83537381740581074</v>
      </c>
      <c r="I36">
        <v>8.5641073782734504E-3</v>
      </c>
      <c r="J36">
        <v>4.71</v>
      </c>
      <c r="K36">
        <v>18.278033015032001</v>
      </c>
      <c r="L36">
        <v>3.8725808612651003</v>
      </c>
    </row>
    <row r="37" spans="1:20" ht="15">
      <c r="A37">
        <v>24</v>
      </c>
      <c r="B37" t="s">
        <v>189</v>
      </c>
      <c r="C37" s="3" t="s">
        <v>157</v>
      </c>
      <c r="D37" t="s">
        <v>150</v>
      </c>
      <c r="E37">
        <v>5.6808343342850494</v>
      </c>
      <c r="F37">
        <v>4.5820813683163033</v>
      </c>
      <c r="G37">
        <v>10.262915702601353</v>
      </c>
      <c r="H37">
        <v>0.46504420979703959</v>
      </c>
      <c r="I37">
        <v>2.147389627563754E-2</v>
      </c>
      <c r="J37">
        <v>4.9049999999999994</v>
      </c>
      <c r="K37">
        <v>22.349343789820686</v>
      </c>
      <c r="L37">
        <v>4.6378572345732429</v>
      </c>
    </row>
    <row r="38" spans="1:20" ht="15">
      <c r="A38">
        <v>25</v>
      </c>
      <c r="B38" t="s">
        <v>189</v>
      </c>
      <c r="C38" s="3" t="s">
        <v>156</v>
      </c>
      <c r="D38" t="s">
        <v>150</v>
      </c>
      <c r="E38">
        <v>0.44585646036191273</v>
      </c>
      <c r="F38">
        <v>8.9834515760800748</v>
      </c>
      <c r="G38">
        <v>9.4293080364419879</v>
      </c>
      <c r="H38">
        <v>0.92350980187729581</v>
      </c>
      <c r="I38">
        <v>1.0805188345637875E-2</v>
      </c>
      <c r="J38">
        <v>4.7549999999999999</v>
      </c>
      <c r="K38">
        <v>21.467972889478965</v>
      </c>
      <c r="L38">
        <v>5.0587713679967035</v>
      </c>
    </row>
    <row r="39" spans="1:20" ht="15">
      <c r="A39" s="16">
        <v>26</v>
      </c>
      <c r="B39" t="s">
        <v>189</v>
      </c>
      <c r="C39" s="3" t="s">
        <v>188</v>
      </c>
      <c r="D39" s="17" t="s">
        <v>150</v>
      </c>
      <c r="E39">
        <v>0.6804297280413395</v>
      </c>
      <c r="F39">
        <v>5.6310942581917187</v>
      </c>
      <c r="G39">
        <v>6.311523986233059</v>
      </c>
      <c r="H39">
        <v>0.87034717847920573</v>
      </c>
      <c r="I39">
        <v>4.9592487865811573E-3</v>
      </c>
      <c r="J39">
        <v>5.7450000000000001</v>
      </c>
      <c r="K39">
        <v>15.94238734573505</v>
      </c>
      <c r="L39">
        <v>6.863142251448842</v>
      </c>
      <c r="M39" s="17"/>
      <c r="N39" s="17"/>
      <c r="O39" s="17"/>
      <c r="P39" s="17"/>
      <c r="Q39" s="17"/>
      <c r="R39" s="17"/>
      <c r="S39" s="17"/>
      <c r="T39" s="17"/>
    </row>
    <row r="40" spans="1:20" ht="15">
      <c r="A40">
        <v>8</v>
      </c>
      <c r="B40" t="s">
        <v>189</v>
      </c>
      <c r="C40" s="3" t="s">
        <v>157</v>
      </c>
      <c r="D40" t="s">
        <v>152</v>
      </c>
      <c r="E40">
        <v>0.64149052754844393</v>
      </c>
      <c r="F40">
        <v>0.11112928848061401</v>
      </c>
      <c r="G40">
        <v>0.75261981602905792</v>
      </c>
      <c r="H40">
        <v>0.15223586755471585</v>
      </c>
      <c r="I40">
        <v>-1.6940671708802292E-4</v>
      </c>
      <c r="J40">
        <v>4.04</v>
      </c>
      <c r="K40">
        <v>17.971020422641267</v>
      </c>
      <c r="L40">
        <v>5.1328473237776215</v>
      </c>
    </row>
    <row r="41" spans="1:20" ht="15">
      <c r="A41">
        <v>10</v>
      </c>
      <c r="B41" t="s">
        <v>189</v>
      </c>
      <c r="C41" s="3" t="s">
        <v>156</v>
      </c>
      <c r="D41" t="s">
        <v>152</v>
      </c>
      <c r="E41">
        <v>1.929839378167169</v>
      </c>
      <c r="F41">
        <v>0.52313298868731306</v>
      </c>
      <c r="G41">
        <v>2.4529723668544823</v>
      </c>
      <c r="H41">
        <v>0.26559302335838531</v>
      </c>
      <c r="I41">
        <v>1.6998970413380823E-4</v>
      </c>
      <c r="J41">
        <v>4.835</v>
      </c>
      <c r="K41">
        <v>18.515539672306645</v>
      </c>
      <c r="L41">
        <v>5.8941651485073869</v>
      </c>
    </row>
    <row r="42" spans="1:20" ht="15">
      <c r="A42">
        <v>11</v>
      </c>
      <c r="B42" t="s">
        <v>189</v>
      </c>
      <c r="C42" s="3" t="s">
        <v>157</v>
      </c>
      <c r="D42" t="s">
        <v>152</v>
      </c>
      <c r="E42">
        <v>1.0023647852790858</v>
      </c>
      <c r="F42">
        <v>0.22808735747419911</v>
      </c>
      <c r="G42">
        <v>1.2304521427532848</v>
      </c>
      <c r="H42">
        <v>0.17885440363064448</v>
      </c>
      <c r="I42">
        <v>-4.6336137253798313E-4</v>
      </c>
      <c r="J42">
        <v>4.3249999999999993</v>
      </c>
      <c r="K42">
        <v>12.189806120559687</v>
      </c>
      <c r="L42">
        <v>5.8772390808168122</v>
      </c>
    </row>
    <row r="43" spans="1:20" ht="15">
      <c r="A43">
        <v>12</v>
      </c>
      <c r="B43" t="s">
        <v>189</v>
      </c>
      <c r="C43" s="3" t="s">
        <v>156</v>
      </c>
      <c r="D43" t="s">
        <v>152</v>
      </c>
      <c r="E43">
        <v>0.62312983145059897</v>
      </c>
      <c r="F43">
        <v>5.294744908490185</v>
      </c>
      <c r="G43">
        <v>5.9178747399407836</v>
      </c>
      <c r="H43">
        <v>0.8988990726554853</v>
      </c>
      <c r="I43">
        <v>3.1756161182144257E-3</v>
      </c>
      <c r="J43">
        <v>6.4450000000000003</v>
      </c>
      <c r="K43">
        <v>18.985985735421714</v>
      </c>
      <c r="L43">
        <v>6.690719242922043</v>
      </c>
    </row>
    <row r="44" spans="1:20" s="15" customFormat="1" ht="15">
      <c r="A44">
        <v>27</v>
      </c>
      <c r="B44" t="s">
        <v>189</v>
      </c>
      <c r="C44" s="3" t="s">
        <v>156</v>
      </c>
      <c r="D44" t="s">
        <v>152</v>
      </c>
      <c r="E44">
        <v>0.63498043294335638</v>
      </c>
      <c r="F44">
        <v>8.4075988564797406</v>
      </c>
      <c r="G44">
        <v>9.042579289423097</v>
      </c>
      <c r="H44">
        <v>0.91971843630307726</v>
      </c>
      <c r="I44">
        <v>1.8962908405253699E-2</v>
      </c>
      <c r="J44">
        <v>5.0949999999999998</v>
      </c>
      <c r="K44">
        <v>18.110280894700104</v>
      </c>
      <c r="L44">
        <v>6.7776203053948318</v>
      </c>
      <c r="M44"/>
      <c r="N44"/>
      <c r="O44"/>
      <c r="P44"/>
      <c r="Q44"/>
      <c r="R44"/>
      <c r="S44"/>
      <c r="T44"/>
    </row>
    <row r="45" spans="1:20" ht="15">
      <c r="A45">
        <v>28</v>
      </c>
      <c r="B45" t="s">
        <v>189</v>
      </c>
      <c r="C45" s="3" t="s">
        <v>156</v>
      </c>
      <c r="D45" t="s">
        <v>152</v>
      </c>
      <c r="E45">
        <v>1.007487622718011</v>
      </c>
      <c r="F45">
        <v>0.42198932613435813</v>
      </c>
      <c r="G45">
        <v>1.4294769488523689</v>
      </c>
      <c r="H45">
        <v>0.28896031991592191</v>
      </c>
      <c r="I45">
        <v>-8.9039392176520058E-4</v>
      </c>
      <c r="J45">
        <v>4.32</v>
      </c>
      <c r="K45">
        <v>14.020761510535642</v>
      </c>
      <c r="L45">
        <v>4.8815967596130019</v>
      </c>
    </row>
    <row r="46" spans="1:20" s="15" customFormat="1" ht="15">
      <c r="A46">
        <v>29</v>
      </c>
      <c r="B46" t="s">
        <v>189</v>
      </c>
      <c r="C46" s="3" t="s">
        <v>156</v>
      </c>
      <c r="D46" t="s">
        <v>152</v>
      </c>
      <c r="E46">
        <v>1.7368276722385332</v>
      </c>
      <c r="F46">
        <v>0.76036990547105188</v>
      </c>
      <c r="G46">
        <v>2.4971975777095849</v>
      </c>
      <c r="H46">
        <v>0.28655581339686137</v>
      </c>
      <c r="I46">
        <v>-5.0820757287009901E-4</v>
      </c>
      <c r="J46">
        <v>4.54</v>
      </c>
      <c r="K46">
        <v>11.225214403965637</v>
      </c>
      <c r="L46">
        <v>5.6175761099400594</v>
      </c>
      <c r="M46"/>
      <c r="N46"/>
      <c r="O46"/>
      <c r="P46"/>
      <c r="Q46"/>
      <c r="R46"/>
      <c r="S46"/>
      <c r="T46"/>
    </row>
    <row r="47" spans="1:20" s="15" customFormat="1" ht="15">
      <c r="A47">
        <v>30</v>
      </c>
      <c r="B47" t="s">
        <v>189</v>
      </c>
      <c r="C47" s="3" t="s">
        <v>157</v>
      </c>
      <c r="D47" t="s">
        <v>152</v>
      </c>
      <c r="E47">
        <v>7.7135180047492433</v>
      </c>
      <c r="F47">
        <v>0.75047982644559519</v>
      </c>
      <c r="G47">
        <v>8.4639978311948383</v>
      </c>
      <c r="H47">
        <v>0.22125670667077232</v>
      </c>
      <c r="I47">
        <v>2.4266587961143627E-3</v>
      </c>
      <c r="J47">
        <v>5.0950000000000006</v>
      </c>
      <c r="K47">
        <v>20.957922441468838</v>
      </c>
      <c r="L47">
        <v>7.1590833994184324</v>
      </c>
      <c r="M47"/>
      <c r="N47"/>
      <c r="O47"/>
      <c r="P47"/>
      <c r="Q47"/>
      <c r="R47"/>
      <c r="S47"/>
      <c r="T47"/>
    </row>
    <row r="48" spans="1:20" ht="15">
      <c r="A48">
        <v>31</v>
      </c>
      <c r="B48" t="s">
        <v>189</v>
      </c>
      <c r="C48" s="3" t="s">
        <v>157</v>
      </c>
      <c r="D48" t="s">
        <v>152</v>
      </c>
      <c r="E48">
        <v>0.92714024809420492</v>
      </c>
      <c r="F48">
        <v>4.1346882569827983</v>
      </c>
      <c r="G48">
        <v>5.0618285050770027</v>
      </c>
      <c r="H48">
        <v>0.75806346876773734</v>
      </c>
      <c r="I48">
        <v>6.5100797905868011E-3</v>
      </c>
      <c r="J48">
        <v>5.1449999999999996</v>
      </c>
      <c r="K48">
        <v>10.450857547398364</v>
      </c>
      <c r="L48">
        <v>5.7256465130328813</v>
      </c>
    </row>
    <row r="49" spans="1:12" ht="15">
      <c r="A49">
        <v>32</v>
      </c>
      <c r="B49" t="s">
        <v>189</v>
      </c>
      <c r="C49" s="3" t="s">
        <v>156</v>
      </c>
      <c r="D49" t="s">
        <v>152</v>
      </c>
      <c r="E49">
        <v>0.74273038902627597</v>
      </c>
      <c r="F49">
        <v>2.3579467748300265</v>
      </c>
      <c r="G49">
        <v>3.1006771638563024</v>
      </c>
      <c r="H49">
        <v>0.72148734687545302</v>
      </c>
      <c r="I49">
        <v>2.4587888887756984E-3</v>
      </c>
      <c r="J49">
        <v>5.42</v>
      </c>
      <c r="K49">
        <v>13.597907978406148</v>
      </c>
      <c r="L49">
        <v>5.2835199307758671</v>
      </c>
    </row>
  </sheetData>
  <sortState ref="A2:T49">
    <sortCondition ref="C3:C49"/>
  </sortState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Y83"/>
  <sheetViews>
    <sheetView topLeftCell="J1" workbookViewId="0">
      <selection activeCell="S3" sqref="S3:Y67"/>
    </sheetView>
  </sheetViews>
  <sheetFormatPr baseColWidth="10" defaultRowHeight="13"/>
  <cols>
    <col min="1" max="1" width="4.5703125" bestFit="1" customWidth="1"/>
    <col min="2" max="2" width="5.7109375" bestFit="1" customWidth="1"/>
    <col min="3" max="3" width="5.5703125" bestFit="1" customWidth="1"/>
    <col min="4" max="4" width="14.5703125" bestFit="1" customWidth="1"/>
    <col min="5" max="5" width="12" bestFit="1" customWidth="1"/>
    <col min="6" max="6" width="2.5703125" customWidth="1"/>
    <col min="7" max="7" width="4.5703125" customWidth="1"/>
    <col min="8" max="8" width="5.7109375" customWidth="1"/>
    <col min="9" max="9" width="5.5703125" customWidth="1"/>
    <col min="10" max="10" width="13" bestFit="1" customWidth="1"/>
    <col min="11" max="11" width="4.5703125" bestFit="1" customWidth="1"/>
    <col min="12" max="12" width="2.140625" customWidth="1"/>
    <col min="13" max="13" width="4.5703125" customWidth="1"/>
    <col min="14" max="14" width="5.7109375" customWidth="1"/>
    <col min="15" max="15" width="5.5703125" customWidth="1"/>
    <col min="16" max="16" width="14" bestFit="1" customWidth="1"/>
    <col min="17" max="17" width="12" customWidth="1"/>
    <col min="18" max="18" width="2.5703125" customWidth="1"/>
  </cols>
  <sheetData>
    <row r="3" spans="1:25">
      <c r="A3" s="5" t="s">
        <v>176</v>
      </c>
      <c r="B3" s="5" t="s">
        <v>175</v>
      </c>
      <c r="C3" s="5" t="s">
        <v>174</v>
      </c>
      <c r="D3" s="5" t="s">
        <v>177</v>
      </c>
      <c r="E3" s="4" t="s">
        <v>180</v>
      </c>
      <c r="G3" s="5" t="s">
        <v>176</v>
      </c>
      <c r="H3" s="5" t="s">
        <v>175</v>
      </c>
      <c r="I3" s="5" t="s">
        <v>174</v>
      </c>
      <c r="J3" s="5" t="s">
        <v>177</v>
      </c>
      <c r="K3" s="4" t="s">
        <v>180</v>
      </c>
      <c r="M3" s="5" t="s">
        <v>176</v>
      </c>
      <c r="N3" s="5" t="s">
        <v>175</v>
      </c>
      <c r="O3" s="5" t="s">
        <v>174</v>
      </c>
      <c r="P3" s="5" t="s">
        <v>177</v>
      </c>
      <c r="Q3" s="4" t="s">
        <v>180</v>
      </c>
      <c r="S3" s="18" t="s">
        <v>111</v>
      </c>
      <c r="T3" s="18" t="s">
        <v>112</v>
      </c>
      <c r="U3" s="18" t="s">
        <v>114</v>
      </c>
      <c r="V3" s="18" t="s">
        <v>115</v>
      </c>
      <c r="W3" s="18" t="s">
        <v>116</v>
      </c>
      <c r="X3" s="18" t="s">
        <v>117</v>
      </c>
      <c r="Y3" s="18" t="s">
        <v>119</v>
      </c>
    </row>
    <row r="4" spans="1:25">
      <c r="A4" s="6" t="s">
        <v>178</v>
      </c>
      <c r="B4" s="6" t="s">
        <v>150</v>
      </c>
      <c r="C4" s="6" t="s">
        <v>179</v>
      </c>
      <c r="D4" s="6" t="s">
        <v>21</v>
      </c>
      <c r="E4" s="8">
        <v>3.3491986111111109</v>
      </c>
      <c r="G4" s="6" t="s">
        <v>178</v>
      </c>
      <c r="H4" s="6" t="s">
        <v>150</v>
      </c>
      <c r="I4" s="6" t="s">
        <v>179</v>
      </c>
      <c r="J4" s="6" t="s">
        <v>202</v>
      </c>
      <c r="K4" s="8">
        <v>3</v>
      </c>
      <c r="M4" s="6" t="s">
        <v>178</v>
      </c>
      <c r="N4" s="6" t="s">
        <v>150</v>
      </c>
      <c r="O4" s="6" t="s">
        <v>179</v>
      </c>
      <c r="P4" s="6" t="s">
        <v>232</v>
      </c>
      <c r="Q4" s="8">
        <v>4.922698479893671</v>
      </c>
      <c r="S4" t="s">
        <v>120</v>
      </c>
      <c r="T4" t="s">
        <v>121</v>
      </c>
      <c r="U4" t="s">
        <v>123</v>
      </c>
      <c r="V4">
        <f>E4</f>
        <v>3.3491986111111109</v>
      </c>
      <c r="W4">
        <f>K4</f>
        <v>3</v>
      </c>
      <c r="X4">
        <f>Q4</f>
        <v>4.922698479893671</v>
      </c>
      <c r="Y4">
        <f>X4/SQRT(W4)</f>
        <v>2.8421212925059729</v>
      </c>
    </row>
    <row r="5" spans="1:25">
      <c r="A5" s="9"/>
      <c r="B5" s="9"/>
      <c r="C5" s="9"/>
      <c r="D5" s="7" t="s">
        <v>22</v>
      </c>
      <c r="E5" s="10">
        <v>11.730641666666665</v>
      </c>
      <c r="G5" s="9"/>
      <c r="H5" s="9"/>
      <c r="I5" s="9"/>
      <c r="J5" s="7" t="s">
        <v>203</v>
      </c>
      <c r="K5" s="10">
        <v>3</v>
      </c>
      <c r="M5" s="9"/>
      <c r="N5" s="9"/>
      <c r="O5" s="9"/>
      <c r="P5" s="7" t="s">
        <v>233</v>
      </c>
      <c r="Q5" s="10">
        <v>11.394879191174358</v>
      </c>
      <c r="S5" t="s">
        <v>120</v>
      </c>
      <c r="T5" t="s">
        <v>121</v>
      </c>
      <c r="U5" t="s">
        <v>125</v>
      </c>
      <c r="V5">
        <f t="shared" ref="V5:V67" si="0">E5</f>
        <v>11.730641666666665</v>
      </c>
      <c r="W5">
        <f t="shared" ref="W5:W67" si="1">K5</f>
        <v>3</v>
      </c>
      <c r="X5">
        <f t="shared" ref="X5:X67" si="2">Q5</f>
        <v>11.394879191174358</v>
      </c>
      <c r="Y5">
        <f t="shared" ref="Y5:Y67" si="3">X5/SQRT(W5)</f>
        <v>6.5788365684077812</v>
      </c>
    </row>
    <row r="6" spans="1:25">
      <c r="A6" s="9"/>
      <c r="B6" s="9"/>
      <c r="C6" s="9"/>
      <c r="D6" s="7" t="s">
        <v>23</v>
      </c>
      <c r="E6" s="10">
        <v>15.079840277777778</v>
      </c>
      <c r="G6" s="9"/>
      <c r="H6" s="9"/>
      <c r="I6" s="9"/>
      <c r="J6" s="7" t="s">
        <v>204</v>
      </c>
      <c r="K6" s="10">
        <v>3</v>
      </c>
      <c r="M6" s="9"/>
      <c r="N6" s="9"/>
      <c r="O6" s="9"/>
      <c r="P6" s="7" t="s">
        <v>234</v>
      </c>
      <c r="Q6" s="10">
        <v>7.0386464592053235</v>
      </c>
      <c r="S6" t="s">
        <v>120</v>
      </c>
      <c r="T6" t="s">
        <v>121</v>
      </c>
      <c r="U6" t="s">
        <v>127</v>
      </c>
      <c r="V6">
        <f t="shared" si="0"/>
        <v>15.079840277777778</v>
      </c>
      <c r="W6">
        <f t="shared" si="1"/>
        <v>3</v>
      </c>
      <c r="X6">
        <f t="shared" si="2"/>
        <v>7.0386464592053235</v>
      </c>
      <c r="Y6">
        <f t="shared" si="3"/>
        <v>4.0637644279528002</v>
      </c>
    </row>
    <row r="7" spans="1:25">
      <c r="A7" s="9"/>
      <c r="B7" s="9"/>
      <c r="C7" s="9"/>
      <c r="D7" s="7" t="s">
        <v>190</v>
      </c>
      <c r="E7" s="10">
        <v>0.61413432281459646</v>
      </c>
      <c r="G7" s="9"/>
      <c r="H7" s="9"/>
      <c r="I7" s="9"/>
      <c r="J7" s="7" t="s">
        <v>57</v>
      </c>
      <c r="K7" s="10">
        <v>3</v>
      </c>
      <c r="M7" s="9"/>
      <c r="N7" s="9"/>
      <c r="O7" s="9"/>
      <c r="P7" s="7" t="s">
        <v>67</v>
      </c>
      <c r="Q7" s="10">
        <v>0.53167659650298993</v>
      </c>
      <c r="S7" t="s">
        <v>120</v>
      </c>
      <c r="T7" t="s">
        <v>121</v>
      </c>
      <c r="U7" t="s">
        <v>129</v>
      </c>
      <c r="V7">
        <f t="shared" si="0"/>
        <v>0.61413432281459646</v>
      </c>
      <c r="W7">
        <f t="shared" si="1"/>
        <v>3</v>
      </c>
      <c r="X7">
        <f t="shared" si="2"/>
        <v>0.53167659650298993</v>
      </c>
      <c r="Y7">
        <f t="shared" si="3"/>
        <v>0.30696362611282529</v>
      </c>
    </row>
    <row r="8" spans="1:25">
      <c r="A8" s="9"/>
      <c r="B8" s="9"/>
      <c r="C8" s="9"/>
      <c r="D8" s="7" t="s">
        <v>195</v>
      </c>
      <c r="E8" s="10">
        <v>2.3264032409869975E-2</v>
      </c>
      <c r="G8" s="9"/>
      <c r="H8" s="9"/>
      <c r="I8" s="9"/>
      <c r="J8" s="7" t="s">
        <v>62</v>
      </c>
      <c r="K8" s="10">
        <v>3</v>
      </c>
      <c r="M8" s="9"/>
      <c r="N8" s="9"/>
      <c r="O8" s="9"/>
      <c r="P8" s="7" t="s">
        <v>184</v>
      </c>
      <c r="Q8" s="10">
        <v>2.2150893877093236E-2</v>
      </c>
      <c r="S8" t="s">
        <v>120</v>
      </c>
      <c r="T8" t="s">
        <v>121</v>
      </c>
      <c r="U8" t="s">
        <v>131</v>
      </c>
      <c r="V8">
        <f t="shared" si="0"/>
        <v>2.3264032409869975E-2</v>
      </c>
      <c r="W8">
        <f t="shared" si="1"/>
        <v>3</v>
      </c>
      <c r="X8">
        <f t="shared" si="2"/>
        <v>2.2150893877093236E-2</v>
      </c>
      <c r="Y8">
        <f t="shared" si="3"/>
        <v>1.2788824542730615E-2</v>
      </c>
    </row>
    <row r="9" spans="1:25">
      <c r="A9" s="9"/>
      <c r="B9" s="9"/>
      <c r="C9" s="9"/>
      <c r="D9" s="7" t="s">
        <v>24</v>
      </c>
      <c r="E9" s="10"/>
      <c r="G9" s="9"/>
      <c r="H9" s="9"/>
      <c r="I9" s="9"/>
      <c r="J9" s="7" t="s">
        <v>205</v>
      </c>
      <c r="K9" s="10"/>
      <c r="M9" s="9"/>
      <c r="N9" s="9"/>
      <c r="O9" s="9"/>
      <c r="P9" s="7" t="s">
        <v>235</v>
      </c>
      <c r="Q9" s="10"/>
      <c r="S9" t="s">
        <v>120</v>
      </c>
      <c r="T9" t="s">
        <v>121</v>
      </c>
      <c r="U9" t="s">
        <v>133</v>
      </c>
    </row>
    <row r="10" spans="1:25">
      <c r="A10" s="9"/>
      <c r="B10" s="9"/>
      <c r="C10" s="9"/>
      <c r="D10" s="7" t="s">
        <v>25</v>
      </c>
      <c r="E10" s="10">
        <v>25.765329827201054</v>
      </c>
      <c r="G10" s="9"/>
      <c r="H10" s="9"/>
      <c r="I10" s="9"/>
      <c r="J10" s="7" t="s">
        <v>206</v>
      </c>
      <c r="K10" s="10">
        <v>3</v>
      </c>
      <c r="M10" s="9"/>
      <c r="N10" s="9"/>
      <c r="O10" s="9"/>
      <c r="P10" s="7" t="s">
        <v>236</v>
      </c>
      <c r="Q10" s="10">
        <v>2.4342497030521817</v>
      </c>
      <c r="S10" t="s">
        <v>120</v>
      </c>
      <c r="T10" t="s">
        <v>121</v>
      </c>
      <c r="U10" t="s">
        <v>135</v>
      </c>
      <c r="V10">
        <f t="shared" si="0"/>
        <v>25.765329827201054</v>
      </c>
      <c r="W10">
        <f t="shared" si="1"/>
        <v>3</v>
      </c>
      <c r="X10">
        <f t="shared" si="2"/>
        <v>2.4342497030521817</v>
      </c>
      <c r="Y10">
        <f t="shared" si="3"/>
        <v>1.4054147213319437</v>
      </c>
    </row>
    <row r="11" spans="1:25">
      <c r="A11" s="9"/>
      <c r="B11" s="9"/>
      <c r="C11" s="9"/>
      <c r="D11" s="7" t="s">
        <v>26</v>
      </c>
      <c r="E11" s="10"/>
      <c r="G11" s="9"/>
      <c r="H11" s="9"/>
      <c r="I11" s="9"/>
      <c r="J11" s="7" t="s">
        <v>207</v>
      </c>
      <c r="K11" s="10"/>
      <c r="M11" s="9"/>
      <c r="N11" s="9"/>
      <c r="O11" s="9"/>
      <c r="P11" s="7" t="s">
        <v>47</v>
      </c>
      <c r="Q11" s="10"/>
      <c r="S11" t="s">
        <v>120</v>
      </c>
      <c r="T11" t="s">
        <v>121</v>
      </c>
      <c r="U11" t="s">
        <v>137</v>
      </c>
    </row>
    <row r="12" spans="1:25">
      <c r="A12" s="9"/>
      <c r="B12" s="9"/>
      <c r="C12" s="6" t="s">
        <v>55</v>
      </c>
      <c r="D12" s="6" t="s">
        <v>21</v>
      </c>
      <c r="E12" s="8">
        <v>1.5638669620089902</v>
      </c>
      <c r="G12" s="9"/>
      <c r="H12" s="9"/>
      <c r="I12" s="6" t="s">
        <v>55</v>
      </c>
      <c r="J12" s="6" t="s">
        <v>202</v>
      </c>
      <c r="K12" s="8">
        <v>10</v>
      </c>
      <c r="M12" s="9"/>
      <c r="N12" s="9"/>
      <c r="O12" s="6" t="s">
        <v>55</v>
      </c>
      <c r="P12" s="6" t="s">
        <v>232</v>
      </c>
      <c r="Q12" s="8">
        <v>1.5249383652077524</v>
      </c>
      <c r="S12" t="s">
        <v>120</v>
      </c>
      <c r="T12" t="s">
        <v>138</v>
      </c>
      <c r="U12" t="s">
        <v>123</v>
      </c>
      <c r="V12">
        <f t="shared" si="0"/>
        <v>1.5638669620089902</v>
      </c>
      <c r="W12">
        <f t="shared" si="1"/>
        <v>10</v>
      </c>
      <c r="X12">
        <f t="shared" si="2"/>
        <v>1.5249383652077524</v>
      </c>
      <c r="Y12">
        <f t="shared" si="3"/>
        <v>0.48222785254301642</v>
      </c>
    </row>
    <row r="13" spans="1:25">
      <c r="A13" s="9"/>
      <c r="B13" s="9"/>
      <c r="C13" s="9"/>
      <c r="D13" s="7" t="s">
        <v>22</v>
      </c>
      <c r="E13" s="10">
        <v>7.2680372955110739</v>
      </c>
      <c r="G13" s="9"/>
      <c r="H13" s="9"/>
      <c r="I13" s="9"/>
      <c r="J13" s="7" t="s">
        <v>203</v>
      </c>
      <c r="K13" s="10">
        <v>10</v>
      </c>
      <c r="M13" s="9"/>
      <c r="N13" s="9"/>
      <c r="O13" s="9"/>
      <c r="P13" s="7" t="s">
        <v>233</v>
      </c>
      <c r="Q13" s="10">
        <v>4.8225559913151477</v>
      </c>
      <c r="S13" t="s">
        <v>120</v>
      </c>
      <c r="T13" t="s">
        <v>138</v>
      </c>
      <c r="U13" t="s">
        <v>125</v>
      </c>
      <c r="V13">
        <f t="shared" si="0"/>
        <v>7.2680372955110739</v>
      </c>
      <c r="W13">
        <f t="shared" si="1"/>
        <v>10</v>
      </c>
      <c r="X13">
        <f t="shared" si="2"/>
        <v>4.8225559913151477</v>
      </c>
      <c r="Y13">
        <f t="shared" si="3"/>
        <v>1.5250261076247063</v>
      </c>
    </row>
    <row r="14" spans="1:25">
      <c r="A14" s="9"/>
      <c r="B14" s="9"/>
      <c r="C14" s="9"/>
      <c r="D14" s="7" t="s">
        <v>23</v>
      </c>
      <c r="E14" s="10">
        <v>8.8319042575200637</v>
      </c>
      <c r="G14" s="9"/>
      <c r="H14" s="9"/>
      <c r="I14" s="9"/>
      <c r="J14" s="7" t="s">
        <v>204</v>
      </c>
      <c r="K14" s="10">
        <v>10</v>
      </c>
      <c r="M14" s="9"/>
      <c r="N14" s="9"/>
      <c r="O14" s="9"/>
      <c r="P14" s="7" t="s">
        <v>234</v>
      </c>
      <c r="Q14" s="10">
        <v>4.0809951252593191</v>
      </c>
      <c r="S14" t="s">
        <v>120</v>
      </c>
      <c r="T14" t="s">
        <v>138</v>
      </c>
      <c r="U14" t="s">
        <v>127</v>
      </c>
      <c r="V14">
        <f t="shared" si="0"/>
        <v>8.8319042575200637</v>
      </c>
      <c r="W14">
        <f t="shared" si="1"/>
        <v>10</v>
      </c>
      <c r="X14">
        <f t="shared" si="2"/>
        <v>4.0809951252593191</v>
      </c>
      <c r="Y14">
        <f t="shared" si="3"/>
        <v>1.2905239715863601</v>
      </c>
    </row>
    <row r="15" spans="1:25">
      <c r="A15" s="9"/>
      <c r="B15" s="9"/>
      <c r="C15" s="9"/>
      <c r="D15" s="7" t="s">
        <v>190</v>
      </c>
      <c r="E15" s="10">
        <v>0.72669223908348379</v>
      </c>
      <c r="G15" s="9"/>
      <c r="H15" s="9"/>
      <c r="I15" s="9"/>
      <c r="J15" s="7" t="s">
        <v>57</v>
      </c>
      <c r="K15" s="10">
        <v>10</v>
      </c>
      <c r="M15" s="9"/>
      <c r="N15" s="9"/>
      <c r="O15" s="9"/>
      <c r="P15" s="7" t="s">
        <v>67</v>
      </c>
      <c r="Q15" s="10">
        <v>0.28923604087213517</v>
      </c>
      <c r="S15" t="s">
        <v>120</v>
      </c>
      <c r="T15" t="s">
        <v>138</v>
      </c>
      <c r="U15" t="s">
        <v>129</v>
      </c>
      <c r="V15">
        <f t="shared" si="0"/>
        <v>0.72669223908348379</v>
      </c>
      <c r="W15">
        <f t="shared" si="1"/>
        <v>10</v>
      </c>
      <c r="X15">
        <f t="shared" si="2"/>
        <v>0.28923604087213517</v>
      </c>
      <c r="Y15">
        <f t="shared" si="3"/>
        <v>9.1464467056550133E-2</v>
      </c>
    </row>
    <row r="16" spans="1:25">
      <c r="A16" s="9"/>
      <c r="B16" s="9"/>
      <c r="C16" s="9"/>
      <c r="D16" s="7" t="s">
        <v>195</v>
      </c>
      <c r="E16" s="10">
        <v>2.1655068739769648E-2</v>
      </c>
      <c r="G16" s="9"/>
      <c r="H16" s="9"/>
      <c r="I16" s="9"/>
      <c r="J16" s="7" t="s">
        <v>62</v>
      </c>
      <c r="K16" s="10">
        <v>10</v>
      </c>
      <c r="M16" s="9"/>
      <c r="N16" s="9"/>
      <c r="O16" s="9"/>
      <c r="P16" s="7" t="s">
        <v>184</v>
      </c>
      <c r="Q16" s="10">
        <v>2.7445653356008532E-2</v>
      </c>
      <c r="S16" t="s">
        <v>120</v>
      </c>
      <c r="T16" t="s">
        <v>138</v>
      </c>
      <c r="U16" t="s">
        <v>131</v>
      </c>
      <c r="V16">
        <f t="shared" si="0"/>
        <v>2.1655068739769648E-2</v>
      </c>
      <c r="W16">
        <f t="shared" si="1"/>
        <v>10</v>
      </c>
      <c r="X16">
        <f t="shared" si="2"/>
        <v>2.7445653356008532E-2</v>
      </c>
      <c r="Y16">
        <f t="shared" si="3"/>
        <v>8.6790776476431079E-3</v>
      </c>
    </row>
    <row r="17" spans="1:25">
      <c r="A17" s="9"/>
      <c r="B17" s="9"/>
      <c r="C17" s="9"/>
      <c r="D17" s="7" t="s">
        <v>24</v>
      </c>
      <c r="E17" s="10">
        <v>5.1865000000000006</v>
      </c>
      <c r="G17" s="9"/>
      <c r="H17" s="9"/>
      <c r="I17" s="9"/>
      <c r="J17" s="7" t="s">
        <v>205</v>
      </c>
      <c r="K17" s="10">
        <v>10</v>
      </c>
      <c r="M17" s="9"/>
      <c r="N17" s="9"/>
      <c r="O17" s="9"/>
      <c r="P17" s="7" t="s">
        <v>235</v>
      </c>
      <c r="Q17" s="10">
        <v>0.44243047162488403</v>
      </c>
      <c r="S17" t="s">
        <v>120</v>
      </c>
      <c r="T17" t="s">
        <v>138</v>
      </c>
      <c r="U17" t="s">
        <v>133</v>
      </c>
      <c r="V17">
        <f t="shared" si="0"/>
        <v>5.1865000000000006</v>
      </c>
      <c r="W17">
        <f t="shared" si="1"/>
        <v>10</v>
      </c>
      <c r="X17">
        <f t="shared" si="2"/>
        <v>0.44243047162488403</v>
      </c>
      <c r="Y17">
        <f t="shared" si="3"/>
        <v>0.13990879965971306</v>
      </c>
    </row>
    <row r="18" spans="1:25">
      <c r="A18" s="9"/>
      <c r="B18" s="9"/>
      <c r="C18" s="9"/>
      <c r="D18" s="7" t="s">
        <v>25</v>
      </c>
      <c r="E18" s="10">
        <v>22.18323312382801</v>
      </c>
      <c r="G18" s="9"/>
      <c r="H18" s="9"/>
      <c r="I18" s="9"/>
      <c r="J18" s="7" t="s">
        <v>206</v>
      </c>
      <c r="K18" s="10">
        <v>10</v>
      </c>
      <c r="M18" s="9"/>
      <c r="N18" s="9"/>
      <c r="O18" s="9"/>
      <c r="P18" s="7" t="s">
        <v>236</v>
      </c>
      <c r="Q18" s="10">
        <v>2.5343771169762284</v>
      </c>
      <c r="S18" t="s">
        <v>120</v>
      </c>
      <c r="T18" t="s">
        <v>138</v>
      </c>
      <c r="U18" t="s">
        <v>135</v>
      </c>
      <c r="V18">
        <f t="shared" si="0"/>
        <v>22.18323312382801</v>
      </c>
      <c r="W18">
        <f t="shared" si="1"/>
        <v>10</v>
      </c>
      <c r="X18">
        <f t="shared" si="2"/>
        <v>2.5343771169762284</v>
      </c>
      <c r="Y18">
        <f t="shared" si="3"/>
        <v>0.80144041394558696</v>
      </c>
    </row>
    <row r="19" spans="1:25">
      <c r="A19" s="9"/>
      <c r="B19" s="9"/>
      <c r="C19" s="9"/>
      <c r="D19" s="7" t="s">
        <v>26</v>
      </c>
      <c r="E19" s="10">
        <v>5.2566296568987907</v>
      </c>
      <c r="G19" s="9"/>
      <c r="H19" s="9"/>
      <c r="I19" s="9"/>
      <c r="J19" s="7" t="s">
        <v>207</v>
      </c>
      <c r="K19" s="10">
        <v>10</v>
      </c>
      <c r="M19" s="9"/>
      <c r="N19" s="9"/>
      <c r="O19" s="9"/>
      <c r="P19" s="7" t="s">
        <v>47</v>
      </c>
      <c r="Q19" s="10">
        <v>1.4142646330098696</v>
      </c>
      <c r="S19" t="s">
        <v>120</v>
      </c>
      <c r="T19" t="s">
        <v>138</v>
      </c>
      <c r="U19" t="s">
        <v>137</v>
      </c>
      <c r="V19">
        <f t="shared" si="0"/>
        <v>5.2566296568987907</v>
      </c>
      <c r="W19">
        <f t="shared" si="1"/>
        <v>10</v>
      </c>
      <c r="X19">
        <f t="shared" si="2"/>
        <v>1.4142646330098696</v>
      </c>
      <c r="Y19">
        <f t="shared" si="3"/>
        <v>0.44722974545333416</v>
      </c>
    </row>
    <row r="20" spans="1:25">
      <c r="A20" s="9"/>
      <c r="B20" s="9"/>
      <c r="C20" s="6" t="s">
        <v>56</v>
      </c>
      <c r="D20" s="6" t="s">
        <v>21</v>
      </c>
      <c r="E20" s="8">
        <v>1.8141951954605393</v>
      </c>
      <c r="G20" s="9"/>
      <c r="H20" s="9"/>
      <c r="I20" s="6" t="s">
        <v>56</v>
      </c>
      <c r="J20" s="6" t="s">
        <v>202</v>
      </c>
      <c r="K20" s="8">
        <v>10</v>
      </c>
      <c r="M20" s="9"/>
      <c r="N20" s="9"/>
      <c r="O20" s="6" t="s">
        <v>56</v>
      </c>
      <c r="P20" s="6" t="s">
        <v>232</v>
      </c>
      <c r="Q20" s="8">
        <v>2.2100205943376405</v>
      </c>
      <c r="S20" t="s">
        <v>120</v>
      </c>
      <c r="T20" t="s">
        <v>0</v>
      </c>
      <c r="U20" t="s">
        <v>123</v>
      </c>
      <c r="V20">
        <f t="shared" si="0"/>
        <v>1.8141951954605393</v>
      </c>
      <c r="W20">
        <f t="shared" si="1"/>
        <v>10</v>
      </c>
      <c r="X20">
        <f t="shared" si="2"/>
        <v>2.2100205943376405</v>
      </c>
      <c r="Y20">
        <f t="shared" si="3"/>
        <v>0.69886987539859646</v>
      </c>
    </row>
    <row r="21" spans="1:25">
      <c r="A21" s="9"/>
      <c r="B21" s="9"/>
      <c r="C21" s="9"/>
      <c r="D21" s="7" t="s">
        <v>22</v>
      </c>
      <c r="E21" s="10">
        <v>6.8554828882971801</v>
      </c>
      <c r="G21" s="9"/>
      <c r="H21" s="9"/>
      <c r="I21" s="9"/>
      <c r="J21" s="7" t="s">
        <v>203</v>
      </c>
      <c r="K21" s="10">
        <v>10</v>
      </c>
      <c r="M21" s="9"/>
      <c r="N21" s="9"/>
      <c r="O21" s="9"/>
      <c r="P21" s="7" t="s">
        <v>233</v>
      </c>
      <c r="Q21" s="10">
        <v>3.7416934791276213</v>
      </c>
      <c r="S21" t="s">
        <v>120</v>
      </c>
      <c r="T21" t="s">
        <v>0</v>
      </c>
      <c r="U21" t="s">
        <v>125</v>
      </c>
      <c r="V21">
        <f t="shared" si="0"/>
        <v>6.8554828882971801</v>
      </c>
      <c r="W21">
        <f t="shared" si="1"/>
        <v>10</v>
      </c>
      <c r="X21">
        <f t="shared" si="2"/>
        <v>3.7416934791276213</v>
      </c>
      <c r="Y21">
        <f t="shared" si="3"/>
        <v>1.1832273700242977</v>
      </c>
    </row>
    <row r="22" spans="1:25">
      <c r="A22" s="9"/>
      <c r="B22" s="9"/>
      <c r="C22" s="9"/>
      <c r="D22" s="7" t="s">
        <v>23</v>
      </c>
      <c r="E22" s="10">
        <v>8.6696780837577201</v>
      </c>
      <c r="G22" s="9"/>
      <c r="H22" s="9"/>
      <c r="I22" s="9"/>
      <c r="J22" s="7" t="s">
        <v>204</v>
      </c>
      <c r="K22" s="10">
        <v>10</v>
      </c>
      <c r="M22" s="9"/>
      <c r="N22" s="9"/>
      <c r="O22" s="9"/>
      <c r="P22" s="7" t="s">
        <v>234</v>
      </c>
      <c r="Q22" s="10">
        <v>4.1843555388958071</v>
      </c>
      <c r="S22" t="s">
        <v>120</v>
      </c>
      <c r="T22" t="s">
        <v>0</v>
      </c>
      <c r="U22" t="s">
        <v>127</v>
      </c>
      <c r="V22">
        <f t="shared" si="0"/>
        <v>8.6696780837577201</v>
      </c>
      <c r="W22">
        <f t="shared" si="1"/>
        <v>10</v>
      </c>
      <c r="X22">
        <f t="shared" si="2"/>
        <v>4.1843555388958071</v>
      </c>
      <c r="Y22">
        <f t="shared" si="3"/>
        <v>1.323209404285203</v>
      </c>
    </row>
    <row r="23" spans="1:25">
      <c r="A23" s="9"/>
      <c r="B23" s="9"/>
      <c r="C23" s="9"/>
      <c r="D23" s="7" t="s">
        <v>190</v>
      </c>
      <c r="E23" s="10">
        <v>0.77333679998692662</v>
      </c>
      <c r="G23" s="9"/>
      <c r="H23" s="9"/>
      <c r="I23" s="9"/>
      <c r="J23" s="7" t="s">
        <v>57</v>
      </c>
      <c r="K23" s="10">
        <v>10</v>
      </c>
      <c r="M23" s="9"/>
      <c r="N23" s="9"/>
      <c r="O23" s="9"/>
      <c r="P23" s="7" t="s">
        <v>67</v>
      </c>
      <c r="Q23" s="10">
        <v>0.17937985273735246</v>
      </c>
      <c r="S23" t="s">
        <v>120</v>
      </c>
      <c r="T23" t="s">
        <v>0</v>
      </c>
      <c r="U23" t="s">
        <v>129</v>
      </c>
      <c r="V23">
        <f t="shared" si="0"/>
        <v>0.77333679998692662</v>
      </c>
      <c r="W23">
        <f t="shared" si="1"/>
        <v>10</v>
      </c>
      <c r="X23">
        <f t="shared" si="2"/>
        <v>0.17937985273735246</v>
      </c>
      <c r="Y23">
        <f t="shared" si="3"/>
        <v>5.6724890099562338E-2</v>
      </c>
    </row>
    <row r="24" spans="1:25">
      <c r="A24" s="9"/>
      <c r="B24" s="9"/>
      <c r="C24" s="9"/>
      <c r="D24" s="7" t="s">
        <v>195</v>
      </c>
      <c r="E24" s="10">
        <v>1.2159076091543375E-2</v>
      </c>
      <c r="G24" s="9"/>
      <c r="H24" s="9"/>
      <c r="I24" s="9"/>
      <c r="J24" s="7" t="s">
        <v>62</v>
      </c>
      <c r="K24" s="10">
        <v>10</v>
      </c>
      <c r="M24" s="9"/>
      <c r="N24" s="9"/>
      <c r="O24" s="9"/>
      <c r="P24" s="7" t="s">
        <v>184</v>
      </c>
      <c r="Q24" s="10">
        <v>9.4302939121135142E-3</v>
      </c>
      <c r="S24" t="s">
        <v>120</v>
      </c>
      <c r="T24" t="s">
        <v>0</v>
      </c>
      <c r="U24" t="s">
        <v>131</v>
      </c>
      <c r="V24">
        <f t="shared" si="0"/>
        <v>1.2159076091543375E-2</v>
      </c>
      <c r="W24">
        <f t="shared" si="1"/>
        <v>10</v>
      </c>
      <c r="X24">
        <f t="shared" si="2"/>
        <v>9.4302939121135142E-3</v>
      </c>
      <c r="Y24">
        <f t="shared" si="3"/>
        <v>2.9821207767098436E-3</v>
      </c>
    </row>
    <row r="25" spans="1:25">
      <c r="A25" s="9"/>
      <c r="B25" s="9"/>
      <c r="C25" s="9"/>
      <c r="D25" s="7" t="s">
        <v>24</v>
      </c>
      <c r="E25" s="10">
        <v>5.0724999999999998</v>
      </c>
      <c r="G25" s="9"/>
      <c r="H25" s="9"/>
      <c r="I25" s="9"/>
      <c r="J25" s="7" t="s">
        <v>205</v>
      </c>
      <c r="K25" s="10">
        <v>10</v>
      </c>
      <c r="M25" s="9"/>
      <c r="N25" s="9"/>
      <c r="O25" s="9"/>
      <c r="P25" s="7" t="s">
        <v>235</v>
      </c>
      <c r="Q25" s="10">
        <v>0.40238352351953544</v>
      </c>
      <c r="S25" t="s">
        <v>120</v>
      </c>
      <c r="T25" t="s">
        <v>0</v>
      </c>
      <c r="U25" t="s">
        <v>133</v>
      </c>
      <c r="V25">
        <f t="shared" si="0"/>
        <v>5.0724999999999998</v>
      </c>
      <c r="W25">
        <f t="shared" si="1"/>
        <v>10</v>
      </c>
      <c r="X25">
        <f t="shared" si="2"/>
        <v>0.40238352351953544</v>
      </c>
      <c r="Y25">
        <f t="shared" si="3"/>
        <v>0.12724484272456646</v>
      </c>
    </row>
    <row r="26" spans="1:25">
      <c r="A26" s="9"/>
      <c r="B26" s="9"/>
      <c r="C26" s="9"/>
      <c r="D26" s="7" t="s">
        <v>25</v>
      </c>
      <c r="E26" s="10">
        <v>20.44720740643168</v>
      </c>
      <c r="G26" s="9"/>
      <c r="H26" s="9"/>
      <c r="I26" s="9"/>
      <c r="J26" s="7" t="s">
        <v>206</v>
      </c>
      <c r="K26" s="10">
        <v>10</v>
      </c>
      <c r="M26" s="9"/>
      <c r="N26" s="9"/>
      <c r="O26" s="9"/>
      <c r="P26" s="7" t="s">
        <v>236</v>
      </c>
      <c r="Q26" s="10">
        <v>2.4642461674244776</v>
      </c>
      <c r="S26" t="s">
        <v>120</v>
      </c>
      <c r="T26" t="s">
        <v>0</v>
      </c>
      <c r="U26" t="s">
        <v>135</v>
      </c>
      <c r="V26">
        <f t="shared" si="0"/>
        <v>20.44720740643168</v>
      </c>
      <c r="W26">
        <f t="shared" si="1"/>
        <v>10</v>
      </c>
      <c r="X26">
        <f t="shared" si="2"/>
        <v>2.4642461674244776</v>
      </c>
      <c r="Y26">
        <f t="shared" si="3"/>
        <v>0.77926306044019733</v>
      </c>
    </row>
    <row r="27" spans="1:25">
      <c r="A27" s="9"/>
      <c r="B27" s="9"/>
      <c r="C27" s="9"/>
      <c r="D27" s="7" t="s">
        <v>26</v>
      </c>
      <c r="E27" s="10">
        <v>5.8320629840221354</v>
      </c>
      <c r="G27" s="9"/>
      <c r="H27" s="9"/>
      <c r="I27" s="9"/>
      <c r="J27" s="7" t="s">
        <v>207</v>
      </c>
      <c r="K27" s="10">
        <v>10</v>
      </c>
      <c r="M27" s="9"/>
      <c r="N27" s="9"/>
      <c r="O27" s="9"/>
      <c r="P27" s="7" t="s">
        <v>47</v>
      </c>
      <c r="Q27" s="10">
        <v>1.1592104398004333</v>
      </c>
      <c r="S27" t="s">
        <v>120</v>
      </c>
      <c r="T27" t="s">
        <v>0</v>
      </c>
      <c r="U27" t="s">
        <v>137</v>
      </c>
      <c r="V27">
        <f t="shared" si="0"/>
        <v>5.8320629840221354</v>
      </c>
      <c r="W27">
        <f t="shared" si="1"/>
        <v>10</v>
      </c>
      <c r="X27">
        <f t="shared" si="2"/>
        <v>1.1592104398004333</v>
      </c>
      <c r="Y27">
        <f t="shared" si="3"/>
        <v>0.36657452772148719</v>
      </c>
    </row>
    <row r="28" spans="1:25">
      <c r="A28" s="9"/>
      <c r="B28" s="6" t="s">
        <v>27</v>
      </c>
      <c r="C28" s="11"/>
      <c r="D28" s="11"/>
      <c r="E28" s="8">
        <v>1.9055746699142881</v>
      </c>
      <c r="G28" s="9"/>
      <c r="H28" s="6" t="s">
        <v>208</v>
      </c>
      <c r="I28" s="11"/>
      <c r="J28" s="11"/>
      <c r="K28" s="8">
        <v>23</v>
      </c>
      <c r="M28" s="9"/>
      <c r="N28" s="6" t="s">
        <v>48</v>
      </c>
      <c r="O28" s="11"/>
      <c r="P28" s="11"/>
      <c r="Q28" s="8">
        <v>2.3438106788686235</v>
      </c>
      <c r="S28" t="s">
        <v>120</v>
      </c>
      <c r="T28" t="s">
        <v>2</v>
      </c>
      <c r="U28" t="s">
        <v>123</v>
      </c>
      <c r="V28">
        <f t="shared" si="0"/>
        <v>1.9055746699142881</v>
      </c>
      <c r="W28">
        <f t="shared" si="1"/>
        <v>23</v>
      </c>
      <c r="X28">
        <f t="shared" si="2"/>
        <v>2.3438106788686235</v>
      </c>
      <c r="Y28">
        <f t="shared" si="3"/>
        <v>0.48871831036500568</v>
      </c>
    </row>
    <row r="29" spans="1:25">
      <c r="A29" s="9"/>
      <c r="B29" s="6" t="s">
        <v>28</v>
      </c>
      <c r="C29" s="11"/>
      <c r="D29" s="11"/>
      <c r="E29" s="8">
        <v>7.6707446451340227</v>
      </c>
      <c r="G29" s="9"/>
      <c r="H29" s="6" t="s">
        <v>209</v>
      </c>
      <c r="I29" s="11"/>
      <c r="J29" s="11"/>
      <c r="K29" s="8">
        <v>23</v>
      </c>
      <c r="M29" s="9"/>
      <c r="N29" s="6" t="s">
        <v>49</v>
      </c>
      <c r="O29" s="11"/>
      <c r="P29" s="11"/>
      <c r="Q29" s="8">
        <v>5.446929626718485</v>
      </c>
      <c r="S29" t="s">
        <v>120</v>
      </c>
      <c r="T29" t="s">
        <v>2</v>
      </c>
      <c r="U29" t="s">
        <v>125</v>
      </c>
      <c r="V29">
        <f t="shared" si="0"/>
        <v>7.6707446451340227</v>
      </c>
      <c r="W29">
        <f t="shared" si="1"/>
        <v>23</v>
      </c>
      <c r="X29">
        <f t="shared" si="2"/>
        <v>5.446929626718485</v>
      </c>
      <c r="Y29">
        <f t="shared" si="3"/>
        <v>1.1357633395253259</v>
      </c>
    </row>
    <row r="30" spans="1:25">
      <c r="A30" s="9"/>
      <c r="B30" s="6" t="s">
        <v>29</v>
      </c>
      <c r="C30" s="11"/>
      <c r="D30" s="11"/>
      <c r="E30" s="8">
        <v>9.5763193150483126</v>
      </c>
      <c r="G30" s="9"/>
      <c r="H30" s="6" t="s">
        <v>210</v>
      </c>
      <c r="I30" s="11"/>
      <c r="J30" s="11"/>
      <c r="K30" s="8">
        <v>23</v>
      </c>
      <c r="M30" s="9"/>
      <c r="N30" s="6" t="s">
        <v>50</v>
      </c>
      <c r="O30" s="11"/>
      <c r="P30" s="11"/>
      <c r="Q30" s="8">
        <v>4.8203310444266334</v>
      </c>
      <c r="S30" t="s">
        <v>120</v>
      </c>
      <c r="T30" t="s">
        <v>2</v>
      </c>
      <c r="U30" t="s">
        <v>127</v>
      </c>
      <c r="V30">
        <f t="shared" si="0"/>
        <v>9.5763193150483126</v>
      </c>
      <c r="W30">
        <f t="shared" si="1"/>
        <v>23</v>
      </c>
      <c r="X30">
        <f t="shared" si="2"/>
        <v>4.8203310444266334</v>
      </c>
      <c r="Y30">
        <f t="shared" si="3"/>
        <v>1.0051085032897469</v>
      </c>
    </row>
    <row r="31" spans="1:25">
      <c r="A31" s="9"/>
      <c r="B31" s="6" t="s">
        <v>9</v>
      </c>
      <c r="C31" s="11"/>
      <c r="D31" s="11"/>
      <c r="E31" s="8">
        <v>0.73229101561512588</v>
      </c>
      <c r="G31" s="9"/>
      <c r="H31" s="6" t="s">
        <v>13</v>
      </c>
      <c r="I31" s="11"/>
      <c r="J31" s="11"/>
      <c r="K31" s="8">
        <v>23</v>
      </c>
      <c r="M31" s="9"/>
      <c r="N31" s="6" t="s">
        <v>17</v>
      </c>
      <c r="O31" s="11"/>
      <c r="P31" s="11"/>
      <c r="Q31" s="8">
        <v>0.27526149682862039</v>
      </c>
      <c r="S31" t="s">
        <v>120</v>
      </c>
      <c r="T31" t="s">
        <v>2</v>
      </c>
      <c r="U31" t="s">
        <v>129</v>
      </c>
      <c r="V31">
        <f t="shared" si="0"/>
        <v>0.73229101561512588</v>
      </c>
      <c r="W31">
        <f t="shared" si="1"/>
        <v>23</v>
      </c>
      <c r="X31">
        <f t="shared" si="2"/>
        <v>0.27526149682862039</v>
      </c>
      <c r="Y31">
        <f t="shared" si="3"/>
        <v>5.7395989723693128E-2</v>
      </c>
    </row>
    <row r="32" spans="1:25">
      <c r="A32" s="9"/>
      <c r="B32" s="6" t="s">
        <v>10</v>
      </c>
      <c r="C32" s="11"/>
      <c r="D32" s="11"/>
      <c r="E32" s="8">
        <v>1.7736241110553923E-2</v>
      </c>
      <c r="G32" s="9"/>
      <c r="H32" s="6" t="s">
        <v>14</v>
      </c>
      <c r="I32" s="11"/>
      <c r="J32" s="11"/>
      <c r="K32" s="8">
        <v>23</v>
      </c>
      <c r="M32" s="9"/>
      <c r="N32" s="6" t="s">
        <v>18</v>
      </c>
      <c r="O32" s="11"/>
      <c r="P32" s="11"/>
      <c r="Q32" s="8">
        <v>2.0357444928180587E-2</v>
      </c>
      <c r="S32" t="s">
        <v>120</v>
      </c>
      <c r="T32" t="s">
        <v>2</v>
      </c>
      <c r="U32" t="s">
        <v>131</v>
      </c>
      <c r="V32">
        <f t="shared" si="0"/>
        <v>1.7736241110553923E-2</v>
      </c>
      <c r="W32">
        <f t="shared" si="1"/>
        <v>23</v>
      </c>
      <c r="X32">
        <f t="shared" si="2"/>
        <v>2.0357444928180587E-2</v>
      </c>
      <c r="Y32">
        <f t="shared" si="3"/>
        <v>4.2448207008987443E-3</v>
      </c>
    </row>
    <row r="33" spans="1:25">
      <c r="A33" s="9"/>
      <c r="B33" s="6" t="s">
        <v>30</v>
      </c>
      <c r="C33" s="11"/>
      <c r="D33" s="11"/>
      <c r="E33" s="8">
        <v>5.1294999999999993</v>
      </c>
      <c r="G33" s="9"/>
      <c r="H33" s="6" t="s">
        <v>211</v>
      </c>
      <c r="I33" s="11"/>
      <c r="J33" s="11"/>
      <c r="K33" s="8">
        <v>20</v>
      </c>
      <c r="M33" s="9"/>
      <c r="N33" s="6" t="s">
        <v>51</v>
      </c>
      <c r="O33" s="11"/>
      <c r="P33" s="11"/>
      <c r="Q33" s="8">
        <v>0.41573618912402849</v>
      </c>
      <c r="S33" t="s">
        <v>120</v>
      </c>
      <c r="T33" t="s">
        <v>2</v>
      </c>
      <c r="U33" t="s">
        <v>133</v>
      </c>
      <c r="V33">
        <f t="shared" si="0"/>
        <v>5.1294999999999993</v>
      </c>
      <c r="W33">
        <f t="shared" si="1"/>
        <v>20</v>
      </c>
      <c r="X33">
        <f t="shared" si="2"/>
        <v>0.41573618912402849</v>
      </c>
      <c r="Y33">
        <f t="shared" si="3"/>
        <v>9.2961437958803642E-2</v>
      </c>
    </row>
    <row r="34" spans="1:25">
      <c r="A34" s="9"/>
      <c r="B34" s="6" t="s">
        <v>31</v>
      </c>
      <c r="C34" s="11"/>
      <c r="D34" s="11"/>
      <c r="E34" s="8">
        <v>21.895669338443486</v>
      </c>
      <c r="G34" s="9"/>
      <c r="H34" s="6" t="s">
        <v>212</v>
      </c>
      <c r="I34" s="11"/>
      <c r="J34" s="11"/>
      <c r="K34" s="8">
        <v>23</v>
      </c>
      <c r="M34" s="9"/>
      <c r="N34" s="6" t="s">
        <v>91</v>
      </c>
      <c r="O34" s="11"/>
      <c r="P34" s="11"/>
      <c r="Q34" s="8">
        <v>2.9468125925416504</v>
      </c>
      <c r="S34" t="s">
        <v>120</v>
      </c>
      <c r="T34" t="s">
        <v>2</v>
      </c>
      <c r="U34" t="s">
        <v>135</v>
      </c>
      <c r="V34">
        <f t="shared" si="0"/>
        <v>21.895669338443486</v>
      </c>
      <c r="W34">
        <f t="shared" si="1"/>
        <v>23</v>
      </c>
      <c r="X34">
        <f t="shared" si="2"/>
        <v>2.9468125925416504</v>
      </c>
      <c r="Y34">
        <f t="shared" si="3"/>
        <v>0.61445290106983164</v>
      </c>
    </row>
    <row r="35" spans="1:25">
      <c r="A35" s="9"/>
      <c r="B35" s="6" t="s">
        <v>32</v>
      </c>
      <c r="C35" s="11"/>
      <c r="D35" s="11"/>
      <c r="E35" s="8">
        <v>5.5443463204604626</v>
      </c>
      <c r="G35" s="9"/>
      <c r="H35" s="6" t="s">
        <v>213</v>
      </c>
      <c r="I35" s="11"/>
      <c r="J35" s="11"/>
      <c r="K35" s="8">
        <v>20</v>
      </c>
      <c r="M35" s="9"/>
      <c r="N35" s="6" t="s">
        <v>92</v>
      </c>
      <c r="O35" s="11"/>
      <c r="P35" s="11"/>
      <c r="Q35" s="8">
        <v>1.2927090532990491</v>
      </c>
      <c r="S35" t="s">
        <v>120</v>
      </c>
      <c r="T35" t="s">
        <v>2</v>
      </c>
      <c r="U35" t="s">
        <v>137</v>
      </c>
      <c r="V35">
        <f t="shared" si="0"/>
        <v>5.5443463204604626</v>
      </c>
      <c r="W35">
        <f t="shared" si="1"/>
        <v>20</v>
      </c>
      <c r="X35">
        <f t="shared" si="2"/>
        <v>1.2927090532990491</v>
      </c>
      <c r="Y35">
        <f t="shared" si="3"/>
        <v>0.28905853183060726</v>
      </c>
    </row>
    <row r="36" spans="1:25">
      <c r="A36" s="9"/>
      <c r="B36" s="6" t="s">
        <v>152</v>
      </c>
      <c r="C36" s="6" t="s">
        <v>179</v>
      </c>
      <c r="D36" s="6" t="s">
        <v>21</v>
      </c>
      <c r="E36" s="8">
        <v>3.2477979974999998</v>
      </c>
      <c r="G36" s="9"/>
      <c r="H36" s="6" t="s">
        <v>152</v>
      </c>
      <c r="I36" s="6" t="s">
        <v>179</v>
      </c>
      <c r="J36" s="6" t="s">
        <v>202</v>
      </c>
      <c r="K36" s="8">
        <v>5</v>
      </c>
      <c r="M36" s="9"/>
      <c r="N36" s="6" t="s">
        <v>152</v>
      </c>
      <c r="O36" s="6" t="s">
        <v>179</v>
      </c>
      <c r="P36" s="6" t="s">
        <v>232</v>
      </c>
      <c r="Q36" s="8">
        <v>3.8530059722947785</v>
      </c>
      <c r="S36" t="s">
        <v>3</v>
      </c>
      <c r="T36" t="s">
        <v>121</v>
      </c>
      <c r="U36" t="s">
        <v>123</v>
      </c>
      <c r="V36">
        <f t="shared" si="0"/>
        <v>3.2477979974999998</v>
      </c>
      <c r="W36">
        <f t="shared" si="1"/>
        <v>5</v>
      </c>
      <c r="X36">
        <f t="shared" si="2"/>
        <v>3.8530059722947785</v>
      </c>
      <c r="Y36">
        <f t="shared" si="3"/>
        <v>1.7231166543527592</v>
      </c>
    </row>
    <row r="37" spans="1:25">
      <c r="A37" s="9"/>
      <c r="B37" s="9"/>
      <c r="C37" s="9"/>
      <c r="D37" s="7" t="s">
        <v>22</v>
      </c>
      <c r="E37" s="10">
        <v>3.6586266675000005</v>
      </c>
      <c r="G37" s="9"/>
      <c r="H37" s="9"/>
      <c r="I37" s="9"/>
      <c r="J37" s="7" t="s">
        <v>203</v>
      </c>
      <c r="K37" s="10">
        <v>5</v>
      </c>
      <c r="M37" s="9"/>
      <c r="N37" s="9"/>
      <c r="O37" s="9"/>
      <c r="P37" s="7" t="s">
        <v>233</v>
      </c>
      <c r="Q37" s="10">
        <v>4.8169737591303932</v>
      </c>
      <c r="S37" t="s">
        <v>3</v>
      </c>
      <c r="T37" t="s">
        <v>121</v>
      </c>
      <c r="U37" t="s">
        <v>125</v>
      </c>
      <c r="V37">
        <f t="shared" si="0"/>
        <v>3.6586266675000005</v>
      </c>
      <c r="W37">
        <f t="shared" si="1"/>
        <v>5</v>
      </c>
      <c r="X37">
        <f t="shared" si="2"/>
        <v>4.8169737591303932</v>
      </c>
      <c r="Y37">
        <f t="shared" si="3"/>
        <v>2.1542161542496512</v>
      </c>
    </row>
    <row r="38" spans="1:25">
      <c r="A38" s="9"/>
      <c r="B38" s="9"/>
      <c r="C38" s="9"/>
      <c r="D38" s="7" t="s">
        <v>23</v>
      </c>
      <c r="E38" s="10">
        <v>6.9064246650000003</v>
      </c>
      <c r="G38" s="9"/>
      <c r="H38" s="9"/>
      <c r="I38" s="9"/>
      <c r="J38" s="7" t="s">
        <v>204</v>
      </c>
      <c r="K38" s="10">
        <v>5</v>
      </c>
      <c r="M38" s="9"/>
      <c r="N38" s="9"/>
      <c r="O38" s="9"/>
      <c r="P38" s="7" t="s">
        <v>234</v>
      </c>
      <c r="Q38" s="10">
        <v>6.0082265513215107</v>
      </c>
      <c r="S38" t="s">
        <v>3</v>
      </c>
      <c r="T38" t="s">
        <v>121</v>
      </c>
      <c r="U38" t="s">
        <v>127</v>
      </c>
      <c r="V38">
        <f t="shared" si="0"/>
        <v>6.9064246650000003</v>
      </c>
      <c r="W38">
        <f t="shared" si="1"/>
        <v>5</v>
      </c>
      <c r="X38">
        <f t="shared" si="2"/>
        <v>6.0082265513215107</v>
      </c>
      <c r="Y38">
        <f t="shared" si="3"/>
        <v>2.6869605985948053</v>
      </c>
    </row>
    <row r="39" spans="1:25">
      <c r="A39" s="9"/>
      <c r="B39" s="9"/>
      <c r="C39" s="9"/>
      <c r="D39" s="7" t="s">
        <v>190</v>
      </c>
      <c r="E39" s="10">
        <v>0.36335436753377409</v>
      </c>
      <c r="G39" s="9"/>
      <c r="H39" s="9"/>
      <c r="I39" s="9"/>
      <c r="J39" s="7" t="s">
        <v>57</v>
      </c>
      <c r="K39" s="10">
        <v>5</v>
      </c>
      <c r="M39" s="9"/>
      <c r="N39" s="9"/>
      <c r="O39" s="9"/>
      <c r="P39" s="7" t="s">
        <v>67</v>
      </c>
      <c r="Q39" s="10">
        <v>0.31281945227055924</v>
      </c>
      <c r="S39" t="s">
        <v>3</v>
      </c>
      <c r="T39" t="s">
        <v>121</v>
      </c>
      <c r="U39" t="s">
        <v>129</v>
      </c>
      <c r="V39">
        <f t="shared" si="0"/>
        <v>0.36335436753377409</v>
      </c>
      <c r="W39">
        <f t="shared" si="1"/>
        <v>5</v>
      </c>
      <c r="X39">
        <f t="shared" si="2"/>
        <v>0.31281945227055924</v>
      </c>
      <c r="Y39">
        <f t="shared" si="3"/>
        <v>0.13989711199224428</v>
      </c>
    </row>
    <row r="40" spans="1:25">
      <c r="A40" s="9"/>
      <c r="B40" s="9"/>
      <c r="C40" s="9"/>
      <c r="D40" s="7" t="s">
        <v>195</v>
      </c>
      <c r="E40" s="10">
        <v>8.4196870166842082E-3</v>
      </c>
      <c r="G40" s="9"/>
      <c r="H40" s="9"/>
      <c r="I40" s="9"/>
      <c r="J40" s="7" t="s">
        <v>62</v>
      </c>
      <c r="K40" s="10">
        <v>5</v>
      </c>
      <c r="M40" s="9"/>
      <c r="N40" s="9"/>
      <c r="O40" s="9"/>
      <c r="P40" s="7" t="s">
        <v>184</v>
      </c>
      <c r="Q40" s="10">
        <v>1.5202388165355199E-2</v>
      </c>
      <c r="S40" t="s">
        <v>3</v>
      </c>
      <c r="T40" t="s">
        <v>121</v>
      </c>
      <c r="U40" t="s">
        <v>131</v>
      </c>
      <c r="V40">
        <f t="shared" si="0"/>
        <v>8.4196870166842082E-3</v>
      </c>
      <c r="W40">
        <f t="shared" si="1"/>
        <v>5</v>
      </c>
      <c r="X40">
        <f t="shared" si="2"/>
        <v>1.5202388165355199E-2</v>
      </c>
      <c r="Y40">
        <f t="shared" si="3"/>
        <v>6.798714671614507E-3</v>
      </c>
    </row>
    <row r="41" spans="1:25">
      <c r="A41" s="9"/>
      <c r="B41" s="9"/>
      <c r="C41" s="9"/>
      <c r="D41" s="7" t="s">
        <v>24</v>
      </c>
      <c r="E41" s="10"/>
      <c r="G41" s="9"/>
      <c r="H41" s="9"/>
      <c r="I41" s="9"/>
      <c r="J41" s="7" t="s">
        <v>205</v>
      </c>
      <c r="K41" s="10"/>
      <c r="M41" s="9"/>
      <c r="N41" s="9"/>
      <c r="O41" s="9"/>
      <c r="P41" s="7" t="s">
        <v>235</v>
      </c>
      <c r="Q41" s="10"/>
      <c r="S41" t="s">
        <v>3</v>
      </c>
      <c r="T41" t="s">
        <v>121</v>
      </c>
      <c r="U41" t="s">
        <v>133</v>
      </c>
    </row>
    <row r="42" spans="1:25">
      <c r="A42" s="9"/>
      <c r="B42" s="9"/>
      <c r="C42" s="9"/>
      <c r="D42" s="7" t="s">
        <v>25</v>
      </c>
      <c r="E42" s="10">
        <v>26.325856401689116</v>
      </c>
      <c r="G42" s="9"/>
      <c r="H42" s="9"/>
      <c r="I42" s="9"/>
      <c r="J42" s="7" t="s">
        <v>206</v>
      </c>
      <c r="K42" s="10">
        <v>5</v>
      </c>
      <c r="M42" s="9"/>
      <c r="N42" s="9"/>
      <c r="O42" s="9"/>
      <c r="P42" s="7" t="s">
        <v>236</v>
      </c>
      <c r="Q42" s="10">
        <v>2.2121273838215441</v>
      </c>
      <c r="S42" t="s">
        <v>3</v>
      </c>
      <c r="T42" t="s">
        <v>121</v>
      </c>
      <c r="U42" t="s">
        <v>135</v>
      </c>
      <c r="V42">
        <f t="shared" si="0"/>
        <v>26.325856401689116</v>
      </c>
      <c r="W42">
        <f t="shared" si="1"/>
        <v>5</v>
      </c>
      <c r="X42">
        <f t="shared" si="2"/>
        <v>2.2121273838215441</v>
      </c>
      <c r="Y42">
        <f t="shared" si="3"/>
        <v>0.98929344102274819</v>
      </c>
    </row>
    <row r="43" spans="1:25">
      <c r="A43" s="9"/>
      <c r="B43" s="9"/>
      <c r="C43" s="9"/>
      <c r="D43" s="7" t="s">
        <v>26</v>
      </c>
      <c r="E43" s="10"/>
      <c r="G43" s="9"/>
      <c r="H43" s="9"/>
      <c r="I43" s="9"/>
      <c r="J43" s="7" t="s">
        <v>207</v>
      </c>
      <c r="K43" s="10"/>
      <c r="M43" s="9"/>
      <c r="N43" s="9"/>
      <c r="O43" s="9"/>
      <c r="P43" s="7" t="s">
        <v>47</v>
      </c>
      <c r="Q43" s="10"/>
      <c r="S43" t="s">
        <v>3</v>
      </c>
      <c r="T43" t="s">
        <v>121</v>
      </c>
      <c r="U43" t="s">
        <v>137</v>
      </c>
    </row>
    <row r="44" spans="1:25">
      <c r="A44" s="9"/>
      <c r="B44" s="9"/>
      <c r="C44" s="6" t="s">
        <v>55</v>
      </c>
      <c r="D44" s="6" t="s">
        <v>21</v>
      </c>
      <c r="E44" s="8">
        <v>1.8219237745164911</v>
      </c>
      <c r="G44" s="9"/>
      <c r="H44" s="9"/>
      <c r="I44" s="6" t="s">
        <v>55</v>
      </c>
      <c r="J44" s="6" t="s">
        <v>202</v>
      </c>
      <c r="K44" s="8">
        <v>10</v>
      </c>
      <c r="M44" s="9"/>
      <c r="N44" s="9"/>
      <c r="O44" s="6" t="s">
        <v>55</v>
      </c>
      <c r="P44" s="6" t="s">
        <v>232</v>
      </c>
      <c r="Q44" s="8">
        <v>1.4818658196766481</v>
      </c>
      <c r="S44" t="s">
        <v>3</v>
      </c>
      <c r="T44" t="s">
        <v>138</v>
      </c>
      <c r="U44" t="s">
        <v>123</v>
      </c>
      <c r="V44">
        <f t="shared" si="0"/>
        <v>1.8219237745164911</v>
      </c>
      <c r="W44">
        <f t="shared" si="1"/>
        <v>10</v>
      </c>
      <c r="X44">
        <f t="shared" si="2"/>
        <v>1.4818658196766481</v>
      </c>
      <c r="Y44">
        <f t="shared" si="3"/>
        <v>0.4686071176930568</v>
      </c>
    </row>
    <row r="45" spans="1:25">
      <c r="A45" s="9"/>
      <c r="B45" s="9"/>
      <c r="C45" s="9"/>
      <c r="D45" s="7" t="s">
        <v>22</v>
      </c>
      <c r="E45" s="10">
        <v>2.6627081155973569</v>
      </c>
      <c r="G45" s="9"/>
      <c r="H45" s="9"/>
      <c r="I45" s="9"/>
      <c r="J45" s="7" t="s">
        <v>203</v>
      </c>
      <c r="K45" s="10">
        <v>10</v>
      </c>
      <c r="M45" s="9"/>
      <c r="N45" s="9"/>
      <c r="O45" s="9"/>
      <c r="P45" s="7" t="s">
        <v>233</v>
      </c>
      <c r="Q45" s="10">
        <v>3.1588339222229425</v>
      </c>
      <c r="S45" t="s">
        <v>3</v>
      </c>
      <c r="T45" t="s">
        <v>138</v>
      </c>
      <c r="U45" t="s">
        <v>125</v>
      </c>
      <c r="V45">
        <f t="shared" si="0"/>
        <v>2.6627081155973569</v>
      </c>
      <c r="W45">
        <f t="shared" si="1"/>
        <v>10</v>
      </c>
      <c r="X45">
        <f t="shared" si="2"/>
        <v>3.1588339222229425</v>
      </c>
      <c r="Y45">
        <f t="shared" si="3"/>
        <v>0.99891099444276699</v>
      </c>
    </row>
    <row r="46" spans="1:25">
      <c r="A46" s="9"/>
      <c r="B46" s="9"/>
      <c r="C46" s="9"/>
      <c r="D46" s="7" t="s">
        <v>23</v>
      </c>
      <c r="E46" s="10">
        <v>4.4846318901138478</v>
      </c>
      <c r="G46" s="9"/>
      <c r="H46" s="9"/>
      <c r="I46" s="9"/>
      <c r="J46" s="7" t="s">
        <v>204</v>
      </c>
      <c r="K46" s="10">
        <v>10</v>
      </c>
      <c r="M46" s="9"/>
      <c r="N46" s="9"/>
      <c r="O46" s="9"/>
      <c r="P46" s="7" t="s">
        <v>234</v>
      </c>
      <c r="Q46" s="10">
        <v>3.538325248853182</v>
      </c>
      <c r="S46" t="s">
        <v>3</v>
      </c>
      <c r="T46" t="s">
        <v>138</v>
      </c>
      <c r="U46" t="s">
        <v>127</v>
      </c>
      <c r="V46">
        <f t="shared" si="0"/>
        <v>4.4846318901138478</v>
      </c>
      <c r="W46">
        <f t="shared" si="1"/>
        <v>10</v>
      </c>
      <c r="X46">
        <f t="shared" si="2"/>
        <v>3.538325248853182</v>
      </c>
      <c r="Y46">
        <f t="shared" si="3"/>
        <v>1.1189166888858137</v>
      </c>
    </row>
    <row r="47" spans="1:25">
      <c r="A47" s="9"/>
      <c r="B47" s="9"/>
      <c r="C47" s="9"/>
      <c r="D47" s="7" t="s">
        <v>190</v>
      </c>
      <c r="E47" s="10">
        <v>0.41443358950871545</v>
      </c>
      <c r="G47" s="9"/>
      <c r="H47" s="9"/>
      <c r="I47" s="9"/>
      <c r="J47" s="7" t="s">
        <v>57</v>
      </c>
      <c r="K47" s="10">
        <v>10</v>
      </c>
      <c r="M47" s="9"/>
      <c r="N47" s="9"/>
      <c r="O47" s="9"/>
      <c r="P47" s="7" t="s">
        <v>67</v>
      </c>
      <c r="Q47" s="10">
        <v>0.33130646084442228</v>
      </c>
      <c r="S47" t="s">
        <v>3</v>
      </c>
      <c r="T47" t="s">
        <v>138</v>
      </c>
      <c r="U47" t="s">
        <v>129</v>
      </c>
      <c r="V47">
        <f t="shared" si="0"/>
        <v>0.41443358950871545</v>
      </c>
      <c r="W47">
        <f t="shared" si="1"/>
        <v>10</v>
      </c>
      <c r="X47">
        <f t="shared" si="2"/>
        <v>0.33130646084442228</v>
      </c>
      <c r="Y47">
        <f t="shared" si="3"/>
        <v>0.10476830197977664</v>
      </c>
    </row>
    <row r="48" spans="1:25">
      <c r="A48" s="9"/>
      <c r="B48" s="9"/>
      <c r="C48" s="9"/>
      <c r="D48" s="7" t="s">
        <v>195</v>
      </c>
      <c r="E48" s="10">
        <v>1.0960661463393724E-2</v>
      </c>
      <c r="G48" s="9"/>
      <c r="H48" s="9"/>
      <c r="I48" s="9"/>
      <c r="J48" s="7" t="s">
        <v>62</v>
      </c>
      <c r="K48" s="10">
        <v>10</v>
      </c>
      <c r="M48" s="9"/>
      <c r="N48" s="9"/>
      <c r="O48" s="9"/>
      <c r="P48" s="7" t="s">
        <v>184</v>
      </c>
      <c r="Q48" s="10">
        <v>1.6549320666063214E-2</v>
      </c>
      <c r="S48" t="s">
        <v>3</v>
      </c>
      <c r="T48" t="s">
        <v>138</v>
      </c>
      <c r="U48" t="s">
        <v>131</v>
      </c>
      <c r="V48">
        <f t="shared" si="0"/>
        <v>1.0960661463393724E-2</v>
      </c>
      <c r="W48">
        <f t="shared" si="1"/>
        <v>10</v>
      </c>
      <c r="X48">
        <f t="shared" si="2"/>
        <v>1.6549320666063214E-2</v>
      </c>
      <c r="Y48">
        <f t="shared" si="3"/>
        <v>5.2333547033254586E-3</v>
      </c>
    </row>
    <row r="49" spans="1:25">
      <c r="A49" s="9"/>
      <c r="B49" s="9"/>
      <c r="C49" s="9"/>
      <c r="D49" s="7" t="s">
        <v>24</v>
      </c>
      <c r="E49" s="10">
        <v>4.9719999999999995</v>
      </c>
      <c r="G49" s="9"/>
      <c r="H49" s="9"/>
      <c r="I49" s="9"/>
      <c r="J49" s="7" t="s">
        <v>205</v>
      </c>
      <c r="K49" s="10">
        <v>10</v>
      </c>
      <c r="M49" s="9"/>
      <c r="N49" s="9"/>
      <c r="O49" s="9"/>
      <c r="P49" s="7" t="s">
        <v>235</v>
      </c>
      <c r="Q49" s="10">
        <v>0.68827562308521151</v>
      </c>
      <c r="S49" t="s">
        <v>3</v>
      </c>
      <c r="T49" t="s">
        <v>138</v>
      </c>
      <c r="U49" t="s">
        <v>133</v>
      </c>
      <c r="V49">
        <f t="shared" si="0"/>
        <v>4.9719999999999995</v>
      </c>
      <c r="W49">
        <f t="shared" si="1"/>
        <v>10</v>
      </c>
      <c r="X49">
        <f t="shared" si="2"/>
        <v>0.68827562308521151</v>
      </c>
      <c r="Y49">
        <f t="shared" si="3"/>
        <v>0.21765186269208359</v>
      </c>
    </row>
    <row r="50" spans="1:25">
      <c r="A50" s="9"/>
      <c r="B50" s="9"/>
      <c r="C50" s="9"/>
      <c r="D50" s="7" t="s">
        <v>25</v>
      </c>
      <c r="E50" s="10">
        <v>20.661151862562672</v>
      </c>
      <c r="G50" s="9"/>
      <c r="H50" s="9"/>
      <c r="I50" s="9"/>
      <c r="J50" s="7" t="s">
        <v>206</v>
      </c>
      <c r="K50" s="10">
        <v>10</v>
      </c>
      <c r="M50" s="9"/>
      <c r="N50" s="9"/>
      <c r="O50" s="9"/>
      <c r="P50" s="7" t="s">
        <v>236</v>
      </c>
      <c r="Q50" s="10">
        <v>2.2035210989718172</v>
      </c>
      <c r="S50" t="s">
        <v>3</v>
      </c>
      <c r="T50" t="s">
        <v>138</v>
      </c>
      <c r="U50" t="s">
        <v>135</v>
      </c>
      <c r="V50">
        <f t="shared" si="0"/>
        <v>20.661151862562672</v>
      </c>
      <c r="W50">
        <f t="shared" si="1"/>
        <v>10</v>
      </c>
      <c r="X50">
        <f t="shared" si="2"/>
        <v>2.2035210989718172</v>
      </c>
      <c r="Y50">
        <f t="shared" si="3"/>
        <v>0.69681455449882534</v>
      </c>
    </row>
    <row r="51" spans="1:25">
      <c r="A51" s="9"/>
      <c r="B51" s="9"/>
      <c r="C51" s="9"/>
      <c r="D51" s="7" t="s">
        <v>26</v>
      </c>
      <c r="E51" s="10">
        <v>5.6953000988299225</v>
      </c>
      <c r="G51" s="9"/>
      <c r="H51" s="9"/>
      <c r="I51" s="9"/>
      <c r="J51" s="7" t="s">
        <v>207</v>
      </c>
      <c r="K51" s="10">
        <v>10</v>
      </c>
      <c r="M51" s="9"/>
      <c r="N51" s="9"/>
      <c r="O51" s="9"/>
      <c r="P51" s="7" t="s">
        <v>47</v>
      </c>
      <c r="Q51" s="10">
        <v>0.92458444594057221</v>
      </c>
      <c r="S51" t="s">
        <v>3</v>
      </c>
      <c r="T51" t="s">
        <v>138</v>
      </c>
      <c r="U51" t="s">
        <v>137</v>
      </c>
      <c r="V51">
        <f t="shared" si="0"/>
        <v>5.6953000988299225</v>
      </c>
      <c r="W51">
        <f t="shared" si="1"/>
        <v>10</v>
      </c>
      <c r="X51">
        <f t="shared" si="2"/>
        <v>0.92458444594057221</v>
      </c>
      <c r="Y51">
        <f t="shared" si="3"/>
        <v>0.29237927383370299</v>
      </c>
    </row>
    <row r="52" spans="1:25">
      <c r="A52" s="9"/>
      <c r="B52" s="9"/>
      <c r="C52" s="6" t="s">
        <v>56</v>
      </c>
      <c r="D52" s="6" t="s">
        <v>21</v>
      </c>
      <c r="E52" s="8">
        <v>1.6959508892214921</v>
      </c>
      <c r="G52" s="9"/>
      <c r="H52" s="9"/>
      <c r="I52" s="6" t="s">
        <v>56</v>
      </c>
      <c r="J52" s="6" t="s">
        <v>202</v>
      </c>
      <c r="K52" s="8">
        <v>10</v>
      </c>
      <c r="M52" s="9"/>
      <c r="N52" s="9"/>
      <c r="O52" s="6" t="s">
        <v>56</v>
      </c>
      <c r="P52" s="6" t="s">
        <v>232</v>
      </c>
      <c r="Q52" s="8">
        <v>2.1630924670422167</v>
      </c>
      <c r="S52" t="s">
        <v>3</v>
      </c>
      <c r="T52" t="s">
        <v>0</v>
      </c>
      <c r="U52" t="s">
        <v>123</v>
      </c>
      <c r="V52">
        <f t="shared" si="0"/>
        <v>1.6959508892214921</v>
      </c>
      <c r="W52">
        <f t="shared" si="1"/>
        <v>10</v>
      </c>
      <c r="X52">
        <f t="shared" si="2"/>
        <v>2.1630924670422167</v>
      </c>
      <c r="Y52">
        <f t="shared" si="3"/>
        <v>0.6840298985406108</v>
      </c>
    </row>
    <row r="53" spans="1:25">
      <c r="A53" s="9"/>
      <c r="B53" s="9"/>
      <c r="C53" s="9"/>
      <c r="D53" s="7" t="s">
        <v>22</v>
      </c>
      <c r="E53" s="10">
        <v>2.2990167489475883</v>
      </c>
      <c r="G53" s="9"/>
      <c r="H53" s="9"/>
      <c r="I53" s="9"/>
      <c r="J53" s="7" t="s">
        <v>203</v>
      </c>
      <c r="K53" s="10">
        <v>10</v>
      </c>
      <c r="M53" s="9"/>
      <c r="N53" s="9"/>
      <c r="O53" s="9"/>
      <c r="P53" s="7" t="s">
        <v>233</v>
      </c>
      <c r="Q53" s="10">
        <v>2.7924565265307861</v>
      </c>
      <c r="S53" t="s">
        <v>3</v>
      </c>
      <c r="T53" t="s">
        <v>0</v>
      </c>
      <c r="U53" t="s">
        <v>125</v>
      </c>
      <c r="V53">
        <f t="shared" si="0"/>
        <v>2.2990167489475883</v>
      </c>
      <c r="W53">
        <f t="shared" si="1"/>
        <v>10</v>
      </c>
      <c r="X53">
        <f t="shared" si="2"/>
        <v>2.7924565265307861</v>
      </c>
      <c r="Y53">
        <f t="shared" si="3"/>
        <v>0.88305228908396938</v>
      </c>
    </row>
    <row r="54" spans="1:25">
      <c r="A54" s="9"/>
      <c r="B54" s="9"/>
      <c r="C54" s="9"/>
      <c r="D54" s="7" t="s">
        <v>23</v>
      </c>
      <c r="E54" s="10">
        <v>3.9949676381690806</v>
      </c>
      <c r="G54" s="9"/>
      <c r="H54" s="9"/>
      <c r="I54" s="9"/>
      <c r="J54" s="7" t="s">
        <v>204</v>
      </c>
      <c r="K54" s="10">
        <v>10</v>
      </c>
      <c r="M54" s="9"/>
      <c r="N54" s="9"/>
      <c r="O54" s="9"/>
      <c r="P54" s="7" t="s">
        <v>234</v>
      </c>
      <c r="Q54" s="10">
        <v>2.9896916582697139</v>
      </c>
      <c r="S54" t="s">
        <v>3</v>
      </c>
      <c r="T54" t="s">
        <v>0</v>
      </c>
      <c r="U54" t="s">
        <v>127</v>
      </c>
      <c r="V54">
        <f t="shared" si="0"/>
        <v>3.9949676381690806</v>
      </c>
      <c r="W54">
        <f t="shared" si="1"/>
        <v>10</v>
      </c>
      <c r="X54">
        <f t="shared" si="2"/>
        <v>2.9896916582697139</v>
      </c>
      <c r="Y54">
        <f t="shared" si="3"/>
        <v>0.94542351417380721</v>
      </c>
    </row>
    <row r="55" spans="1:25">
      <c r="A55" s="9"/>
      <c r="B55" s="9"/>
      <c r="C55" s="9"/>
      <c r="D55" s="7" t="s">
        <v>190</v>
      </c>
      <c r="E55" s="10">
        <v>0.46916244591290546</v>
      </c>
      <c r="G55" s="9"/>
      <c r="H55" s="9"/>
      <c r="I55" s="9"/>
      <c r="J55" s="7" t="s">
        <v>57</v>
      </c>
      <c r="K55" s="10">
        <v>10</v>
      </c>
      <c r="M55" s="9"/>
      <c r="N55" s="9"/>
      <c r="O55" s="9"/>
      <c r="P55" s="7" t="s">
        <v>67</v>
      </c>
      <c r="Q55" s="10">
        <v>0.31415546306769965</v>
      </c>
      <c r="S55" t="s">
        <v>3</v>
      </c>
      <c r="T55" t="s">
        <v>0</v>
      </c>
      <c r="U55" t="s">
        <v>129</v>
      </c>
      <c r="V55">
        <f t="shared" si="0"/>
        <v>0.46916244591290546</v>
      </c>
      <c r="W55">
        <f t="shared" si="1"/>
        <v>10</v>
      </c>
      <c r="X55">
        <f t="shared" si="2"/>
        <v>0.31415546306769965</v>
      </c>
      <c r="Y55">
        <f t="shared" si="3"/>
        <v>9.9344680267883886E-2</v>
      </c>
    </row>
    <row r="56" spans="1:25">
      <c r="A56" s="9"/>
      <c r="B56" s="9"/>
      <c r="C56" s="9"/>
      <c r="D56" s="7" t="s">
        <v>195</v>
      </c>
      <c r="E56" s="10">
        <v>3.1672672118817488E-3</v>
      </c>
      <c r="G56" s="9"/>
      <c r="H56" s="9"/>
      <c r="I56" s="9"/>
      <c r="J56" s="7" t="s">
        <v>62</v>
      </c>
      <c r="K56" s="10">
        <v>10</v>
      </c>
      <c r="M56" s="9"/>
      <c r="N56" s="9"/>
      <c r="O56" s="9"/>
      <c r="P56" s="7" t="s">
        <v>184</v>
      </c>
      <c r="Q56" s="10">
        <v>6.0092470111000208E-3</v>
      </c>
      <c r="S56" t="s">
        <v>3</v>
      </c>
      <c r="T56" t="s">
        <v>0</v>
      </c>
      <c r="U56" t="s">
        <v>131</v>
      </c>
      <c r="V56">
        <f t="shared" si="0"/>
        <v>3.1672672118817488E-3</v>
      </c>
      <c r="W56">
        <f t="shared" si="1"/>
        <v>10</v>
      </c>
      <c r="X56">
        <f t="shared" si="2"/>
        <v>6.0092470111000208E-3</v>
      </c>
      <c r="Y56">
        <f t="shared" si="3"/>
        <v>1.9002907577635199E-3</v>
      </c>
    </row>
    <row r="57" spans="1:25">
      <c r="A57" s="9"/>
      <c r="B57" s="9"/>
      <c r="C57" s="9"/>
      <c r="D57" s="7" t="s">
        <v>24</v>
      </c>
      <c r="E57" s="10">
        <v>4.9260000000000002</v>
      </c>
      <c r="G57" s="9"/>
      <c r="H57" s="9"/>
      <c r="I57" s="9"/>
      <c r="J57" s="7" t="s">
        <v>205</v>
      </c>
      <c r="K57" s="10">
        <v>10</v>
      </c>
      <c r="M57" s="9"/>
      <c r="N57" s="9"/>
      <c r="O57" s="9"/>
      <c r="P57" s="7" t="s">
        <v>235</v>
      </c>
      <c r="Q57" s="10">
        <v>0.69339663172594279</v>
      </c>
      <c r="S57" t="s">
        <v>3</v>
      </c>
      <c r="T57" t="s">
        <v>0</v>
      </c>
      <c r="U57" t="s">
        <v>133</v>
      </c>
      <c r="V57">
        <f t="shared" si="0"/>
        <v>4.9260000000000002</v>
      </c>
      <c r="W57">
        <f t="shared" si="1"/>
        <v>10</v>
      </c>
      <c r="X57">
        <f t="shared" si="2"/>
        <v>0.69339663172594279</v>
      </c>
      <c r="Y57">
        <f t="shared" si="3"/>
        <v>0.21927126781429496</v>
      </c>
    </row>
    <row r="58" spans="1:25">
      <c r="A58" s="9"/>
      <c r="B58" s="9"/>
      <c r="C58" s="9"/>
      <c r="D58" s="7" t="s">
        <v>25</v>
      </c>
      <c r="E58" s="10">
        <v>15.602529672740403</v>
      </c>
      <c r="G58" s="9"/>
      <c r="H58" s="9"/>
      <c r="I58" s="9"/>
      <c r="J58" s="7" t="s">
        <v>206</v>
      </c>
      <c r="K58" s="10">
        <v>10</v>
      </c>
      <c r="M58" s="9"/>
      <c r="N58" s="9"/>
      <c r="O58" s="9"/>
      <c r="P58" s="7" t="s">
        <v>236</v>
      </c>
      <c r="Q58" s="10">
        <v>3.7175259674183563</v>
      </c>
      <c r="S58" t="s">
        <v>3</v>
      </c>
      <c r="T58" t="s">
        <v>0</v>
      </c>
      <c r="U58" t="s">
        <v>135</v>
      </c>
      <c r="V58">
        <f t="shared" si="0"/>
        <v>15.602529672740403</v>
      </c>
      <c r="W58">
        <f t="shared" si="1"/>
        <v>10</v>
      </c>
      <c r="X58">
        <f t="shared" si="2"/>
        <v>3.7175259674183563</v>
      </c>
      <c r="Y58">
        <f t="shared" si="3"/>
        <v>1.175584931786291</v>
      </c>
    </row>
    <row r="59" spans="1:25">
      <c r="A59" s="9"/>
      <c r="B59" s="9"/>
      <c r="C59" s="9"/>
      <c r="D59" s="7" t="s">
        <v>26</v>
      </c>
      <c r="E59" s="10">
        <v>5.9040013814198939</v>
      </c>
      <c r="G59" s="9"/>
      <c r="H59" s="9"/>
      <c r="I59" s="9"/>
      <c r="J59" s="7" t="s">
        <v>207</v>
      </c>
      <c r="K59" s="10">
        <v>10</v>
      </c>
      <c r="M59" s="9"/>
      <c r="N59" s="9"/>
      <c r="O59" s="9"/>
      <c r="P59" s="7" t="s">
        <v>47</v>
      </c>
      <c r="Q59" s="10">
        <v>0.75255238128293589</v>
      </c>
      <c r="S59" t="s">
        <v>3</v>
      </c>
      <c r="T59" t="s">
        <v>0</v>
      </c>
      <c r="U59" t="s">
        <v>137</v>
      </c>
      <c r="V59">
        <f t="shared" si="0"/>
        <v>5.9040013814198939</v>
      </c>
      <c r="W59">
        <f t="shared" si="1"/>
        <v>10</v>
      </c>
      <c r="X59">
        <f t="shared" si="2"/>
        <v>0.75255238128293589</v>
      </c>
      <c r="Y59">
        <f t="shared" si="3"/>
        <v>0.23797795834375443</v>
      </c>
    </row>
    <row r="60" spans="1:25">
      <c r="A60" s="9"/>
      <c r="B60" s="6" t="s">
        <v>33</v>
      </c>
      <c r="C60" s="11"/>
      <c r="D60" s="11"/>
      <c r="E60" s="8">
        <v>2.0567094649951927</v>
      </c>
      <c r="G60" s="9"/>
      <c r="H60" s="6" t="s">
        <v>214</v>
      </c>
      <c r="I60" s="11"/>
      <c r="J60" s="11"/>
      <c r="K60" s="8">
        <v>25</v>
      </c>
      <c r="M60" s="9"/>
      <c r="N60" s="6" t="s">
        <v>93</v>
      </c>
      <c r="O60" s="11"/>
      <c r="P60" s="11"/>
      <c r="Q60" s="8">
        <v>2.3291884156330798</v>
      </c>
      <c r="S60" t="s">
        <v>3</v>
      </c>
      <c r="T60" t="s">
        <v>2</v>
      </c>
      <c r="U60" t="s">
        <v>123</v>
      </c>
      <c r="V60">
        <f t="shared" si="0"/>
        <v>2.0567094649951927</v>
      </c>
      <c r="W60">
        <f t="shared" si="1"/>
        <v>25</v>
      </c>
      <c r="X60">
        <f t="shared" si="2"/>
        <v>2.3291884156330798</v>
      </c>
      <c r="Y60">
        <f t="shared" si="3"/>
        <v>0.46583768312661594</v>
      </c>
    </row>
    <row r="61" spans="1:25">
      <c r="A61" s="9"/>
      <c r="B61" s="6" t="s">
        <v>34</v>
      </c>
      <c r="C61" s="11"/>
      <c r="D61" s="11"/>
      <c r="E61" s="8">
        <v>2.716415279317979</v>
      </c>
      <c r="G61" s="9"/>
      <c r="H61" s="6" t="s">
        <v>215</v>
      </c>
      <c r="I61" s="11"/>
      <c r="J61" s="11"/>
      <c r="K61" s="8">
        <v>25</v>
      </c>
      <c r="M61" s="9"/>
      <c r="N61" s="6" t="s">
        <v>94</v>
      </c>
      <c r="O61" s="11"/>
      <c r="P61" s="11"/>
      <c r="Q61" s="8">
        <v>3.2851130308900212</v>
      </c>
      <c r="S61" t="s">
        <v>3</v>
      </c>
      <c r="T61" t="s">
        <v>2</v>
      </c>
      <c r="U61" t="s">
        <v>125</v>
      </c>
      <c r="V61">
        <f t="shared" si="0"/>
        <v>2.716415279317979</v>
      </c>
      <c r="W61">
        <f t="shared" si="1"/>
        <v>25</v>
      </c>
      <c r="X61">
        <f t="shared" si="2"/>
        <v>3.2851130308900212</v>
      </c>
      <c r="Y61">
        <f t="shared" si="3"/>
        <v>0.65702260617800423</v>
      </c>
    </row>
    <row r="62" spans="1:25">
      <c r="A62" s="9"/>
      <c r="B62" s="6" t="s">
        <v>35</v>
      </c>
      <c r="C62" s="11"/>
      <c r="D62" s="11"/>
      <c r="E62" s="8">
        <v>4.7731247443131712</v>
      </c>
      <c r="G62" s="9"/>
      <c r="H62" s="6" t="s">
        <v>216</v>
      </c>
      <c r="I62" s="11"/>
      <c r="J62" s="11"/>
      <c r="K62" s="8">
        <v>25</v>
      </c>
      <c r="M62" s="9"/>
      <c r="N62" s="6" t="s">
        <v>95</v>
      </c>
      <c r="O62" s="11"/>
      <c r="P62" s="11"/>
      <c r="Q62" s="8">
        <v>3.9113061012142118</v>
      </c>
      <c r="S62" t="s">
        <v>3</v>
      </c>
      <c r="T62" t="s">
        <v>2</v>
      </c>
      <c r="U62" t="s">
        <v>127</v>
      </c>
      <c r="V62">
        <f t="shared" si="0"/>
        <v>4.7731247443131712</v>
      </c>
      <c r="W62">
        <f t="shared" si="1"/>
        <v>25</v>
      </c>
      <c r="X62">
        <f t="shared" si="2"/>
        <v>3.9113061012142118</v>
      </c>
      <c r="Y62">
        <f t="shared" si="3"/>
        <v>0.78226122024284239</v>
      </c>
    </row>
    <row r="63" spans="1:25">
      <c r="A63" s="9"/>
      <c r="B63" s="6" t="s">
        <v>11</v>
      </c>
      <c r="C63" s="11"/>
      <c r="D63" s="11"/>
      <c r="E63" s="8">
        <v>0.42610928767540313</v>
      </c>
      <c r="G63" s="9"/>
      <c r="H63" s="6" t="s">
        <v>15</v>
      </c>
      <c r="I63" s="11"/>
      <c r="J63" s="11"/>
      <c r="K63" s="8">
        <v>25</v>
      </c>
      <c r="M63" s="9"/>
      <c r="N63" s="6" t="s">
        <v>19</v>
      </c>
      <c r="O63" s="11"/>
      <c r="P63" s="11"/>
      <c r="Q63" s="8">
        <v>0.31004922567884213</v>
      </c>
      <c r="S63" t="s">
        <v>3</v>
      </c>
      <c r="T63" t="s">
        <v>2</v>
      </c>
      <c r="U63" t="s">
        <v>129</v>
      </c>
      <c r="V63">
        <f t="shared" si="0"/>
        <v>0.42610928767540313</v>
      </c>
      <c r="W63">
        <f t="shared" si="1"/>
        <v>25</v>
      </c>
      <c r="X63">
        <f t="shared" si="2"/>
        <v>0.31004922567884213</v>
      </c>
      <c r="Y63">
        <f t="shared" si="3"/>
        <v>6.2009845135768425E-2</v>
      </c>
    </row>
    <row r="64" spans="1:25">
      <c r="A64" s="9"/>
      <c r="B64" s="6" t="s">
        <v>12</v>
      </c>
      <c r="C64" s="11"/>
      <c r="D64" s="11"/>
      <c r="E64" s="8">
        <v>7.3351088734470316E-3</v>
      </c>
      <c r="G64" s="9"/>
      <c r="H64" s="6" t="s">
        <v>16</v>
      </c>
      <c r="I64" s="11"/>
      <c r="J64" s="11"/>
      <c r="K64" s="8">
        <v>25</v>
      </c>
      <c r="M64" s="9"/>
      <c r="N64" s="6" t="s">
        <v>20</v>
      </c>
      <c r="O64" s="11"/>
      <c r="P64" s="11"/>
      <c r="Q64" s="8">
        <v>1.2950879807284273E-2</v>
      </c>
      <c r="S64" t="s">
        <v>3</v>
      </c>
      <c r="T64" t="s">
        <v>2</v>
      </c>
      <c r="U64" t="s">
        <v>131</v>
      </c>
      <c r="V64">
        <f t="shared" si="0"/>
        <v>7.3351088734470316E-3</v>
      </c>
      <c r="W64">
        <f t="shared" si="1"/>
        <v>25</v>
      </c>
      <c r="X64">
        <f t="shared" si="2"/>
        <v>1.2950879807284273E-2</v>
      </c>
      <c r="Y64">
        <f t="shared" si="3"/>
        <v>2.5901759614568544E-3</v>
      </c>
    </row>
    <row r="65" spans="1:25">
      <c r="A65" s="9"/>
      <c r="B65" s="6" t="s">
        <v>36</v>
      </c>
      <c r="C65" s="11"/>
      <c r="D65" s="11"/>
      <c r="E65" s="8">
        <v>4.9489999999999998</v>
      </c>
      <c r="G65" s="9"/>
      <c r="H65" s="6" t="s">
        <v>217</v>
      </c>
      <c r="I65" s="11"/>
      <c r="J65" s="11"/>
      <c r="K65" s="8">
        <v>20</v>
      </c>
      <c r="M65" s="9"/>
      <c r="N65" s="6" t="s">
        <v>96</v>
      </c>
      <c r="O65" s="11"/>
      <c r="P65" s="11"/>
      <c r="Q65" s="8">
        <v>0.67282906251767749</v>
      </c>
      <c r="S65" t="s">
        <v>3</v>
      </c>
      <c r="T65" t="s">
        <v>2</v>
      </c>
      <c r="U65" t="s">
        <v>133</v>
      </c>
      <c r="V65">
        <f t="shared" si="0"/>
        <v>4.9489999999999998</v>
      </c>
      <c r="W65">
        <f t="shared" si="1"/>
        <v>20</v>
      </c>
      <c r="X65">
        <f t="shared" si="2"/>
        <v>0.67282906251767749</v>
      </c>
      <c r="Y65">
        <f t="shared" si="3"/>
        <v>0.15044915210269827</v>
      </c>
    </row>
    <row r="66" spans="1:25">
      <c r="A66" s="9"/>
      <c r="B66" s="6" t="s">
        <v>37</v>
      </c>
      <c r="C66" s="11"/>
      <c r="D66" s="11"/>
      <c r="E66" s="8">
        <v>19.770643894459056</v>
      </c>
      <c r="G66" s="9"/>
      <c r="H66" s="6" t="s">
        <v>218</v>
      </c>
      <c r="I66" s="11"/>
      <c r="J66" s="11"/>
      <c r="K66" s="8">
        <v>25</v>
      </c>
      <c r="M66" s="9"/>
      <c r="N66" s="6" t="s">
        <v>97</v>
      </c>
      <c r="O66" s="11"/>
      <c r="P66" s="11"/>
      <c r="Q66" s="8">
        <v>4.9335983840297652</v>
      </c>
      <c r="S66" t="s">
        <v>3</v>
      </c>
      <c r="T66" t="s">
        <v>2</v>
      </c>
      <c r="U66" t="s">
        <v>135</v>
      </c>
      <c r="V66">
        <f t="shared" si="0"/>
        <v>19.770643894459056</v>
      </c>
      <c r="W66">
        <f t="shared" si="1"/>
        <v>25</v>
      </c>
      <c r="X66">
        <f t="shared" si="2"/>
        <v>4.9335983840297652</v>
      </c>
      <c r="Y66">
        <f t="shared" si="3"/>
        <v>0.98671967680595307</v>
      </c>
    </row>
    <row r="67" spans="1:25">
      <c r="A67" s="9"/>
      <c r="B67" s="6" t="s">
        <v>38</v>
      </c>
      <c r="C67" s="11"/>
      <c r="D67" s="11"/>
      <c r="E67" s="8">
        <v>5.7996507401249087</v>
      </c>
      <c r="G67" s="9"/>
      <c r="H67" s="6" t="s">
        <v>219</v>
      </c>
      <c r="I67" s="11"/>
      <c r="J67" s="11"/>
      <c r="K67" s="8">
        <v>20</v>
      </c>
      <c r="M67" s="9"/>
      <c r="N67" s="6" t="s">
        <v>98</v>
      </c>
      <c r="O67" s="11"/>
      <c r="P67" s="11"/>
      <c r="Q67" s="8">
        <v>0.82744071134471053</v>
      </c>
      <c r="S67" t="s">
        <v>3</v>
      </c>
      <c r="T67" t="s">
        <v>2</v>
      </c>
      <c r="U67" t="s">
        <v>137</v>
      </c>
      <c r="V67">
        <f t="shared" si="0"/>
        <v>5.7996507401249087</v>
      </c>
      <c r="W67">
        <f t="shared" si="1"/>
        <v>20</v>
      </c>
      <c r="X67">
        <f t="shared" si="2"/>
        <v>0.82744071134471053</v>
      </c>
      <c r="Y67">
        <f t="shared" si="3"/>
        <v>0.1850213677917554</v>
      </c>
    </row>
    <row r="68" spans="1:25">
      <c r="A68" s="6" t="s">
        <v>39</v>
      </c>
      <c r="B68" s="11"/>
      <c r="C68" s="11"/>
      <c r="D68" s="11"/>
      <c r="E68" s="8">
        <v>1.9842907090189266</v>
      </c>
      <c r="G68" s="6" t="s">
        <v>220</v>
      </c>
      <c r="H68" s="11"/>
      <c r="I68" s="11"/>
      <c r="J68" s="11"/>
      <c r="K68" s="8">
        <v>48</v>
      </c>
      <c r="M68" s="6" t="s">
        <v>99</v>
      </c>
      <c r="N68" s="11"/>
      <c r="O68" s="11"/>
      <c r="P68" s="11"/>
      <c r="Q68" s="8">
        <v>2.312465480008735</v>
      </c>
    </row>
    <row r="69" spans="1:25">
      <c r="A69" s="6" t="s">
        <v>40</v>
      </c>
      <c r="B69" s="11"/>
      <c r="C69" s="11"/>
      <c r="D69" s="11"/>
      <c r="E69" s="8">
        <v>5.0903647671048331</v>
      </c>
      <c r="G69" s="6" t="s">
        <v>221</v>
      </c>
      <c r="H69" s="11"/>
      <c r="I69" s="11"/>
      <c r="J69" s="11"/>
      <c r="K69" s="8">
        <v>48</v>
      </c>
      <c r="M69" s="6" t="s">
        <v>100</v>
      </c>
      <c r="N69" s="11"/>
      <c r="O69" s="11"/>
      <c r="P69" s="11"/>
      <c r="Q69" s="8">
        <v>5.0650226237346079</v>
      </c>
    </row>
    <row r="70" spans="1:25">
      <c r="A70" s="6" t="s">
        <v>41</v>
      </c>
      <c r="B70" s="11"/>
      <c r="C70" s="11"/>
      <c r="D70" s="11"/>
      <c r="E70" s="8">
        <v>7.074655476123759</v>
      </c>
      <c r="G70" s="6" t="s">
        <v>222</v>
      </c>
      <c r="H70" s="11"/>
      <c r="I70" s="11"/>
      <c r="J70" s="11"/>
      <c r="K70" s="8">
        <v>48</v>
      </c>
      <c r="M70" s="6" t="s">
        <v>101</v>
      </c>
      <c r="N70" s="11"/>
      <c r="O70" s="11"/>
      <c r="P70" s="11"/>
      <c r="Q70" s="8">
        <v>4.9566419617021316</v>
      </c>
    </row>
    <row r="71" spans="1:25">
      <c r="A71" s="6" t="s">
        <v>82</v>
      </c>
      <c r="B71" s="11"/>
      <c r="C71" s="11"/>
      <c r="D71" s="11"/>
      <c r="E71" s="8">
        <v>0.57282136564652042</v>
      </c>
      <c r="G71" s="6" t="s">
        <v>84</v>
      </c>
      <c r="H71" s="11"/>
      <c r="I71" s="11"/>
      <c r="J71" s="11"/>
      <c r="K71" s="8">
        <v>48</v>
      </c>
      <c r="M71" s="6" t="s">
        <v>86</v>
      </c>
      <c r="N71" s="11"/>
      <c r="O71" s="11"/>
      <c r="P71" s="11"/>
      <c r="Q71" s="8">
        <v>0.32931463616436174</v>
      </c>
    </row>
    <row r="72" spans="1:25">
      <c r="A72" s="6" t="s">
        <v>83</v>
      </c>
      <c r="B72" s="11"/>
      <c r="C72" s="11"/>
      <c r="D72" s="11"/>
      <c r="E72" s="8">
        <v>1.2318984737060756E-2</v>
      </c>
      <c r="G72" s="6" t="s">
        <v>85</v>
      </c>
      <c r="H72" s="11"/>
      <c r="I72" s="11"/>
      <c r="J72" s="11"/>
      <c r="K72" s="8">
        <v>48</v>
      </c>
      <c r="M72" s="6" t="s">
        <v>87</v>
      </c>
      <c r="N72" s="11"/>
      <c r="O72" s="11"/>
      <c r="P72" s="11"/>
      <c r="Q72" s="8">
        <v>1.7527314921403532E-2</v>
      </c>
    </row>
    <row r="73" spans="1:25">
      <c r="A73" s="6" t="s">
        <v>42</v>
      </c>
      <c r="B73" s="11"/>
      <c r="C73" s="11"/>
      <c r="D73" s="11"/>
      <c r="E73" s="8">
        <v>5.0392499999999991</v>
      </c>
      <c r="G73" s="6" t="s">
        <v>223</v>
      </c>
      <c r="H73" s="11"/>
      <c r="I73" s="11"/>
      <c r="J73" s="11"/>
      <c r="K73" s="8">
        <v>40</v>
      </c>
      <c r="M73" s="6" t="s">
        <v>102</v>
      </c>
      <c r="N73" s="11"/>
      <c r="O73" s="11"/>
      <c r="P73" s="11"/>
      <c r="Q73" s="8">
        <v>0.55955516902222724</v>
      </c>
    </row>
    <row r="74" spans="1:25">
      <c r="A74" s="6" t="s">
        <v>43</v>
      </c>
      <c r="B74" s="11"/>
      <c r="C74" s="11"/>
      <c r="D74" s="11"/>
      <c r="E74" s="8">
        <v>20.78888525303493</v>
      </c>
      <c r="G74" s="6" t="s">
        <v>224</v>
      </c>
      <c r="H74" s="11"/>
      <c r="I74" s="11"/>
      <c r="J74" s="11"/>
      <c r="K74" s="8">
        <v>48</v>
      </c>
      <c r="M74" s="6" t="s">
        <v>103</v>
      </c>
      <c r="N74" s="11"/>
      <c r="O74" s="11"/>
      <c r="P74" s="11"/>
      <c r="Q74" s="8">
        <v>4.2005715169847448</v>
      </c>
    </row>
    <row r="75" spans="1:25">
      <c r="A75" s="6" t="s">
        <v>44</v>
      </c>
      <c r="B75" s="11"/>
      <c r="C75" s="11"/>
      <c r="D75" s="11"/>
      <c r="E75" s="8">
        <v>5.6719985302926839</v>
      </c>
      <c r="G75" s="6" t="s">
        <v>225</v>
      </c>
      <c r="H75" s="11"/>
      <c r="I75" s="11"/>
      <c r="J75" s="11"/>
      <c r="K75" s="8">
        <v>40</v>
      </c>
      <c r="M75" s="6" t="s">
        <v>104</v>
      </c>
      <c r="N75" s="11"/>
      <c r="O75" s="11"/>
      <c r="P75" s="11"/>
      <c r="Q75" s="8">
        <v>1.0790682731325609</v>
      </c>
    </row>
    <row r="76" spans="1:25">
      <c r="A76" s="6" t="s">
        <v>196</v>
      </c>
      <c r="B76" s="11"/>
      <c r="C76" s="11"/>
      <c r="D76" s="11"/>
      <c r="E76" s="8">
        <v>1.9842907090189266</v>
      </c>
      <c r="G76" s="6" t="s">
        <v>226</v>
      </c>
      <c r="H76" s="11"/>
      <c r="I76" s="11"/>
      <c r="J76" s="11"/>
      <c r="K76" s="8">
        <v>48</v>
      </c>
      <c r="M76" s="6" t="s">
        <v>105</v>
      </c>
      <c r="N76" s="11"/>
      <c r="O76" s="11"/>
      <c r="P76" s="11"/>
      <c r="Q76" s="8">
        <v>2.312465480008735</v>
      </c>
    </row>
    <row r="77" spans="1:25">
      <c r="A77" s="6" t="s">
        <v>197</v>
      </c>
      <c r="B77" s="11"/>
      <c r="C77" s="11"/>
      <c r="D77" s="11"/>
      <c r="E77" s="8">
        <v>5.0903647671048331</v>
      </c>
      <c r="G77" s="6" t="s">
        <v>227</v>
      </c>
      <c r="H77" s="11"/>
      <c r="I77" s="11"/>
      <c r="J77" s="11"/>
      <c r="K77" s="8">
        <v>48</v>
      </c>
      <c r="M77" s="6" t="s">
        <v>106</v>
      </c>
      <c r="N77" s="11"/>
      <c r="O77" s="11"/>
      <c r="P77" s="11"/>
      <c r="Q77" s="8">
        <v>5.0650226237346079</v>
      </c>
    </row>
    <row r="78" spans="1:25">
      <c r="A78" s="6" t="s">
        <v>198</v>
      </c>
      <c r="B78" s="11"/>
      <c r="C78" s="11"/>
      <c r="D78" s="11"/>
      <c r="E78" s="8">
        <v>7.074655476123759</v>
      </c>
      <c r="G78" s="6" t="s">
        <v>228</v>
      </c>
      <c r="H78" s="11"/>
      <c r="I78" s="11"/>
      <c r="J78" s="11"/>
      <c r="K78" s="8">
        <v>48</v>
      </c>
      <c r="M78" s="6" t="s">
        <v>107</v>
      </c>
      <c r="N78" s="11"/>
      <c r="O78" s="11"/>
      <c r="P78" s="11"/>
      <c r="Q78" s="8">
        <v>4.9566419617021316</v>
      </c>
    </row>
    <row r="79" spans="1:25">
      <c r="A79" s="6" t="s">
        <v>194</v>
      </c>
      <c r="B79" s="11"/>
      <c r="C79" s="11"/>
      <c r="D79" s="11"/>
      <c r="E79" s="8">
        <v>0.57282136564652042</v>
      </c>
      <c r="G79" s="6" t="s">
        <v>61</v>
      </c>
      <c r="H79" s="11"/>
      <c r="I79" s="11"/>
      <c r="J79" s="11"/>
      <c r="K79" s="8">
        <v>48</v>
      </c>
      <c r="M79" s="6" t="s">
        <v>183</v>
      </c>
      <c r="N79" s="11"/>
      <c r="O79" s="11"/>
      <c r="P79" s="11"/>
      <c r="Q79" s="8">
        <v>0.32931463616436174</v>
      </c>
    </row>
    <row r="80" spans="1:25">
      <c r="A80" s="6" t="s">
        <v>52</v>
      </c>
      <c r="B80" s="11"/>
      <c r="C80" s="11"/>
      <c r="D80" s="11"/>
      <c r="E80" s="8">
        <v>1.2318984737060756E-2</v>
      </c>
      <c r="G80" s="6" t="s">
        <v>66</v>
      </c>
      <c r="H80" s="11"/>
      <c r="I80" s="11"/>
      <c r="J80" s="11"/>
      <c r="K80" s="8">
        <v>48</v>
      </c>
      <c r="M80" s="6" t="s">
        <v>69</v>
      </c>
      <c r="N80" s="11"/>
      <c r="O80" s="11"/>
      <c r="P80" s="11"/>
      <c r="Q80" s="8">
        <v>1.7527314921403532E-2</v>
      </c>
    </row>
    <row r="81" spans="1:17">
      <c r="A81" s="6" t="s">
        <v>199</v>
      </c>
      <c r="B81" s="11"/>
      <c r="C81" s="11"/>
      <c r="D81" s="11"/>
      <c r="E81" s="8">
        <v>5.0392499999999991</v>
      </c>
      <c r="G81" s="6" t="s">
        <v>229</v>
      </c>
      <c r="H81" s="11"/>
      <c r="I81" s="11"/>
      <c r="J81" s="11"/>
      <c r="K81" s="8">
        <v>40</v>
      </c>
      <c r="M81" s="6" t="s">
        <v>108</v>
      </c>
      <c r="N81" s="11"/>
      <c r="O81" s="11"/>
      <c r="P81" s="11"/>
      <c r="Q81" s="8">
        <v>0.55955516902222724</v>
      </c>
    </row>
    <row r="82" spans="1:17">
      <c r="A82" s="6" t="s">
        <v>200</v>
      </c>
      <c r="B82" s="11"/>
      <c r="C82" s="11"/>
      <c r="D82" s="11"/>
      <c r="E82" s="8">
        <v>20.78888525303493</v>
      </c>
      <c r="G82" s="6" t="s">
        <v>230</v>
      </c>
      <c r="H82" s="11"/>
      <c r="I82" s="11"/>
      <c r="J82" s="11"/>
      <c r="K82" s="8">
        <v>48</v>
      </c>
      <c r="M82" s="6" t="s">
        <v>109</v>
      </c>
      <c r="N82" s="11"/>
      <c r="O82" s="11"/>
      <c r="P82" s="11"/>
      <c r="Q82" s="8">
        <v>4.2005715169847448</v>
      </c>
    </row>
    <row r="83" spans="1:17">
      <c r="A83" s="12" t="s">
        <v>201</v>
      </c>
      <c r="B83" s="13"/>
      <c r="C83" s="13"/>
      <c r="D83" s="13"/>
      <c r="E83" s="14">
        <v>5.6719985302926839</v>
      </c>
      <c r="G83" s="12" t="s">
        <v>231</v>
      </c>
      <c r="H83" s="13"/>
      <c r="I83" s="13"/>
      <c r="J83" s="13"/>
      <c r="K83" s="14">
        <v>40</v>
      </c>
      <c r="M83" s="12" t="s">
        <v>110</v>
      </c>
      <c r="N83" s="13"/>
      <c r="O83" s="13"/>
      <c r="P83" s="13"/>
      <c r="Q83" s="14">
        <v>1.0790682731325609</v>
      </c>
    </row>
  </sheetData>
  <sheetCalcPr fullCalcOnLoad="1"/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65"/>
  <sheetViews>
    <sheetView tabSelected="1" topLeftCell="A9" workbookViewId="0">
      <selection activeCell="J42" sqref="J42"/>
    </sheetView>
  </sheetViews>
  <sheetFormatPr baseColWidth="10" defaultRowHeight="13"/>
  <cols>
    <col min="1" max="1" width="5.85546875" customWidth="1"/>
    <col min="2" max="2" width="6" customWidth="1"/>
    <col min="3" max="3" width="6.28515625" customWidth="1"/>
    <col min="4" max="5" width="6.140625" bestFit="1" customWidth="1"/>
  </cols>
  <sheetData>
    <row r="1" spans="1:7">
      <c r="A1" s="19" t="s">
        <v>175</v>
      </c>
      <c r="B1" s="19" t="s">
        <v>174</v>
      </c>
      <c r="C1" s="19" t="s">
        <v>113</v>
      </c>
      <c r="D1" s="19" t="s">
        <v>178</v>
      </c>
      <c r="E1" s="19" t="s">
        <v>118</v>
      </c>
      <c r="F1" t="s">
        <v>4</v>
      </c>
      <c r="G1" t="s">
        <v>5</v>
      </c>
    </row>
    <row r="2" spans="1:7">
      <c r="A2" s="19" t="s">
        <v>150</v>
      </c>
      <c r="B2" s="19" t="s">
        <v>179</v>
      </c>
      <c r="C2" s="19" t="s">
        <v>122</v>
      </c>
      <c r="D2" s="20">
        <v>3.3491986111111109</v>
      </c>
      <c r="E2" s="20">
        <v>2.8421212925059729</v>
      </c>
      <c r="F2">
        <v>1</v>
      </c>
      <c r="G2">
        <v>1</v>
      </c>
    </row>
    <row r="3" spans="1:7">
      <c r="A3" s="19" t="s">
        <v>152</v>
      </c>
      <c r="B3" s="19" t="s">
        <v>179</v>
      </c>
      <c r="C3" s="19" t="s">
        <v>122</v>
      </c>
      <c r="D3" s="20">
        <v>3.2477979974999998</v>
      </c>
      <c r="E3" s="20">
        <v>1.7231166543527592</v>
      </c>
      <c r="F3">
        <v>1</v>
      </c>
      <c r="G3">
        <v>1</v>
      </c>
    </row>
    <row r="4" spans="1:7">
      <c r="A4" s="19" t="s">
        <v>150</v>
      </c>
      <c r="B4" s="19" t="s">
        <v>55</v>
      </c>
      <c r="C4" s="19" t="s">
        <v>122</v>
      </c>
      <c r="D4" s="20">
        <v>1.5638669620089902</v>
      </c>
      <c r="E4" s="20">
        <v>0.48222785254301642</v>
      </c>
      <c r="F4">
        <v>1</v>
      </c>
      <c r="G4">
        <v>2</v>
      </c>
    </row>
    <row r="5" spans="1:7">
      <c r="A5" s="19" t="s">
        <v>152</v>
      </c>
      <c r="B5" s="19" t="s">
        <v>55</v>
      </c>
      <c r="C5" s="19" t="s">
        <v>122</v>
      </c>
      <c r="D5" s="20">
        <v>1.8219237745164911</v>
      </c>
      <c r="E5" s="20">
        <v>0.4686071176930568</v>
      </c>
      <c r="F5">
        <v>1</v>
      </c>
      <c r="G5">
        <v>2</v>
      </c>
    </row>
    <row r="6" spans="1:7">
      <c r="A6" s="19" t="s">
        <v>150</v>
      </c>
      <c r="B6" s="19" t="s">
        <v>56</v>
      </c>
      <c r="C6" s="19" t="s">
        <v>122</v>
      </c>
      <c r="D6" s="20">
        <v>1.8141951954605393</v>
      </c>
      <c r="E6" s="20">
        <v>0.69886987539859646</v>
      </c>
      <c r="F6">
        <v>1</v>
      </c>
      <c r="G6">
        <v>3</v>
      </c>
    </row>
    <row r="7" spans="1:7">
      <c r="A7" s="19" t="s">
        <v>152</v>
      </c>
      <c r="B7" s="19" t="s">
        <v>56</v>
      </c>
      <c r="C7" s="19" t="s">
        <v>122</v>
      </c>
      <c r="D7" s="20">
        <v>1.6959508892214921</v>
      </c>
      <c r="E7" s="20">
        <v>0.6840298985406108</v>
      </c>
      <c r="F7">
        <v>1</v>
      </c>
      <c r="G7">
        <v>3</v>
      </c>
    </row>
    <row r="8" spans="1:7">
      <c r="A8" s="19" t="s">
        <v>150</v>
      </c>
      <c r="B8" s="19" t="s">
        <v>1</v>
      </c>
      <c r="C8" s="19" t="s">
        <v>122</v>
      </c>
      <c r="D8" s="20">
        <v>1.9055746699142881</v>
      </c>
      <c r="E8" s="20">
        <v>0.48871831036500568</v>
      </c>
      <c r="F8">
        <v>1</v>
      </c>
      <c r="G8">
        <v>4</v>
      </c>
    </row>
    <row r="9" spans="1:7">
      <c r="A9" s="19" t="s">
        <v>152</v>
      </c>
      <c r="B9" s="19" t="s">
        <v>1</v>
      </c>
      <c r="C9" s="19" t="s">
        <v>122</v>
      </c>
      <c r="D9" s="20">
        <v>2.0567094649951927</v>
      </c>
      <c r="E9" s="20">
        <v>0.46583768312661594</v>
      </c>
      <c r="F9">
        <v>1</v>
      </c>
      <c r="G9">
        <v>4</v>
      </c>
    </row>
    <row r="10" spans="1:7">
      <c r="A10" s="19" t="s">
        <v>150</v>
      </c>
      <c r="B10" s="19" t="s">
        <v>179</v>
      </c>
      <c r="C10" s="19" t="s">
        <v>124</v>
      </c>
      <c r="D10" s="20">
        <v>11.730641666666665</v>
      </c>
      <c r="E10" s="20">
        <v>6.5788365684077812</v>
      </c>
      <c r="F10">
        <v>2</v>
      </c>
      <c r="G10">
        <v>1</v>
      </c>
    </row>
    <row r="11" spans="1:7">
      <c r="A11" s="19" t="s">
        <v>152</v>
      </c>
      <c r="B11" s="19" t="s">
        <v>179</v>
      </c>
      <c r="C11" s="19" t="s">
        <v>124</v>
      </c>
      <c r="D11" s="20">
        <v>3.6586266675000005</v>
      </c>
      <c r="E11" s="20">
        <v>2.1542161542496512</v>
      </c>
      <c r="F11">
        <v>2</v>
      </c>
      <c r="G11">
        <v>1</v>
      </c>
    </row>
    <row r="12" spans="1:7">
      <c r="A12" s="19" t="s">
        <v>150</v>
      </c>
      <c r="B12" s="19" t="s">
        <v>55</v>
      </c>
      <c r="C12" s="19" t="s">
        <v>124</v>
      </c>
      <c r="D12" s="20">
        <v>7.2680372955110739</v>
      </c>
      <c r="E12" s="20">
        <v>1.5250261076247063</v>
      </c>
      <c r="F12">
        <v>2</v>
      </c>
      <c r="G12">
        <v>2</v>
      </c>
    </row>
    <row r="13" spans="1:7">
      <c r="A13" s="19" t="s">
        <v>152</v>
      </c>
      <c r="B13" s="19" t="s">
        <v>55</v>
      </c>
      <c r="C13" s="19" t="s">
        <v>124</v>
      </c>
      <c r="D13" s="20">
        <v>2.6627081155973569</v>
      </c>
      <c r="E13" s="20">
        <v>0.99891099444276699</v>
      </c>
      <c r="F13">
        <v>2</v>
      </c>
      <c r="G13">
        <v>2</v>
      </c>
    </row>
    <row r="14" spans="1:7">
      <c r="A14" s="19" t="s">
        <v>150</v>
      </c>
      <c r="B14" s="19" t="s">
        <v>56</v>
      </c>
      <c r="C14" s="19" t="s">
        <v>124</v>
      </c>
      <c r="D14" s="20">
        <v>6.8554828882971801</v>
      </c>
      <c r="E14" s="20">
        <v>1.1832273700242977</v>
      </c>
      <c r="F14">
        <v>2</v>
      </c>
      <c r="G14">
        <v>3</v>
      </c>
    </row>
    <row r="15" spans="1:7">
      <c r="A15" s="19" t="s">
        <v>152</v>
      </c>
      <c r="B15" s="19" t="s">
        <v>56</v>
      </c>
      <c r="C15" s="19" t="s">
        <v>124</v>
      </c>
      <c r="D15" s="20">
        <v>2.2990167489475883</v>
      </c>
      <c r="E15" s="20">
        <v>0.88305228908396938</v>
      </c>
      <c r="F15">
        <v>2</v>
      </c>
      <c r="G15">
        <v>3</v>
      </c>
    </row>
    <row r="16" spans="1:7">
      <c r="A16" s="19" t="s">
        <v>150</v>
      </c>
      <c r="B16" s="19" t="s">
        <v>1</v>
      </c>
      <c r="C16" s="19" t="s">
        <v>124</v>
      </c>
      <c r="D16" s="20">
        <v>7.6707446451340227</v>
      </c>
      <c r="E16" s="20">
        <v>1.1357633395253259</v>
      </c>
      <c r="F16">
        <v>2</v>
      </c>
      <c r="G16">
        <v>4</v>
      </c>
    </row>
    <row r="17" spans="1:7">
      <c r="A17" s="19" t="s">
        <v>152</v>
      </c>
      <c r="B17" s="19" t="s">
        <v>1</v>
      </c>
      <c r="C17" s="19" t="s">
        <v>124</v>
      </c>
      <c r="D17" s="20">
        <v>2.716415279317979</v>
      </c>
      <c r="E17" s="20">
        <v>0.65702260617800423</v>
      </c>
      <c r="F17">
        <v>2</v>
      </c>
      <c r="G17">
        <v>4</v>
      </c>
    </row>
    <row r="18" spans="1:7">
      <c r="A18" s="19" t="s">
        <v>150</v>
      </c>
      <c r="B18" s="19" t="s">
        <v>179</v>
      </c>
      <c r="C18" s="19" t="s">
        <v>126</v>
      </c>
      <c r="D18" s="20">
        <v>15.079840277777778</v>
      </c>
      <c r="E18" s="20">
        <v>4.0637644279528002</v>
      </c>
      <c r="F18">
        <v>3</v>
      </c>
      <c r="G18">
        <v>1</v>
      </c>
    </row>
    <row r="19" spans="1:7">
      <c r="A19" s="19" t="s">
        <v>152</v>
      </c>
      <c r="B19" s="19" t="s">
        <v>179</v>
      </c>
      <c r="C19" s="19" t="s">
        <v>126</v>
      </c>
      <c r="D19" s="20">
        <v>6.9064246650000003</v>
      </c>
      <c r="E19" s="20">
        <v>2.6869605985948053</v>
      </c>
      <c r="F19">
        <v>3</v>
      </c>
      <c r="G19">
        <v>1</v>
      </c>
    </row>
    <row r="20" spans="1:7">
      <c r="A20" s="19" t="s">
        <v>150</v>
      </c>
      <c r="B20" s="19" t="s">
        <v>55</v>
      </c>
      <c r="C20" s="19" t="s">
        <v>126</v>
      </c>
      <c r="D20" s="20">
        <v>8.8319042575200637</v>
      </c>
      <c r="E20" s="20">
        <v>1.2905239715863601</v>
      </c>
      <c r="F20">
        <v>3</v>
      </c>
      <c r="G20">
        <v>2</v>
      </c>
    </row>
    <row r="21" spans="1:7">
      <c r="A21" s="19" t="s">
        <v>152</v>
      </c>
      <c r="B21" s="19" t="s">
        <v>55</v>
      </c>
      <c r="C21" s="19" t="s">
        <v>126</v>
      </c>
      <c r="D21" s="20">
        <v>4.4846318901138478</v>
      </c>
      <c r="E21" s="20">
        <v>1.1189166888858137</v>
      </c>
      <c r="F21">
        <v>3</v>
      </c>
      <c r="G21">
        <v>2</v>
      </c>
    </row>
    <row r="22" spans="1:7">
      <c r="A22" s="19" t="s">
        <v>150</v>
      </c>
      <c r="B22" s="19" t="s">
        <v>56</v>
      </c>
      <c r="C22" s="19" t="s">
        <v>126</v>
      </c>
      <c r="D22" s="20">
        <v>8.6696780837577201</v>
      </c>
      <c r="E22" s="20">
        <v>1.323209404285203</v>
      </c>
      <c r="F22">
        <v>3</v>
      </c>
      <c r="G22">
        <v>3</v>
      </c>
    </row>
    <row r="23" spans="1:7">
      <c r="A23" s="19" t="s">
        <v>152</v>
      </c>
      <c r="B23" s="19" t="s">
        <v>56</v>
      </c>
      <c r="C23" s="19" t="s">
        <v>126</v>
      </c>
      <c r="D23" s="20">
        <v>3.9949676381690806</v>
      </c>
      <c r="E23" s="20">
        <v>0.94542351417380721</v>
      </c>
      <c r="F23">
        <v>3</v>
      </c>
      <c r="G23">
        <v>3</v>
      </c>
    </row>
    <row r="24" spans="1:7">
      <c r="A24" s="19" t="s">
        <v>150</v>
      </c>
      <c r="B24" s="19" t="s">
        <v>1</v>
      </c>
      <c r="C24" s="19" t="s">
        <v>126</v>
      </c>
      <c r="D24" s="20">
        <v>9.5763193150483126</v>
      </c>
      <c r="E24" s="20">
        <v>1.0051085032897469</v>
      </c>
      <c r="F24">
        <v>3</v>
      </c>
      <c r="G24">
        <v>4</v>
      </c>
    </row>
    <row r="25" spans="1:7">
      <c r="A25" s="19" t="s">
        <v>152</v>
      </c>
      <c r="B25" s="19" t="s">
        <v>1</v>
      </c>
      <c r="C25" s="19" t="s">
        <v>126</v>
      </c>
      <c r="D25" s="20">
        <v>4.7731247443131712</v>
      </c>
      <c r="E25" s="20">
        <v>0.78226122024284239</v>
      </c>
      <c r="F25">
        <v>3</v>
      </c>
      <c r="G25">
        <v>4</v>
      </c>
    </row>
    <row r="26" spans="1:7">
      <c r="A26" s="19" t="s">
        <v>150</v>
      </c>
      <c r="B26" s="19" t="s">
        <v>179</v>
      </c>
      <c r="C26" s="19" t="s">
        <v>128</v>
      </c>
      <c r="D26" s="21">
        <v>0.61413432281459646</v>
      </c>
      <c r="E26" s="21">
        <v>0.30696362611282529</v>
      </c>
      <c r="F26">
        <v>4</v>
      </c>
      <c r="G26">
        <v>1</v>
      </c>
    </row>
    <row r="27" spans="1:7">
      <c r="A27" s="19" t="s">
        <v>152</v>
      </c>
      <c r="B27" s="19" t="s">
        <v>179</v>
      </c>
      <c r="C27" s="19" t="s">
        <v>128</v>
      </c>
      <c r="D27" s="21">
        <v>0.36335436753377409</v>
      </c>
      <c r="E27" s="21">
        <v>0.13989711199224428</v>
      </c>
      <c r="F27">
        <v>4</v>
      </c>
      <c r="G27">
        <v>1</v>
      </c>
    </row>
    <row r="28" spans="1:7">
      <c r="A28" s="19" t="s">
        <v>150</v>
      </c>
      <c r="B28" s="19" t="s">
        <v>55</v>
      </c>
      <c r="C28" s="19" t="s">
        <v>128</v>
      </c>
      <c r="D28" s="21">
        <v>0.72669223908348379</v>
      </c>
      <c r="E28" s="21">
        <v>9.1464467056550133E-2</v>
      </c>
      <c r="F28">
        <v>4</v>
      </c>
      <c r="G28">
        <v>2</v>
      </c>
    </row>
    <row r="29" spans="1:7">
      <c r="A29" s="19" t="s">
        <v>152</v>
      </c>
      <c r="B29" s="19" t="s">
        <v>55</v>
      </c>
      <c r="C29" s="19" t="s">
        <v>128</v>
      </c>
      <c r="D29" s="21">
        <v>0.41443358950871545</v>
      </c>
      <c r="E29" s="21">
        <v>0.10476830197977664</v>
      </c>
      <c r="F29">
        <v>4</v>
      </c>
      <c r="G29">
        <v>2</v>
      </c>
    </row>
    <row r="30" spans="1:7">
      <c r="A30" s="19" t="s">
        <v>150</v>
      </c>
      <c r="B30" s="19" t="s">
        <v>56</v>
      </c>
      <c r="C30" s="19" t="s">
        <v>128</v>
      </c>
      <c r="D30" s="21">
        <v>0.77333679998692662</v>
      </c>
      <c r="E30" s="21">
        <v>5.6724890099562338E-2</v>
      </c>
      <c r="F30">
        <v>4</v>
      </c>
      <c r="G30">
        <v>3</v>
      </c>
    </row>
    <row r="31" spans="1:7">
      <c r="A31" s="19" t="s">
        <v>152</v>
      </c>
      <c r="B31" s="19" t="s">
        <v>56</v>
      </c>
      <c r="C31" s="19" t="s">
        <v>128</v>
      </c>
      <c r="D31" s="21">
        <v>0.46916244591290546</v>
      </c>
      <c r="E31" s="21">
        <v>9.9344680267883886E-2</v>
      </c>
      <c r="F31">
        <v>4</v>
      </c>
      <c r="G31">
        <v>3</v>
      </c>
    </row>
    <row r="32" spans="1:7">
      <c r="A32" s="19" t="s">
        <v>150</v>
      </c>
      <c r="B32" s="19" t="s">
        <v>1</v>
      </c>
      <c r="C32" s="19" t="s">
        <v>128</v>
      </c>
      <c r="D32" s="21">
        <v>0.73229101561512588</v>
      </c>
      <c r="E32" s="21">
        <v>5.7395989723693128E-2</v>
      </c>
      <c r="F32">
        <v>4</v>
      </c>
      <c r="G32">
        <v>4</v>
      </c>
    </row>
    <row r="33" spans="1:10">
      <c r="A33" s="19" t="s">
        <v>152</v>
      </c>
      <c r="B33" s="19" t="s">
        <v>1</v>
      </c>
      <c r="C33" s="19" t="s">
        <v>128</v>
      </c>
      <c r="D33" s="21">
        <v>0.42610928767540313</v>
      </c>
      <c r="E33" s="21">
        <v>6.2009845135768425E-2</v>
      </c>
      <c r="F33">
        <v>4</v>
      </c>
      <c r="G33">
        <v>4</v>
      </c>
    </row>
    <row r="34" spans="1:10">
      <c r="A34" s="19" t="s">
        <v>150</v>
      </c>
      <c r="B34" s="19" t="s">
        <v>179</v>
      </c>
      <c r="C34" s="19" t="s">
        <v>130</v>
      </c>
      <c r="D34" s="21">
        <v>2.3264032409869975E-2</v>
      </c>
      <c r="E34" s="21">
        <v>1.2788824542730615E-2</v>
      </c>
      <c r="F34">
        <v>5</v>
      </c>
      <c r="G34">
        <v>1</v>
      </c>
    </row>
    <row r="35" spans="1:10">
      <c r="A35" s="19" t="s">
        <v>152</v>
      </c>
      <c r="B35" s="19" t="s">
        <v>179</v>
      </c>
      <c r="C35" s="19" t="s">
        <v>130</v>
      </c>
      <c r="D35" s="21">
        <v>8.4196870166842082E-3</v>
      </c>
      <c r="E35" s="21">
        <v>6.798714671614507E-3</v>
      </c>
      <c r="F35">
        <v>5</v>
      </c>
      <c r="G35">
        <v>1</v>
      </c>
    </row>
    <row r="36" spans="1:10">
      <c r="A36" s="19" t="s">
        <v>150</v>
      </c>
      <c r="B36" s="19" t="s">
        <v>55</v>
      </c>
      <c r="C36" s="19" t="s">
        <v>130</v>
      </c>
      <c r="D36" s="21">
        <v>2.1655068739769648E-2</v>
      </c>
      <c r="E36" s="21">
        <v>8.6790776476431079E-3</v>
      </c>
      <c r="F36">
        <v>5</v>
      </c>
      <c r="G36">
        <v>2</v>
      </c>
    </row>
    <row r="37" spans="1:10">
      <c r="A37" s="19" t="s">
        <v>152</v>
      </c>
      <c r="B37" s="19" t="s">
        <v>55</v>
      </c>
      <c r="C37" s="19" t="s">
        <v>130</v>
      </c>
      <c r="D37" s="21">
        <v>1.0960661463393724E-2</v>
      </c>
      <c r="E37" s="21">
        <v>5.2333547033254586E-3</v>
      </c>
      <c r="F37">
        <v>5</v>
      </c>
      <c r="G37">
        <v>2</v>
      </c>
    </row>
    <row r="38" spans="1:10">
      <c r="A38" s="19" t="s">
        <v>150</v>
      </c>
      <c r="B38" s="19" t="s">
        <v>56</v>
      </c>
      <c r="C38" s="19" t="s">
        <v>130</v>
      </c>
      <c r="D38" s="21">
        <v>1.2159076091543375E-2</v>
      </c>
      <c r="E38" s="21">
        <v>2.9821207767098436E-3</v>
      </c>
      <c r="F38">
        <v>5</v>
      </c>
      <c r="G38">
        <v>3</v>
      </c>
    </row>
    <row r="39" spans="1:10">
      <c r="A39" s="19" t="s">
        <v>152</v>
      </c>
      <c r="B39" s="19" t="s">
        <v>56</v>
      </c>
      <c r="C39" s="19" t="s">
        <v>130</v>
      </c>
      <c r="D39" s="21">
        <v>3.1672672118817488E-3</v>
      </c>
      <c r="E39" s="21">
        <v>1.9002907577635199E-3</v>
      </c>
      <c r="F39">
        <v>5</v>
      </c>
      <c r="G39">
        <v>3</v>
      </c>
    </row>
    <row r="40" spans="1:10">
      <c r="A40" s="19" t="s">
        <v>150</v>
      </c>
      <c r="B40" s="19" t="s">
        <v>1</v>
      </c>
      <c r="C40" s="19" t="s">
        <v>130</v>
      </c>
      <c r="D40" s="21">
        <v>1.7736241110553923E-2</v>
      </c>
      <c r="E40" s="21">
        <v>4.2448207008987443E-3</v>
      </c>
      <c r="F40">
        <v>5</v>
      </c>
      <c r="G40">
        <v>4</v>
      </c>
      <c r="H40" t="s">
        <v>45</v>
      </c>
      <c r="I40" s="21">
        <v>1.7736241110553923E-2</v>
      </c>
    </row>
    <row r="41" spans="1:10">
      <c r="A41" s="19" t="s">
        <v>152</v>
      </c>
      <c r="B41" s="19" t="s">
        <v>1</v>
      </c>
      <c r="C41" s="19" t="s">
        <v>130</v>
      </c>
      <c r="D41" s="21">
        <v>7.3351088734470316E-3</v>
      </c>
      <c r="E41" s="21">
        <v>2.5901759614568544E-3</v>
      </c>
      <c r="F41">
        <v>5</v>
      </c>
      <c r="G41">
        <v>4</v>
      </c>
      <c r="H41" t="s">
        <v>46</v>
      </c>
      <c r="I41" s="21">
        <v>7.3351088734470316E-3</v>
      </c>
      <c r="J41">
        <f>(I40-I41)/I41</f>
        <v>1.4179928909792754</v>
      </c>
    </row>
    <row r="42" spans="1:10">
      <c r="A42" s="19" t="s">
        <v>150</v>
      </c>
      <c r="B42" s="19" t="s">
        <v>179</v>
      </c>
      <c r="C42" s="19" t="s">
        <v>132</v>
      </c>
      <c r="D42" s="19"/>
      <c r="E42" s="19"/>
      <c r="F42">
        <v>6</v>
      </c>
      <c r="G42">
        <v>1</v>
      </c>
    </row>
    <row r="43" spans="1:10">
      <c r="A43" s="19" t="s">
        <v>152</v>
      </c>
      <c r="B43" s="19" t="s">
        <v>179</v>
      </c>
      <c r="C43" s="19" t="s">
        <v>132</v>
      </c>
      <c r="D43" s="19"/>
      <c r="E43" s="19"/>
      <c r="F43">
        <v>6</v>
      </c>
      <c r="G43">
        <v>1</v>
      </c>
    </row>
    <row r="44" spans="1:10">
      <c r="A44" s="19" t="s">
        <v>150</v>
      </c>
      <c r="B44" s="19" t="s">
        <v>55</v>
      </c>
      <c r="C44" s="19" t="s">
        <v>132</v>
      </c>
      <c r="D44" s="20">
        <v>5.1865000000000006</v>
      </c>
      <c r="E44" s="20">
        <v>0.13990879965971306</v>
      </c>
      <c r="F44">
        <v>6</v>
      </c>
      <c r="G44">
        <v>2</v>
      </c>
    </row>
    <row r="45" spans="1:10">
      <c r="A45" s="19" t="s">
        <v>152</v>
      </c>
      <c r="B45" s="19" t="s">
        <v>55</v>
      </c>
      <c r="C45" s="19" t="s">
        <v>132</v>
      </c>
      <c r="D45" s="20">
        <v>4.9719999999999995</v>
      </c>
      <c r="E45" s="20">
        <v>0.21765186269208359</v>
      </c>
      <c r="F45">
        <v>6</v>
      </c>
      <c r="G45">
        <v>2</v>
      </c>
    </row>
    <row r="46" spans="1:10">
      <c r="A46" s="19" t="s">
        <v>150</v>
      </c>
      <c r="B46" s="19" t="s">
        <v>56</v>
      </c>
      <c r="C46" s="19" t="s">
        <v>132</v>
      </c>
      <c r="D46" s="20">
        <v>5.0724999999999998</v>
      </c>
      <c r="E46" s="20">
        <v>0.12724484272456646</v>
      </c>
      <c r="F46">
        <v>6</v>
      </c>
      <c r="G46">
        <v>3</v>
      </c>
    </row>
    <row r="47" spans="1:10">
      <c r="A47" s="19" t="s">
        <v>152</v>
      </c>
      <c r="B47" s="19" t="s">
        <v>56</v>
      </c>
      <c r="C47" s="19" t="s">
        <v>132</v>
      </c>
      <c r="D47" s="20">
        <v>4.9260000000000002</v>
      </c>
      <c r="E47" s="20">
        <v>0.21927126781429496</v>
      </c>
      <c r="F47">
        <v>6</v>
      </c>
      <c r="G47">
        <v>3</v>
      </c>
    </row>
    <row r="48" spans="1:10" s="15" customFormat="1">
      <c r="A48" s="22" t="s">
        <v>150</v>
      </c>
      <c r="B48" s="22" t="s">
        <v>1</v>
      </c>
      <c r="C48" s="22" t="s">
        <v>132</v>
      </c>
      <c r="D48" s="23">
        <v>5.1294999999999993</v>
      </c>
      <c r="E48" s="23">
        <v>9.2961437958803642E-2</v>
      </c>
      <c r="F48" s="15">
        <v>6</v>
      </c>
      <c r="G48" s="15">
        <v>4</v>
      </c>
    </row>
    <row r="49" spans="1:7" s="15" customFormat="1">
      <c r="A49" s="22" t="s">
        <v>152</v>
      </c>
      <c r="B49" s="22" t="s">
        <v>1</v>
      </c>
      <c r="C49" s="22" t="s">
        <v>132</v>
      </c>
      <c r="D49" s="23">
        <v>4.9489999999999998</v>
      </c>
      <c r="E49" s="23">
        <v>0.15044915210269827</v>
      </c>
      <c r="F49" s="15">
        <v>6</v>
      </c>
      <c r="G49" s="15">
        <v>4</v>
      </c>
    </row>
    <row r="50" spans="1:7">
      <c r="A50" s="19" t="s">
        <v>150</v>
      </c>
      <c r="B50" s="19" t="s">
        <v>179</v>
      </c>
      <c r="C50" s="19" t="s">
        <v>134</v>
      </c>
      <c r="D50" s="20">
        <v>25.765329827201054</v>
      </c>
      <c r="E50" s="20">
        <v>1.4054147213319437</v>
      </c>
      <c r="F50">
        <v>7</v>
      </c>
      <c r="G50">
        <v>1</v>
      </c>
    </row>
    <row r="51" spans="1:7">
      <c r="A51" s="19" t="s">
        <v>152</v>
      </c>
      <c r="B51" s="19" t="s">
        <v>179</v>
      </c>
      <c r="C51" s="19" t="s">
        <v>134</v>
      </c>
      <c r="D51" s="20">
        <v>26.325856401689116</v>
      </c>
      <c r="E51" s="20">
        <v>0.98929344102274819</v>
      </c>
      <c r="F51">
        <v>7</v>
      </c>
      <c r="G51">
        <v>1</v>
      </c>
    </row>
    <row r="52" spans="1:7">
      <c r="A52" s="19" t="s">
        <v>150</v>
      </c>
      <c r="B52" s="19" t="s">
        <v>55</v>
      </c>
      <c r="C52" s="19" t="s">
        <v>134</v>
      </c>
      <c r="D52" s="20">
        <v>22.18323312382801</v>
      </c>
      <c r="E52" s="20">
        <v>0.80144041394558696</v>
      </c>
      <c r="F52">
        <v>7</v>
      </c>
      <c r="G52">
        <v>2</v>
      </c>
    </row>
    <row r="53" spans="1:7">
      <c r="A53" s="19" t="s">
        <v>152</v>
      </c>
      <c r="B53" s="19" t="s">
        <v>55</v>
      </c>
      <c r="C53" s="19" t="s">
        <v>134</v>
      </c>
      <c r="D53" s="20">
        <v>20.661151862562672</v>
      </c>
      <c r="E53" s="20">
        <v>0.69681455449882534</v>
      </c>
      <c r="F53">
        <v>7</v>
      </c>
      <c r="G53">
        <v>2</v>
      </c>
    </row>
    <row r="54" spans="1:7">
      <c r="A54" s="19" t="s">
        <v>150</v>
      </c>
      <c r="B54" s="19" t="s">
        <v>56</v>
      </c>
      <c r="C54" s="19" t="s">
        <v>134</v>
      </c>
      <c r="D54" s="20">
        <v>20.44720740643168</v>
      </c>
      <c r="E54" s="20">
        <v>0.77926306044019733</v>
      </c>
      <c r="F54">
        <v>7</v>
      </c>
      <c r="G54">
        <v>3</v>
      </c>
    </row>
    <row r="55" spans="1:7">
      <c r="A55" s="19" t="s">
        <v>152</v>
      </c>
      <c r="B55" s="19" t="s">
        <v>56</v>
      </c>
      <c r="C55" s="19" t="s">
        <v>134</v>
      </c>
      <c r="D55" s="20">
        <v>15.602529672740403</v>
      </c>
      <c r="E55" s="20">
        <v>1.175584931786291</v>
      </c>
      <c r="F55">
        <v>7</v>
      </c>
      <c r="G55">
        <v>3</v>
      </c>
    </row>
    <row r="56" spans="1:7">
      <c r="A56" s="19" t="s">
        <v>150</v>
      </c>
      <c r="B56" s="19" t="s">
        <v>1</v>
      </c>
      <c r="C56" s="19" t="s">
        <v>134</v>
      </c>
      <c r="D56" s="20">
        <v>21.895669338443486</v>
      </c>
      <c r="E56" s="20">
        <v>0.61445290106983164</v>
      </c>
      <c r="F56">
        <v>7</v>
      </c>
      <c r="G56">
        <v>4</v>
      </c>
    </row>
    <row r="57" spans="1:7">
      <c r="A57" s="19" t="s">
        <v>152</v>
      </c>
      <c r="B57" s="19" t="s">
        <v>1</v>
      </c>
      <c r="C57" s="19" t="s">
        <v>134</v>
      </c>
      <c r="D57" s="20">
        <v>19.770643894459056</v>
      </c>
      <c r="E57" s="20">
        <v>0.98671967680595307</v>
      </c>
      <c r="F57">
        <v>7</v>
      </c>
      <c r="G57">
        <v>4</v>
      </c>
    </row>
    <row r="58" spans="1:7">
      <c r="A58" s="19" t="s">
        <v>150</v>
      </c>
      <c r="B58" s="19" t="s">
        <v>179</v>
      </c>
      <c r="C58" s="19" t="s">
        <v>136</v>
      </c>
      <c r="D58" s="20"/>
      <c r="E58" s="20"/>
      <c r="F58">
        <v>8</v>
      </c>
      <c r="G58">
        <v>1</v>
      </c>
    </row>
    <row r="59" spans="1:7">
      <c r="A59" s="19" t="s">
        <v>152</v>
      </c>
      <c r="B59" s="19" t="s">
        <v>179</v>
      </c>
      <c r="C59" s="19" t="s">
        <v>136</v>
      </c>
      <c r="D59" s="20"/>
      <c r="E59" s="20"/>
      <c r="F59">
        <v>8</v>
      </c>
      <c r="G59">
        <v>1</v>
      </c>
    </row>
    <row r="60" spans="1:7">
      <c r="A60" s="19" t="s">
        <v>150</v>
      </c>
      <c r="B60" s="19" t="s">
        <v>55</v>
      </c>
      <c r="C60" s="19" t="s">
        <v>136</v>
      </c>
      <c r="D60" s="20">
        <v>5.2566296568987907</v>
      </c>
      <c r="E60" s="20">
        <v>0.44722974545333416</v>
      </c>
      <c r="F60">
        <v>8</v>
      </c>
      <c r="G60">
        <v>2</v>
      </c>
    </row>
    <row r="61" spans="1:7">
      <c r="A61" s="19" t="s">
        <v>152</v>
      </c>
      <c r="B61" s="19" t="s">
        <v>55</v>
      </c>
      <c r="C61" s="19" t="s">
        <v>136</v>
      </c>
      <c r="D61" s="20">
        <v>5.6953000988299225</v>
      </c>
      <c r="E61" s="20">
        <v>0.29237927383370299</v>
      </c>
      <c r="F61">
        <v>8</v>
      </c>
      <c r="G61">
        <v>2</v>
      </c>
    </row>
    <row r="62" spans="1:7">
      <c r="A62" s="19" t="s">
        <v>150</v>
      </c>
      <c r="B62" s="19" t="s">
        <v>56</v>
      </c>
      <c r="C62" s="19" t="s">
        <v>136</v>
      </c>
      <c r="D62" s="20">
        <v>5.8320629840221354</v>
      </c>
      <c r="E62" s="20">
        <v>0.36657452772148719</v>
      </c>
      <c r="F62">
        <v>8</v>
      </c>
      <c r="G62">
        <v>3</v>
      </c>
    </row>
    <row r="63" spans="1:7">
      <c r="A63" s="19" t="s">
        <v>152</v>
      </c>
      <c r="B63" s="19" t="s">
        <v>56</v>
      </c>
      <c r="C63" s="19" t="s">
        <v>136</v>
      </c>
      <c r="D63" s="20">
        <v>5.9040013814198939</v>
      </c>
      <c r="E63" s="20">
        <v>0.23797795834375443</v>
      </c>
      <c r="F63">
        <v>8</v>
      </c>
      <c r="G63">
        <v>3</v>
      </c>
    </row>
    <row r="64" spans="1:7" s="15" customFormat="1">
      <c r="A64" s="22" t="s">
        <v>150</v>
      </c>
      <c r="B64" s="22" t="s">
        <v>1</v>
      </c>
      <c r="C64" s="22" t="s">
        <v>136</v>
      </c>
      <c r="D64" s="23">
        <v>5.5443463204604626</v>
      </c>
      <c r="E64" s="23">
        <v>0.28905853183060726</v>
      </c>
      <c r="F64" s="15">
        <v>8</v>
      </c>
      <c r="G64" s="15">
        <v>4</v>
      </c>
    </row>
    <row r="65" spans="1:7" s="15" customFormat="1">
      <c r="A65" s="22" t="s">
        <v>152</v>
      </c>
      <c r="B65" s="22" t="s">
        <v>1</v>
      </c>
      <c r="C65" s="22" t="s">
        <v>136</v>
      </c>
      <c r="D65" s="23">
        <v>5.7996507401249087</v>
      </c>
      <c r="E65" s="23">
        <v>0.1850213677917554</v>
      </c>
      <c r="F65" s="15">
        <v>8</v>
      </c>
      <c r="G65" s="15">
        <v>4</v>
      </c>
    </row>
  </sheetData>
  <sortState ref="A2:G65">
    <sortCondition ref="F3:F65"/>
  </sortState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97"/>
  <sheetViews>
    <sheetView workbookViewId="0">
      <selection sqref="A1:L97"/>
    </sheetView>
  </sheetViews>
  <sheetFormatPr baseColWidth="10" defaultColWidth="11" defaultRowHeight="13"/>
  <cols>
    <col min="1" max="1" width="5.7109375" customWidth="1"/>
    <col min="2" max="2" width="5.85546875" customWidth="1"/>
    <col min="3" max="3" width="8.7109375" style="1" customWidth="1"/>
    <col min="4" max="4" width="7.7109375" customWidth="1"/>
  </cols>
  <sheetData>
    <row r="1" spans="1:12">
      <c r="A1" t="s">
        <v>88</v>
      </c>
      <c r="B1" t="s">
        <v>89</v>
      </c>
      <c r="C1" s="1" t="s">
        <v>90</v>
      </c>
      <c r="D1" t="s">
        <v>139</v>
      </c>
      <c r="E1" t="s">
        <v>140</v>
      </c>
      <c r="F1" t="s">
        <v>141</v>
      </c>
      <c r="G1" t="s">
        <v>142</v>
      </c>
      <c r="H1" t="s">
        <v>143</v>
      </c>
      <c r="I1" t="s">
        <v>144</v>
      </c>
      <c r="J1" t="s">
        <v>145</v>
      </c>
      <c r="K1" t="s">
        <v>146</v>
      </c>
      <c r="L1" t="s">
        <v>147</v>
      </c>
    </row>
    <row r="2" spans="1:12" ht="15">
      <c r="A2">
        <v>1</v>
      </c>
      <c r="B2" t="s">
        <v>148</v>
      </c>
      <c r="C2" s="2" t="s">
        <v>149</v>
      </c>
      <c r="D2" t="s">
        <v>150</v>
      </c>
      <c r="E2">
        <v>0.35349966146898187</v>
      </c>
      <c r="F2">
        <v>18.234504971292534</v>
      </c>
      <c r="G2">
        <v>18.588004632761514</v>
      </c>
      <c r="H2">
        <v>0.98098237715919601</v>
      </c>
      <c r="I2">
        <v>7.5788126175722365E-2</v>
      </c>
      <c r="J2">
        <v>4.95</v>
      </c>
      <c r="K2">
        <v>29.255002972062613</v>
      </c>
      <c r="L2">
        <v>8.6262428231340582</v>
      </c>
    </row>
    <row r="3" spans="1:12" ht="15">
      <c r="A3">
        <v>3</v>
      </c>
      <c r="B3" t="s">
        <v>148</v>
      </c>
      <c r="C3" s="2" t="s">
        <v>151</v>
      </c>
      <c r="D3" t="s">
        <v>150</v>
      </c>
      <c r="E3">
        <v>3.9376207205256799</v>
      </c>
      <c r="F3">
        <v>10.096165857043729</v>
      </c>
      <c r="G3">
        <v>14.03378657756941</v>
      </c>
      <c r="H3">
        <v>0.7194185119774239</v>
      </c>
      <c r="I3">
        <v>2.4860132381781811E-2</v>
      </c>
      <c r="J3">
        <v>5.7</v>
      </c>
      <c r="K3">
        <v>28.190561618577831</v>
      </c>
      <c r="L3">
        <v>7.5572519083969674</v>
      </c>
    </row>
    <row r="4" spans="1:12" ht="15">
      <c r="A4">
        <v>4</v>
      </c>
      <c r="B4" t="s">
        <v>148</v>
      </c>
      <c r="C4" s="2" t="s">
        <v>151</v>
      </c>
      <c r="D4" t="s">
        <v>150</v>
      </c>
      <c r="E4">
        <v>0.56575732958097047</v>
      </c>
      <c r="F4">
        <v>11.795712902779693</v>
      </c>
      <c r="G4">
        <v>12.361470232360661</v>
      </c>
      <c r="H4">
        <v>0.9542321973886333</v>
      </c>
      <c r="I4">
        <v>3.3737622153278933E-2</v>
      </c>
      <c r="J4">
        <v>5.78</v>
      </c>
      <c r="K4">
        <v>27.516038492381682</v>
      </c>
      <c r="L4">
        <v>10.710828377817695</v>
      </c>
    </row>
    <row r="5" spans="1:12" ht="15">
      <c r="A5">
        <v>5</v>
      </c>
      <c r="B5" t="s">
        <v>148</v>
      </c>
      <c r="C5" s="2" t="s">
        <v>151</v>
      </c>
      <c r="D5" t="s">
        <v>150</v>
      </c>
      <c r="E5">
        <v>0.11673813471337573</v>
      </c>
      <c r="F5">
        <v>13.324097664543512</v>
      </c>
      <c r="G5">
        <v>13.440835799256888</v>
      </c>
      <c r="H5">
        <v>0.99131466700011095</v>
      </c>
      <c r="I5">
        <v>-2.3877384552519754E-3</v>
      </c>
      <c r="J5">
        <v>5.45</v>
      </c>
      <c r="K5">
        <v>24.76038338658141</v>
      </c>
      <c r="L5">
        <v>6.5352972399150433</v>
      </c>
    </row>
    <row r="6" spans="1:12" ht="15">
      <c r="A6">
        <v>21</v>
      </c>
      <c r="B6" t="s">
        <v>148</v>
      </c>
      <c r="C6" s="2" t="s">
        <v>151</v>
      </c>
      <c r="D6" t="s">
        <v>150</v>
      </c>
      <c r="E6">
        <v>2.2189568307513898</v>
      </c>
      <c r="F6">
        <v>31.056610669853114</v>
      </c>
      <c r="G6">
        <v>33.275567500604502</v>
      </c>
      <c r="H6">
        <v>0.93331573291090897</v>
      </c>
      <c r="I6">
        <v>-7.1714816681749533E-2</v>
      </c>
      <c r="J6">
        <v>5.03</v>
      </c>
      <c r="K6">
        <v>29.805604894414884</v>
      </c>
      <c r="L6">
        <v>8.9126309130526078</v>
      </c>
    </row>
    <row r="7" spans="1:12" ht="15">
      <c r="A7">
        <v>22</v>
      </c>
      <c r="B7" t="s">
        <v>148</v>
      </c>
      <c r="C7" s="2" t="s">
        <v>151</v>
      </c>
      <c r="D7" t="s">
        <v>150</v>
      </c>
      <c r="E7">
        <v>3.4584775359519462</v>
      </c>
      <c r="F7">
        <v>2.0421790535464459</v>
      </c>
      <c r="G7">
        <v>5.5006565894983916</v>
      </c>
      <c r="H7">
        <v>0.37126096136328218</v>
      </c>
      <c r="I7">
        <v>2.0130756502777989E-2</v>
      </c>
      <c r="J7">
        <v>4.79</v>
      </c>
      <c r="K7">
        <v>23.069790141532437</v>
      </c>
      <c r="L7">
        <v>5.4558142485567664</v>
      </c>
    </row>
    <row r="8" spans="1:12" ht="15">
      <c r="A8">
        <v>23</v>
      </c>
      <c r="B8" t="s">
        <v>148</v>
      </c>
      <c r="C8" s="2" t="s">
        <v>151</v>
      </c>
      <c r="D8" t="s">
        <v>150</v>
      </c>
      <c r="E8">
        <v>7.1366872044565497</v>
      </c>
      <c r="F8">
        <v>2.3065836766345953</v>
      </c>
      <c r="G8">
        <v>9.443270881091145</v>
      </c>
      <c r="H8">
        <v>0.24425685820928983</v>
      </c>
      <c r="I8">
        <v>2.7312804874261836E-2</v>
      </c>
      <c r="J8">
        <v>4.88</v>
      </c>
      <c r="K8">
        <v>18.405245770347435</v>
      </c>
      <c r="L8">
        <v>3.7482363045211797</v>
      </c>
    </row>
    <row r="9" spans="1:12" ht="15">
      <c r="A9">
        <v>24</v>
      </c>
      <c r="B9" t="s">
        <v>148</v>
      </c>
      <c r="C9" s="2" t="s">
        <v>153</v>
      </c>
      <c r="D9" t="s">
        <v>150</v>
      </c>
      <c r="E9">
        <v>6.3151834718523405</v>
      </c>
      <c r="F9">
        <v>4.7755437312936451</v>
      </c>
      <c r="G9">
        <v>11.090727203145986</v>
      </c>
      <c r="H9">
        <v>0.43058887337333646</v>
      </c>
      <c r="I9">
        <v>5.6795389428496171E-2</v>
      </c>
      <c r="J9">
        <v>5.27</v>
      </c>
      <c r="K9">
        <v>25.139414459271023</v>
      </c>
      <c r="L9">
        <v>5.3475224476222731</v>
      </c>
    </row>
    <row r="10" spans="1:12" ht="15">
      <c r="A10">
        <v>25</v>
      </c>
      <c r="B10" t="s">
        <v>148</v>
      </c>
      <c r="C10" s="2" t="s">
        <v>151</v>
      </c>
      <c r="D10" t="s">
        <v>150</v>
      </c>
      <c r="E10">
        <v>1.793982407926218E-2</v>
      </c>
      <c r="F10">
        <v>15.033572578421703</v>
      </c>
      <c r="G10">
        <v>15.051512402500967</v>
      </c>
      <c r="H10">
        <v>0.99880810488676985</v>
      </c>
      <c r="I10">
        <v>3.571235214441254E-2</v>
      </c>
      <c r="J10">
        <v>5.44</v>
      </c>
      <c r="K10">
        <v>28.536017054186757</v>
      </c>
      <c r="L10">
        <v>8.0471730835934583</v>
      </c>
    </row>
    <row r="11" spans="1:12" ht="15">
      <c r="A11">
        <v>26</v>
      </c>
      <c r="B11" t="s">
        <v>148</v>
      </c>
      <c r="C11" s="2" t="s">
        <v>151</v>
      </c>
      <c r="D11" t="s">
        <v>150</v>
      </c>
      <c r="E11">
        <v>0.42631991826418675</v>
      </c>
      <c r="F11">
        <v>14.173953732367918</v>
      </c>
      <c r="G11">
        <v>14.600273650632108</v>
      </c>
      <c r="H11">
        <v>0.97080055288924449</v>
      </c>
      <c r="I11">
        <v>6.9759929224536332E-2</v>
      </c>
      <c r="J11">
        <v>6.09</v>
      </c>
      <c r="K11">
        <v>26.178574928942481</v>
      </c>
      <c r="L11">
        <v>7.1096654275092357</v>
      </c>
    </row>
    <row r="12" spans="1:12" ht="15">
      <c r="A12">
        <v>1</v>
      </c>
      <c r="B12" t="s">
        <v>161</v>
      </c>
      <c r="C12" s="2" t="s">
        <v>162</v>
      </c>
      <c r="D12" t="s">
        <v>150</v>
      </c>
      <c r="E12">
        <v>0.13511059391096564</v>
      </c>
      <c r="F12">
        <v>1.4597715028794369</v>
      </c>
      <c r="G12">
        <v>1.5948820967904025</v>
      </c>
      <c r="H12">
        <v>0.91528490150910402</v>
      </c>
      <c r="I12">
        <v>-9.9422442161877216E-4</v>
      </c>
      <c r="J12">
        <v>4.76</v>
      </c>
      <c r="K12">
        <v>17.46914483633357</v>
      </c>
      <c r="L12">
        <v>2.4648303581984008</v>
      </c>
    </row>
    <row r="13" spans="1:12" ht="15">
      <c r="A13">
        <v>3</v>
      </c>
      <c r="B13" t="s">
        <v>161</v>
      </c>
      <c r="C13" s="2" t="s">
        <v>163</v>
      </c>
      <c r="D13" t="s">
        <v>150</v>
      </c>
      <c r="E13">
        <v>2.2099555763355587</v>
      </c>
      <c r="F13">
        <v>0.18590373074824801</v>
      </c>
      <c r="G13">
        <v>2.395859307083807</v>
      </c>
      <c r="H13">
        <v>7.7593759449308561E-2</v>
      </c>
      <c r="I13">
        <v>1.8227614467606131E-2</v>
      </c>
      <c r="J13">
        <v>5.0599999999999996</v>
      </c>
      <c r="K13">
        <v>20.593821853444013</v>
      </c>
      <c r="L13">
        <v>3.8965126526501095</v>
      </c>
    </row>
    <row r="14" spans="1:12" ht="15">
      <c r="A14">
        <v>4</v>
      </c>
      <c r="B14" t="s">
        <v>161</v>
      </c>
      <c r="C14" s="2" t="s">
        <v>151</v>
      </c>
      <c r="D14" t="s">
        <v>150</v>
      </c>
      <c r="E14">
        <v>5.1681457817589566E-2</v>
      </c>
      <c r="F14">
        <v>4.3289625714461311</v>
      </c>
      <c r="G14">
        <v>4.3806440292637205</v>
      </c>
      <c r="H14">
        <v>0.98820231512253787</v>
      </c>
      <c r="I14">
        <v>5.4288109237359532E-3</v>
      </c>
      <c r="J14">
        <v>5.66</v>
      </c>
      <c r="K14">
        <v>18.571714543088774</v>
      </c>
      <c r="L14">
        <v>5.2363099993854325</v>
      </c>
    </row>
    <row r="15" spans="1:12" ht="15">
      <c r="A15">
        <v>5</v>
      </c>
      <c r="B15" t="s">
        <v>161</v>
      </c>
      <c r="C15" s="2" t="s">
        <v>164</v>
      </c>
      <c r="D15" t="s">
        <v>150</v>
      </c>
      <c r="E15">
        <v>1.50722432090483E-2</v>
      </c>
      <c r="F15">
        <v>3.677627343007785</v>
      </c>
      <c r="G15">
        <v>3.692699586216833</v>
      </c>
      <c r="H15">
        <v>0.99591836734693884</v>
      </c>
      <c r="I15">
        <v>7.3091977322317439E-3</v>
      </c>
      <c r="J15">
        <v>5.45</v>
      </c>
      <c r="K15">
        <v>19.088872292755781</v>
      </c>
      <c r="L15">
        <v>3.4459417881977075</v>
      </c>
    </row>
    <row r="16" spans="1:12" ht="15">
      <c r="A16">
        <v>21</v>
      </c>
      <c r="B16" t="s">
        <v>161</v>
      </c>
      <c r="C16" s="2" t="s">
        <v>165</v>
      </c>
      <c r="D16" t="s">
        <v>150</v>
      </c>
      <c r="E16">
        <v>0.62739455521734999</v>
      </c>
      <c r="F16">
        <v>4.1609152240325882</v>
      </c>
      <c r="G16">
        <v>4.7883097792499383</v>
      </c>
      <c r="H16">
        <v>0.86897369131459412</v>
      </c>
      <c r="I16">
        <v>-4.5844620009927606E-3</v>
      </c>
      <c r="J16">
        <v>4.74</v>
      </c>
      <c r="K16">
        <v>20.690525465650424</v>
      </c>
      <c r="L16">
        <v>3.7169042769856748</v>
      </c>
    </row>
    <row r="17" spans="1:12" ht="15">
      <c r="A17">
        <v>22</v>
      </c>
      <c r="B17" t="s">
        <v>161</v>
      </c>
      <c r="C17" s="2" t="s">
        <v>167</v>
      </c>
      <c r="D17" t="s">
        <v>150</v>
      </c>
      <c r="E17">
        <v>1.2261289888872757</v>
      </c>
      <c r="F17">
        <v>0.15364501142518081</v>
      </c>
      <c r="G17">
        <v>1.3797740003124566</v>
      </c>
      <c r="H17">
        <v>0.1113552012071449</v>
      </c>
      <c r="I17">
        <v>1.6007799385680484E-2</v>
      </c>
      <c r="J17">
        <v>4.26</v>
      </c>
      <c r="K17">
        <v>16.0744841469552</v>
      </c>
      <c r="L17">
        <v>2.3926601103381731</v>
      </c>
    </row>
    <row r="18" spans="1:12" ht="15">
      <c r="A18">
        <v>23</v>
      </c>
      <c r="B18" t="s">
        <v>161</v>
      </c>
      <c r="C18" s="2" t="s">
        <v>151</v>
      </c>
      <c r="D18" t="s">
        <v>150</v>
      </c>
      <c r="E18">
        <v>0.65410371997441252</v>
      </c>
      <c r="F18">
        <v>0.91961024987830764</v>
      </c>
      <c r="G18">
        <v>1.5737139698527203</v>
      </c>
      <c r="H18">
        <v>0.58435666677367781</v>
      </c>
      <c r="I18">
        <v>1.0899575514165391E-2</v>
      </c>
      <c r="J18">
        <v>4.71</v>
      </c>
      <c r="K18">
        <v>14.597966501301556</v>
      </c>
      <c r="L18">
        <v>1.9899925231495394</v>
      </c>
    </row>
    <row r="19" spans="1:12" ht="15">
      <c r="A19">
        <v>24</v>
      </c>
      <c r="B19" t="s">
        <v>161</v>
      </c>
      <c r="C19" s="2" t="s">
        <v>163</v>
      </c>
      <c r="D19" t="s">
        <v>150</v>
      </c>
      <c r="E19">
        <v>0.84987770171388399</v>
      </c>
      <c r="F19">
        <v>2.0417947064471273</v>
      </c>
      <c r="G19">
        <v>2.8916724081610119</v>
      </c>
      <c r="H19">
        <v>0.70609475011231548</v>
      </c>
      <c r="I19">
        <v>1.6316932945306461E-2</v>
      </c>
      <c r="J19">
        <v>4.99</v>
      </c>
      <c r="K19">
        <v>17.906023024852971</v>
      </c>
      <c r="L19">
        <v>2.7746012639182012</v>
      </c>
    </row>
    <row r="20" spans="1:12" ht="15">
      <c r="A20">
        <v>25</v>
      </c>
      <c r="B20" t="s">
        <v>161</v>
      </c>
      <c r="C20" s="2" t="s">
        <v>164</v>
      </c>
      <c r="D20" t="s">
        <v>150</v>
      </c>
      <c r="E20">
        <v>0.83287265105039932</v>
      </c>
      <c r="F20">
        <v>2.2256696774679714</v>
      </c>
      <c r="G20">
        <v>3.0585423285183704</v>
      </c>
      <c r="H20">
        <v>0.72768967645647653</v>
      </c>
      <c r="I20">
        <v>0.10260904999864666</v>
      </c>
      <c r="J20">
        <v>4.92</v>
      </c>
      <c r="K20">
        <v>17.700845924404689</v>
      </c>
      <c r="L20">
        <v>2.9707088111223765</v>
      </c>
    </row>
    <row r="21" spans="1:12" ht="15">
      <c r="A21">
        <v>26</v>
      </c>
      <c r="B21" t="s">
        <v>161</v>
      </c>
      <c r="C21" s="2" t="s">
        <v>151</v>
      </c>
      <c r="D21" t="s">
        <v>150</v>
      </c>
      <c r="E21">
        <v>0.12796112041863994</v>
      </c>
      <c r="F21">
        <v>3.3679210551118022</v>
      </c>
      <c r="G21">
        <v>3.4958821755304426</v>
      </c>
      <c r="H21">
        <v>0.96339661521938325</v>
      </c>
      <c r="I21">
        <v>-8.1134774976348474E-3</v>
      </c>
      <c r="J21">
        <v>5.8</v>
      </c>
      <c r="K21">
        <v>20.114630169474765</v>
      </c>
      <c r="L21">
        <v>4.1934685799109417</v>
      </c>
    </row>
    <row r="22" spans="1:12" ht="15">
      <c r="A22">
        <v>3</v>
      </c>
      <c r="B22" t="s">
        <v>148</v>
      </c>
      <c r="C22" s="3" t="s">
        <v>154</v>
      </c>
      <c r="D22" t="s">
        <v>150</v>
      </c>
      <c r="E22">
        <v>1.2500000000000001E-2</v>
      </c>
      <c r="F22">
        <v>28.744399999999999</v>
      </c>
      <c r="G22">
        <v>28.756900000000002</v>
      </c>
      <c r="H22">
        <v>0.99956532171409285</v>
      </c>
      <c r="I22">
        <v>-3.1476342464539002E-2</v>
      </c>
      <c r="K22">
        <v>27.087163531796548</v>
      </c>
    </row>
    <row r="23" spans="1:12" ht="15">
      <c r="A23">
        <v>21</v>
      </c>
      <c r="B23" t="s">
        <v>148</v>
      </c>
      <c r="C23" s="3" t="s">
        <v>154</v>
      </c>
      <c r="D23" t="s">
        <v>150</v>
      </c>
      <c r="E23">
        <v>0.31331000000000003</v>
      </c>
      <c r="F23">
        <v>20.913149999999998</v>
      </c>
      <c r="G23">
        <v>21.226460000000003</v>
      </c>
      <c r="H23">
        <v>0.98523964900412009</v>
      </c>
      <c r="I23">
        <v>-8.6681357712765916E-3</v>
      </c>
      <c r="K23">
        <v>27.202002658165473</v>
      </c>
    </row>
    <row r="24" spans="1:12" ht="15">
      <c r="A24">
        <v>24</v>
      </c>
      <c r="B24" t="s">
        <v>148</v>
      </c>
      <c r="C24" s="3" t="s">
        <v>154</v>
      </c>
      <c r="D24" t="s">
        <v>150</v>
      </c>
      <c r="E24">
        <v>15.65287</v>
      </c>
      <c r="F24">
        <v>3.125E-2</v>
      </c>
      <c r="G24">
        <v>15.684120000000002</v>
      </c>
      <c r="H24">
        <v>1.9924611645409495E-3</v>
      </c>
      <c r="I24">
        <v>7.8322061790780134E-2</v>
      </c>
      <c r="K24">
        <v>35.959814389331896</v>
      </c>
    </row>
    <row r="25" spans="1:12" ht="15">
      <c r="A25">
        <v>3</v>
      </c>
      <c r="B25" t="s">
        <v>161</v>
      </c>
      <c r="C25" s="3" t="s">
        <v>169</v>
      </c>
      <c r="D25" t="s">
        <v>150</v>
      </c>
      <c r="E25">
        <v>1.2500000000000001E-2</v>
      </c>
      <c r="F25">
        <v>16.8444</v>
      </c>
      <c r="G25">
        <v>16.856900000000003</v>
      </c>
      <c r="H25">
        <v>0.99925846389312367</v>
      </c>
      <c r="I25">
        <v>7.39314589539007E-2</v>
      </c>
      <c r="K25">
        <v>21.861757227610894</v>
      </c>
    </row>
    <row r="26" spans="1:12" ht="15">
      <c r="A26">
        <v>21</v>
      </c>
      <c r="B26" t="s">
        <v>161</v>
      </c>
      <c r="C26" s="3" t="s">
        <v>169</v>
      </c>
      <c r="D26" t="s">
        <v>150</v>
      </c>
      <c r="E26">
        <v>1.7511416666666666</v>
      </c>
      <c r="F26">
        <v>3.8194000000000004</v>
      </c>
      <c r="G26">
        <v>5.5705416666666672</v>
      </c>
      <c r="H26">
        <v>0.68564247941178669</v>
      </c>
      <c r="I26">
        <v>1.3071529875886527E-2</v>
      </c>
      <c r="K26">
        <v>21.2948004783354</v>
      </c>
    </row>
    <row r="27" spans="1:12" ht="15">
      <c r="A27">
        <v>24</v>
      </c>
      <c r="B27" t="s">
        <v>161</v>
      </c>
      <c r="C27" s="3" t="s">
        <v>171</v>
      </c>
      <c r="D27" t="s">
        <v>150</v>
      </c>
      <c r="E27">
        <v>2.3528699999999998</v>
      </c>
      <c r="F27">
        <v>3.125E-2</v>
      </c>
      <c r="G27">
        <v>2.3841199999999994</v>
      </c>
      <c r="H27">
        <v>1.3107561699914437E-2</v>
      </c>
      <c r="I27">
        <v>1.4403622074468084E-2</v>
      </c>
      <c r="K27">
        <v>21.186440677966104</v>
      </c>
    </row>
    <row r="28" spans="1:12" ht="15">
      <c r="A28">
        <v>1</v>
      </c>
      <c r="B28" t="s">
        <v>148</v>
      </c>
      <c r="C28" s="3" t="s">
        <v>156</v>
      </c>
      <c r="D28" t="s">
        <v>150</v>
      </c>
      <c r="E28">
        <v>12.23136588048625</v>
      </c>
      <c r="F28">
        <v>13.783847448746807</v>
      </c>
      <c r="G28">
        <v>26.015213329233053</v>
      </c>
      <c r="H28">
        <v>0.52983795574945469</v>
      </c>
      <c r="I28">
        <v>4.4216162469981335E-2</v>
      </c>
      <c r="J28">
        <v>5.09</v>
      </c>
      <c r="K28">
        <v>24.862395420519576</v>
      </c>
      <c r="L28">
        <v>7.9774375503626258</v>
      </c>
    </row>
    <row r="29" spans="1:12" ht="15">
      <c r="A29">
        <v>3</v>
      </c>
      <c r="B29" t="s">
        <v>148</v>
      </c>
      <c r="C29" s="3" t="s">
        <v>157</v>
      </c>
      <c r="D29" t="s">
        <v>150</v>
      </c>
      <c r="E29">
        <v>1.0020407950227568</v>
      </c>
      <c r="F29">
        <v>4.7212283393878653</v>
      </c>
      <c r="G29">
        <v>5.7232691344106223</v>
      </c>
      <c r="H29">
        <v>0.82491810685643274</v>
      </c>
      <c r="I29">
        <v>4.3381699953719604E-3</v>
      </c>
      <c r="J29">
        <v>5.04</v>
      </c>
      <c r="K29">
        <v>23.612680983906557</v>
      </c>
      <c r="L29">
        <v>7.9692784667418097</v>
      </c>
    </row>
    <row r="30" spans="1:12" ht="15">
      <c r="A30">
        <v>4</v>
      </c>
      <c r="B30" t="s">
        <v>148</v>
      </c>
      <c r="C30" s="3" t="s">
        <v>158</v>
      </c>
      <c r="D30" t="s">
        <v>150</v>
      </c>
      <c r="E30">
        <v>0.72328816326530621</v>
      </c>
      <c r="F30">
        <v>8.1311189841269869</v>
      </c>
      <c r="G30">
        <v>8.8544071473922923</v>
      </c>
      <c r="H30">
        <v>0.91831320254136717</v>
      </c>
      <c r="I30">
        <v>1.1205469475773647E-2</v>
      </c>
      <c r="J30">
        <v>5.81</v>
      </c>
      <c r="K30">
        <v>22.970831621574064</v>
      </c>
      <c r="L30">
        <v>9.7676190476190214</v>
      </c>
    </row>
    <row r="31" spans="1:12" ht="15">
      <c r="A31">
        <v>5</v>
      </c>
      <c r="B31" t="s">
        <v>148</v>
      </c>
      <c r="C31" s="3" t="s">
        <v>157</v>
      </c>
      <c r="D31" t="s">
        <v>150</v>
      </c>
      <c r="E31">
        <v>0.69935928377646972</v>
      </c>
      <c r="F31">
        <v>15.308710812703232</v>
      </c>
      <c r="G31">
        <v>16.008070096479702</v>
      </c>
      <c r="H31">
        <v>0.95631208012199642</v>
      </c>
      <c r="I31">
        <v>3.1995661264377466E-2</v>
      </c>
      <c r="J31">
        <v>5.6</v>
      </c>
      <c r="K31">
        <v>24.405335497286615</v>
      </c>
      <c r="L31">
        <v>7.3264005367326384</v>
      </c>
    </row>
    <row r="32" spans="1:12" ht="15">
      <c r="A32">
        <v>21</v>
      </c>
      <c r="B32" t="s">
        <v>148</v>
      </c>
      <c r="C32" s="3" t="s">
        <v>158</v>
      </c>
      <c r="D32" t="s">
        <v>150</v>
      </c>
      <c r="E32">
        <v>1.1026159945195662</v>
      </c>
      <c r="F32">
        <v>23.238557097918079</v>
      </c>
      <c r="G32">
        <v>24.341173092437646</v>
      </c>
      <c r="H32">
        <v>0.95470160824491535</v>
      </c>
      <c r="I32">
        <v>4.7046712533305196E-2</v>
      </c>
      <c r="J32">
        <v>5.0599999999999996</v>
      </c>
      <c r="K32">
        <v>29.249646665810118</v>
      </c>
      <c r="L32">
        <v>9.9246345228366248</v>
      </c>
    </row>
    <row r="33" spans="1:12" ht="15">
      <c r="A33">
        <v>22</v>
      </c>
      <c r="B33" t="s">
        <v>148</v>
      </c>
      <c r="C33" s="3" t="s">
        <v>159</v>
      </c>
      <c r="D33" t="s">
        <v>150</v>
      </c>
      <c r="E33">
        <v>0.8514491134657215</v>
      </c>
      <c r="F33">
        <v>1.1155217370623363</v>
      </c>
      <c r="G33">
        <v>1.9669708505280576</v>
      </c>
      <c r="H33">
        <v>0.56712672521957341</v>
      </c>
      <c r="I33">
        <v>1.15235711647761E-3</v>
      </c>
      <c r="J33">
        <v>5.0199999999999996</v>
      </c>
      <c r="K33">
        <v>19.764046256278476</v>
      </c>
      <c r="L33">
        <v>6.9224050080069865</v>
      </c>
    </row>
    <row r="34" spans="1:12" ht="15">
      <c r="A34">
        <v>23</v>
      </c>
      <c r="B34" t="s">
        <v>148</v>
      </c>
      <c r="C34" s="3" t="s">
        <v>156</v>
      </c>
      <c r="D34" t="s">
        <v>150</v>
      </c>
      <c r="E34">
        <v>2.2279464431896954</v>
      </c>
      <c r="F34">
        <v>12.957170295158191</v>
      </c>
      <c r="G34">
        <v>15.185116738347887</v>
      </c>
      <c r="H34">
        <v>0.85328091435982645</v>
      </c>
      <c r="I34">
        <v>1.558772326657314E-2</v>
      </c>
      <c r="J34">
        <v>4.5199999999999996</v>
      </c>
      <c r="K34">
        <v>20.546961325966862</v>
      </c>
      <c r="L34">
        <v>5.0622348932619419</v>
      </c>
    </row>
    <row r="35" spans="1:12" ht="15">
      <c r="A35">
        <v>24</v>
      </c>
      <c r="B35" t="s">
        <v>148</v>
      </c>
      <c r="C35" s="3" t="s">
        <v>157</v>
      </c>
      <c r="D35" t="s">
        <v>150</v>
      </c>
      <c r="E35">
        <v>8.2648356752082339</v>
      </c>
      <c r="F35">
        <v>5.8883081657689313</v>
      </c>
      <c r="G35">
        <v>14.153143840977165</v>
      </c>
      <c r="H35">
        <v>0.41604241657748808</v>
      </c>
      <c r="I35">
        <v>3.1795788856630175E-2</v>
      </c>
      <c r="J35">
        <v>4.88</v>
      </c>
      <c r="K35">
        <v>25.701306076093118</v>
      </c>
      <c r="L35">
        <v>5.8697645979822681</v>
      </c>
    </row>
    <row r="36" spans="1:12" ht="15">
      <c r="A36">
        <v>25</v>
      </c>
      <c r="B36" t="s">
        <v>148</v>
      </c>
      <c r="C36" s="3" t="s">
        <v>158</v>
      </c>
      <c r="D36" t="s">
        <v>150</v>
      </c>
      <c r="E36">
        <v>0.48951143812128339</v>
      </c>
      <c r="F36">
        <v>15.058722212991697</v>
      </c>
      <c r="G36">
        <v>15.548233651112978</v>
      </c>
      <c r="H36">
        <v>0.96851658850095546</v>
      </c>
      <c r="I36">
        <v>2.0555280968450038E-2</v>
      </c>
      <c r="J36">
        <v>4.37</v>
      </c>
      <c r="K36">
        <v>27.040957712132141</v>
      </c>
      <c r="L36">
        <v>6.9279854147675266</v>
      </c>
    </row>
    <row r="37" spans="1:12" ht="15">
      <c r="A37">
        <v>26</v>
      </c>
      <c r="B37" t="s">
        <v>148</v>
      </c>
      <c r="C37" s="3" t="s">
        <v>157</v>
      </c>
      <c r="D37" t="s">
        <v>150</v>
      </c>
      <c r="E37">
        <v>0.78141147674734857</v>
      </c>
      <c r="F37">
        <v>8.5393803825582459</v>
      </c>
      <c r="G37">
        <v>9.3207918593055954</v>
      </c>
      <c r="H37">
        <v>0.91616468980935217</v>
      </c>
      <c r="I37">
        <v>5.1714932851834325E-3</v>
      </c>
      <c r="J37">
        <v>5.82</v>
      </c>
      <c r="K37">
        <v>17.731289853451187</v>
      </c>
      <c r="L37">
        <v>8.6007614903453948</v>
      </c>
    </row>
    <row r="38" spans="1:12" ht="15">
      <c r="A38">
        <v>1</v>
      </c>
      <c r="B38" t="s">
        <v>161</v>
      </c>
      <c r="C38" s="3" t="s">
        <v>157</v>
      </c>
      <c r="D38" t="s">
        <v>150</v>
      </c>
      <c r="E38">
        <v>0.272409101962647</v>
      </c>
      <c r="F38">
        <v>2.0263522516448713</v>
      </c>
      <c r="G38">
        <v>2.2987613536075182</v>
      </c>
      <c r="H38">
        <v>0.88149744142203068</v>
      </c>
      <c r="I38">
        <v>9.48278414012274E-4</v>
      </c>
      <c r="J38">
        <v>4.54</v>
      </c>
      <c r="K38">
        <v>18.009254390577354</v>
      </c>
      <c r="L38">
        <v>3.2258064516129039</v>
      </c>
    </row>
    <row r="39" spans="1:12" ht="15">
      <c r="A39">
        <v>3</v>
      </c>
      <c r="B39" t="s">
        <v>161</v>
      </c>
      <c r="C39" s="3" t="s">
        <v>173</v>
      </c>
      <c r="D39" t="s">
        <v>150</v>
      </c>
      <c r="E39">
        <v>0.86337993246184197</v>
      </c>
      <c r="F39">
        <v>0.71257623759184019</v>
      </c>
      <c r="G39">
        <v>1.5759561700536822</v>
      </c>
      <c r="H39">
        <v>0.45215485756026297</v>
      </c>
      <c r="I39">
        <v>-1.5602451823682145E-3</v>
      </c>
      <c r="J39">
        <v>4.82</v>
      </c>
      <c r="K39">
        <v>17.071218991731143</v>
      </c>
      <c r="L39">
        <v>4.0720488903184258</v>
      </c>
    </row>
    <row r="40" spans="1:12" ht="15">
      <c r="A40">
        <v>4</v>
      </c>
      <c r="B40" t="s">
        <v>161</v>
      </c>
      <c r="C40" s="3" t="s">
        <v>157</v>
      </c>
      <c r="D40" t="s">
        <v>150</v>
      </c>
      <c r="E40">
        <v>0.32738470184640966</v>
      </c>
      <c r="F40">
        <v>3.8423631449396893</v>
      </c>
      <c r="G40">
        <v>4.1697478467860991</v>
      </c>
      <c r="H40">
        <v>0.92148573154159741</v>
      </c>
      <c r="I40">
        <v>1.5560238594534291E-3</v>
      </c>
      <c r="J40">
        <v>5.51</v>
      </c>
      <c r="K40">
        <v>17.057679102769526</v>
      </c>
      <c r="L40">
        <v>5.4570541566057225</v>
      </c>
    </row>
    <row r="41" spans="1:12" ht="15">
      <c r="A41">
        <v>5</v>
      </c>
      <c r="B41" t="s">
        <v>161</v>
      </c>
      <c r="C41" s="3" t="s">
        <v>156</v>
      </c>
      <c r="D41" t="s">
        <v>150</v>
      </c>
      <c r="E41">
        <v>0.26394771977590453</v>
      </c>
      <c r="F41">
        <v>5.4981862662966643</v>
      </c>
      <c r="G41">
        <v>5.7621339860725689</v>
      </c>
      <c r="H41">
        <v>0.95419271394697136</v>
      </c>
      <c r="I41">
        <v>5.5876748468430678E-3</v>
      </c>
      <c r="J41">
        <v>5.45</v>
      </c>
      <c r="K41">
        <v>19.491632592842393</v>
      </c>
      <c r="L41">
        <v>3.733179747630762</v>
      </c>
    </row>
    <row r="42" spans="1:12" ht="15">
      <c r="A42">
        <v>21</v>
      </c>
      <c r="B42" t="s">
        <v>161</v>
      </c>
      <c r="C42" s="3" t="s">
        <v>160</v>
      </c>
      <c r="D42" t="s">
        <v>150</v>
      </c>
      <c r="E42">
        <v>0.75423126514633676</v>
      </c>
      <c r="F42">
        <v>4.2100994997825136</v>
      </c>
      <c r="G42">
        <v>4.9643307649288504</v>
      </c>
      <c r="H42">
        <v>0.84806990088680234</v>
      </c>
      <c r="I42">
        <v>5.7624771571000329E-3</v>
      </c>
      <c r="J42">
        <v>4.63</v>
      </c>
      <c r="K42">
        <v>19.760047990401901</v>
      </c>
      <c r="L42">
        <v>4.425837320574173</v>
      </c>
    </row>
    <row r="43" spans="1:12" ht="15">
      <c r="A43">
        <v>22</v>
      </c>
      <c r="B43" t="s">
        <v>161</v>
      </c>
      <c r="C43" s="3" t="s">
        <v>158</v>
      </c>
      <c r="D43" t="s">
        <v>150</v>
      </c>
      <c r="E43">
        <v>0.80050072317849796</v>
      </c>
      <c r="F43">
        <v>0.70866969682141723</v>
      </c>
      <c r="G43">
        <v>1.509170419999915</v>
      </c>
      <c r="H43">
        <v>0.46957566052842276</v>
      </c>
      <c r="I43">
        <v>-6.7210169172033079E-4</v>
      </c>
      <c r="J43">
        <v>4.6500000000000004</v>
      </c>
      <c r="K43">
        <v>16.613904534802444</v>
      </c>
      <c r="L43">
        <v>4.9748545508332507</v>
      </c>
    </row>
    <row r="44" spans="1:12" ht="15">
      <c r="A44">
        <v>23</v>
      </c>
      <c r="B44" t="s">
        <v>161</v>
      </c>
      <c r="C44" s="3" t="s">
        <v>157</v>
      </c>
      <c r="D44" t="s">
        <v>150</v>
      </c>
      <c r="E44">
        <v>0.54974374573677731</v>
      </c>
      <c r="F44">
        <v>2.4620015485869153</v>
      </c>
      <c r="G44">
        <v>3.0117452943236924</v>
      </c>
      <c r="H44">
        <v>0.81746672045179514</v>
      </c>
      <c r="I44">
        <v>1.5404914899737599E-3</v>
      </c>
      <c r="J44">
        <v>4.9000000000000004</v>
      </c>
      <c r="K44">
        <v>16.00910470409714</v>
      </c>
      <c r="L44">
        <v>2.6829268292682587</v>
      </c>
    </row>
    <row r="45" spans="1:12" ht="15">
      <c r="A45">
        <v>24</v>
      </c>
      <c r="B45" t="s">
        <v>161</v>
      </c>
      <c r="C45" s="3" t="s">
        <v>157</v>
      </c>
      <c r="D45" t="s">
        <v>150</v>
      </c>
      <c r="E45">
        <v>3.0968329933618652</v>
      </c>
      <c r="F45">
        <v>3.2758545708636753</v>
      </c>
      <c r="G45">
        <v>6.3726875642255409</v>
      </c>
      <c r="H45">
        <v>0.51404600301659109</v>
      </c>
      <c r="I45">
        <v>1.1152003694644905E-2</v>
      </c>
      <c r="J45">
        <v>4.93</v>
      </c>
      <c r="K45">
        <v>18.997381503548254</v>
      </c>
      <c r="L45">
        <v>3.4059498711642169</v>
      </c>
    </row>
    <row r="46" spans="1:12" ht="15">
      <c r="A46">
        <v>25</v>
      </c>
      <c r="B46" t="s">
        <v>161</v>
      </c>
      <c r="C46" s="3" t="s">
        <v>158</v>
      </c>
      <c r="D46" t="s">
        <v>150</v>
      </c>
      <c r="E46">
        <v>0.40220148260254213</v>
      </c>
      <c r="F46">
        <v>2.9081809391684543</v>
      </c>
      <c r="G46">
        <v>3.3103824217709965</v>
      </c>
      <c r="H46">
        <v>0.87850301525363605</v>
      </c>
      <c r="I46">
        <v>1.0550957228257116E-3</v>
      </c>
      <c r="J46">
        <v>5.14</v>
      </c>
      <c r="K46">
        <v>15.894988066825789</v>
      </c>
      <c r="L46">
        <v>3.1895573212258812</v>
      </c>
    </row>
    <row r="47" spans="1:12" ht="15">
      <c r="A47">
        <v>26</v>
      </c>
      <c r="B47" t="s">
        <v>161</v>
      </c>
      <c r="C47" s="3" t="s">
        <v>158</v>
      </c>
      <c r="D47" t="s">
        <v>150</v>
      </c>
      <c r="E47">
        <v>0.57944797933533043</v>
      </c>
      <c r="F47">
        <v>2.7228081338251915</v>
      </c>
      <c r="G47">
        <v>3.3022561131605221</v>
      </c>
      <c r="H47">
        <v>0.82452966714905929</v>
      </c>
      <c r="I47">
        <v>4.7470042879788829E-3</v>
      </c>
      <c r="J47">
        <v>5.67</v>
      </c>
      <c r="K47">
        <v>14.153484838018912</v>
      </c>
      <c r="L47">
        <v>5.1255230125522901</v>
      </c>
    </row>
    <row r="48" spans="1:12" ht="15">
      <c r="A48">
        <v>8</v>
      </c>
      <c r="B48" t="s">
        <v>148</v>
      </c>
      <c r="C48" s="2" t="s">
        <v>151</v>
      </c>
      <c r="D48" t="s">
        <v>152</v>
      </c>
      <c r="E48">
        <v>0.24063339168740677</v>
      </c>
      <c r="F48">
        <v>4.0087750285007807E-2</v>
      </c>
      <c r="G48">
        <v>0.28072114197241455</v>
      </c>
      <c r="H48">
        <v>0.14280274725067585</v>
      </c>
      <c r="I48">
        <v>5.8142329629669431E-3</v>
      </c>
      <c r="J48">
        <v>3.85</v>
      </c>
      <c r="K48">
        <v>23.94732889400693</v>
      </c>
      <c r="L48">
        <v>5.9973666886109829</v>
      </c>
    </row>
    <row r="49" spans="1:12" ht="15">
      <c r="A49">
        <v>10</v>
      </c>
      <c r="B49" t="s">
        <v>148</v>
      </c>
      <c r="C49" s="2" t="s">
        <v>151</v>
      </c>
      <c r="D49" t="s">
        <v>152</v>
      </c>
      <c r="E49">
        <v>4.3620230448067066</v>
      </c>
      <c r="F49">
        <v>1.7071226463037592</v>
      </c>
      <c r="G49">
        <v>6.0691456911104655</v>
      </c>
      <c r="H49">
        <v>0.28127890368560399</v>
      </c>
      <c r="I49">
        <v>-4.7751745745470559E-3</v>
      </c>
      <c r="J49">
        <v>5.44</v>
      </c>
      <c r="K49">
        <v>26.134445437394533</v>
      </c>
      <c r="L49">
        <v>7.2657615270868749</v>
      </c>
    </row>
    <row r="50" spans="1:12" ht="15">
      <c r="A50">
        <v>11</v>
      </c>
      <c r="B50" t="s">
        <v>148</v>
      </c>
      <c r="C50" s="2" t="s">
        <v>151</v>
      </c>
      <c r="D50" t="s">
        <v>152</v>
      </c>
      <c r="E50">
        <v>0.48343538139321385</v>
      </c>
      <c r="F50">
        <v>3.776052318235941E-2</v>
      </c>
      <c r="G50">
        <v>0.5211959045755733</v>
      </c>
      <c r="H50">
        <v>7.2449769560466948E-2</v>
      </c>
      <c r="I50">
        <v>3.9529712009444523E-2</v>
      </c>
      <c r="J50">
        <v>4.46</v>
      </c>
      <c r="K50">
        <v>21.182488340604777</v>
      </c>
      <c r="L50">
        <v>6.4452503658459097</v>
      </c>
    </row>
    <row r="51" spans="1:12" ht="15">
      <c r="A51">
        <v>12</v>
      </c>
      <c r="B51" t="s">
        <v>148</v>
      </c>
      <c r="C51" s="2" t="s">
        <v>151</v>
      </c>
      <c r="D51" t="s">
        <v>152</v>
      </c>
      <c r="E51">
        <v>0.54466803899220406</v>
      </c>
      <c r="F51">
        <v>8.262346200807734</v>
      </c>
      <c r="G51">
        <v>8.8070142397999369</v>
      </c>
      <c r="H51">
        <v>0.93815519946240311</v>
      </c>
      <c r="I51">
        <v>1.8887445340988549E-2</v>
      </c>
      <c r="J51">
        <v>6.48</v>
      </c>
      <c r="K51">
        <v>23.923373180613169</v>
      </c>
      <c r="L51">
        <v>7.7975016436555311</v>
      </c>
    </row>
    <row r="52" spans="1:12" ht="15">
      <c r="A52">
        <v>27</v>
      </c>
      <c r="B52" t="s">
        <v>148</v>
      </c>
      <c r="C52" s="2" t="s">
        <v>151</v>
      </c>
      <c r="D52" t="s">
        <v>152</v>
      </c>
      <c r="E52">
        <v>5.5474639898906775</v>
      </c>
      <c r="F52">
        <v>15.922013840136383</v>
      </c>
      <c r="G52">
        <v>21.46947783002706</v>
      </c>
      <c r="H52">
        <v>0.74161160165097106</v>
      </c>
      <c r="I52">
        <v>-3.6276333676232474E-2</v>
      </c>
      <c r="J52">
        <v>5.48</v>
      </c>
      <c r="K52">
        <v>24.149525316455637</v>
      </c>
      <c r="L52">
        <v>11.414602346805761</v>
      </c>
    </row>
    <row r="53" spans="1:12" ht="15">
      <c r="A53">
        <v>28</v>
      </c>
      <c r="B53" t="s">
        <v>148</v>
      </c>
      <c r="C53" s="2" t="s">
        <v>151</v>
      </c>
      <c r="D53" t="s">
        <v>152</v>
      </c>
      <c r="E53">
        <v>3.4926267490493403</v>
      </c>
      <c r="F53">
        <v>0.82096283749311261</v>
      </c>
      <c r="G53">
        <v>4.3135895865424532</v>
      </c>
      <c r="H53">
        <v>0.19032010835114085</v>
      </c>
      <c r="I53">
        <v>4.3820656052988322E-2</v>
      </c>
      <c r="J53">
        <v>5.01</v>
      </c>
      <c r="K53">
        <v>23.068509495873542</v>
      </c>
      <c r="L53">
        <v>6.7144888199560198</v>
      </c>
    </row>
    <row r="54" spans="1:12" ht="15">
      <c r="A54">
        <v>29</v>
      </c>
      <c r="B54" t="s">
        <v>148</v>
      </c>
      <c r="C54" s="2" t="s">
        <v>151</v>
      </c>
      <c r="D54" t="s">
        <v>152</v>
      </c>
      <c r="E54">
        <v>7.8524859522941481</v>
      </c>
      <c r="F54">
        <v>2.2286765501736432</v>
      </c>
      <c r="G54">
        <v>10.081162502467791</v>
      </c>
      <c r="H54">
        <v>0.2210733682378476</v>
      </c>
      <c r="I54">
        <v>-3.918484850551093E-3</v>
      </c>
      <c r="J54">
        <v>4.9400000000000004</v>
      </c>
      <c r="K54">
        <v>22.627164369451179</v>
      </c>
      <c r="L54">
        <v>6.1937365284645454</v>
      </c>
    </row>
    <row r="55" spans="1:12" ht="15">
      <c r="A55">
        <v>30</v>
      </c>
      <c r="B55" t="s">
        <v>148</v>
      </c>
      <c r="C55" s="2" t="s">
        <v>151</v>
      </c>
      <c r="D55" t="s">
        <v>152</v>
      </c>
      <c r="E55">
        <v>3.9100082634149418</v>
      </c>
      <c r="F55">
        <v>0.14467669607984962</v>
      </c>
      <c r="G55">
        <v>4.0546849594947911</v>
      </c>
      <c r="H55">
        <v>3.5681365513012916E-2</v>
      </c>
      <c r="I55">
        <v>4.5796345997528576E-2</v>
      </c>
      <c r="J55">
        <v>4.9400000000000004</v>
      </c>
      <c r="K55">
        <v>30.880367944808256</v>
      </c>
      <c r="L55">
        <v>10.277737595834008</v>
      </c>
    </row>
    <row r="56" spans="1:12" ht="15">
      <c r="A56">
        <v>31</v>
      </c>
      <c r="B56" t="s">
        <v>148</v>
      </c>
      <c r="C56" s="2" t="s">
        <v>151</v>
      </c>
      <c r="D56" t="s">
        <v>152</v>
      </c>
      <c r="E56">
        <v>0.57876331046519602</v>
      </c>
      <c r="F56">
        <v>6.2244947319801254</v>
      </c>
      <c r="G56">
        <v>6.8032580424453206</v>
      </c>
      <c r="H56">
        <v>0.91492850824497496</v>
      </c>
      <c r="I56">
        <v>4.8355019814449902E-2</v>
      </c>
      <c r="J56">
        <v>5.37</v>
      </c>
      <c r="K56">
        <v>18.024444998752799</v>
      </c>
      <c r="L56">
        <v>6.590798442064254</v>
      </c>
    </row>
    <row r="57" spans="1:12" ht="15">
      <c r="A57">
        <v>32</v>
      </c>
      <c r="B57" t="s">
        <v>148</v>
      </c>
      <c r="C57" s="2" t="s">
        <v>151</v>
      </c>
      <c r="D57" t="s">
        <v>152</v>
      </c>
      <c r="E57">
        <v>2.2772014327434542</v>
      </c>
      <c r="F57">
        <v>8.4175184687709947</v>
      </c>
      <c r="G57">
        <v>10.69471990151445</v>
      </c>
      <c r="H57">
        <v>0.78707236339859754</v>
      </c>
      <c r="I57">
        <v>-8.4405411842499809E-3</v>
      </c>
      <c r="J57">
        <v>5.48</v>
      </c>
      <c r="K57">
        <v>25.453089015720508</v>
      </c>
      <c r="L57">
        <v>7.4009402283411045</v>
      </c>
    </row>
    <row r="58" spans="1:12" ht="15">
      <c r="A58">
        <v>8</v>
      </c>
      <c r="B58" t="s">
        <v>161</v>
      </c>
      <c r="C58" s="2" t="s">
        <v>165</v>
      </c>
      <c r="D58" t="s">
        <v>152</v>
      </c>
      <c r="E58">
        <v>0.19070225516141187</v>
      </c>
      <c r="F58">
        <v>3.6996042103017934E-2</v>
      </c>
      <c r="G58">
        <v>0.22769829726442981</v>
      </c>
      <c r="H58">
        <v>0.16247834326162666</v>
      </c>
      <c r="I58">
        <v>4.1434588115430724E-3</v>
      </c>
      <c r="J58">
        <v>3.98</v>
      </c>
      <c r="K58">
        <v>17.591712126520264</v>
      </c>
      <c r="L58">
        <v>3.2248269160695133</v>
      </c>
    </row>
    <row r="59" spans="1:12" ht="15">
      <c r="A59">
        <v>10</v>
      </c>
      <c r="B59" t="s">
        <v>161</v>
      </c>
      <c r="C59" s="2" t="s">
        <v>162</v>
      </c>
      <c r="D59" t="s">
        <v>152</v>
      </c>
      <c r="E59">
        <v>0.58282838106890789</v>
      </c>
      <c r="F59">
        <v>3.7546924352436506E-2</v>
      </c>
      <c r="G59">
        <v>0.62037530542134445</v>
      </c>
      <c r="H59">
        <v>6.052291898842671E-2</v>
      </c>
      <c r="I59">
        <v>5.7306050598956675E-6</v>
      </c>
      <c r="J59">
        <v>4.54</v>
      </c>
      <c r="K59">
        <v>18.800792864222018</v>
      </c>
      <c r="L59">
        <v>3.7287928719639618</v>
      </c>
    </row>
    <row r="60" spans="1:12" ht="15">
      <c r="A60">
        <v>11</v>
      </c>
      <c r="B60" t="s">
        <v>161</v>
      </c>
      <c r="C60" s="2" t="s">
        <v>166</v>
      </c>
      <c r="D60" t="s">
        <v>152</v>
      </c>
      <c r="E60">
        <v>0.23512130674747164</v>
      </c>
      <c r="F60">
        <v>3.7234161213563342E-2</v>
      </c>
      <c r="G60">
        <v>0.27235546796103494</v>
      </c>
      <c r="H60">
        <v>0.13671163458664365</v>
      </c>
      <c r="I60">
        <v>1.8435630711797525E-2</v>
      </c>
      <c r="J60">
        <v>4.0999999999999996</v>
      </c>
      <c r="K60">
        <v>16.071696040740889</v>
      </c>
      <c r="L60">
        <v>3.3551457465794154</v>
      </c>
    </row>
    <row r="61" spans="1:12" ht="15">
      <c r="A61">
        <v>12</v>
      </c>
      <c r="B61" t="s">
        <v>161</v>
      </c>
      <c r="C61" s="2" t="s">
        <v>164</v>
      </c>
      <c r="D61" t="s">
        <v>152</v>
      </c>
      <c r="E61">
        <v>4.9451523357462654E-2</v>
      </c>
      <c r="F61">
        <v>3.6870908192336778</v>
      </c>
      <c r="G61">
        <v>3.7365423425911408</v>
      </c>
      <c r="H61">
        <v>0.98676543209646317</v>
      </c>
      <c r="I61">
        <v>3.5819354288725742E-3</v>
      </c>
      <c r="J61">
        <v>6.26</v>
      </c>
      <c r="K61">
        <v>17.989285535472931</v>
      </c>
      <c r="L61">
        <v>4.7069597069597995</v>
      </c>
    </row>
    <row r="62" spans="1:12" ht="15">
      <c r="A62">
        <v>27</v>
      </c>
      <c r="B62" t="s">
        <v>161</v>
      </c>
      <c r="C62" s="2" t="s">
        <v>151</v>
      </c>
      <c r="D62" t="s">
        <v>152</v>
      </c>
      <c r="E62">
        <v>0.21717837846763535</v>
      </c>
      <c r="F62">
        <v>2.5685520995956925</v>
      </c>
      <c r="G62">
        <v>2.7857304780633276</v>
      </c>
      <c r="H62">
        <v>0.92203898396566342</v>
      </c>
      <c r="I62">
        <v>-4.7327536698724363E-3</v>
      </c>
      <c r="J62">
        <v>5.05</v>
      </c>
      <c r="K62">
        <v>18.14204964364707</v>
      </c>
      <c r="L62">
        <v>4.1431487930827933</v>
      </c>
    </row>
    <row r="63" spans="1:12" ht="15">
      <c r="A63">
        <v>28</v>
      </c>
      <c r="B63" t="s">
        <v>161</v>
      </c>
      <c r="C63" s="2" t="s">
        <v>168</v>
      </c>
      <c r="D63" t="s">
        <v>152</v>
      </c>
      <c r="E63">
        <v>1.2094075596528704</v>
      </c>
      <c r="F63">
        <v>0.25891067989183969</v>
      </c>
      <c r="G63">
        <v>1.4683182395447099</v>
      </c>
      <c r="H63">
        <v>0.17633144703843062</v>
      </c>
      <c r="I63">
        <v>2.0047281412082513E-4</v>
      </c>
      <c r="J63">
        <v>4.1500000000000004</v>
      </c>
      <c r="K63">
        <v>18.79191297004617</v>
      </c>
      <c r="L63">
        <v>4.3308049914362723</v>
      </c>
    </row>
    <row r="64" spans="1:12" ht="15">
      <c r="A64">
        <v>29</v>
      </c>
      <c r="B64" t="s">
        <v>161</v>
      </c>
      <c r="C64" s="2" t="s">
        <v>168</v>
      </c>
      <c r="D64" t="s">
        <v>152</v>
      </c>
      <c r="E64">
        <v>2.1704052395276396</v>
      </c>
      <c r="F64">
        <v>0.35344916692202483</v>
      </c>
      <c r="G64">
        <v>2.5238544064496642</v>
      </c>
      <c r="H64">
        <v>0.14004340583941446</v>
      </c>
      <c r="I64">
        <v>1.3382913200912335E-2</v>
      </c>
      <c r="J64">
        <v>4.1100000000000003</v>
      </c>
      <c r="K64">
        <v>17.298519939027344</v>
      </c>
      <c r="L64">
        <v>3.8468398834651389</v>
      </c>
    </row>
    <row r="65" spans="1:12" ht="15">
      <c r="A65">
        <v>30</v>
      </c>
      <c r="B65" t="s">
        <v>161</v>
      </c>
      <c r="C65" s="2" t="s">
        <v>151</v>
      </c>
      <c r="D65" t="s">
        <v>152</v>
      </c>
      <c r="E65">
        <v>6.4792783185449149E-2</v>
      </c>
      <c r="F65">
        <v>3.9443664998230411E-2</v>
      </c>
      <c r="G65">
        <v>0.10423644818367957</v>
      </c>
      <c r="H65">
        <v>0.37840568904194644</v>
      </c>
      <c r="I65">
        <v>1.4010327167074885E-2</v>
      </c>
      <c r="J65">
        <v>5.39</v>
      </c>
      <c r="K65">
        <v>16.603244542359221</v>
      </c>
      <c r="L65">
        <v>2.4255523535063479</v>
      </c>
    </row>
    <row r="66" spans="1:12" ht="15">
      <c r="A66">
        <v>31</v>
      </c>
      <c r="B66" t="s">
        <v>161</v>
      </c>
      <c r="C66" s="2" t="s">
        <v>151</v>
      </c>
      <c r="D66" t="s">
        <v>152</v>
      </c>
      <c r="E66">
        <v>1.4481590172741907</v>
      </c>
      <c r="F66">
        <v>1.4481590172741907</v>
      </c>
      <c r="G66">
        <v>2.8963180345483814</v>
      </c>
      <c r="H66">
        <v>0.5</v>
      </c>
      <c r="I66">
        <v>9.8036962522106783E-3</v>
      </c>
      <c r="J66">
        <v>5.3</v>
      </c>
      <c r="K66">
        <v>13.593687574910092</v>
      </c>
      <c r="L66">
        <v>3.7799098370129798</v>
      </c>
    </row>
    <row r="67" spans="1:12" ht="15">
      <c r="A67">
        <v>32</v>
      </c>
      <c r="B67" t="s">
        <v>161</v>
      </c>
      <c r="C67" s="2" t="s">
        <v>165</v>
      </c>
      <c r="D67" t="s">
        <v>152</v>
      </c>
      <c r="E67">
        <v>0.98111949114949337</v>
      </c>
      <c r="F67">
        <v>0.98111949114949337</v>
      </c>
      <c r="G67">
        <v>1.9622389822989867</v>
      </c>
      <c r="H67">
        <v>0.5</v>
      </c>
      <c r="I67">
        <v>1.1588940053368938E-2</v>
      </c>
      <c r="J67">
        <v>5.1100000000000003</v>
      </c>
      <c r="K67">
        <v>18.94939902062616</v>
      </c>
      <c r="L67">
        <v>4.2658366898572257</v>
      </c>
    </row>
    <row r="68" spans="1:12" ht="15">
      <c r="A68">
        <v>8</v>
      </c>
      <c r="B68" t="s">
        <v>148</v>
      </c>
      <c r="C68" s="3" t="s">
        <v>154</v>
      </c>
      <c r="D68" t="s">
        <v>152</v>
      </c>
      <c r="E68">
        <v>0.45883332499999996</v>
      </c>
      <c r="F68">
        <v>3.125E-2</v>
      </c>
      <c r="G68">
        <v>0.49008332500000001</v>
      </c>
      <c r="H68">
        <v>6.3764666957399532E-2</v>
      </c>
      <c r="I68">
        <v>0</v>
      </c>
      <c r="K68">
        <v>33.866679557209849</v>
      </c>
    </row>
    <row r="69" spans="1:12" ht="15">
      <c r="A69">
        <v>10</v>
      </c>
      <c r="B69" t="s">
        <v>148</v>
      </c>
      <c r="C69" s="3" t="s">
        <v>154</v>
      </c>
      <c r="D69" t="s">
        <v>152</v>
      </c>
      <c r="E69">
        <v>15.952870000000001</v>
      </c>
      <c r="F69">
        <v>0.69440000000000002</v>
      </c>
      <c r="G69">
        <v>16.647269999999999</v>
      </c>
      <c r="H69">
        <v>4.1712545059940764E-2</v>
      </c>
      <c r="I69">
        <v>3.1910182358156028E-2</v>
      </c>
      <c r="K69">
        <v>26.945031712473565</v>
      </c>
    </row>
    <row r="70" spans="1:12" ht="15">
      <c r="A70">
        <v>12</v>
      </c>
      <c r="B70" t="s">
        <v>148</v>
      </c>
      <c r="C70" s="3" t="s">
        <v>154</v>
      </c>
      <c r="D70" t="s">
        <v>152</v>
      </c>
      <c r="E70">
        <v>1.2500000000000002E-2</v>
      </c>
      <c r="F70">
        <v>18.694400000000005</v>
      </c>
      <c r="G70">
        <v>18.706900000000005</v>
      </c>
      <c r="H70">
        <v>0.99933179735819411</v>
      </c>
      <c r="I70">
        <v>6.2009624999999798E-3</v>
      </c>
      <c r="K70">
        <v>27.635381626948401</v>
      </c>
    </row>
    <row r="71" spans="1:12" ht="15">
      <c r="A71">
        <v>29</v>
      </c>
      <c r="B71" t="s">
        <v>148</v>
      </c>
      <c r="C71" s="3" t="s">
        <v>154</v>
      </c>
      <c r="D71" t="s">
        <v>152</v>
      </c>
      <c r="E71">
        <v>9.9278700000000004</v>
      </c>
      <c r="F71">
        <v>16.1694</v>
      </c>
      <c r="G71">
        <v>26.097269999999998</v>
      </c>
      <c r="H71">
        <v>0.6195820482372294</v>
      </c>
      <c r="I71">
        <v>-5.3659148784878485E-2</v>
      </c>
      <c r="K71">
        <v>21.861211391897299</v>
      </c>
    </row>
    <row r="72" spans="1:12" ht="15">
      <c r="A72">
        <v>30</v>
      </c>
      <c r="B72" t="s">
        <v>148</v>
      </c>
      <c r="C72" s="3" t="s">
        <v>154</v>
      </c>
      <c r="D72" t="s">
        <v>152</v>
      </c>
      <c r="E72">
        <v>0.98036999999999996</v>
      </c>
      <c r="F72">
        <v>3.125E-2</v>
      </c>
      <c r="G72">
        <v>1.01162</v>
      </c>
      <c r="H72">
        <v>3.0891046044957595E-2</v>
      </c>
      <c r="I72">
        <v>2.8588019237588653E-2</v>
      </c>
      <c r="K72">
        <v>36.818284679791802</v>
      </c>
    </row>
    <row r="73" spans="1:12" ht="15">
      <c r="A73">
        <v>8</v>
      </c>
      <c r="B73" t="s">
        <v>161</v>
      </c>
      <c r="C73" s="3" t="s">
        <v>154</v>
      </c>
      <c r="D73" t="s">
        <v>152</v>
      </c>
      <c r="E73">
        <v>0.42883332499999993</v>
      </c>
      <c r="F73">
        <v>7.7416675000000004E-2</v>
      </c>
      <c r="G73">
        <v>0.50624999999999998</v>
      </c>
      <c r="H73">
        <v>0.15292182716049385</v>
      </c>
      <c r="I73">
        <v>2.6248981998199819E-2</v>
      </c>
      <c r="K73">
        <v>21.818278596902104</v>
      </c>
    </row>
    <row r="74" spans="1:12" ht="15">
      <c r="A74">
        <v>10</v>
      </c>
      <c r="B74" t="s">
        <v>161</v>
      </c>
      <c r="C74" s="3" t="s">
        <v>154</v>
      </c>
      <c r="D74" t="s">
        <v>152</v>
      </c>
      <c r="E74">
        <v>2.5778699999999999</v>
      </c>
      <c r="F74">
        <v>3.125E-2</v>
      </c>
      <c r="G74">
        <v>2.6091199999999999</v>
      </c>
      <c r="H74">
        <v>1.1977218372478077E-2</v>
      </c>
      <c r="I74">
        <v>1.0484042553191488E-3</v>
      </c>
      <c r="K74">
        <v>21.364296081277217</v>
      </c>
    </row>
    <row r="75" spans="1:12" ht="15">
      <c r="A75">
        <v>12</v>
      </c>
      <c r="B75" t="s">
        <v>161</v>
      </c>
      <c r="C75" s="3" t="s">
        <v>170</v>
      </c>
      <c r="D75" t="s">
        <v>152</v>
      </c>
      <c r="E75">
        <v>2.1138333249999999</v>
      </c>
      <c r="F75">
        <v>3.125E-2</v>
      </c>
      <c r="G75">
        <v>2.1450833249999999</v>
      </c>
      <c r="H75">
        <v>1.456819865027854E-2</v>
      </c>
      <c r="I75">
        <v>2.6113647946428571E-2</v>
      </c>
      <c r="K75">
        <v>22.268621928717096</v>
      </c>
    </row>
    <row r="76" spans="1:12" ht="15">
      <c r="A76">
        <v>29</v>
      </c>
      <c r="B76" t="s">
        <v>161</v>
      </c>
      <c r="C76" s="3" t="s">
        <v>154</v>
      </c>
      <c r="D76" t="s">
        <v>152</v>
      </c>
      <c r="E76">
        <v>1.2500000000000001E-2</v>
      </c>
      <c r="F76">
        <v>0.79440000000000011</v>
      </c>
      <c r="G76">
        <v>0.80690000000000017</v>
      </c>
      <c r="H76">
        <v>0.98450861321105454</v>
      </c>
      <c r="I76">
        <v>1.6312056737588648E-2</v>
      </c>
      <c r="K76">
        <v>28.668003170310968</v>
      </c>
    </row>
    <row r="77" spans="1:12" ht="15">
      <c r="A77">
        <v>30</v>
      </c>
      <c r="B77" t="s">
        <v>161</v>
      </c>
      <c r="C77" s="3" t="s">
        <v>172</v>
      </c>
      <c r="D77" t="s">
        <v>152</v>
      </c>
      <c r="E77">
        <v>1.2500000000000001E-2</v>
      </c>
      <c r="F77">
        <v>3.125E-2</v>
      </c>
      <c r="G77">
        <v>4.3750000000000004E-2</v>
      </c>
      <c r="H77">
        <v>0.71428571428571419</v>
      </c>
      <c r="I77">
        <v>1.4337639184397164E-3</v>
      </c>
      <c r="K77">
        <v>22.012775271362855</v>
      </c>
    </row>
    <row r="78" spans="1:12" ht="15">
      <c r="A78">
        <v>8</v>
      </c>
      <c r="B78" t="s">
        <v>148</v>
      </c>
      <c r="C78" s="3" t="s">
        <v>157</v>
      </c>
      <c r="D78" t="s">
        <v>152</v>
      </c>
      <c r="E78">
        <v>0.74770865834633382</v>
      </c>
      <c r="F78">
        <v>3.8148400936037441E-2</v>
      </c>
      <c r="G78">
        <v>0.78585705928237126</v>
      </c>
      <c r="H78">
        <v>4.8543689320388349E-2</v>
      </c>
      <c r="I78">
        <v>4.3131701524844721E-6</v>
      </c>
      <c r="J78">
        <v>4.09</v>
      </c>
      <c r="K78">
        <v>19.689281463384063</v>
      </c>
      <c r="L78">
        <v>6.4820592823712913</v>
      </c>
    </row>
    <row r="79" spans="1:12" ht="15">
      <c r="A79">
        <v>10</v>
      </c>
      <c r="B79" t="s">
        <v>148</v>
      </c>
      <c r="C79" s="3" t="s">
        <v>159</v>
      </c>
      <c r="D79" t="s">
        <v>152</v>
      </c>
      <c r="E79">
        <v>3.1797670335980399</v>
      </c>
      <c r="F79">
        <v>0.66772053174306567</v>
      </c>
      <c r="G79">
        <v>3.847487565341106</v>
      </c>
      <c r="H79">
        <v>0.17354715782788183</v>
      </c>
      <c r="I79">
        <v>1.1335452423217093E-3</v>
      </c>
      <c r="J79">
        <v>5.35</v>
      </c>
      <c r="K79">
        <v>20.538234328848048</v>
      </c>
      <c r="L79">
        <v>7.1121757806046642</v>
      </c>
    </row>
    <row r="80" spans="1:12" ht="15">
      <c r="A80">
        <v>11</v>
      </c>
      <c r="B80" t="s">
        <v>148</v>
      </c>
      <c r="C80" s="3" t="s">
        <v>160</v>
      </c>
      <c r="D80" t="s">
        <v>152</v>
      </c>
      <c r="E80">
        <v>1.0641249924594318</v>
      </c>
      <c r="F80">
        <v>0.31980052683436894</v>
      </c>
      <c r="G80">
        <v>1.3839255192938007</v>
      </c>
      <c r="H80">
        <v>0.23108218063466235</v>
      </c>
      <c r="I80">
        <v>-6.9134255795067759E-4</v>
      </c>
      <c r="J80">
        <v>4.5599999999999996</v>
      </c>
      <c r="K80">
        <v>13.571428571428584</v>
      </c>
      <c r="L80">
        <v>7.7428532719143792</v>
      </c>
    </row>
    <row r="81" spans="1:12" ht="15">
      <c r="A81">
        <v>12</v>
      </c>
      <c r="B81" t="s">
        <v>148</v>
      </c>
      <c r="C81" s="3" t="s">
        <v>158</v>
      </c>
      <c r="D81" t="s">
        <v>152</v>
      </c>
      <c r="E81">
        <v>0.87771500941849123</v>
      </c>
      <c r="F81">
        <v>6.6625416636922763</v>
      </c>
      <c r="G81">
        <v>7.5402566731107674</v>
      </c>
      <c r="H81">
        <v>0.88359613638239909</v>
      </c>
      <c r="I81">
        <v>6.0040655596214423E-3</v>
      </c>
      <c r="J81">
        <v>6.38</v>
      </c>
      <c r="K81">
        <v>21.827543166215918</v>
      </c>
      <c r="L81">
        <v>8.3826758033397564</v>
      </c>
    </row>
    <row r="82" spans="1:12" ht="15">
      <c r="A82">
        <v>27</v>
      </c>
      <c r="B82" t="s">
        <v>148</v>
      </c>
      <c r="C82" s="3" t="s">
        <v>158</v>
      </c>
      <c r="D82" t="s">
        <v>152</v>
      </c>
      <c r="E82">
        <v>0.8228198006380173</v>
      </c>
      <c r="F82">
        <v>12.797763403151777</v>
      </c>
      <c r="G82">
        <v>13.620583203789792</v>
      </c>
      <c r="H82">
        <v>0.93958997288683832</v>
      </c>
      <c r="I82">
        <v>2.9974709461892981E-2</v>
      </c>
      <c r="J82">
        <v>5.31</v>
      </c>
      <c r="K82">
        <v>21.651125767568786</v>
      </c>
      <c r="L82">
        <v>9.136429608127731</v>
      </c>
    </row>
    <row r="83" spans="1:12" ht="15">
      <c r="A83">
        <v>28</v>
      </c>
      <c r="B83" t="s">
        <v>148</v>
      </c>
      <c r="C83" s="3" t="s">
        <v>158</v>
      </c>
      <c r="D83" t="s">
        <v>152</v>
      </c>
      <c r="E83">
        <v>1.0695913274762534</v>
      </c>
      <c r="F83">
        <v>0.54446252413222684</v>
      </c>
      <c r="G83">
        <v>1.6140538516084801</v>
      </c>
      <c r="H83">
        <v>0.3373261205564142</v>
      </c>
      <c r="I83">
        <v>-1.1698626650648871E-3</v>
      </c>
      <c r="J83">
        <v>4.5599999999999996</v>
      </c>
      <c r="K83">
        <v>15.831173639392816</v>
      </c>
      <c r="L83">
        <v>6.7476027095979774</v>
      </c>
    </row>
    <row r="84" spans="1:12" ht="15">
      <c r="A84">
        <v>29</v>
      </c>
      <c r="B84" t="s">
        <v>148</v>
      </c>
      <c r="C84" s="3" t="s">
        <v>158</v>
      </c>
      <c r="D84" t="s">
        <v>152</v>
      </c>
      <c r="E84">
        <v>1.9429514044114042</v>
      </c>
      <c r="F84">
        <v>1.1201513330100261</v>
      </c>
      <c r="G84">
        <v>3.0631027374214304</v>
      </c>
      <c r="H84">
        <v>0.36569172797416116</v>
      </c>
      <c r="I84">
        <v>-6.8412746298258454E-4</v>
      </c>
      <c r="J84">
        <v>4.8</v>
      </c>
      <c r="K84">
        <v>12.318215784330619</v>
      </c>
      <c r="L84">
        <v>6.883440409073029</v>
      </c>
    </row>
    <row r="85" spans="1:12" ht="15">
      <c r="A85">
        <v>30</v>
      </c>
      <c r="B85" t="s">
        <v>148</v>
      </c>
      <c r="C85" s="3" t="s">
        <v>160</v>
      </c>
      <c r="D85" t="s">
        <v>152</v>
      </c>
      <c r="E85">
        <v>14.358810445531104</v>
      </c>
      <c r="F85">
        <v>0.82281962468392789</v>
      </c>
      <c r="G85">
        <v>15.18163007021503</v>
      </c>
      <c r="H85">
        <v>5.4198371378988135E-2</v>
      </c>
      <c r="I85">
        <v>4.3836820940990071E-3</v>
      </c>
      <c r="J85">
        <v>5.15</v>
      </c>
      <c r="K85">
        <v>27.614874009151265</v>
      </c>
      <c r="L85">
        <v>11.939102564102537</v>
      </c>
    </row>
    <row r="86" spans="1:12" ht="15">
      <c r="A86">
        <v>31</v>
      </c>
      <c r="B86" t="s">
        <v>148</v>
      </c>
      <c r="C86" s="3" t="s">
        <v>160</v>
      </c>
      <c r="D86" t="s">
        <v>152</v>
      </c>
      <c r="E86">
        <v>0.7942993555525959</v>
      </c>
      <c r="F86">
        <v>6.502917943096012</v>
      </c>
      <c r="G86">
        <v>7.2972172986486079</v>
      </c>
      <c r="H86">
        <v>0.89115037650041007</v>
      </c>
      <c r="I86">
        <v>9.8677307957098902E-3</v>
      </c>
      <c r="J86">
        <v>5.19</v>
      </c>
      <c r="K86">
        <v>12.052730696798491</v>
      </c>
      <c r="L86">
        <v>7.4143468950749334</v>
      </c>
    </row>
    <row r="87" spans="1:12" ht="15">
      <c r="A87">
        <v>32</v>
      </c>
      <c r="B87" t="s">
        <v>148</v>
      </c>
      <c r="C87" s="3" t="s">
        <v>158</v>
      </c>
      <c r="D87" t="s">
        <v>152</v>
      </c>
      <c r="E87">
        <v>0.51363507755808535</v>
      </c>
      <c r="F87">
        <v>3.406427834365223</v>
      </c>
      <c r="G87">
        <v>3.9200629119233081</v>
      </c>
      <c r="H87">
        <v>0.868972746331237</v>
      </c>
      <c r="I87">
        <v>3.3121623332076191E-3</v>
      </c>
      <c r="J87">
        <v>5.59</v>
      </c>
      <c r="K87">
        <v>14.822795576977612</v>
      </c>
      <c r="L87">
        <v>6.2179615205379086</v>
      </c>
    </row>
    <row r="88" spans="1:12" ht="15">
      <c r="A88">
        <v>8</v>
      </c>
      <c r="B88" t="s">
        <v>161</v>
      </c>
      <c r="C88" s="3" t="s">
        <v>158</v>
      </c>
      <c r="D88" t="s">
        <v>152</v>
      </c>
      <c r="E88">
        <v>0.53527239675055405</v>
      </c>
      <c r="F88">
        <v>0.18411017602519059</v>
      </c>
      <c r="G88">
        <v>0.71938257277574458</v>
      </c>
      <c r="H88">
        <v>0.25592804578904338</v>
      </c>
      <c r="I88">
        <v>-3.4312660432853033E-4</v>
      </c>
      <c r="J88">
        <v>3.99</v>
      </c>
      <c r="K88">
        <v>16.252759381898471</v>
      </c>
      <c r="L88">
        <v>3.7836353651839509</v>
      </c>
    </row>
    <row r="89" spans="1:12" ht="15">
      <c r="A89">
        <v>10</v>
      </c>
      <c r="B89" t="s">
        <v>161</v>
      </c>
      <c r="C89" s="3" t="s">
        <v>158</v>
      </c>
      <c r="D89" t="s">
        <v>152</v>
      </c>
      <c r="E89">
        <v>0.67991172273629819</v>
      </c>
      <c r="F89">
        <v>0.37854544563156051</v>
      </c>
      <c r="G89">
        <v>1.0584571683678587</v>
      </c>
      <c r="H89">
        <v>0.35763888888888878</v>
      </c>
      <c r="I89">
        <v>-7.9356583405409281E-4</v>
      </c>
      <c r="J89">
        <v>4.32</v>
      </c>
      <c r="K89">
        <v>16.492845015765241</v>
      </c>
      <c r="L89">
        <v>4.6761545164101097</v>
      </c>
    </row>
    <row r="90" spans="1:12" ht="15">
      <c r="A90">
        <v>11</v>
      </c>
      <c r="B90" t="s">
        <v>161</v>
      </c>
      <c r="C90" s="3" t="s">
        <v>158</v>
      </c>
      <c r="D90" t="s">
        <v>152</v>
      </c>
      <c r="E90">
        <v>0.94060457809873965</v>
      </c>
      <c r="F90">
        <v>0.13637418811402929</v>
      </c>
      <c r="G90">
        <v>1.076978766212769</v>
      </c>
      <c r="H90">
        <v>0.1266266266266266</v>
      </c>
      <c r="I90">
        <v>-2.3538018712528864E-4</v>
      </c>
      <c r="J90">
        <v>4.09</v>
      </c>
      <c r="K90">
        <v>10.808183669690791</v>
      </c>
      <c r="L90">
        <v>4.0116248897192461</v>
      </c>
    </row>
    <row r="91" spans="1:12" ht="15">
      <c r="A91">
        <v>12</v>
      </c>
      <c r="B91" t="s">
        <v>161</v>
      </c>
      <c r="C91" s="3" t="s">
        <v>158</v>
      </c>
      <c r="D91" t="s">
        <v>152</v>
      </c>
      <c r="E91">
        <v>0.36854465348270671</v>
      </c>
      <c r="F91">
        <v>3.9269481532880932</v>
      </c>
      <c r="G91">
        <v>4.2954928067707998</v>
      </c>
      <c r="H91">
        <v>0.91420200892857151</v>
      </c>
      <c r="I91">
        <v>3.471666768074091E-4</v>
      </c>
      <c r="J91">
        <v>6.51</v>
      </c>
      <c r="K91">
        <v>16.14442830462751</v>
      </c>
      <c r="L91">
        <v>4.9987626825043296</v>
      </c>
    </row>
    <row r="92" spans="1:12" ht="15">
      <c r="A92">
        <v>27</v>
      </c>
      <c r="B92" t="s">
        <v>161</v>
      </c>
      <c r="C92" s="3" t="s">
        <v>158</v>
      </c>
      <c r="D92" t="s">
        <v>152</v>
      </c>
      <c r="E92">
        <v>0.4471410652486954</v>
      </c>
      <c r="F92">
        <v>4.0174343098077063</v>
      </c>
      <c r="G92">
        <v>4.4645753750564019</v>
      </c>
      <c r="H92">
        <v>0.8998468997193162</v>
      </c>
      <c r="I92">
        <v>7.9511073486144175E-3</v>
      </c>
      <c r="J92">
        <v>4.88</v>
      </c>
      <c r="K92">
        <v>14.569436021831422</v>
      </c>
      <c r="L92">
        <v>4.4188110026619336</v>
      </c>
    </row>
    <row r="93" spans="1:12" ht="15">
      <c r="A93">
        <v>28</v>
      </c>
      <c r="B93" t="s">
        <v>161</v>
      </c>
      <c r="C93" s="3" t="s">
        <v>158</v>
      </c>
      <c r="D93" t="s">
        <v>152</v>
      </c>
      <c r="E93">
        <v>0.9453839179597685</v>
      </c>
      <c r="F93">
        <v>0.29951612813648937</v>
      </c>
      <c r="G93">
        <v>1.2449000460962578</v>
      </c>
      <c r="H93">
        <v>0.24059451927542966</v>
      </c>
      <c r="I93">
        <v>-6.1092517846551408E-4</v>
      </c>
      <c r="J93">
        <v>4.08</v>
      </c>
      <c r="K93">
        <v>12.210349381678469</v>
      </c>
      <c r="L93">
        <v>3.0155908096280255</v>
      </c>
    </row>
    <row r="94" spans="1:12" ht="15">
      <c r="A94">
        <v>29</v>
      </c>
      <c r="B94" t="s">
        <v>161</v>
      </c>
      <c r="C94" s="3" t="s">
        <v>160</v>
      </c>
      <c r="D94" t="s">
        <v>152</v>
      </c>
      <c r="E94">
        <v>1.5307039400656623</v>
      </c>
      <c r="F94">
        <v>0.40058847793207764</v>
      </c>
      <c r="G94">
        <v>1.93129241799774</v>
      </c>
      <c r="H94">
        <v>0.20741989881956158</v>
      </c>
      <c r="I94">
        <v>-3.3228768275761348E-4</v>
      </c>
      <c r="J94">
        <v>4.28</v>
      </c>
      <c r="K94">
        <v>10.132213023600656</v>
      </c>
      <c r="L94">
        <v>4.3517118108070898</v>
      </c>
    </row>
    <row r="95" spans="1:12" ht="15">
      <c r="A95">
        <v>30</v>
      </c>
      <c r="B95" t="s">
        <v>161</v>
      </c>
      <c r="C95" s="3" t="s">
        <v>158</v>
      </c>
      <c r="D95" t="s">
        <v>152</v>
      </c>
      <c r="E95">
        <v>1.0682255639673839</v>
      </c>
      <c r="F95">
        <v>0.6781400282072626</v>
      </c>
      <c r="G95">
        <v>1.7463655921746464</v>
      </c>
      <c r="H95">
        <v>0.38831504196255651</v>
      </c>
      <c r="I95">
        <v>4.6963549812971867E-4</v>
      </c>
      <c r="J95">
        <v>5.04</v>
      </c>
      <c r="K95">
        <v>14.300970873786412</v>
      </c>
      <c r="L95">
        <v>2.3790642347343272</v>
      </c>
    </row>
    <row r="96" spans="1:12" ht="15">
      <c r="A96">
        <v>31</v>
      </c>
      <c r="B96" t="s">
        <v>161</v>
      </c>
      <c r="C96" s="3" t="s">
        <v>158</v>
      </c>
      <c r="D96" t="s">
        <v>152</v>
      </c>
      <c r="E96">
        <v>1.0599811406358139</v>
      </c>
      <c r="F96">
        <v>1.7664585708695839</v>
      </c>
      <c r="G96">
        <v>2.8264397115053983</v>
      </c>
      <c r="H96">
        <v>0.6249765610350646</v>
      </c>
      <c r="I96">
        <v>3.1524287854637115E-3</v>
      </c>
      <c r="J96">
        <v>5.0999999999999996</v>
      </c>
      <c r="K96">
        <v>8.8489843979982368</v>
      </c>
      <c r="L96">
        <v>4.0369461309908292</v>
      </c>
    </row>
    <row r="97" spans="1:12" ht="15">
      <c r="A97">
        <v>32</v>
      </c>
      <c r="B97" t="s">
        <v>161</v>
      </c>
      <c r="C97" s="3" t="s">
        <v>158</v>
      </c>
      <c r="D97" t="s">
        <v>152</v>
      </c>
      <c r="E97">
        <v>0.9718257004944667</v>
      </c>
      <c r="F97">
        <v>1.3094657152948299</v>
      </c>
      <c r="G97">
        <v>2.2812914157892967</v>
      </c>
      <c r="H97">
        <v>0.57400194741966892</v>
      </c>
      <c r="I97">
        <v>1.6054154443437777E-3</v>
      </c>
      <c r="J97">
        <v>5.25</v>
      </c>
      <c r="K97">
        <v>12.373020379834685</v>
      </c>
      <c r="L97">
        <v>4.3490783410138247</v>
      </c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Q45"/>
  <sheetViews>
    <sheetView topLeftCell="A2" workbookViewId="0">
      <selection activeCell="M3" sqref="M3"/>
      <pivotSelection pane="bottomRight" activeRow="2" activeCol="12" previousRow="2" previousCol="12" click="1" r:id="rId1">
        <pivotArea field="1" type="button" dataOnly="0" labelOnly="1" outline="0" axis="axisRow" fieldPosition="0"/>
      </pivotSelection>
    </sheetView>
  </sheetViews>
  <sheetFormatPr baseColWidth="10" defaultRowHeight="13"/>
  <cols>
    <col min="1" max="1" width="5.7109375" bestFit="1" customWidth="1"/>
    <col min="2" max="2" width="5.5703125" bestFit="1" customWidth="1"/>
    <col min="3" max="3" width="4.5703125" bestFit="1" customWidth="1"/>
    <col min="4" max="4" width="13.5703125" bestFit="1" customWidth="1"/>
    <col min="5" max="5" width="12" bestFit="1" customWidth="1"/>
    <col min="6" max="6" width="1.5703125" customWidth="1"/>
    <col min="7" max="7" width="5.5703125" customWidth="1"/>
    <col min="8" max="8" width="6.42578125" customWidth="1"/>
    <col min="9" max="9" width="5" customWidth="1"/>
    <col min="10" max="10" width="12" bestFit="1" customWidth="1"/>
    <col min="11" max="11" width="4.5703125" customWidth="1"/>
    <col min="12" max="12" width="3" customWidth="1"/>
    <col min="13" max="13" width="6.28515625" customWidth="1"/>
    <col min="14" max="14" width="7.28515625" customWidth="1"/>
    <col min="16" max="16" width="13" bestFit="1" customWidth="1"/>
    <col min="17" max="17" width="12" bestFit="1" customWidth="1"/>
  </cols>
  <sheetData>
    <row r="3" spans="1:17">
      <c r="A3" s="5" t="s">
        <v>176</v>
      </c>
      <c r="B3" s="5" t="s">
        <v>174</v>
      </c>
      <c r="C3" s="5" t="s">
        <v>175</v>
      </c>
      <c r="D3" s="5" t="s">
        <v>177</v>
      </c>
      <c r="E3" s="4" t="s">
        <v>180</v>
      </c>
      <c r="G3" s="5" t="s">
        <v>176</v>
      </c>
      <c r="H3" s="5" t="s">
        <v>174</v>
      </c>
      <c r="I3" s="5" t="s">
        <v>175</v>
      </c>
      <c r="J3" s="5" t="s">
        <v>177</v>
      </c>
      <c r="K3" s="4" t="s">
        <v>180</v>
      </c>
      <c r="M3" s="5" t="s">
        <v>176</v>
      </c>
      <c r="N3" s="5" t="s">
        <v>174</v>
      </c>
      <c r="O3" s="5" t="s">
        <v>175</v>
      </c>
      <c r="P3" s="5" t="s">
        <v>177</v>
      </c>
      <c r="Q3" s="4" t="s">
        <v>180</v>
      </c>
    </row>
    <row r="4" spans="1:17">
      <c r="A4" s="6" t="s">
        <v>148</v>
      </c>
      <c r="B4" s="6" t="s">
        <v>179</v>
      </c>
      <c r="C4" s="6" t="s">
        <v>150</v>
      </c>
      <c r="D4" s="6" t="s">
        <v>190</v>
      </c>
      <c r="E4" s="8">
        <v>0.66226581062758461</v>
      </c>
      <c r="G4" s="6" t="s">
        <v>148</v>
      </c>
      <c r="H4" s="6" t="s">
        <v>179</v>
      </c>
      <c r="I4" s="6" t="s">
        <v>150</v>
      </c>
      <c r="J4" s="6" t="s">
        <v>57</v>
      </c>
      <c r="K4" s="8">
        <v>3</v>
      </c>
      <c r="M4" s="6" t="s">
        <v>148</v>
      </c>
      <c r="N4" s="6" t="s">
        <v>179</v>
      </c>
      <c r="O4" s="6" t="s">
        <v>150</v>
      </c>
      <c r="P4" s="6" t="s">
        <v>67</v>
      </c>
      <c r="Q4" s="8">
        <v>0.57185835504345683</v>
      </c>
    </row>
    <row r="5" spans="1:17">
      <c r="A5" s="9"/>
      <c r="B5" s="9"/>
      <c r="C5" s="9"/>
      <c r="D5" s="7" t="s">
        <v>195</v>
      </c>
      <c r="E5" s="10">
        <v>1.2725861184988181E-2</v>
      </c>
      <c r="G5" s="9"/>
      <c r="H5" s="9"/>
      <c r="I5" s="9"/>
      <c r="J5" s="7" t="s">
        <v>62</v>
      </c>
      <c r="K5" s="10">
        <v>3</v>
      </c>
      <c r="M5" s="9"/>
      <c r="N5" s="9"/>
      <c r="O5" s="9"/>
      <c r="P5" s="7" t="s">
        <v>184</v>
      </c>
      <c r="Q5" s="10">
        <v>5.794134727098707E-2</v>
      </c>
    </row>
    <row r="6" spans="1:17">
      <c r="A6" s="9"/>
      <c r="B6" s="9"/>
      <c r="C6" s="6" t="s">
        <v>152</v>
      </c>
      <c r="D6" s="6" t="s">
        <v>190</v>
      </c>
      <c r="E6" s="8">
        <v>0.35105642073154431</v>
      </c>
      <c r="G6" s="9"/>
      <c r="H6" s="9"/>
      <c r="I6" s="6" t="s">
        <v>152</v>
      </c>
      <c r="J6" s="6" t="s">
        <v>57</v>
      </c>
      <c r="K6" s="8">
        <v>5</v>
      </c>
      <c r="M6" s="9"/>
      <c r="N6" s="9"/>
      <c r="O6" s="6" t="s">
        <v>152</v>
      </c>
      <c r="P6" s="6" t="s">
        <v>67</v>
      </c>
      <c r="Q6" s="8">
        <v>0.43963138790300826</v>
      </c>
    </row>
    <row r="7" spans="1:17">
      <c r="A7" s="9"/>
      <c r="B7" s="9"/>
      <c r="C7" s="9"/>
      <c r="D7" s="7" t="s">
        <v>195</v>
      </c>
      <c r="E7" s="10">
        <v>2.6080030621732342E-3</v>
      </c>
      <c r="G7" s="9"/>
      <c r="H7" s="9"/>
      <c r="I7" s="9"/>
      <c r="J7" s="7" t="s">
        <v>62</v>
      </c>
      <c r="K7" s="10">
        <v>5</v>
      </c>
      <c r="M7" s="9"/>
      <c r="N7" s="9"/>
      <c r="O7" s="9"/>
      <c r="P7" s="7" t="s">
        <v>184</v>
      </c>
      <c r="Q7" s="10">
        <v>3.4348516585298548E-2</v>
      </c>
    </row>
    <row r="8" spans="1:17">
      <c r="A8" s="9"/>
      <c r="B8" s="6" t="s">
        <v>191</v>
      </c>
      <c r="C8" s="11"/>
      <c r="D8" s="11"/>
      <c r="E8" s="8">
        <v>0.46775994194255943</v>
      </c>
      <c r="G8" s="9"/>
      <c r="H8" s="6" t="s">
        <v>58</v>
      </c>
      <c r="I8" s="11"/>
      <c r="J8" s="11"/>
      <c r="K8" s="8">
        <v>8</v>
      </c>
      <c r="M8" s="9"/>
      <c r="N8" s="6" t="s">
        <v>68</v>
      </c>
      <c r="O8" s="11"/>
      <c r="P8" s="11"/>
      <c r="Q8" s="8">
        <v>0.47939592100864908</v>
      </c>
    </row>
    <row r="9" spans="1:17">
      <c r="A9" s="9"/>
      <c r="B9" s="6" t="s">
        <v>6</v>
      </c>
      <c r="C9" s="11"/>
      <c r="D9" s="11"/>
      <c r="E9" s="8">
        <v>6.4021998582288395E-3</v>
      </c>
      <c r="G9" s="9"/>
      <c r="H9" s="6" t="s">
        <v>63</v>
      </c>
      <c r="I9" s="11"/>
      <c r="J9" s="11"/>
      <c r="K9" s="8">
        <v>8</v>
      </c>
      <c r="M9" s="9"/>
      <c r="N9" s="6" t="s">
        <v>185</v>
      </c>
      <c r="O9" s="11"/>
      <c r="P9" s="11"/>
      <c r="Q9" s="8">
        <v>4.0752962272626814E-2</v>
      </c>
    </row>
    <row r="10" spans="1:17">
      <c r="A10" s="9"/>
      <c r="B10" s="6" t="s">
        <v>55</v>
      </c>
      <c r="C10" s="6" t="s">
        <v>150</v>
      </c>
      <c r="D10" s="6" t="s">
        <v>190</v>
      </c>
      <c r="E10" s="8">
        <v>0.7594978837158195</v>
      </c>
      <c r="G10" s="9"/>
      <c r="H10" s="6" t="s">
        <v>55</v>
      </c>
      <c r="I10" s="6" t="s">
        <v>150</v>
      </c>
      <c r="J10" s="6" t="s">
        <v>57</v>
      </c>
      <c r="K10" s="8">
        <v>10</v>
      </c>
      <c r="M10" s="9"/>
      <c r="N10" s="6" t="s">
        <v>55</v>
      </c>
      <c r="O10" s="6" t="s">
        <v>150</v>
      </c>
      <c r="P10" s="6" t="s">
        <v>67</v>
      </c>
      <c r="Q10" s="8">
        <v>0.29792531032523445</v>
      </c>
    </row>
    <row r="11" spans="1:17">
      <c r="A11" s="9"/>
      <c r="B11" s="9"/>
      <c r="C11" s="9"/>
      <c r="D11" s="7" t="s">
        <v>195</v>
      </c>
      <c r="E11" s="10">
        <v>2.6999455774826646E-2</v>
      </c>
      <c r="G11" s="9"/>
      <c r="H11" s="9"/>
      <c r="I11" s="9"/>
      <c r="J11" s="7" t="s">
        <v>62</v>
      </c>
      <c r="K11" s="10">
        <v>10</v>
      </c>
      <c r="M11" s="9"/>
      <c r="N11" s="9"/>
      <c r="O11" s="9"/>
      <c r="P11" s="7" t="s">
        <v>184</v>
      </c>
      <c r="Q11" s="10">
        <v>4.2002481744126074E-2</v>
      </c>
    </row>
    <row r="12" spans="1:17">
      <c r="A12" s="9"/>
      <c r="B12" s="9"/>
      <c r="C12" s="6" t="s">
        <v>152</v>
      </c>
      <c r="D12" s="6" t="s">
        <v>190</v>
      </c>
      <c r="E12" s="8">
        <v>0.43253739353556953</v>
      </c>
      <c r="G12" s="9"/>
      <c r="H12" s="9"/>
      <c r="I12" s="6" t="s">
        <v>152</v>
      </c>
      <c r="J12" s="6" t="s">
        <v>57</v>
      </c>
      <c r="K12" s="8">
        <v>10</v>
      </c>
      <c r="M12" s="9"/>
      <c r="N12" s="9"/>
      <c r="O12" s="6" t="s">
        <v>152</v>
      </c>
      <c r="P12" s="6" t="s">
        <v>67</v>
      </c>
      <c r="Q12" s="8">
        <v>0.36620301160291746</v>
      </c>
    </row>
    <row r="13" spans="1:17">
      <c r="A13" s="9"/>
      <c r="B13" s="9"/>
      <c r="C13" s="9"/>
      <c r="D13" s="7" t="s">
        <v>195</v>
      </c>
      <c r="E13" s="10">
        <v>1.4879287789278623E-2</v>
      </c>
      <c r="G13" s="9"/>
      <c r="H13" s="9"/>
      <c r="I13" s="9"/>
      <c r="J13" s="7" t="s">
        <v>62</v>
      </c>
      <c r="K13" s="10">
        <v>10</v>
      </c>
      <c r="M13" s="9"/>
      <c r="N13" s="9"/>
      <c r="O13" s="9"/>
      <c r="P13" s="7" t="s">
        <v>184</v>
      </c>
      <c r="Q13" s="10">
        <v>2.8906635258965137E-2</v>
      </c>
    </row>
    <row r="14" spans="1:17">
      <c r="A14" s="9"/>
      <c r="B14" s="6" t="s">
        <v>192</v>
      </c>
      <c r="C14" s="11"/>
      <c r="D14" s="11"/>
      <c r="E14" s="8">
        <v>0.59601763862569457</v>
      </c>
      <c r="G14" s="9"/>
      <c r="H14" s="6" t="s">
        <v>59</v>
      </c>
      <c r="I14" s="11"/>
      <c r="J14" s="11"/>
      <c r="K14" s="8">
        <v>20</v>
      </c>
      <c r="M14" s="9"/>
      <c r="N14" s="6" t="s">
        <v>181</v>
      </c>
      <c r="O14" s="11"/>
      <c r="P14" s="11"/>
      <c r="Q14" s="8">
        <v>0.36564960483828268</v>
      </c>
    </row>
    <row r="15" spans="1:17">
      <c r="A15" s="9"/>
      <c r="B15" s="6" t="s">
        <v>7</v>
      </c>
      <c r="C15" s="11"/>
      <c r="D15" s="11"/>
      <c r="E15" s="8">
        <v>2.0939371782052636E-2</v>
      </c>
      <c r="G15" s="9"/>
      <c r="H15" s="6" t="s">
        <v>64</v>
      </c>
      <c r="I15" s="11"/>
      <c r="J15" s="11"/>
      <c r="K15" s="8">
        <v>20</v>
      </c>
      <c r="M15" s="9"/>
      <c r="N15" s="6" t="s">
        <v>186</v>
      </c>
      <c r="O15" s="11"/>
      <c r="P15" s="11"/>
      <c r="Q15" s="8">
        <v>3.5639060971690756E-2</v>
      </c>
    </row>
    <row r="16" spans="1:17">
      <c r="A16" s="9"/>
      <c r="B16" s="6" t="s">
        <v>56</v>
      </c>
      <c r="C16" s="6" t="s">
        <v>150</v>
      </c>
      <c r="D16" s="6" t="s">
        <v>190</v>
      </c>
      <c r="E16" s="8">
        <v>0.79052142879813636</v>
      </c>
      <c r="G16" s="9"/>
      <c r="H16" s="6" t="s">
        <v>56</v>
      </c>
      <c r="I16" s="6" t="s">
        <v>150</v>
      </c>
      <c r="J16" s="6" t="s">
        <v>57</v>
      </c>
      <c r="K16" s="8">
        <v>10</v>
      </c>
      <c r="M16" s="9"/>
      <c r="N16" s="6" t="s">
        <v>56</v>
      </c>
      <c r="O16" s="6" t="s">
        <v>150</v>
      </c>
      <c r="P16" s="6" t="s">
        <v>67</v>
      </c>
      <c r="Q16" s="8">
        <v>0.20587439442858058</v>
      </c>
    </row>
    <row r="17" spans="1:17">
      <c r="A17" s="9"/>
      <c r="B17" s="9"/>
      <c r="C17" s="9"/>
      <c r="D17" s="7" t="s">
        <v>195</v>
      </c>
      <c r="E17" s="10">
        <v>2.1306481923212398E-2</v>
      </c>
      <c r="G17" s="9"/>
      <c r="H17" s="9"/>
      <c r="I17" s="9"/>
      <c r="J17" s="7" t="s">
        <v>62</v>
      </c>
      <c r="K17" s="10">
        <v>10</v>
      </c>
      <c r="M17" s="9"/>
      <c r="N17" s="9"/>
      <c r="O17" s="9"/>
      <c r="P17" s="7" t="s">
        <v>184</v>
      </c>
      <c r="Q17" s="10">
        <v>1.6671486703726254E-2</v>
      </c>
    </row>
    <row r="18" spans="1:17">
      <c r="A18" s="9"/>
      <c r="B18" s="9"/>
      <c r="C18" s="6" t="s">
        <v>152</v>
      </c>
      <c r="D18" s="6" t="s">
        <v>190</v>
      </c>
      <c r="E18" s="8">
        <v>0.47936984797933802</v>
      </c>
      <c r="G18" s="9"/>
      <c r="H18" s="9"/>
      <c r="I18" s="6" t="s">
        <v>152</v>
      </c>
      <c r="J18" s="6" t="s">
        <v>57</v>
      </c>
      <c r="K18" s="8">
        <v>10</v>
      </c>
      <c r="M18" s="9"/>
      <c r="N18" s="9"/>
      <c r="O18" s="6" t="s">
        <v>152</v>
      </c>
      <c r="P18" s="6" t="s">
        <v>67</v>
      </c>
      <c r="Q18" s="8">
        <v>0.37285839734165321</v>
      </c>
    </row>
    <row r="19" spans="1:17">
      <c r="A19" s="9"/>
      <c r="B19" s="9"/>
      <c r="C19" s="9"/>
      <c r="D19" s="7" t="s">
        <v>195</v>
      </c>
      <c r="E19" s="10">
        <v>5.2134875971006989E-3</v>
      </c>
      <c r="G19" s="9"/>
      <c r="H19" s="9"/>
      <c r="I19" s="9"/>
      <c r="J19" s="7" t="s">
        <v>62</v>
      </c>
      <c r="K19" s="10">
        <v>10</v>
      </c>
      <c r="M19" s="9"/>
      <c r="N19" s="9"/>
      <c r="O19" s="9"/>
      <c r="P19" s="7" t="s">
        <v>184</v>
      </c>
      <c r="Q19" s="10">
        <v>9.3919953352198694E-3</v>
      </c>
    </row>
    <row r="20" spans="1:17">
      <c r="A20" s="9"/>
      <c r="B20" s="6" t="s">
        <v>193</v>
      </c>
      <c r="C20" s="11"/>
      <c r="D20" s="11"/>
      <c r="E20" s="8">
        <v>0.63494563838873708</v>
      </c>
      <c r="G20" s="9"/>
      <c r="H20" s="6" t="s">
        <v>60</v>
      </c>
      <c r="I20" s="11"/>
      <c r="J20" s="11"/>
      <c r="K20" s="8">
        <v>20</v>
      </c>
      <c r="M20" s="9"/>
      <c r="N20" s="6" t="s">
        <v>182</v>
      </c>
      <c r="O20" s="11"/>
      <c r="P20" s="11"/>
      <c r="Q20" s="8">
        <v>0.33377784827446288</v>
      </c>
    </row>
    <row r="21" spans="1:17">
      <c r="A21" s="9"/>
      <c r="B21" s="6" t="s">
        <v>8</v>
      </c>
      <c r="C21" s="11"/>
      <c r="D21" s="11"/>
      <c r="E21" s="8">
        <v>1.3259984760156551E-2</v>
      </c>
      <c r="G21" s="9"/>
      <c r="H21" s="6" t="s">
        <v>65</v>
      </c>
      <c r="I21" s="11"/>
      <c r="J21" s="11"/>
      <c r="K21" s="8">
        <v>20</v>
      </c>
      <c r="M21" s="9"/>
      <c r="N21" s="6" t="s">
        <v>187</v>
      </c>
      <c r="O21" s="11"/>
      <c r="P21" s="11"/>
      <c r="Q21" s="8">
        <v>1.554324144799908E-2</v>
      </c>
    </row>
    <row r="22" spans="1:17">
      <c r="A22" s="6" t="s">
        <v>70</v>
      </c>
      <c r="B22" s="11"/>
      <c r="C22" s="11"/>
      <c r="D22" s="11"/>
      <c r="E22" s="8">
        <v>0.59086135574643983</v>
      </c>
      <c r="G22" s="6" t="s">
        <v>74</v>
      </c>
      <c r="H22" s="11"/>
      <c r="I22" s="11"/>
      <c r="J22" s="11"/>
      <c r="K22" s="8">
        <v>48</v>
      </c>
      <c r="M22" s="6" t="s">
        <v>78</v>
      </c>
      <c r="N22" s="11"/>
      <c r="O22" s="11"/>
      <c r="P22" s="11"/>
      <c r="Q22" s="8">
        <v>0.36977317537347798</v>
      </c>
    </row>
    <row r="23" spans="1:17">
      <c r="A23" s="6" t="s">
        <v>71</v>
      </c>
      <c r="B23" s="11"/>
      <c r="C23" s="11"/>
      <c r="D23" s="11"/>
      <c r="E23" s="8">
        <v>1.5316765202291964E-2</v>
      </c>
      <c r="G23" s="6" t="s">
        <v>75</v>
      </c>
      <c r="H23" s="11"/>
      <c r="I23" s="11"/>
      <c r="J23" s="11"/>
      <c r="K23" s="8">
        <v>48</v>
      </c>
      <c r="M23" s="6" t="s">
        <v>79</v>
      </c>
      <c r="N23" s="11"/>
      <c r="O23" s="11"/>
      <c r="P23" s="11"/>
      <c r="Q23" s="8">
        <v>2.9786913363245078E-2</v>
      </c>
    </row>
    <row r="24" spans="1:17">
      <c r="A24" s="6" t="s">
        <v>161</v>
      </c>
      <c r="B24" s="6" t="s">
        <v>179</v>
      </c>
      <c r="C24" s="6" t="s">
        <v>150</v>
      </c>
      <c r="D24" s="6" t="s">
        <v>190</v>
      </c>
      <c r="E24" s="8">
        <v>0.56600283500160831</v>
      </c>
      <c r="G24" s="6" t="s">
        <v>161</v>
      </c>
      <c r="H24" s="6" t="s">
        <v>179</v>
      </c>
      <c r="I24" s="6" t="s">
        <v>150</v>
      </c>
      <c r="J24" s="6" t="s">
        <v>57</v>
      </c>
      <c r="K24" s="8">
        <v>3</v>
      </c>
      <c r="M24" s="6" t="s">
        <v>161</v>
      </c>
      <c r="N24" s="6" t="s">
        <v>179</v>
      </c>
      <c r="O24" s="6" t="s">
        <v>150</v>
      </c>
      <c r="P24" s="6" t="s">
        <v>67</v>
      </c>
      <c r="Q24" s="8">
        <v>0.50384385861104386</v>
      </c>
    </row>
    <row r="25" spans="1:17">
      <c r="A25" s="9"/>
      <c r="B25" s="9"/>
      <c r="C25" s="9"/>
      <c r="D25" s="7" t="s">
        <v>195</v>
      </c>
      <c r="E25" s="10">
        <v>3.3802203634751775E-2</v>
      </c>
      <c r="G25" s="9"/>
      <c r="H25" s="9"/>
      <c r="I25" s="9"/>
      <c r="J25" s="7" t="s">
        <v>62</v>
      </c>
      <c r="K25" s="10">
        <v>3</v>
      </c>
      <c r="M25" s="9"/>
      <c r="N25" s="9"/>
      <c r="O25" s="9"/>
      <c r="P25" s="7" t="s">
        <v>184</v>
      </c>
      <c r="Q25" s="10">
        <v>3.4759336396980624E-2</v>
      </c>
    </row>
    <row r="26" spans="1:17">
      <c r="A26" s="9"/>
      <c r="B26" s="9"/>
      <c r="C26" s="6" t="s">
        <v>152</v>
      </c>
      <c r="D26" s="6" t="s">
        <v>190</v>
      </c>
      <c r="E26" s="8">
        <v>0.37565231433600388</v>
      </c>
      <c r="G26" s="9"/>
      <c r="H26" s="9"/>
      <c r="I26" s="6" t="s">
        <v>152</v>
      </c>
      <c r="J26" s="6" t="s">
        <v>57</v>
      </c>
      <c r="K26" s="8">
        <v>5</v>
      </c>
      <c r="M26" s="9"/>
      <c r="N26" s="9"/>
      <c r="O26" s="6" t="s">
        <v>152</v>
      </c>
      <c r="P26" s="6" t="s">
        <v>67</v>
      </c>
      <c r="Q26" s="8">
        <v>0.44655032084396362</v>
      </c>
    </row>
    <row r="27" spans="1:17">
      <c r="A27" s="9"/>
      <c r="B27" s="9"/>
      <c r="C27" s="9"/>
      <c r="D27" s="7" t="s">
        <v>195</v>
      </c>
      <c r="E27" s="10">
        <v>1.4231370971195182E-2</v>
      </c>
      <c r="G27" s="9"/>
      <c r="H27" s="9"/>
      <c r="I27" s="9"/>
      <c r="J27" s="7" t="s">
        <v>62</v>
      </c>
      <c r="K27" s="10">
        <v>5</v>
      </c>
      <c r="M27" s="9"/>
      <c r="N27" s="9"/>
      <c r="O27" s="9"/>
      <c r="P27" s="7" t="s">
        <v>184</v>
      </c>
      <c r="Q27" s="10">
        <v>1.2525075767032798E-2</v>
      </c>
    </row>
    <row r="28" spans="1:17">
      <c r="A28" s="9"/>
      <c r="B28" s="6" t="s">
        <v>191</v>
      </c>
      <c r="C28" s="11"/>
      <c r="D28" s="11"/>
      <c r="E28" s="8">
        <v>0.44703375958560554</v>
      </c>
      <c r="G28" s="9"/>
      <c r="H28" s="6" t="s">
        <v>58</v>
      </c>
      <c r="I28" s="11"/>
      <c r="J28" s="11"/>
      <c r="K28" s="8">
        <v>8</v>
      </c>
      <c r="M28" s="9"/>
      <c r="N28" s="6" t="s">
        <v>68</v>
      </c>
      <c r="O28" s="11"/>
      <c r="P28" s="11"/>
      <c r="Q28" s="8">
        <v>0.44292590484013128</v>
      </c>
    </row>
    <row r="29" spans="1:17">
      <c r="A29" s="9"/>
      <c r="B29" s="6" t="s">
        <v>6</v>
      </c>
      <c r="C29" s="11"/>
      <c r="D29" s="11"/>
      <c r="E29" s="8">
        <v>2.1570433220028905E-2</v>
      </c>
      <c r="G29" s="9"/>
      <c r="H29" s="6" t="s">
        <v>63</v>
      </c>
      <c r="I29" s="11"/>
      <c r="J29" s="11"/>
      <c r="K29" s="8">
        <v>8</v>
      </c>
      <c r="M29" s="9"/>
      <c r="N29" s="6" t="s">
        <v>185</v>
      </c>
      <c r="O29" s="11"/>
      <c r="P29" s="11"/>
      <c r="Q29" s="8">
        <v>2.3182785550900611E-2</v>
      </c>
    </row>
    <row r="30" spans="1:17">
      <c r="A30" s="9"/>
      <c r="B30" s="6" t="s">
        <v>55</v>
      </c>
      <c r="C30" s="6" t="s">
        <v>150</v>
      </c>
      <c r="D30" s="6" t="s">
        <v>190</v>
      </c>
      <c r="E30" s="8">
        <v>0.69388659445114809</v>
      </c>
      <c r="G30" s="9"/>
      <c r="H30" s="6" t="s">
        <v>55</v>
      </c>
      <c r="I30" s="6" t="s">
        <v>150</v>
      </c>
      <c r="J30" s="6" t="s">
        <v>57</v>
      </c>
      <c r="K30" s="8">
        <v>10</v>
      </c>
      <c r="M30" s="9"/>
      <c r="N30" s="6" t="s">
        <v>55</v>
      </c>
      <c r="O30" s="6" t="s">
        <v>150</v>
      </c>
      <c r="P30" s="6" t="s">
        <v>67</v>
      </c>
      <c r="Q30" s="8">
        <v>0.34360854075010205</v>
      </c>
    </row>
    <row r="31" spans="1:17">
      <c r="A31" s="9"/>
      <c r="B31" s="9"/>
      <c r="C31" s="9"/>
      <c r="D31" s="7" t="s">
        <v>195</v>
      </c>
      <c r="E31" s="10">
        <v>1.6310681704712643E-2</v>
      </c>
      <c r="G31" s="9"/>
      <c r="H31" s="9"/>
      <c r="I31" s="9"/>
      <c r="J31" s="7" t="s">
        <v>62</v>
      </c>
      <c r="K31" s="10">
        <v>10</v>
      </c>
      <c r="M31" s="9"/>
      <c r="N31" s="9"/>
      <c r="O31" s="9"/>
      <c r="P31" s="7" t="s">
        <v>184</v>
      </c>
      <c r="Q31" s="10">
        <v>3.1644734568260662E-2</v>
      </c>
    </row>
    <row r="32" spans="1:17">
      <c r="A32" s="9"/>
      <c r="B32" s="9"/>
      <c r="C32" s="6" t="s">
        <v>152</v>
      </c>
      <c r="D32" s="6" t="s">
        <v>190</v>
      </c>
      <c r="E32" s="8">
        <v>0.39632978548186149</v>
      </c>
      <c r="G32" s="9"/>
      <c r="H32" s="9"/>
      <c r="I32" s="6" t="s">
        <v>152</v>
      </c>
      <c r="J32" s="6" t="s">
        <v>57</v>
      </c>
      <c r="K32" s="8">
        <v>10</v>
      </c>
      <c r="M32" s="9"/>
      <c r="N32" s="9"/>
      <c r="O32" s="6" t="s">
        <v>152</v>
      </c>
      <c r="P32" s="6" t="s">
        <v>67</v>
      </c>
      <c r="Q32" s="8">
        <v>0.33262207856637205</v>
      </c>
    </row>
    <row r="33" spans="1:17">
      <c r="A33" s="9"/>
      <c r="B33" s="9"/>
      <c r="C33" s="9"/>
      <c r="D33" s="7" t="s">
        <v>195</v>
      </c>
      <c r="E33" s="10">
        <v>7.0420351375088284E-3</v>
      </c>
      <c r="G33" s="9"/>
      <c r="H33" s="9"/>
      <c r="I33" s="9"/>
      <c r="J33" s="7" t="s">
        <v>62</v>
      </c>
      <c r="K33" s="10">
        <v>10</v>
      </c>
      <c r="M33" s="9"/>
      <c r="N33" s="9"/>
      <c r="O33" s="9"/>
      <c r="P33" s="7" t="s">
        <v>184</v>
      </c>
      <c r="Q33" s="10">
        <v>7.4700528603573292E-3</v>
      </c>
    </row>
    <row r="34" spans="1:17">
      <c r="A34" s="9"/>
      <c r="B34" s="6" t="s">
        <v>192</v>
      </c>
      <c r="C34" s="11"/>
      <c r="D34" s="11"/>
      <c r="E34" s="8">
        <v>0.54510818996650479</v>
      </c>
      <c r="G34" s="9"/>
      <c r="H34" s="6" t="s">
        <v>59</v>
      </c>
      <c r="I34" s="11"/>
      <c r="J34" s="11"/>
      <c r="K34" s="8">
        <v>20</v>
      </c>
      <c r="M34" s="9"/>
      <c r="N34" s="6" t="s">
        <v>181</v>
      </c>
      <c r="O34" s="11"/>
      <c r="P34" s="11"/>
      <c r="Q34" s="8">
        <v>0.36281347684711707</v>
      </c>
    </row>
    <row r="35" spans="1:17">
      <c r="A35" s="9"/>
      <c r="B35" s="6" t="s">
        <v>7</v>
      </c>
      <c r="C35" s="11"/>
      <c r="D35" s="11"/>
      <c r="E35" s="8">
        <v>1.1676358421110738E-2</v>
      </c>
      <c r="G35" s="9"/>
      <c r="H35" s="6" t="s">
        <v>64</v>
      </c>
      <c r="I35" s="11"/>
      <c r="J35" s="11"/>
      <c r="K35" s="8">
        <v>20</v>
      </c>
      <c r="M35" s="9"/>
      <c r="N35" s="6" t="s">
        <v>186</v>
      </c>
      <c r="O35" s="11"/>
      <c r="P35" s="11"/>
      <c r="Q35" s="8">
        <v>2.2877542753847784E-2</v>
      </c>
    </row>
    <row r="36" spans="1:17">
      <c r="A36" s="9"/>
      <c r="B36" s="6" t="s">
        <v>56</v>
      </c>
      <c r="C36" s="6" t="s">
        <v>150</v>
      </c>
      <c r="D36" s="6" t="s">
        <v>190</v>
      </c>
      <c r="E36" s="8">
        <v>0.75615217117571698</v>
      </c>
      <c r="G36" s="9"/>
      <c r="H36" s="6" t="s">
        <v>56</v>
      </c>
      <c r="I36" s="6" t="s">
        <v>150</v>
      </c>
      <c r="J36" s="6" t="s">
        <v>57</v>
      </c>
      <c r="K36" s="8">
        <v>10</v>
      </c>
      <c r="M36" s="9"/>
      <c r="N36" s="6" t="s">
        <v>56</v>
      </c>
      <c r="O36" s="6" t="s">
        <v>150</v>
      </c>
      <c r="P36" s="6" t="s">
        <v>67</v>
      </c>
      <c r="Q36" s="8">
        <v>0.19643378678852921</v>
      </c>
    </row>
    <row r="37" spans="1:17">
      <c r="A37" s="9"/>
      <c r="B37" s="9"/>
      <c r="C37" s="9"/>
      <c r="D37" s="7" t="s">
        <v>195</v>
      </c>
      <c r="E37" s="10">
        <v>3.0116702598743518E-3</v>
      </c>
      <c r="G37" s="9"/>
      <c r="H37" s="9"/>
      <c r="I37" s="9"/>
      <c r="J37" s="7" t="s">
        <v>62</v>
      </c>
      <c r="K37" s="10">
        <v>10</v>
      </c>
      <c r="M37" s="9"/>
      <c r="N37" s="9"/>
      <c r="O37" s="9"/>
      <c r="P37" s="7" t="s">
        <v>184</v>
      </c>
      <c r="Q37" s="10">
        <v>3.8052709157939016E-3</v>
      </c>
    </row>
    <row r="38" spans="1:17">
      <c r="A38" s="9"/>
      <c r="B38" s="9"/>
      <c r="C38" s="6" t="s">
        <v>152</v>
      </c>
      <c r="D38" s="6" t="s">
        <v>190</v>
      </c>
      <c r="E38" s="8">
        <v>0.45895504384647279</v>
      </c>
      <c r="G38" s="9"/>
      <c r="H38" s="9"/>
      <c r="I38" s="6" t="s">
        <v>152</v>
      </c>
      <c r="J38" s="6" t="s">
        <v>57</v>
      </c>
      <c r="K38" s="8">
        <v>10</v>
      </c>
      <c r="M38" s="9"/>
      <c r="N38" s="9"/>
      <c r="O38" s="6" t="s">
        <v>152</v>
      </c>
      <c r="P38" s="6" t="s">
        <v>67</v>
      </c>
      <c r="Q38" s="8">
        <v>0.2829021664052595</v>
      </c>
    </row>
    <row r="39" spans="1:17">
      <c r="A39" s="9"/>
      <c r="B39" s="9"/>
      <c r="C39" s="9"/>
      <c r="D39" s="7" t="s">
        <v>195</v>
      </c>
      <c r="E39" s="10">
        <v>1.1210468266627995E-3</v>
      </c>
      <c r="G39" s="9"/>
      <c r="H39" s="9"/>
      <c r="I39" s="9"/>
      <c r="J39" s="7" t="s">
        <v>62</v>
      </c>
      <c r="K39" s="10">
        <v>10</v>
      </c>
      <c r="M39" s="9"/>
      <c r="N39" s="9"/>
      <c r="O39" s="9"/>
      <c r="P39" s="7" t="s">
        <v>184</v>
      </c>
      <c r="Q39" s="10">
        <v>2.6831869008138716E-3</v>
      </c>
    </row>
    <row r="40" spans="1:17">
      <c r="A40" s="9"/>
      <c r="B40" s="6" t="s">
        <v>193</v>
      </c>
      <c r="C40" s="11"/>
      <c r="D40" s="11"/>
      <c r="E40" s="8">
        <v>0.60755360751109477</v>
      </c>
      <c r="G40" s="9"/>
      <c r="H40" s="6" t="s">
        <v>60</v>
      </c>
      <c r="I40" s="11"/>
      <c r="J40" s="11"/>
      <c r="K40" s="8">
        <v>20</v>
      </c>
      <c r="M40" s="9"/>
      <c r="N40" s="6" t="s">
        <v>182</v>
      </c>
      <c r="O40" s="11"/>
      <c r="P40" s="11"/>
      <c r="Q40" s="8">
        <v>0.28183697019484732</v>
      </c>
    </row>
    <row r="41" spans="1:17">
      <c r="A41" s="9"/>
      <c r="B41" s="6" t="s">
        <v>8</v>
      </c>
      <c r="C41" s="11"/>
      <c r="D41" s="11"/>
      <c r="E41" s="8">
        <v>2.0663585432685759E-3</v>
      </c>
      <c r="G41" s="9"/>
      <c r="H41" s="6" t="s">
        <v>65</v>
      </c>
      <c r="I41" s="11"/>
      <c r="J41" s="11"/>
      <c r="K41" s="8">
        <v>20</v>
      </c>
      <c r="M41" s="9"/>
      <c r="N41" s="6" t="s">
        <v>187</v>
      </c>
      <c r="O41" s="11"/>
      <c r="P41" s="11"/>
      <c r="Q41" s="8">
        <v>3.3481219638903789E-3</v>
      </c>
    </row>
    <row r="42" spans="1:17">
      <c r="A42" s="6" t="s">
        <v>72</v>
      </c>
      <c r="B42" s="11"/>
      <c r="C42" s="11"/>
      <c r="D42" s="11"/>
      <c r="E42" s="8">
        <v>0.55478137554660079</v>
      </c>
      <c r="G42" s="6" t="s">
        <v>76</v>
      </c>
      <c r="H42" s="11"/>
      <c r="I42" s="11"/>
      <c r="J42" s="11"/>
      <c r="K42" s="8">
        <v>48</v>
      </c>
      <c r="M42" s="6" t="s">
        <v>80</v>
      </c>
      <c r="N42" s="11"/>
      <c r="O42" s="11"/>
      <c r="P42" s="11"/>
      <c r="Q42" s="8">
        <v>0.34313875700241347</v>
      </c>
    </row>
    <row r="43" spans="1:17">
      <c r="A43" s="6" t="s">
        <v>73</v>
      </c>
      <c r="B43" s="11"/>
      <c r="C43" s="11"/>
      <c r="D43" s="11"/>
      <c r="E43" s="8">
        <v>9.3212042718295324E-3</v>
      </c>
      <c r="G43" s="6" t="s">
        <v>77</v>
      </c>
      <c r="H43" s="11"/>
      <c r="I43" s="11"/>
      <c r="J43" s="11"/>
      <c r="K43" s="8">
        <v>48</v>
      </c>
      <c r="M43" s="6" t="s">
        <v>81</v>
      </c>
      <c r="N43" s="11"/>
      <c r="O43" s="11"/>
      <c r="P43" s="11"/>
      <c r="Q43" s="8">
        <v>1.8613239529502393E-2</v>
      </c>
    </row>
    <row r="44" spans="1:17">
      <c r="A44" s="6" t="s">
        <v>194</v>
      </c>
      <c r="B44" s="11"/>
      <c r="C44" s="11"/>
      <c r="D44" s="11"/>
      <c r="E44" s="8">
        <v>0.57282136564652009</v>
      </c>
      <c r="G44" s="6" t="s">
        <v>61</v>
      </c>
      <c r="H44" s="11"/>
      <c r="I44" s="11"/>
      <c r="J44" s="11"/>
      <c r="K44" s="8">
        <v>96</v>
      </c>
      <c r="M44" s="6" t="s">
        <v>183</v>
      </c>
      <c r="N44" s="11"/>
      <c r="O44" s="11"/>
      <c r="P44" s="11"/>
      <c r="Q44" s="8">
        <v>0.35528540825218852</v>
      </c>
    </row>
    <row r="45" spans="1:17">
      <c r="A45" s="12" t="s">
        <v>52</v>
      </c>
      <c r="B45" s="13"/>
      <c r="C45" s="13"/>
      <c r="D45" s="13"/>
      <c r="E45" s="14">
        <v>1.2318984737060739E-2</v>
      </c>
      <c r="G45" s="12" t="s">
        <v>66</v>
      </c>
      <c r="H45" s="13"/>
      <c r="I45" s="13"/>
      <c r="J45" s="13"/>
      <c r="K45" s="14">
        <v>96</v>
      </c>
      <c r="M45" s="12" t="s">
        <v>69</v>
      </c>
      <c r="N45" s="13"/>
      <c r="O45" s="13"/>
      <c r="P45" s="13"/>
      <c r="Q45" s="14">
        <v>2.4888642096775156E-2</v>
      </c>
    </row>
  </sheetData>
  <sheetCalcPr fullCalcOnLoad="1"/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S97"/>
  <sheetViews>
    <sheetView workbookViewId="0">
      <selection activeCell="A68" sqref="A68:XFD68"/>
    </sheetView>
  </sheetViews>
  <sheetFormatPr baseColWidth="10" defaultColWidth="11" defaultRowHeight="13"/>
  <cols>
    <col min="1" max="1" width="5.7109375" customWidth="1"/>
    <col min="2" max="2" width="5.85546875" customWidth="1"/>
    <col min="3" max="3" width="8.7109375" style="1" customWidth="1"/>
    <col min="4" max="4" width="7.7109375" customWidth="1"/>
  </cols>
  <sheetData>
    <row r="1" spans="1:19">
      <c r="A1" t="s">
        <v>88</v>
      </c>
      <c r="B1" t="s">
        <v>89</v>
      </c>
      <c r="C1" s="1" t="s">
        <v>54</v>
      </c>
      <c r="D1" t="s">
        <v>53</v>
      </c>
      <c r="E1" t="s">
        <v>140</v>
      </c>
      <c r="G1" t="s">
        <v>141</v>
      </c>
      <c r="I1" t="s">
        <v>142</v>
      </c>
      <c r="K1" t="s">
        <v>143</v>
      </c>
      <c r="M1" t="s">
        <v>144</v>
      </c>
      <c r="O1" t="s">
        <v>145</v>
      </c>
      <c r="Q1" t="s">
        <v>146</v>
      </c>
      <c r="S1" t="s">
        <v>147</v>
      </c>
    </row>
    <row r="2" spans="1:19" ht="15">
      <c r="A2">
        <v>1</v>
      </c>
      <c r="B2" t="s">
        <v>148</v>
      </c>
      <c r="C2" s="2" t="s">
        <v>149</v>
      </c>
      <c r="D2" t="s">
        <v>150</v>
      </c>
      <c r="E2">
        <v>0.35349966146898187</v>
      </c>
      <c r="F2">
        <f>AVERAGE(E2:E3)</f>
        <v>0.24430512768997376</v>
      </c>
      <c r="G2">
        <v>18.234504971292534</v>
      </c>
      <c r="I2">
        <v>18.588004632761514</v>
      </c>
      <c r="K2">
        <v>0.98098237715919601</v>
      </c>
      <c r="M2">
        <v>7.5788126175722365E-2</v>
      </c>
      <c r="O2">
        <v>4.95</v>
      </c>
      <c r="Q2">
        <v>29.255002972062613</v>
      </c>
      <c r="S2">
        <v>8.6262428231340582</v>
      </c>
    </row>
    <row r="3" spans="1:19" ht="15">
      <c r="A3">
        <v>1</v>
      </c>
      <c r="B3" t="s">
        <v>161</v>
      </c>
      <c r="C3" s="2" t="s">
        <v>149</v>
      </c>
      <c r="D3" t="s">
        <v>150</v>
      </c>
      <c r="E3">
        <v>0.13511059391096564</v>
      </c>
      <c r="G3">
        <v>1.4597715028794369</v>
      </c>
      <c r="I3">
        <v>1.5948820967904025</v>
      </c>
      <c r="K3">
        <v>0.91528490150910402</v>
      </c>
      <c r="M3">
        <v>-9.9422442161877216E-4</v>
      </c>
      <c r="O3">
        <v>4.76</v>
      </c>
      <c r="Q3">
        <v>17.46914483633357</v>
      </c>
      <c r="S3">
        <v>2.4648303581984008</v>
      </c>
    </row>
    <row r="4" spans="1:19" ht="15">
      <c r="A4">
        <v>1</v>
      </c>
      <c r="B4" t="s">
        <v>148</v>
      </c>
      <c r="C4" s="3" t="s">
        <v>156</v>
      </c>
      <c r="D4" t="s">
        <v>150</v>
      </c>
      <c r="E4">
        <v>12.23136588048625</v>
      </c>
      <c r="F4">
        <f>AVERAGE(E4:E5)</f>
        <v>6.2518874912244486</v>
      </c>
      <c r="G4">
        <v>13.783847448746807</v>
      </c>
      <c r="I4">
        <v>26.015213329233053</v>
      </c>
      <c r="K4">
        <v>0.52983795574945469</v>
      </c>
      <c r="M4">
        <v>4.4216162469981335E-2</v>
      </c>
      <c r="O4">
        <v>5.09</v>
      </c>
      <c r="Q4">
        <v>24.862395420519576</v>
      </c>
      <c r="S4">
        <v>7.9774375503626258</v>
      </c>
    </row>
    <row r="5" spans="1:19" ht="15">
      <c r="A5">
        <v>1</v>
      </c>
      <c r="B5" t="s">
        <v>161</v>
      </c>
      <c r="C5" s="3" t="s">
        <v>157</v>
      </c>
      <c r="D5" t="s">
        <v>150</v>
      </c>
      <c r="E5">
        <v>0.272409101962647</v>
      </c>
      <c r="G5">
        <v>2.0263522516448713</v>
      </c>
      <c r="I5">
        <v>2.2987613536075182</v>
      </c>
      <c r="K5">
        <v>0.88149744142203068</v>
      </c>
      <c r="M5">
        <v>9.48278414012274E-4</v>
      </c>
      <c r="O5">
        <v>4.54</v>
      </c>
      <c r="Q5">
        <v>18.009254390577354</v>
      </c>
      <c r="S5">
        <v>3.2258064516129039</v>
      </c>
    </row>
    <row r="6" spans="1:19" ht="15">
      <c r="A6">
        <v>3</v>
      </c>
      <c r="B6" t="s">
        <v>148</v>
      </c>
      <c r="C6" s="2" t="s">
        <v>151</v>
      </c>
      <c r="D6" t="s">
        <v>150</v>
      </c>
      <c r="E6">
        <v>3.9376207205256799</v>
      </c>
      <c r="F6">
        <f>AVERAGE(E6:E7)</f>
        <v>3.0737881484306193</v>
      </c>
      <c r="G6">
        <v>10.096165857043729</v>
      </c>
      <c r="I6">
        <v>14.03378657756941</v>
      </c>
      <c r="K6">
        <v>0.7194185119774239</v>
      </c>
      <c r="M6">
        <v>2.4860132381781811E-2</v>
      </c>
      <c r="O6">
        <v>5.7</v>
      </c>
      <c r="Q6">
        <v>28.190561618577831</v>
      </c>
      <c r="S6">
        <v>7.5572519083969674</v>
      </c>
    </row>
    <row r="7" spans="1:19" ht="15">
      <c r="A7">
        <v>3</v>
      </c>
      <c r="B7" t="s">
        <v>161</v>
      </c>
      <c r="C7" s="2" t="s">
        <v>151</v>
      </c>
      <c r="D7" t="s">
        <v>150</v>
      </c>
      <c r="E7">
        <v>2.2099555763355587</v>
      </c>
      <c r="G7">
        <v>0.18590373074824801</v>
      </c>
      <c r="I7">
        <v>2.395859307083807</v>
      </c>
      <c r="K7">
        <v>7.7593759449308561E-2</v>
      </c>
      <c r="M7">
        <v>1.8227614467606131E-2</v>
      </c>
      <c r="O7">
        <v>5.0599999999999996</v>
      </c>
      <c r="Q7">
        <v>20.593821853444013</v>
      </c>
      <c r="S7">
        <v>3.8965126526501095</v>
      </c>
    </row>
    <row r="8" spans="1:19" ht="15">
      <c r="A8">
        <v>3</v>
      </c>
      <c r="B8" t="s">
        <v>148</v>
      </c>
      <c r="C8" s="3" t="s">
        <v>154</v>
      </c>
      <c r="D8" t="s">
        <v>150</v>
      </c>
      <c r="E8">
        <v>1.2500000000000001E-2</v>
      </c>
      <c r="F8">
        <f>AVERAGE(E8:E9)</f>
        <v>1.2500000000000001E-2</v>
      </c>
      <c r="G8">
        <v>28.744399999999999</v>
      </c>
      <c r="I8">
        <v>28.756900000000002</v>
      </c>
      <c r="K8">
        <v>0.99956532171409285</v>
      </c>
      <c r="M8">
        <v>-3.1476342464539002E-2</v>
      </c>
      <c r="Q8">
        <v>27.087163531796548</v>
      </c>
    </row>
    <row r="9" spans="1:19" ht="15">
      <c r="A9">
        <v>3</v>
      </c>
      <c r="B9" t="s">
        <v>161</v>
      </c>
      <c r="C9" s="3" t="s">
        <v>155</v>
      </c>
      <c r="D9" t="s">
        <v>150</v>
      </c>
      <c r="E9">
        <v>1.2500000000000001E-2</v>
      </c>
      <c r="G9">
        <v>16.8444</v>
      </c>
      <c r="I9">
        <v>16.856900000000003</v>
      </c>
      <c r="K9">
        <v>0.99925846389312367</v>
      </c>
      <c r="M9">
        <v>7.39314589539007E-2</v>
      </c>
      <c r="Q9">
        <v>21.861757227610894</v>
      </c>
    </row>
    <row r="10" spans="1:19" ht="15">
      <c r="A10">
        <v>3</v>
      </c>
      <c r="B10" t="s">
        <v>148</v>
      </c>
      <c r="C10" s="3" t="s">
        <v>157</v>
      </c>
      <c r="D10" t="s">
        <v>150</v>
      </c>
      <c r="E10">
        <v>1.0020407950227568</v>
      </c>
      <c r="F10">
        <f>AVERAGE(E10:E11)</f>
        <v>0.93271036374229932</v>
      </c>
      <c r="G10">
        <v>4.7212283393878653</v>
      </c>
      <c r="I10">
        <v>5.7232691344106223</v>
      </c>
      <c r="K10">
        <v>0.82491810685643274</v>
      </c>
      <c r="M10">
        <v>4.3381699953719604E-3</v>
      </c>
      <c r="O10">
        <v>5.04</v>
      </c>
      <c r="Q10">
        <v>23.612680983906557</v>
      </c>
      <c r="S10">
        <v>7.9692784667418097</v>
      </c>
    </row>
    <row r="11" spans="1:19" ht="15">
      <c r="A11">
        <v>3</v>
      </c>
      <c r="B11" t="s">
        <v>161</v>
      </c>
      <c r="C11" s="3" t="s">
        <v>157</v>
      </c>
      <c r="D11" t="s">
        <v>150</v>
      </c>
      <c r="E11">
        <v>0.86337993246184197</v>
      </c>
      <c r="G11">
        <v>0.71257623759184019</v>
      </c>
      <c r="I11">
        <v>1.5759561700536822</v>
      </c>
      <c r="K11">
        <v>0.45215485756026297</v>
      </c>
      <c r="M11">
        <v>-1.5602451823682145E-3</v>
      </c>
      <c r="O11">
        <v>4.82</v>
      </c>
      <c r="Q11">
        <v>17.071218991731143</v>
      </c>
      <c r="S11">
        <v>4.0720488903184258</v>
      </c>
    </row>
    <row r="12" spans="1:19" ht="15">
      <c r="A12">
        <v>4</v>
      </c>
      <c r="B12" t="s">
        <v>148</v>
      </c>
      <c r="C12" s="2" t="s">
        <v>151</v>
      </c>
      <c r="D12" t="s">
        <v>150</v>
      </c>
      <c r="E12">
        <v>0.56575732958097047</v>
      </c>
      <c r="F12">
        <f>AVERAGE(E12:E13)</f>
        <v>0.30871939369928003</v>
      </c>
      <c r="G12">
        <v>11.795712902779693</v>
      </c>
      <c r="I12">
        <v>12.361470232360661</v>
      </c>
      <c r="K12">
        <v>0.9542321973886333</v>
      </c>
      <c r="M12">
        <v>3.3737622153278933E-2</v>
      </c>
      <c r="O12">
        <v>5.78</v>
      </c>
      <c r="Q12">
        <v>27.516038492381682</v>
      </c>
      <c r="S12">
        <v>10.710828377817695</v>
      </c>
    </row>
    <row r="13" spans="1:19" ht="15">
      <c r="A13">
        <v>4</v>
      </c>
      <c r="B13" t="s">
        <v>161</v>
      </c>
      <c r="C13" s="2" t="s">
        <v>151</v>
      </c>
      <c r="D13" t="s">
        <v>150</v>
      </c>
      <c r="E13">
        <v>5.1681457817589566E-2</v>
      </c>
      <c r="G13">
        <v>4.3289625714461311</v>
      </c>
      <c r="I13">
        <v>4.3806440292637205</v>
      </c>
      <c r="K13">
        <v>0.98820231512253787</v>
      </c>
      <c r="M13">
        <v>5.4288109237359532E-3</v>
      </c>
      <c r="O13">
        <v>5.66</v>
      </c>
      <c r="Q13">
        <v>18.571714543088774</v>
      </c>
      <c r="S13">
        <v>5.2363099993854325</v>
      </c>
    </row>
    <row r="14" spans="1:19" ht="15">
      <c r="A14">
        <v>4</v>
      </c>
      <c r="B14" t="s">
        <v>148</v>
      </c>
      <c r="C14" s="3" t="s">
        <v>156</v>
      </c>
      <c r="D14" t="s">
        <v>150</v>
      </c>
      <c r="E14">
        <v>0.72328816326530621</v>
      </c>
      <c r="F14">
        <f>AVERAGE(E14:E15)</f>
        <v>0.52533643255585794</v>
      </c>
      <c r="G14">
        <v>8.1311189841269869</v>
      </c>
      <c r="I14">
        <v>8.8544071473922923</v>
      </c>
      <c r="K14">
        <v>0.91831320254136717</v>
      </c>
      <c r="M14">
        <v>1.1205469475773647E-2</v>
      </c>
      <c r="O14">
        <v>5.81</v>
      </c>
      <c r="Q14">
        <v>22.970831621574064</v>
      </c>
      <c r="S14">
        <v>9.7676190476190214</v>
      </c>
    </row>
    <row r="15" spans="1:19" ht="15">
      <c r="A15">
        <v>4</v>
      </c>
      <c r="B15" t="s">
        <v>161</v>
      </c>
      <c r="C15" s="3" t="s">
        <v>157</v>
      </c>
      <c r="D15" t="s">
        <v>150</v>
      </c>
      <c r="E15">
        <v>0.32738470184640966</v>
      </c>
      <c r="G15">
        <v>3.8423631449396893</v>
      </c>
      <c r="I15">
        <v>4.1697478467860991</v>
      </c>
      <c r="K15">
        <v>0.92148573154159741</v>
      </c>
      <c r="M15">
        <v>1.5560238594534291E-3</v>
      </c>
      <c r="O15">
        <v>5.51</v>
      </c>
      <c r="Q15">
        <v>17.057679102769526</v>
      </c>
      <c r="S15">
        <v>5.4570541566057225</v>
      </c>
    </row>
    <row r="16" spans="1:19" ht="15">
      <c r="A16">
        <v>5</v>
      </c>
      <c r="B16" t="s">
        <v>148</v>
      </c>
      <c r="C16" s="2" t="s">
        <v>151</v>
      </c>
      <c r="D16" t="s">
        <v>150</v>
      </c>
      <c r="E16">
        <v>0.11673813471337573</v>
      </c>
      <c r="F16">
        <f>AVERAGE(E16:E17)</f>
        <v>6.5905188961212016E-2</v>
      </c>
      <c r="G16">
        <v>13.324097664543512</v>
      </c>
      <c r="I16">
        <v>13.440835799256888</v>
      </c>
      <c r="K16">
        <v>0.99131466700011095</v>
      </c>
      <c r="M16">
        <v>-2.3877384552519754E-3</v>
      </c>
      <c r="O16">
        <v>5.45</v>
      </c>
      <c r="Q16">
        <v>24.76038338658141</v>
      </c>
      <c r="S16">
        <v>6.5352972399150433</v>
      </c>
    </row>
    <row r="17" spans="1:19" ht="15">
      <c r="A17">
        <v>5</v>
      </c>
      <c r="B17" t="s">
        <v>161</v>
      </c>
      <c r="C17" s="2" t="s">
        <v>149</v>
      </c>
      <c r="D17" t="s">
        <v>150</v>
      </c>
      <c r="E17">
        <v>1.50722432090483E-2</v>
      </c>
      <c r="G17">
        <v>3.677627343007785</v>
      </c>
      <c r="I17">
        <v>3.692699586216833</v>
      </c>
      <c r="K17">
        <v>0.99591836734693884</v>
      </c>
      <c r="M17">
        <v>7.3091977322317439E-3</v>
      </c>
      <c r="O17">
        <v>5.45</v>
      </c>
      <c r="Q17">
        <v>19.088872292755781</v>
      </c>
      <c r="S17">
        <v>3.4459417881977075</v>
      </c>
    </row>
    <row r="18" spans="1:19" ht="15">
      <c r="A18">
        <v>5</v>
      </c>
      <c r="B18" t="s">
        <v>148</v>
      </c>
      <c r="C18" s="3" t="s">
        <v>157</v>
      </c>
      <c r="D18" t="s">
        <v>150</v>
      </c>
      <c r="E18">
        <v>0.69935928377646972</v>
      </c>
      <c r="F18">
        <f>AVERAGE(E18:E19)</f>
        <v>0.48165350177618715</v>
      </c>
      <c r="G18">
        <v>15.308710812703232</v>
      </c>
      <c r="I18">
        <v>16.008070096479702</v>
      </c>
      <c r="K18">
        <v>0.95631208012199642</v>
      </c>
      <c r="M18">
        <v>3.1995661264377466E-2</v>
      </c>
      <c r="O18">
        <v>5.6</v>
      </c>
      <c r="Q18">
        <v>24.405335497286615</v>
      </c>
      <c r="S18">
        <v>7.3264005367326384</v>
      </c>
    </row>
    <row r="19" spans="1:19" ht="15">
      <c r="A19">
        <v>5</v>
      </c>
      <c r="B19" t="s">
        <v>161</v>
      </c>
      <c r="C19" s="3" t="s">
        <v>156</v>
      </c>
      <c r="D19" t="s">
        <v>150</v>
      </c>
      <c r="E19">
        <v>0.26394771977590453</v>
      </c>
      <c r="G19">
        <v>5.4981862662966643</v>
      </c>
      <c r="I19">
        <v>5.7621339860725689</v>
      </c>
      <c r="K19">
        <v>0.95419271394697136</v>
      </c>
      <c r="M19">
        <v>5.5876748468430678E-3</v>
      </c>
      <c r="O19">
        <v>5.45</v>
      </c>
      <c r="Q19">
        <v>19.491632592842393</v>
      </c>
      <c r="S19">
        <v>3.733179747630762</v>
      </c>
    </row>
    <row r="20" spans="1:19" ht="15">
      <c r="A20">
        <v>8</v>
      </c>
      <c r="B20" t="s">
        <v>148</v>
      </c>
      <c r="C20" s="2" t="s">
        <v>151</v>
      </c>
      <c r="D20" t="s">
        <v>152</v>
      </c>
      <c r="E20">
        <v>0.24063339168740677</v>
      </c>
      <c r="F20">
        <f>AVERAGE(E20:E21)</f>
        <v>0.21566782342440932</v>
      </c>
      <c r="G20">
        <v>4.0087750285007807E-2</v>
      </c>
      <c r="I20">
        <v>0.28072114197241455</v>
      </c>
      <c r="K20">
        <v>0.14280274725067585</v>
      </c>
      <c r="M20">
        <v>5.8142329629669431E-3</v>
      </c>
      <c r="O20">
        <v>3.85</v>
      </c>
      <c r="Q20">
        <v>23.94732889400693</v>
      </c>
      <c r="S20">
        <v>5.9973666886109829</v>
      </c>
    </row>
    <row r="21" spans="1:19" ht="15">
      <c r="A21">
        <v>8</v>
      </c>
      <c r="B21" t="s">
        <v>161</v>
      </c>
      <c r="C21" s="2" t="s">
        <v>151</v>
      </c>
      <c r="D21" t="s">
        <v>152</v>
      </c>
      <c r="E21">
        <v>0.19070225516141187</v>
      </c>
      <c r="G21">
        <v>3.6996042103017934E-2</v>
      </c>
      <c r="I21">
        <v>0.22769829726442981</v>
      </c>
      <c r="K21">
        <v>0.16247834326162666</v>
      </c>
      <c r="M21">
        <v>4.1434588115430724E-3</v>
      </c>
      <c r="O21">
        <v>3.98</v>
      </c>
      <c r="Q21">
        <v>17.591712126520264</v>
      </c>
      <c r="S21">
        <v>3.2248269160695133</v>
      </c>
    </row>
    <row r="22" spans="1:19" ht="15">
      <c r="A22">
        <v>8</v>
      </c>
      <c r="B22" t="s">
        <v>148</v>
      </c>
      <c r="C22" s="3" t="s">
        <v>155</v>
      </c>
      <c r="D22" t="s">
        <v>152</v>
      </c>
      <c r="E22">
        <v>0.45883332499999996</v>
      </c>
      <c r="F22">
        <f>AVERAGE(E22:E23)</f>
        <v>0.44383332499999995</v>
      </c>
      <c r="G22">
        <v>3.125E-2</v>
      </c>
      <c r="I22">
        <v>0.49008332500000001</v>
      </c>
      <c r="K22">
        <v>6.3764666957399532E-2</v>
      </c>
      <c r="M22">
        <v>0</v>
      </c>
      <c r="Q22">
        <v>33.866679557209849</v>
      </c>
    </row>
    <row r="23" spans="1:19" ht="15">
      <c r="A23">
        <v>8</v>
      </c>
      <c r="B23" t="s">
        <v>161</v>
      </c>
      <c r="C23" s="3" t="s">
        <v>155</v>
      </c>
      <c r="D23" t="s">
        <v>152</v>
      </c>
      <c r="E23">
        <v>0.42883332499999993</v>
      </c>
      <c r="G23">
        <v>7.7416675000000004E-2</v>
      </c>
      <c r="I23">
        <v>0.50624999999999998</v>
      </c>
      <c r="K23">
        <v>0.15292182716049385</v>
      </c>
      <c r="M23">
        <v>2.6248981998199819E-2</v>
      </c>
      <c r="Q23">
        <v>21.818278596902104</v>
      </c>
    </row>
    <row r="24" spans="1:19" ht="15">
      <c r="A24">
        <v>8</v>
      </c>
      <c r="B24" t="s">
        <v>148</v>
      </c>
      <c r="C24" s="3" t="s">
        <v>157</v>
      </c>
      <c r="D24" t="s">
        <v>152</v>
      </c>
      <c r="E24">
        <v>0.74770865834633382</v>
      </c>
      <c r="F24">
        <f>AVERAGE(E24:E25)</f>
        <v>0.64149052754844393</v>
      </c>
      <c r="G24">
        <v>3.8148400936037441E-2</v>
      </c>
      <c r="I24">
        <v>0.78585705928237126</v>
      </c>
      <c r="K24">
        <v>4.8543689320388349E-2</v>
      </c>
      <c r="M24">
        <v>4.3131701524844721E-6</v>
      </c>
      <c r="O24">
        <v>4.09</v>
      </c>
      <c r="Q24">
        <v>19.689281463384063</v>
      </c>
      <c r="S24">
        <v>6.4820592823712913</v>
      </c>
    </row>
    <row r="25" spans="1:19" s="15" customFormat="1" ht="15">
      <c r="A25">
        <v>8</v>
      </c>
      <c r="B25" t="s">
        <v>161</v>
      </c>
      <c r="C25" s="3" t="s">
        <v>156</v>
      </c>
      <c r="D25" t="s">
        <v>152</v>
      </c>
      <c r="E25">
        <v>0.53527239675055405</v>
      </c>
      <c r="F25"/>
      <c r="G25">
        <v>0.18411017602519059</v>
      </c>
      <c r="H25"/>
      <c r="I25">
        <v>0.71938257277574458</v>
      </c>
      <c r="J25"/>
      <c r="K25">
        <v>0.25592804578904338</v>
      </c>
      <c r="L25"/>
      <c r="M25">
        <v>-3.4312660432853033E-4</v>
      </c>
      <c r="N25"/>
      <c r="O25">
        <v>3.99</v>
      </c>
      <c r="P25"/>
      <c r="Q25">
        <v>16.252759381898471</v>
      </c>
      <c r="R25"/>
      <c r="S25">
        <v>3.7836353651839509</v>
      </c>
    </row>
    <row r="26" spans="1:19" ht="15">
      <c r="A26">
        <v>10</v>
      </c>
      <c r="B26" t="s">
        <v>148</v>
      </c>
      <c r="C26" s="2" t="s">
        <v>151</v>
      </c>
      <c r="D26" t="s">
        <v>152</v>
      </c>
      <c r="E26">
        <v>4.3620230448067066</v>
      </c>
      <c r="F26">
        <f>AVERAGE(E26:E27)</f>
        <v>2.4724257129378073</v>
      </c>
      <c r="G26">
        <v>1.7071226463037592</v>
      </c>
      <c r="I26">
        <v>6.0691456911104655</v>
      </c>
      <c r="K26">
        <v>0.28127890368560399</v>
      </c>
      <c r="M26">
        <v>-4.7751745745470559E-3</v>
      </c>
      <c r="O26">
        <v>5.44</v>
      </c>
      <c r="Q26">
        <v>26.134445437394533</v>
      </c>
      <c r="S26">
        <v>7.2657615270868749</v>
      </c>
    </row>
    <row r="27" spans="1:19" ht="15">
      <c r="A27">
        <v>10</v>
      </c>
      <c r="B27" t="s">
        <v>161</v>
      </c>
      <c r="C27" s="2" t="s">
        <v>149</v>
      </c>
      <c r="D27" t="s">
        <v>152</v>
      </c>
      <c r="E27">
        <v>0.58282838106890789</v>
      </c>
      <c r="G27">
        <v>3.7546924352436506E-2</v>
      </c>
      <c r="I27">
        <v>0.62037530542134445</v>
      </c>
      <c r="K27">
        <v>6.052291898842671E-2</v>
      </c>
      <c r="M27">
        <v>5.7306050598956675E-6</v>
      </c>
      <c r="O27">
        <v>4.54</v>
      </c>
      <c r="Q27">
        <v>18.800792864222018</v>
      </c>
      <c r="S27">
        <v>3.7287928719639618</v>
      </c>
    </row>
    <row r="28" spans="1:19" ht="15">
      <c r="A28">
        <v>10</v>
      </c>
      <c r="B28" t="s">
        <v>148</v>
      </c>
      <c r="C28" s="3" t="s">
        <v>154</v>
      </c>
      <c r="D28" t="s">
        <v>152</v>
      </c>
      <c r="E28">
        <v>15.952870000000001</v>
      </c>
      <c r="F28">
        <f>AVERAGE(E28:E29)</f>
        <v>9.2653700000000008</v>
      </c>
      <c r="G28">
        <v>0.69440000000000002</v>
      </c>
      <c r="I28">
        <v>16.647269999999999</v>
      </c>
      <c r="K28">
        <v>4.1712545059940764E-2</v>
      </c>
      <c r="M28">
        <v>3.1910182358156028E-2</v>
      </c>
      <c r="Q28">
        <v>26.945031712473565</v>
      </c>
    </row>
    <row r="29" spans="1:19" ht="15">
      <c r="A29">
        <v>10</v>
      </c>
      <c r="B29" t="s">
        <v>161</v>
      </c>
      <c r="C29" s="3" t="s">
        <v>155</v>
      </c>
      <c r="D29" t="s">
        <v>152</v>
      </c>
      <c r="E29">
        <v>2.5778699999999999</v>
      </c>
      <c r="G29">
        <v>3.125E-2</v>
      </c>
      <c r="I29">
        <v>2.6091199999999999</v>
      </c>
      <c r="K29">
        <v>1.1977218372478077E-2</v>
      </c>
      <c r="M29">
        <v>1.0484042553191488E-3</v>
      </c>
      <c r="Q29">
        <v>21.364296081277217</v>
      </c>
    </row>
    <row r="30" spans="1:19" ht="15">
      <c r="A30">
        <v>10</v>
      </c>
      <c r="B30" t="s">
        <v>148</v>
      </c>
      <c r="C30" s="3" t="s">
        <v>156</v>
      </c>
      <c r="D30" t="s">
        <v>152</v>
      </c>
      <c r="E30">
        <v>3.1797670335980399</v>
      </c>
      <c r="F30">
        <f>AVERAGE(E30:E31)</f>
        <v>1.929839378167169</v>
      </c>
      <c r="G30">
        <v>0.66772053174306567</v>
      </c>
      <c r="I30">
        <v>3.847487565341106</v>
      </c>
      <c r="K30">
        <v>0.17354715782788183</v>
      </c>
      <c r="M30">
        <v>1.1335452423217093E-3</v>
      </c>
      <c r="O30">
        <v>5.35</v>
      </c>
      <c r="Q30">
        <v>20.538234328848048</v>
      </c>
      <c r="S30">
        <v>7.1121757806046642</v>
      </c>
    </row>
    <row r="31" spans="1:19" ht="15">
      <c r="A31">
        <v>10</v>
      </c>
      <c r="B31" t="s">
        <v>161</v>
      </c>
      <c r="C31" s="3" t="s">
        <v>156</v>
      </c>
      <c r="D31" t="s">
        <v>152</v>
      </c>
      <c r="E31">
        <v>0.67991172273629819</v>
      </c>
      <c r="G31">
        <v>0.37854544563156051</v>
      </c>
      <c r="I31">
        <v>1.0584571683678587</v>
      </c>
      <c r="K31">
        <v>0.35763888888888878</v>
      </c>
      <c r="M31">
        <v>-7.9356583405409281E-4</v>
      </c>
      <c r="O31">
        <v>4.32</v>
      </c>
      <c r="Q31">
        <v>16.492845015765241</v>
      </c>
      <c r="S31">
        <v>4.6761545164101097</v>
      </c>
    </row>
    <row r="32" spans="1:19" ht="15">
      <c r="A32">
        <v>11</v>
      </c>
      <c r="B32" t="s">
        <v>148</v>
      </c>
      <c r="C32" s="2" t="s">
        <v>151</v>
      </c>
      <c r="D32" t="s">
        <v>152</v>
      </c>
      <c r="E32">
        <v>0.48343538139321385</v>
      </c>
      <c r="F32">
        <f>AVERAGE(E32:E33)</f>
        <v>0.35927834407034276</v>
      </c>
      <c r="G32">
        <v>3.776052318235941E-2</v>
      </c>
      <c r="I32">
        <v>0.5211959045755733</v>
      </c>
      <c r="K32">
        <v>7.2449769560466948E-2</v>
      </c>
      <c r="M32">
        <v>3.9529712009444523E-2</v>
      </c>
      <c r="O32">
        <v>4.46</v>
      </c>
      <c r="Q32">
        <v>21.182488340604777</v>
      </c>
      <c r="S32">
        <v>6.4452503658459097</v>
      </c>
    </row>
    <row r="33" spans="1:19" ht="15">
      <c r="A33">
        <v>11</v>
      </c>
      <c r="B33" t="s">
        <v>161</v>
      </c>
      <c r="C33" s="2" t="s">
        <v>151</v>
      </c>
      <c r="D33" t="s">
        <v>152</v>
      </c>
      <c r="E33">
        <v>0.23512130674747164</v>
      </c>
      <c r="G33">
        <v>3.7234161213563342E-2</v>
      </c>
      <c r="I33">
        <v>0.27235546796103494</v>
      </c>
      <c r="K33">
        <v>0.13671163458664365</v>
      </c>
      <c r="M33">
        <v>1.8435630711797525E-2</v>
      </c>
      <c r="O33">
        <v>4.0999999999999996</v>
      </c>
      <c r="Q33">
        <v>16.071696040740889</v>
      </c>
      <c r="S33">
        <v>3.3551457465794154</v>
      </c>
    </row>
    <row r="34" spans="1:19" ht="15">
      <c r="A34">
        <v>11</v>
      </c>
      <c r="B34" t="s">
        <v>148</v>
      </c>
      <c r="C34" s="3" t="s">
        <v>157</v>
      </c>
      <c r="D34" t="s">
        <v>152</v>
      </c>
      <c r="E34">
        <v>1.0641249924594318</v>
      </c>
      <c r="F34">
        <f>AVERAGE(E34:E35)</f>
        <v>1.0023647852790858</v>
      </c>
      <c r="G34">
        <v>0.31980052683436894</v>
      </c>
      <c r="I34">
        <v>1.3839255192938007</v>
      </c>
      <c r="K34">
        <v>0.23108218063466235</v>
      </c>
      <c r="M34">
        <v>-6.9134255795067759E-4</v>
      </c>
      <c r="O34">
        <v>4.5599999999999996</v>
      </c>
      <c r="Q34">
        <v>13.571428571428584</v>
      </c>
      <c r="S34">
        <v>7.7428532719143792</v>
      </c>
    </row>
    <row r="35" spans="1:19" ht="15">
      <c r="A35">
        <v>11</v>
      </c>
      <c r="B35" t="s">
        <v>161</v>
      </c>
      <c r="C35" s="3" t="s">
        <v>156</v>
      </c>
      <c r="D35" t="s">
        <v>152</v>
      </c>
      <c r="E35">
        <v>0.94060457809873965</v>
      </c>
      <c r="G35">
        <v>0.13637418811402929</v>
      </c>
      <c r="I35">
        <v>1.076978766212769</v>
      </c>
      <c r="K35">
        <v>0.1266266266266266</v>
      </c>
      <c r="M35">
        <v>-2.3538018712528864E-4</v>
      </c>
      <c r="O35">
        <v>4.09</v>
      </c>
      <c r="Q35">
        <v>10.808183669690791</v>
      </c>
      <c r="S35">
        <v>4.0116248897192461</v>
      </c>
    </row>
    <row r="36" spans="1:19" ht="15">
      <c r="A36">
        <v>12</v>
      </c>
      <c r="B36" t="s">
        <v>148</v>
      </c>
      <c r="C36" s="2" t="s">
        <v>151</v>
      </c>
      <c r="D36" t="s">
        <v>152</v>
      </c>
      <c r="E36">
        <v>0.54466803899220406</v>
      </c>
      <c r="F36">
        <f>AVERAGE(E36:E37)</f>
        <v>0.29705978117483334</v>
      </c>
      <c r="G36">
        <v>8.262346200807734</v>
      </c>
      <c r="I36">
        <v>8.8070142397999369</v>
      </c>
      <c r="K36">
        <v>0.93815519946240311</v>
      </c>
      <c r="M36">
        <v>1.8887445340988549E-2</v>
      </c>
      <c r="O36">
        <v>6.48</v>
      </c>
      <c r="Q36">
        <v>23.923373180613169</v>
      </c>
      <c r="S36">
        <v>7.7975016436555311</v>
      </c>
    </row>
    <row r="37" spans="1:19" ht="15">
      <c r="A37">
        <v>12</v>
      </c>
      <c r="B37" t="s">
        <v>161</v>
      </c>
      <c r="C37" s="2" t="s">
        <v>149</v>
      </c>
      <c r="D37" t="s">
        <v>152</v>
      </c>
      <c r="E37">
        <v>4.9451523357462654E-2</v>
      </c>
      <c r="G37">
        <v>3.6870908192336778</v>
      </c>
      <c r="I37">
        <v>3.7365423425911408</v>
      </c>
      <c r="K37">
        <v>0.98676543209646317</v>
      </c>
      <c r="M37">
        <v>3.5819354288725742E-3</v>
      </c>
      <c r="O37">
        <v>6.26</v>
      </c>
      <c r="Q37">
        <v>17.989285535472931</v>
      </c>
      <c r="S37">
        <v>4.7069597069597995</v>
      </c>
    </row>
    <row r="38" spans="1:19" ht="15">
      <c r="A38">
        <v>12</v>
      </c>
      <c r="B38" t="s">
        <v>148</v>
      </c>
      <c r="C38" s="3" t="s">
        <v>155</v>
      </c>
      <c r="D38" t="s">
        <v>152</v>
      </c>
      <c r="E38">
        <v>1.2500000000000002E-2</v>
      </c>
      <c r="F38">
        <f>AVERAGE(E38:E39)</f>
        <v>1.0631666625</v>
      </c>
      <c r="G38">
        <v>18.694400000000005</v>
      </c>
      <c r="I38">
        <v>18.706900000000005</v>
      </c>
      <c r="K38">
        <v>0.99933179735819411</v>
      </c>
      <c r="M38">
        <v>6.2009624999999798E-3</v>
      </c>
      <c r="Q38">
        <v>27.635381626948401</v>
      </c>
    </row>
    <row r="39" spans="1:19" ht="15">
      <c r="A39">
        <v>12</v>
      </c>
      <c r="B39" t="s">
        <v>161</v>
      </c>
      <c r="C39" s="3" t="s">
        <v>154</v>
      </c>
      <c r="D39" t="s">
        <v>152</v>
      </c>
      <c r="E39">
        <v>2.1138333249999999</v>
      </c>
      <c r="G39">
        <v>3.125E-2</v>
      </c>
      <c r="I39">
        <v>2.1450833249999999</v>
      </c>
      <c r="K39">
        <v>1.456819865027854E-2</v>
      </c>
      <c r="M39">
        <v>2.6113647946428571E-2</v>
      </c>
      <c r="Q39">
        <v>22.268621928717096</v>
      </c>
    </row>
    <row r="40" spans="1:19" ht="15">
      <c r="A40">
        <v>12</v>
      </c>
      <c r="B40" t="s">
        <v>148</v>
      </c>
      <c r="C40" s="3" t="s">
        <v>156</v>
      </c>
      <c r="D40" t="s">
        <v>152</v>
      </c>
      <c r="E40">
        <v>0.87771500941849123</v>
      </c>
      <c r="F40">
        <f>AVERAGE(E40:E41)</f>
        <v>0.62312983145059897</v>
      </c>
      <c r="G40">
        <v>6.6625416636922763</v>
      </c>
      <c r="I40">
        <v>7.5402566731107674</v>
      </c>
      <c r="K40">
        <v>0.88359613638239909</v>
      </c>
      <c r="M40">
        <v>6.0040655596214423E-3</v>
      </c>
      <c r="O40">
        <v>6.38</v>
      </c>
      <c r="Q40">
        <v>21.827543166215918</v>
      </c>
      <c r="S40">
        <v>8.3826758033397564</v>
      </c>
    </row>
    <row r="41" spans="1:19" ht="15">
      <c r="A41">
        <v>12</v>
      </c>
      <c r="B41" t="s">
        <v>161</v>
      </c>
      <c r="C41" s="3" t="s">
        <v>156</v>
      </c>
      <c r="D41" t="s">
        <v>152</v>
      </c>
      <c r="E41">
        <v>0.36854465348270671</v>
      </c>
      <c r="G41">
        <v>3.9269481532880932</v>
      </c>
      <c r="I41">
        <v>4.2954928067707998</v>
      </c>
      <c r="K41">
        <v>0.91420200892857151</v>
      </c>
      <c r="M41">
        <v>3.471666768074091E-4</v>
      </c>
      <c r="O41">
        <v>6.51</v>
      </c>
      <c r="Q41">
        <v>16.14442830462751</v>
      </c>
      <c r="S41">
        <v>4.9987626825043296</v>
      </c>
    </row>
    <row r="42" spans="1:19" ht="15">
      <c r="A42">
        <v>21</v>
      </c>
      <c r="B42" t="s">
        <v>148</v>
      </c>
      <c r="C42" s="2" t="s">
        <v>151</v>
      </c>
      <c r="D42" t="s">
        <v>150</v>
      </c>
      <c r="E42">
        <v>2.2189568307513898</v>
      </c>
      <c r="F42">
        <f>AVERAGE(E42:E43)</f>
        <v>1.42317569298437</v>
      </c>
      <c r="G42">
        <v>31.056610669853114</v>
      </c>
      <c r="I42">
        <v>33.275567500604502</v>
      </c>
      <c r="K42">
        <v>0.93331573291090897</v>
      </c>
      <c r="M42">
        <v>-7.1714816681749533E-2</v>
      </c>
      <c r="O42">
        <v>5.03</v>
      </c>
      <c r="Q42">
        <v>29.805604894414884</v>
      </c>
      <c r="S42">
        <v>8.9126309130526078</v>
      </c>
    </row>
    <row r="43" spans="1:19" ht="15">
      <c r="A43">
        <v>21</v>
      </c>
      <c r="B43" t="s">
        <v>161</v>
      </c>
      <c r="C43" s="2" t="s">
        <v>151</v>
      </c>
      <c r="D43" t="s">
        <v>150</v>
      </c>
      <c r="E43">
        <v>0.62739455521734999</v>
      </c>
      <c r="G43">
        <v>4.1609152240325882</v>
      </c>
      <c r="I43">
        <v>4.7883097792499383</v>
      </c>
      <c r="K43">
        <v>0.86897369131459412</v>
      </c>
      <c r="M43">
        <v>-4.5844620009927606E-3</v>
      </c>
      <c r="O43">
        <v>4.74</v>
      </c>
      <c r="Q43">
        <v>20.690525465650424</v>
      </c>
      <c r="S43">
        <v>3.7169042769856748</v>
      </c>
    </row>
    <row r="44" spans="1:19" ht="15">
      <c r="A44">
        <v>21</v>
      </c>
      <c r="B44" t="s">
        <v>148</v>
      </c>
      <c r="C44" s="3" t="s">
        <v>154</v>
      </c>
      <c r="D44" t="s">
        <v>150</v>
      </c>
      <c r="E44">
        <v>0.31331000000000003</v>
      </c>
      <c r="F44">
        <f>AVERAGE(E44:E45)</f>
        <v>1.0322258333333334</v>
      </c>
      <c r="G44">
        <v>20.913149999999998</v>
      </c>
      <c r="I44">
        <v>21.226460000000003</v>
      </c>
      <c r="K44">
        <v>0.98523964900412009</v>
      </c>
      <c r="M44">
        <v>-8.6681357712765916E-3</v>
      </c>
      <c r="Q44">
        <v>27.202002658165473</v>
      </c>
    </row>
    <row r="45" spans="1:19" ht="15">
      <c r="A45">
        <v>21</v>
      </c>
      <c r="B45" t="s">
        <v>161</v>
      </c>
      <c r="C45" s="3" t="s">
        <v>155</v>
      </c>
      <c r="D45" t="s">
        <v>150</v>
      </c>
      <c r="E45">
        <v>1.7511416666666666</v>
      </c>
      <c r="G45">
        <v>3.8194000000000004</v>
      </c>
      <c r="I45">
        <v>5.5705416666666672</v>
      </c>
      <c r="K45">
        <v>0.68564247941178669</v>
      </c>
      <c r="M45">
        <v>1.3071529875886527E-2</v>
      </c>
      <c r="Q45">
        <v>21.2948004783354</v>
      </c>
    </row>
    <row r="46" spans="1:19" ht="15">
      <c r="A46">
        <v>21</v>
      </c>
      <c r="B46" t="s">
        <v>148</v>
      </c>
      <c r="C46" s="3" t="s">
        <v>156</v>
      </c>
      <c r="D46" t="s">
        <v>150</v>
      </c>
      <c r="E46">
        <v>1.1026159945195662</v>
      </c>
      <c r="F46">
        <f>AVERAGE(E46:E47)</f>
        <v>0.92842362983295146</v>
      </c>
      <c r="G46">
        <v>23.238557097918079</v>
      </c>
      <c r="I46">
        <v>24.341173092437646</v>
      </c>
      <c r="K46">
        <v>0.95470160824491535</v>
      </c>
      <c r="M46">
        <v>4.7046712533305196E-2</v>
      </c>
      <c r="O46">
        <v>5.0599999999999996</v>
      </c>
      <c r="Q46">
        <v>29.249646665810118</v>
      </c>
      <c r="S46">
        <v>9.9246345228366248</v>
      </c>
    </row>
    <row r="47" spans="1:19" ht="15">
      <c r="A47">
        <v>21</v>
      </c>
      <c r="B47" t="s">
        <v>161</v>
      </c>
      <c r="C47" s="3" t="s">
        <v>157</v>
      </c>
      <c r="D47" t="s">
        <v>150</v>
      </c>
      <c r="E47">
        <v>0.75423126514633676</v>
      </c>
      <c r="G47">
        <v>4.2100994997825136</v>
      </c>
      <c r="I47">
        <v>4.9643307649288504</v>
      </c>
      <c r="K47">
        <v>0.84806990088680234</v>
      </c>
      <c r="M47">
        <v>5.7624771571000329E-3</v>
      </c>
      <c r="O47">
        <v>4.63</v>
      </c>
      <c r="Q47">
        <v>19.760047990401901</v>
      </c>
      <c r="S47">
        <v>4.425837320574173</v>
      </c>
    </row>
    <row r="48" spans="1:19" ht="15">
      <c r="A48">
        <v>22</v>
      </c>
      <c r="B48" t="s">
        <v>148</v>
      </c>
      <c r="C48" s="2" t="s">
        <v>151</v>
      </c>
      <c r="D48" t="s">
        <v>150</v>
      </c>
      <c r="E48">
        <v>3.4584775359519462</v>
      </c>
      <c r="F48">
        <f>AVERAGE(E48:E49)</f>
        <v>2.3423032624196107</v>
      </c>
      <c r="G48">
        <v>2.0421790535464459</v>
      </c>
      <c r="I48">
        <v>5.5006565894983916</v>
      </c>
      <c r="K48">
        <v>0.37126096136328218</v>
      </c>
      <c r="M48">
        <v>2.0130756502777989E-2</v>
      </c>
      <c r="O48">
        <v>4.79</v>
      </c>
      <c r="Q48">
        <v>23.069790141532437</v>
      </c>
      <c r="S48">
        <v>5.4558142485567664</v>
      </c>
    </row>
    <row r="49" spans="1:19" ht="15">
      <c r="A49">
        <v>22</v>
      </c>
      <c r="B49" t="s">
        <v>161</v>
      </c>
      <c r="C49" s="2" t="s">
        <v>149</v>
      </c>
      <c r="D49" t="s">
        <v>150</v>
      </c>
      <c r="E49">
        <v>1.2261289888872757</v>
      </c>
      <c r="G49">
        <v>0.15364501142518081</v>
      </c>
      <c r="I49">
        <v>1.3797740003124566</v>
      </c>
      <c r="K49">
        <v>0.1113552012071449</v>
      </c>
      <c r="M49">
        <v>1.6007799385680484E-2</v>
      </c>
      <c r="O49">
        <v>4.26</v>
      </c>
      <c r="Q49">
        <v>16.0744841469552</v>
      </c>
      <c r="S49">
        <v>2.3926601103381731</v>
      </c>
    </row>
    <row r="50" spans="1:19" ht="15">
      <c r="A50">
        <v>22</v>
      </c>
      <c r="B50" t="s">
        <v>148</v>
      </c>
      <c r="C50" s="3" t="s">
        <v>157</v>
      </c>
      <c r="D50" t="s">
        <v>150</v>
      </c>
      <c r="E50">
        <v>0.8514491134657215</v>
      </c>
      <c r="F50">
        <f>AVERAGE(E50:E51)</f>
        <v>0.82597491832210967</v>
      </c>
      <c r="G50">
        <v>1.1155217370623363</v>
      </c>
      <c r="I50">
        <v>1.9669708505280576</v>
      </c>
      <c r="K50">
        <v>0.56712672521957341</v>
      </c>
      <c r="M50">
        <v>1.15235711647761E-3</v>
      </c>
      <c r="O50">
        <v>5.0199999999999996</v>
      </c>
      <c r="Q50">
        <v>19.764046256278476</v>
      </c>
      <c r="S50">
        <v>6.9224050080069865</v>
      </c>
    </row>
    <row r="51" spans="1:19" ht="15">
      <c r="A51">
        <v>22</v>
      </c>
      <c r="B51" t="s">
        <v>161</v>
      </c>
      <c r="C51" s="3" t="s">
        <v>156</v>
      </c>
      <c r="D51" t="s">
        <v>150</v>
      </c>
      <c r="E51">
        <v>0.80050072317849796</v>
      </c>
      <c r="G51">
        <v>0.70866969682141723</v>
      </c>
      <c r="I51">
        <v>1.509170419999915</v>
      </c>
      <c r="K51">
        <v>0.46957566052842276</v>
      </c>
      <c r="M51">
        <v>-6.7210169172033079E-4</v>
      </c>
      <c r="O51">
        <v>4.6500000000000004</v>
      </c>
      <c r="Q51">
        <v>16.613904534802444</v>
      </c>
      <c r="S51">
        <v>4.9748545508332507</v>
      </c>
    </row>
    <row r="52" spans="1:19" ht="15">
      <c r="A52">
        <v>23</v>
      </c>
      <c r="B52" t="s">
        <v>148</v>
      </c>
      <c r="C52" s="2" t="s">
        <v>151</v>
      </c>
      <c r="D52" t="s">
        <v>150</v>
      </c>
      <c r="E52">
        <v>7.1366872044565497</v>
      </c>
      <c r="F52">
        <f>AVERAGE(E52:E53)</f>
        <v>3.8953954622154812</v>
      </c>
      <c r="G52">
        <v>2.3065836766345953</v>
      </c>
      <c r="I52">
        <v>9.443270881091145</v>
      </c>
      <c r="K52">
        <v>0.24425685820928983</v>
      </c>
      <c r="M52">
        <v>2.7312804874261836E-2</v>
      </c>
      <c r="O52">
        <v>4.88</v>
      </c>
      <c r="Q52">
        <v>18.405245770347435</v>
      </c>
      <c r="S52">
        <v>3.7482363045211797</v>
      </c>
    </row>
    <row r="53" spans="1:19" ht="15">
      <c r="A53">
        <v>23</v>
      </c>
      <c r="B53" t="s">
        <v>161</v>
      </c>
      <c r="C53" s="2" t="s">
        <v>151</v>
      </c>
      <c r="D53" t="s">
        <v>150</v>
      </c>
      <c r="E53">
        <v>0.65410371997441252</v>
      </c>
      <c r="G53">
        <v>0.91961024987830764</v>
      </c>
      <c r="I53">
        <v>1.5737139698527203</v>
      </c>
      <c r="K53">
        <v>0.58435666677367781</v>
      </c>
      <c r="M53">
        <v>1.0899575514165391E-2</v>
      </c>
      <c r="O53">
        <v>4.71</v>
      </c>
      <c r="Q53">
        <v>14.597966501301556</v>
      </c>
      <c r="S53">
        <v>1.9899925231495394</v>
      </c>
    </row>
    <row r="54" spans="1:19" ht="15">
      <c r="A54">
        <v>23</v>
      </c>
      <c r="B54" t="s">
        <v>148</v>
      </c>
      <c r="C54" s="3" t="s">
        <v>156</v>
      </c>
      <c r="D54" t="s">
        <v>150</v>
      </c>
      <c r="E54">
        <v>2.2279464431896954</v>
      </c>
      <c r="F54">
        <f>AVERAGE(E54:E55)</f>
        <v>1.3888450944632362</v>
      </c>
      <c r="G54">
        <v>12.957170295158191</v>
      </c>
      <c r="I54">
        <v>15.185116738347887</v>
      </c>
      <c r="K54">
        <v>0.85328091435982645</v>
      </c>
      <c r="M54">
        <v>1.558772326657314E-2</v>
      </c>
      <c r="O54">
        <v>4.5199999999999996</v>
      </c>
      <c r="Q54">
        <v>20.546961325966862</v>
      </c>
      <c r="S54">
        <v>5.0622348932619419</v>
      </c>
    </row>
    <row r="55" spans="1:19" ht="15">
      <c r="A55">
        <v>23</v>
      </c>
      <c r="B55" t="s">
        <v>161</v>
      </c>
      <c r="C55" s="3" t="s">
        <v>157</v>
      </c>
      <c r="D55" t="s">
        <v>150</v>
      </c>
      <c r="E55">
        <v>0.54974374573677731</v>
      </c>
      <c r="G55">
        <v>2.4620015485869153</v>
      </c>
      <c r="I55">
        <v>3.0117452943236924</v>
      </c>
      <c r="K55">
        <v>0.81746672045179514</v>
      </c>
      <c r="M55">
        <v>1.5404914899737599E-3</v>
      </c>
      <c r="O55">
        <v>4.9000000000000004</v>
      </c>
      <c r="Q55">
        <v>16.00910470409714</v>
      </c>
      <c r="S55">
        <v>2.6829268292682587</v>
      </c>
    </row>
    <row r="56" spans="1:19" ht="15">
      <c r="A56">
        <v>24</v>
      </c>
      <c r="B56" t="s">
        <v>148</v>
      </c>
      <c r="C56" s="2" t="s">
        <v>149</v>
      </c>
      <c r="D56" t="s">
        <v>150</v>
      </c>
      <c r="E56">
        <v>6.3151834718523405</v>
      </c>
      <c r="F56">
        <f>AVERAGE(E56:E57)</f>
        <v>3.5825305867831121</v>
      </c>
      <c r="G56">
        <v>4.7755437312936451</v>
      </c>
      <c r="I56">
        <v>11.090727203145986</v>
      </c>
      <c r="K56">
        <v>0.43058887337333646</v>
      </c>
      <c r="M56">
        <v>5.6795389428496171E-2</v>
      </c>
      <c r="O56">
        <v>5.27</v>
      </c>
      <c r="Q56">
        <v>25.139414459271023</v>
      </c>
      <c r="S56">
        <v>5.3475224476222731</v>
      </c>
    </row>
    <row r="57" spans="1:19" ht="15">
      <c r="A57">
        <v>24</v>
      </c>
      <c r="B57" t="s">
        <v>161</v>
      </c>
      <c r="C57" s="2" t="s">
        <v>151</v>
      </c>
      <c r="D57" t="s">
        <v>150</v>
      </c>
      <c r="E57">
        <v>0.84987770171388399</v>
      </c>
      <c r="G57">
        <v>2.0417947064471273</v>
      </c>
      <c r="I57">
        <v>2.8916724081610119</v>
      </c>
      <c r="K57">
        <v>0.70609475011231548</v>
      </c>
      <c r="M57">
        <v>1.6316932945306461E-2</v>
      </c>
      <c r="O57">
        <v>4.99</v>
      </c>
      <c r="Q57">
        <v>17.906023024852971</v>
      </c>
      <c r="S57">
        <v>2.7746012639182012</v>
      </c>
    </row>
    <row r="58" spans="1:19" ht="15">
      <c r="A58">
        <v>24</v>
      </c>
      <c r="B58" t="s">
        <v>148</v>
      </c>
      <c r="C58" s="3" t="s">
        <v>154</v>
      </c>
      <c r="D58" t="s">
        <v>150</v>
      </c>
      <c r="E58">
        <v>15.65287</v>
      </c>
      <c r="F58">
        <f>AVERAGE(E58:E59)</f>
        <v>9.0028699999999997</v>
      </c>
      <c r="G58">
        <v>3.125E-2</v>
      </c>
      <c r="I58">
        <v>15.684120000000002</v>
      </c>
      <c r="K58">
        <v>1.9924611645409495E-3</v>
      </c>
      <c r="M58">
        <v>7.8322061790780134E-2</v>
      </c>
      <c r="Q58">
        <v>35.959814389331896</v>
      </c>
    </row>
    <row r="59" spans="1:19" ht="15">
      <c r="A59">
        <v>24</v>
      </c>
      <c r="B59" t="s">
        <v>161</v>
      </c>
      <c r="C59" s="3" t="s">
        <v>155</v>
      </c>
      <c r="D59" t="s">
        <v>150</v>
      </c>
      <c r="E59">
        <v>2.3528699999999998</v>
      </c>
      <c r="G59">
        <v>3.125E-2</v>
      </c>
      <c r="I59">
        <v>2.3841199999999994</v>
      </c>
      <c r="K59">
        <v>1.3107561699914437E-2</v>
      </c>
      <c r="M59">
        <v>1.4403622074468084E-2</v>
      </c>
      <c r="Q59">
        <v>21.186440677966104</v>
      </c>
    </row>
    <row r="60" spans="1:19" ht="15">
      <c r="A60">
        <v>24</v>
      </c>
      <c r="B60" t="s">
        <v>148</v>
      </c>
      <c r="C60" s="3" t="s">
        <v>157</v>
      </c>
      <c r="D60" t="s">
        <v>150</v>
      </c>
      <c r="E60">
        <v>8.2648356752082339</v>
      </c>
      <c r="F60">
        <f>AVERAGE(E60:E61)</f>
        <v>5.6808343342850494</v>
      </c>
      <c r="G60">
        <v>5.8883081657689313</v>
      </c>
      <c r="I60">
        <v>14.153143840977165</v>
      </c>
      <c r="K60">
        <v>0.41604241657748808</v>
      </c>
      <c r="M60">
        <v>3.1795788856630175E-2</v>
      </c>
      <c r="O60">
        <v>4.88</v>
      </c>
      <c r="Q60">
        <v>25.701306076093118</v>
      </c>
      <c r="S60">
        <v>5.8697645979822681</v>
      </c>
    </row>
    <row r="61" spans="1:19" ht="15">
      <c r="A61">
        <v>24</v>
      </c>
      <c r="B61" t="s">
        <v>161</v>
      </c>
      <c r="C61" s="3" t="s">
        <v>157</v>
      </c>
      <c r="D61" t="s">
        <v>150</v>
      </c>
      <c r="E61">
        <v>3.0968329933618652</v>
      </c>
      <c r="G61">
        <v>3.2758545708636753</v>
      </c>
      <c r="I61">
        <v>6.3726875642255409</v>
      </c>
      <c r="K61">
        <v>0.51404600301659109</v>
      </c>
      <c r="M61">
        <v>1.1152003694644905E-2</v>
      </c>
      <c r="O61">
        <v>4.93</v>
      </c>
      <c r="Q61">
        <v>18.997381503548254</v>
      </c>
      <c r="S61">
        <v>3.4059498711642169</v>
      </c>
    </row>
    <row r="62" spans="1:19" ht="15">
      <c r="A62">
        <v>25</v>
      </c>
      <c r="B62" t="s">
        <v>148</v>
      </c>
      <c r="C62" s="2" t="s">
        <v>151</v>
      </c>
      <c r="D62" t="s">
        <v>150</v>
      </c>
      <c r="E62">
        <v>1.793982407926218E-2</v>
      </c>
      <c r="F62">
        <f>AVERAGE(E62:E63)</f>
        <v>0.42540623756483076</v>
      </c>
      <c r="G62">
        <v>15.033572578421703</v>
      </c>
      <c r="I62">
        <v>15.051512402500967</v>
      </c>
      <c r="K62">
        <v>0.99880810488676985</v>
      </c>
      <c r="M62">
        <v>3.571235214441254E-2</v>
      </c>
      <c r="O62">
        <v>5.44</v>
      </c>
      <c r="Q62">
        <v>28.536017054186757</v>
      </c>
      <c r="S62">
        <v>8.0471730835934583</v>
      </c>
    </row>
    <row r="63" spans="1:19" ht="15">
      <c r="A63">
        <v>25</v>
      </c>
      <c r="B63" t="s">
        <v>161</v>
      </c>
      <c r="C63" s="2" t="s">
        <v>149</v>
      </c>
      <c r="D63" t="s">
        <v>150</v>
      </c>
      <c r="E63">
        <v>0.83287265105039932</v>
      </c>
      <c r="G63">
        <v>2.2256696774679714</v>
      </c>
      <c r="I63">
        <v>3.0585423285183704</v>
      </c>
      <c r="K63">
        <v>0.72768967645647653</v>
      </c>
      <c r="M63">
        <v>0.10260904999864666</v>
      </c>
      <c r="O63">
        <v>4.92</v>
      </c>
      <c r="Q63">
        <v>17.700845924404689</v>
      </c>
      <c r="S63">
        <v>2.9707088111223765</v>
      </c>
    </row>
    <row r="64" spans="1:19" ht="15">
      <c r="A64">
        <v>25</v>
      </c>
      <c r="B64" t="s">
        <v>148</v>
      </c>
      <c r="C64" s="3" t="s">
        <v>156</v>
      </c>
      <c r="D64" t="s">
        <v>150</v>
      </c>
      <c r="E64">
        <v>0.48951143812128339</v>
      </c>
      <c r="F64">
        <f>AVERAGE(E64:E65)</f>
        <v>0.44585646036191273</v>
      </c>
      <c r="G64">
        <v>15.058722212991697</v>
      </c>
      <c r="I64">
        <v>15.548233651112978</v>
      </c>
      <c r="K64">
        <v>0.96851658850095546</v>
      </c>
      <c r="M64">
        <v>2.0555280968450038E-2</v>
      </c>
      <c r="O64">
        <v>4.37</v>
      </c>
      <c r="Q64">
        <v>27.040957712132141</v>
      </c>
      <c r="S64">
        <v>6.9279854147675266</v>
      </c>
    </row>
    <row r="65" spans="1:19" ht="15">
      <c r="A65">
        <v>25</v>
      </c>
      <c r="B65" t="s">
        <v>161</v>
      </c>
      <c r="C65" s="3" t="s">
        <v>156</v>
      </c>
      <c r="D65" t="s">
        <v>150</v>
      </c>
      <c r="E65">
        <v>0.40220148260254213</v>
      </c>
      <c r="G65">
        <v>2.9081809391684543</v>
      </c>
      <c r="I65">
        <v>3.3103824217709965</v>
      </c>
      <c r="K65">
        <v>0.87850301525363605</v>
      </c>
      <c r="M65">
        <v>1.0550957228257116E-3</v>
      </c>
      <c r="O65">
        <v>5.14</v>
      </c>
      <c r="Q65">
        <v>15.894988066825789</v>
      </c>
      <c r="S65">
        <v>3.1895573212258812</v>
      </c>
    </row>
    <row r="66" spans="1:19" ht="15">
      <c r="A66">
        <v>26</v>
      </c>
      <c r="B66" t="s">
        <v>148</v>
      </c>
      <c r="C66" s="2" t="s">
        <v>151</v>
      </c>
      <c r="D66" t="s">
        <v>150</v>
      </c>
      <c r="E66">
        <v>0.42631991826418675</v>
      </c>
      <c r="F66">
        <f>AVERAGE(E66:E67)</f>
        <v>0.27714051934141337</v>
      </c>
      <c r="G66">
        <v>14.173953732367918</v>
      </c>
      <c r="I66">
        <v>14.600273650632108</v>
      </c>
      <c r="K66">
        <v>0.97080055288924449</v>
      </c>
      <c r="M66">
        <v>6.9759929224536332E-2</v>
      </c>
      <c r="O66">
        <v>6.09</v>
      </c>
      <c r="Q66">
        <v>26.178574928942481</v>
      </c>
      <c r="S66">
        <v>7.1096654275092357</v>
      </c>
    </row>
    <row r="67" spans="1:19" ht="15">
      <c r="A67">
        <v>26</v>
      </c>
      <c r="B67" t="s">
        <v>161</v>
      </c>
      <c r="C67" s="2" t="s">
        <v>151</v>
      </c>
      <c r="D67" t="s">
        <v>150</v>
      </c>
      <c r="E67">
        <v>0.12796112041863994</v>
      </c>
      <c r="G67">
        <v>3.3679210551118022</v>
      </c>
      <c r="I67">
        <v>3.4958821755304426</v>
      </c>
      <c r="K67">
        <v>0.96339661521938325</v>
      </c>
      <c r="M67">
        <v>-8.1134774976348474E-3</v>
      </c>
      <c r="O67">
        <v>5.8</v>
      </c>
      <c r="Q67">
        <v>20.114630169474765</v>
      </c>
      <c r="S67">
        <v>4.1934685799109417</v>
      </c>
    </row>
    <row r="68" spans="1:19" s="17" customFormat="1" ht="15">
      <c r="A68" s="16">
        <v>26</v>
      </c>
      <c r="B68" s="16" t="s">
        <v>148</v>
      </c>
      <c r="C68" s="3" t="s">
        <v>188</v>
      </c>
      <c r="D68" s="17" t="s">
        <v>150</v>
      </c>
      <c r="E68" s="17">
        <v>0.78141147674734857</v>
      </c>
      <c r="F68">
        <f>AVERAGE(E68:E69)</f>
        <v>0.6804297280413395</v>
      </c>
      <c r="G68" s="17">
        <v>8.5393803825582459</v>
      </c>
      <c r="I68" s="17">
        <v>9.3207918593055954</v>
      </c>
      <c r="K68" s="17">
        <v>0.91616468980935217</v>
      </c>
      <c r="M68" s="17">
        <v>5.1714932851834325E-3</v>
      </c>
      <c r="O68" s="17">
        <v>5.82</v>
      </c>
      <c r="Q68" s="17">
        <v>17.731289853451187</v>
      </c>
      <c r="S68" s="17">
        <v>8.6007614903453948</v>
      </c>
    </row>
    <row r="69" spans="1:19" ht="15">
      <c r="A69">
        <v>26</v>
      </c>
      <c r="B69" t="s">
        <v>161</v>
      </c>
      <c r="C69" s="3" t="s">
        <v>156</v>
      </c>
      <c r="D69" t="s">
        <v>150</v>
      </c>
      <c r="E69">
        <v>0.57944797933533043</v>
      </c>
      <c r="G69">
        <v>2.7228081338251915</v>
      </c>
      <c r="I69">
        <v>3.3022561131605221</v>
      </c>
      <c r="K69">
        <v>0.82452966714905929</v>
      </c>
      <c r="M69">
        <v>4.7470042879788829E-3</v>
      </c>
      <c r="O69">
        <v>5.67</v>
      </c>
      <c r="Q69">
        <v>14.153484838018912</v>
      </c>
      <c r="S69">
        <v>5.1255230125522901</v>
      </c>
    </row>
    <row r="70" spans="1:19" ht="15">
      <c r="A70">
        <v>27</v>
      </c>
      <c r="B70" t="s">
        <v>148</v>
      </c>
      <c r="C70" s="2" t="s">
        <v>151</v>
      </c>
      <c r="D70" t="s">
        <v>152</v>
      </c>
      <c r="E70">
        <v>5.5474639898906775</v>
      </c>
      <c r="F70">
        <f>AVERAGE(E70:E71)</f>
        <v>2.8823211841791565</v>
      </c>
      <c r="G70">
        <v>15.922013840136383</v>
      </c>
      <c r="I70">
        <v>21.46947783002706</v>
      </c>
      <c r="K70">
        <v>0.74161160165097106</v>
      </c>
      <c r="M70">
        <v>-3.6276333676232474E-2</v>
      </c>
      <c r="O70">
        <v>5.48</v>
      </c>
      <c r="Q70">
        <v>24.149525316455637</v>
      </c>
      <c r="S70">
        <v>11.414602346805761</v>
      </c>
    </row>
    <row r="71" spans="1:19" ht="15">
      <c r="A71">
        <v>27</v>
      </c>
      <c r="B71" t="s">
        <v>161</v>
      </c>
      <c r="C71" s="2" t="s">
        <v>151</v>
      </c>
      <c r="D71" t="s">
        <v>152</v>
      </c>
      <c r="E71">
        <v>0.21717837846763535</v>
      </c>
      <c r="G71">
        <v>2.5685520995956925</v>
      </c>
      <c r="I71">
        <v>2.7857304780633276</v>
      </c>
      <c r="K71">
        <v>0.92203898396566342</v>
      </c>
      <c r="M71">
        <v>-4.7327536698724363E-3</v>
      </c>
      <c r="O71">
        <v>5.05</v>
      </c>
      <c r="Q71">
        <v>18.14204964364707</v>
      </c>
      <c r="S71">
        <v>4.1431487930827933</v>
      </c>
    </row>
    <row r="72" spans="1:19" ht="15">
      <c r="A72">
        <v>27</v>
      </c>
      <c r="B72" t="s">
        <v>148</v>
      </c>
      <c r="C72" s="3" t="s">
        <v>156</v>
      </c>
      <c r="D72" t="s">
        <v>152</v>
      </c>
      <c r="E72">
        <v>0.8228198006380173</v>
      </c>
      <c r="F72">
        <f>AVERAGE(E72:E73)</f>
        <v>0.63498043294335638</v>
      </c>
      <c r="G72">
        <v>12.797763403151777</v>
      </c>
      <c r="I72">
        <v>13.620583203789792</v>
      </c>
      <c r="K72">
        <v>0.93958997288683832</v>
      </c>
      <c r="M72">
        <v>2.9974709461892981E-2</v>
      </c>
      <c r="O72">
        <v>5.31</v>
      </c>
      <c r="Q72">
        <v>21.651125767568786</v>
      </c>
      <c r="S72">
        <v>9.136429608127731</v>
      </c>
    </row>
    <row r="73" spans="1:19" ht="15">
      <c r="A73">
        <v>27</v>
      </c>
      <c r="B73" t="s">
        <v>161</v>
      </c>
      <c r="C73" s="3" t="s">
        <v>156</v>
      </c>
      <c r="D73" t="s">
        <v>152</v>
      </c>
      <c r="E73">
        <v>0.4471410652486954</v>
      </c>
      <c r="G73">
        <v>4.0174343098077063</v>
      </c>
      <c r="I73">
        <v>4.4645753750564019</v>
      </c>
      <c r="K73">
        <v>0.8998468997193162</v>
      </c>
      <c r="M73">
        <v>7.9511073486144175E-3</v>
      </c>
      <c r="O73">
        <v>4.88</v>
      </c>
      <c r="Q73">
        <v>14.569436021831422</v>
      </c>
      <c r="S73">
        <v>4.4188110026619336</v>
      </c>
    </row>
    <row r="74" spans="1:19" ht="15">
      <c r="A74">
        <v>28</v>
      </c>
      <c r="B74" t="s">
        <v>148</v>
      </c>
      <c r="C74" s="2" t="s">
        <v>151</v>
      </c>
      <c r="D74" t="s">
        <v>152</v>
      </c>
      <c r="E74">
        <v>3.4926267490493403</v>
      </c>
      <c r="F74">
        <f>AVERAGE(E74:E75)</f>
        <v>2.3510171543511054</v>
      </c>
      <c r="G74">
        <v>0.82096283749311261</v>
      </c>
      <c r="I74">
        <v>4.3135895865424532</v>
      </c>
      <c r="K74">
        <v>0.19032010835114085</v>
      </c>
      <c r="M74">
        <v>4.3820656052988322E-2</v>
      </c>
      <c r="O74">
        <v>5.01</v>
      </c>
      <c r="Q74">
        <v>23.068509495873542</v>
      </c>
      <c r="S74">
        <v>6.7144888199560198</v>
      </c>
    </row>
    <row r="75" spans="1:19" ht="15">
      <c r="A75">
        <v>28</v>
      </c>
      <c r="B75" t="s">
        <v>161</v>
      </c>
      <c r="C75" s="2" t="s">
        <v>149</v>
      </c>
      <c r="D75" t="s">
        <v>152</v>
      </c>
      <c r="E75">
        <v>1.2094075596528704</v>
      </c>
      <c r="G75">
        <v>0.25891067989183969</v>
      </c>
      <c r="I75">
        <v>1.4683182395447099</v>
      </c>
      <c r="K75">
        <v>0.17633144703843062</v>
      </c>
      <c r="M75">
        <v>2.0047281412082513E-4</v>
      </c>
      <c r="O75">
        <v>4.1500000000000004</v>
      </c>
      <c r="Q75">
        <v>18.79191297004617</v>
      </c>
      <c r="S75">
        <v>4.3308049914362723</v>
      </c>
    </row>
    <row r="76" spans="1:19" ht="15">
      <c r="A76">
        <v>28</v>
      </c>
      <c r="B76" t="s">
        <v>148</v>
      </c>
      <c r="C76" s="3" t="s">
        <v>156</v>
      </c>
      <c r="D76" t="s">
        <v>152</v>
      </c>
      <c r="E76">
        <v>1.0695913274762534</v>
      </c>
      <c r="F76">
        <f>AVERAGE(E76:E77)</f>
        <v>1.007487622718011</v>
      </c>
      <c r="G76">
        <v>0.54446252413222684</v>
      </c>
      <c r="I76">
        <v>1.6140538516084801</v>
      </c>
      <c r="K76">
        <v>0.3373261205564142</v>
      </c>
      <c r="M76">
        <v>-1.1698626650648871E-3</v>
      </c>
      <c r="O76">
        <v>4.5599999999999996</v>
      </c>
      <c r="Q76">
        <v>15.831173639392816</v>
      </c>
      <c r="S76">
        <v>6.7476027095979774</v>
      </c>
    </row>
    <row r="77" spans="1:19" s="15" customFormat="1" ht="15">
      <c r="A77">
        <v>28</v>
      </c>
      <c r="B77" t="s">
        <v>161</v>
      </c>
      <c r="C77" s="3" t="s">
        <v>156</v>
      </c>
      <c r="D77" t="s">
        <v>152</v>
      </c>
      <c r="E77">
        <v>0.9453839179597685</v>
      </c>
      <c r="F77"/>
      <c r="G77">
        <v>0.29951612813648937</v>
      </c>
      <c r="H77"/>
      <c r="I77">
        <v>1.2449000460962578</v>
      </c>
      <c r="J77"/>
      <c r="K77">
        <v>0.24059451927542966</v>
      </c>
      <c r="L77"/>
      <c r="M77">
        <v>-6.1092517846551408E-4</v>
      </c>
      <c r="N77"/>
      <c r="O77">
        <v>4.08</v>
      </c>
      <c r="P77"/>
      <c r="Q77">
        <v>12.210349381678469</v>
      </c>
      <c r="R77"/>
      <c r="S77">
        <v>3.0155908096280255</v>
      </c>
    </row>
    <row r="78" spans="1:19" ht="15">
      <c r="A78">
        <v>29</v>
      </c>
      <c r="B78" t="s">
        <v>148</v>
      </c>
      <c r="C78" s="2" t="s">
        <v>151</v>
      </c>
      <c r="D78" t="s">
        <v>152</v>
      </c>
      <c r="E78">
        <v>7.8524859522941481</v>
      </c>
      <c r="F78">
        <f>AVERAGE(E78:E79)</f>
        <v>5.0114455959108941</v>
      </c>
      <c r="G78">
        <v>2.2286765501736432</v>
      </c>
      <c r="I78">
        <v>10.081162502467791</v>
      </c>
      <c r="K78">
        <v>0.2210733682378476</v>
      </c>
      <c r="M78">
        <v>-3.918484850551093E-3</v>
      </c>
      <c r="O78">
        <v>4.9400000000000004</v>
      </c>
      <c r="Q78">
        <v>22.627164369451179</v>
      </c>
      <c r="S78">
        <v>6.1937365284645454</v>
      </c>
    </row>
    <row r="79" spans="1:19" s="15" customFormat="1" ht="15">
      <c r="A79">
        <v>29</v>
      </c>
      <c r="B79" t="s">
        <v>161</v>
      </c>
      <c r="C79" s="2" t="s">
        <v>149</v>
      </c>
      <c r="D79" t="s">
        <v>152</v>
      </c>
      <c r="E79">
        <v>2.1704052395276396</v>
      </c>
      <c r="F79"/>
      <c r="G79">
        <v>0.35344916692202483</v>
      </c>
      <c r="H79"/>
      <c r="I79">
        <v>2.5238544064496642</v>
      </c>
      <c r="J79"/>
      <c r="K79">
        <v>0.14004340583941446</v>
      </c>
      <c r="L79"/>
      <c r="M79">
        <v>1.3382913200912335E-2</v>
      </c>
      <c r="N79"/>
      <c r="O79">
        <v>4.1100000000000003</v>
      </c>
      <c r="P79"/>
      <c r="Q79">
        <v>17.298519939027344</v>
      </c>
      <c r="R79"/>
      <c r="S79">
        <v>3.8468398834651389</v>
      </c>
    </row>
    <row r="80" spans="1:19" s="15" customFormat="1" ht="15">
      <c r="A80">
        <v>29</v>
      </c>
      <c r="B80" t="s">
        <v>148</v>
      </c>
      <c r="C80" s="3" t="s">
        <v>155</v>
      </c>
      <c r="D80" t="s">
        <v>152</v>
      </c>
      <c r="E80">
        <v>9.9278700000000004</v>
      </c>
      <c r="F80">
        <f>AVERAGE(E80:E81)</f>
        <v>4.9701849999999999</v>
      </c>
      <c r="G80">
        <v>16.1694</v>
      </c>
      <c r="H80"/>
      <c r="I80">
        <v>26.097269999999998</v>
      </c>
      <c r="J80"/>
      <c r="K80">
        <v>0.6195820482372294</v>
      </c>
      <c r="L80"/>
      <c r="M80">
        <v>-5.3659148784878485E-2</v>
      </c>
      <c r="N80"/>
      <c r="O80"/>
      <c r="P80"/>
      <c r="Q80">
        <v>21.861211391897299</v>
      </c>
      <c r="R80"/>
      <c r="S80"/>
    </row>
    <row r="81" spans="1:19" ht="15">
      <c r="A81">
        <v>29</v>
      </c>
      <c r="B81" t="s">
        <v>161</v>
      </c>
      <c r="C81" s="3" t="s">
        <v>155</v>
      </c>
      <c r="D81" t="s">
        <v>152</v>
      </c>
      <c r="E81">
        <v>1.2500000000000001E-2</v>
      </c>
      <c r="G81">
        <v>0.79440000000000011</v>
      </c>
      <c r="I81">
        <v>0.80690000000000017</v>
      </c>
      <c r="K81">
        <v>0.98450861321105454</v>
      </c>
      <c r="M81">
        <v>1.6312056737588648E-2</v>
      </c>
      <c r="Q81">
        <v>28.668003170310968</v>
      </c>
    </row>
    <row r="82" spans="1:19" ht="15">
      <c r="A82">
        <v>29</v>
      </c>
      <c r="B82" t="s">
        <v>148</v>
      </c>
      <c r="C82" s="3" t="s">
        <v>156</v>
      </c>
      <c r="D82" t="s">
        <v>152</v>
      </c>
      <c r="E82">
        <v>1.9429514044114042</v>
      </c>
      <c r="F82">
        <f>AVERAGE(E82:E83)</f>
        <v>1.7368276722385332</v>
      </c>
      <c r="G82">
        <v>1.1201513330100261</v>
      </c>
      <c r="I82">
        <v>3.0631027374214304</v>
      </c>
      <c r="K82">
        <v>0.36569172797416116</v>
      </c>
      <c r="M82">
        <v>-6.8412746298258454E-4</v>
      </c>
      <c r="O82">
        <v>4.8</v>
      </c>
      <c r="Q82">
        <v>12.318215784330619</v>
      </c>
      <c r="S82">
        <v>6.883440409073029</v>
      </c>
    </row>
    <row r="83" spans="1:19" ht="15">
      <c r="A83">
        <v>29</v>
      </c>
      <c r="B83" t="s">
        <v>161</v>
      </c>
      <c r="C83" s="3" t="s">
        <v>157</v>
      </c>
      <c r="D83" t="s">
        <v>152</v>
      </c>
      <c r="E83">
        <v>1.5307039400656623</v>
      </c>
      <c r="G83">
        <v>0.40058847793207764</v>
      </c>
      <c r="I83">
        <v>1.93129241799774</v>
      </c>
      <c r="K83">
        <v>0.20741989881956158</v>
      </c>
      <c r="M83">
        <v>-3.3228768275761348E-4</v>
      </c>
      <c r="O83">
        <v>4.28</v>
      </c>
      <c r="Q83">
        <v>10.132213023600656</v>
      </c>
      <c r="S83">
        <v>4.3517118108070898</v>
      </c>
    </row>
    <row r="84" spans="1:19" ht="15">
      <c r="A84">
        <v>30</v>
      </c>
      <c r="B84" t="s">
        <v>148</v>
      </c>
      <c r="C84" s="2" t="s">
        <v>151</v>
      </c>
      <c r="D84" t="s">
        <v>152</v>
      </c>
      <c r="E84">
        <v>3.9100082634149418</v>
      </c>
      <c r="F84">
        <f>AVERAGE(E84:E85)</f>
        <v>1.9874005233001955</v>
      </c>
      <c r="G84">
        <v>0.14467669607984962</v>
      </c>
      <c r="I84">
        <v>4.0546849594947911</v>
      </c>
      <c r="K84">
        <v>3.5681365513012916E-2</v>
      </c>
      <c r="M84">
        <v>4.5796345997528576E-2</v>
      </c>
      <c r="O84">
        <v>4.9400000000000004</v>
      </c>
      <c r="Q84">
        <v>30.880367944808256</v>
      </c>
      <c r="S84">
        <v>10.277737595834008</v>
      </c>
    </row>
    <row r="85" spans="1:19" ht="15">
      <c r="A85">
        <v>30</v>
      </c>
      <c r="B85" t="s">
        <v>161</v>
      </c>
      <c r="C85" s="2" t="s">
        <v>151</v>
      </c>
      <c r="D85" t="s">
        <v>152</v>
      </c>
      <c r="E85">
        <v>6.4792783185449149E-2</v>
      </c>
      <c r="G85">
        <v>3.9443664998230411E-2</v>
      </c>
      <c r="I85">
        <v>0.10423644818367957</v>
      </c>
      <c r="K85">
        <v>0.37840568904194644</v>
      </c>
      <c r="M85">
        <v>1.4010327167074885E-2</v>
      </c>
      <c r="O85">
        <v>5.39</v>
      </c>
      <c r="Q85">
        <v>16.603244542359221</v>
      </c>
      <c r="S85">
        <v>2.4255523535063479</v>
      </c>
    </row>
    <row r="86" spans="1:19" ht="15">
      <c r="A86">
        <v>30</v>
      </c>
      <c r="B86" t="s">
        <v>148</v>
      </c>
      <c r="C86" s="3" t="s">
        <v>155</v>
      </c>
      <c r="D86" t="s">
        <v>152</v>
      </c>
      <c r="E86">
        <v>0.98036999999999996</v>
      </c>
      <c r="F86">
        <f>AVERAGE(E86:E87)</f>
        <v>0.49643499999999996</v>
      </c>
      <c r="G86">
        <v>3.125E-2</v>
      </c>
      <c r="I86">
        <v>1.01162</v>
      </c>
      <c r="K86">
        <v>3.0891046044957595E-2</v>
      </c>
      <c r="M86">
        <v>2.8588019237588653E-2</v>
      </c>
      <c r="Q86">
        <v>36.818284679791802</v>
      </c>
    </row>
    <row r="87" spans="1:19" ht="15">
      <c r="A87">
        <v>30</v>
      </c>
      <c r="B87" t="s">
        <v>161</v>
      </c>
      <c r="C87" s="3" t="s">
        <v>154</v>
      </c>
      <c r="D87" t="s">
        <v>152</v>
      </c>
      <c r="E87">
        <v>1.2500000000000001E-2</v>
      </c>
      <c r="G87">
        <v>3.125E-2</v>
      </c>
      <c r="I87">
        <v>4.3750000000000004E-2</v>
      </c>
      <c r="K87">
        <v>0.71428571428571419</v>
      </c>
      <c r="M87">
        <v>1.4337639184397164E-3</v>
      </c>
      <c r="Q87">
        <v>22.012775271362855</v>
      </c>
    </row>
    <row r="88" spans="1:19" ht="15">
      <c r="A88">
        <v>30</v>
      </c>
      <c r="B88" t="s">
        <v>148</v>
      </c>
      <c r="C88" s="3" t="s">
        <v>157</v>
      </c>
      <c r="D88" t="s">
        <v>152</v>
      </c>
      <c r="E88">
        <v>14.358810445531104</v>
      </c>
      <c r="F88">
        <f>AVERAGE(E88:E89)</f>
        <v>7.7135180047492433</v>
      </c>
      <c r="G88">
        <v>0.82281962468392789</v>
      </c>
      <c r="I88">
        <v>15.18163007021503</v>
      </c>
      <c r="K88">
        <v>5.4198371378988135E-2</v>
      </c>
      <c r="M88">
        <v>4.3836820940990071E-3</v>
      </c>
      <c r="O88">
        <v>5.15</v>
      </c>
      <c r="Q88">
        <v>27.614874009151265</v>
      </c>
      <c r="S88">
        <v>11.939102564102537</v>
      </c>
    </row>
    <row r="89" spans="1:19" ht="15">
      <c r="A89">
        <v>30</v>
      </c>
      <c r="B89" t="s">
        <v>161</v>
      </c>
      <c r="C89" s="3" t="s">
        <v>156</v>
      </c>
      <c r="D89" t="s">
        <v>152</v>
      </c>
      <c r="E89">
        <v>1.0682255639673839</v>
      </c>
      <c r="G89">
        <v>0.6781400282072626</v>
      </c>
      <c r="I89">
        <v>1.7463655921746464</v>
      </c>
      <c r="K89">
        <v>0.38831504196255651</v>
      </c>
      <c r="M89">
        <v>4.6963549812971867E-4</v>
      </c>
      <c r="O89">
        <v>5.04</v>
      </c>
      <c r="Q89">
        <v>14.300970873786412</v>
      </c>
      <c r="S89">
        <v>2.3790642347343272</v>
      </c>
    </row>
    <row r="90" spans="1:19" ht="15">
      <c r="A90">
        <v>31</v>
      </c>
      <c r="B90" t="s">
        <v>148</v>
      </c>
      <c r="C90" s="2" t="s">
        <v>151</v>
      </c>
      <c r="D90" t="s">
        <v>152</v>
      </c>
      <c r="E90">
        <v>0.57876331046519602</v>
      </c>
      <c r="F90">
        <f>AVERAGE(E90:E91)</f>
        <v>1.0134611638696933</v>
      </c>
      <c r="G90">
        <v>6.2244947319801254</v>
      </c>
      <c r="I90">
        <v>6.8032580424453206</v>
      </c>
      <c r="K90">
        <v>0.91492850824497496</v>
      </c>
      <c r="M90">
        <v>4.8355019814449902E-2</v>
      </c>
      <c r="O90">
        <v>5.37</v>
      </c>
      <c r="Q90">
        <v>18.024444998752799</v>
      </c>
      <c r="S90">
        <v>6.590798442064254</v>
      </c>
    </row>
    <row r="91" spans="1:19" ht="15">
      <c r="A91">
        <v>31</v>
      </c>
      <c r="B91" t="s">
        <v>161</v>
      </c>
      <c r="C91" s="2" t="s">
        <v>151</v>
      </c>
      <c r="D91" t="s">
        <v>152</v>
      </c>
      <c r="E91">
        <v>1.4481590172741907</v>
      </c>
      <c r="G91">
        <v>1.4481590172741907</v>
      </c>
      <c r="I91">
        <v>2.8963180345483814</v>
      </c>
      <c r="K91">
        <v>0.5</v>
      </c>
      <c r="M91">
        <v>9.8036962522106783E-3</v>
      </c>
      <c r="O91">
        <v>5.3</v>
      </c>
      <c r="Q91">
        <v>13.593687574910092</v>
      </c>
      <c r="S91">
        <v>3.7799098370129798</v>
      </c>
    </row>
    <row r="92" spans="1:19" ht="15">
      <c r="A92">
        <v>31</v>
      </c>
      <c r="B92" t="s">
        <v>148</v>
      </c>
      <c r="C92" s="3" t="s">
        <v>157</v>
      </c>
      <c r="D92" t="s">
        <v>152</v>
      </c>
      <c r="E92">
        <v>0.7942993555525959</v>
      </c>
      <c r="F92">
        <f>AVERAGE(E92:E93)</f>
        <v>0.92714024809420492</v>
      </c>
      <c r="G92">
        <v>6.502917943096012</v>
      </c>
      <c r="I92">
        <v>7.2972172986486079</v>
      </c>
      <c r="K92">
        <v>0.89115037650041007</v>
      </c>
      <c r="M92">
        <v>9.8677307957098902E-3</v>
      </c>
      <c r="O92">
        <v>5.19</v>
      </c>
      <c r="Q92">
        <v>12.052730696798491</v>
      </c>
      <c r="S92">
        <v>7.4143468950749334</v>
      </c>
    </row>
    <row r="93" spans="1:19" ht="15">
      <c r="A93">
        <v>31</v>
      </c>
      <c r="B93" t="s">
        <v>161</v>
      </c>
      <c r="C93" s="3" t="s">
        <v>156</v>
      </c>
      <c r="D93" t="s">
        <v>152</v>
      </c>
      <c r="E93">
        <v>1.0599811406358139</v>
      </c>
      <c r="G93">
        <v>1.7664585708695839</v>
      </c>
      <c r="I93">
        <v>2.8264397115053983</v>
      </c>
      <c r="K93">
        <v>0.6249765610350646</v>
      </c>
      <c r="M93">
        <v>3.1524287854637115E-3</v>
      </c>
      <c r="O93">
        <v>5.0999999999999996</v>
      </c>
      <c r="Q93">
        <v>8.8489843979982368</v>
      </c>
      <c r="S93">
        <v>4.0369461309908292</v>
      </c>
    </row>
    <row r="94" spans="1:19" ht="15">
      <c r="A94">
        <v>32</v>
      </c>
      <c r="B94" t="s">
        <v>148</v>
      </c>
      <c r="C94" s="2" t="s">
        <v>151</v>
      </c>
      <c r="D94" t="s">
        <v>152</v>
      </c>
      <c r="E94">
        <v>2.2772014327434542</v>
      </c>
      <c r="F94">
        <f>AVERAGE(E94:E95)</f>
        <v>1.6291604619464737</v>
      </c>
      <c r="G94">
        <v>8.4175184687709947</v>
      </c>
      <c r="I94">
        <v>10.69471990151445</v>
      </c>
      <c r="K94">
        <v>0.78707236339859754</v>
      </c>
      <c r="M94">
        <v>-8.4405411842499809E-3</v>
      </c>
      <c r="O94">
        <v>5.48</v>
      </c>
      <c r="Q94">
        <v>25.453089015720508</v>
      </c>
      <c r="S94">
        <v>7.4009402283411045</v>
      </c>
    </row>
    <row r="95" spans="1:19" ht="15">
      <c r="A95">
        <v>32</v>
      </c>
      <c r="B95" t="s">
        <v>161</v>
      </c>
      <c r="C95" s="2" t="s">
        <v>151</v>
      </c>
      <c r="D95" t="s">
        <v>152</v>
      </c>
      <c r="E95">
        <v>0.98111949114949337</v>
      </c>
      <c r="G95">
        <v>0.98111949114949337</v>
      </c>
      <c r="I95">
        <v>1.9622389822989867</v>
      </c>
      <c r="K95">
        <v>0.5</v>
      </c>
      <c r="M95">
        <v>1.1588940053368938E-2</v>
      </c>
      <c r="O95">
        <v>5.1100000000000003</v>
      </c>
      <c r="Q95">
        <v>18.94939902062616</v>
      </c>
      <c r="S95">
        <v>4.2658366898572257</v>
      </c>
    </row>
    <row r="96" spans="1:19" ht="15">
      <c r="A96">
        <v>32</v>
      </c>
      <c r="B96" t="s">
        <v>148</v>
      </c>
      <c r="C96" s="3" t="s">
        <v>156</v>
      </c>
      <c r="D96" t="s">
        <v>152</v>
      </c>
      <c r="E96">
        <v>0.51363507755808535</v>
      </c>
      <c r="F96">
        <f>AVERAGE(E96:E97)</f>
        <v>0.74273038902627597</v>
      </c>
      <c r="G96">
        <v>3.406427834365223</v>
      </c>
      <c r="I96">
        <v>3.9200629119233081</v>
      </c>
      <c r="K96">
        <v>0.868972746331237</v>
      </c>
      <c r="M96">
        <v>3.3121623332076191E-3</v>
      </c>
      <c r="O96">
        <v>5.59</v>
      </c>
      <c r="Q96">
        <v>14.822795576977612</v>
      </c>
      <c r="S96">
        <v>6.2179615205379086</v>
      </c>
    </row>
    <row r="97" spans="1:19" ht="15">
      <c r="A97">
        <v>32</v>
      </c>
      <c r="B97" t="s">
        <v>161</v>
      </c>
      <c r="C97" s="3" t="s">
        <v>156</v>
      </c>
      <c r="D97" t="s">
        <v>152</v>
      </c>
      <c r="E97">
        <v>0.9718257004944667</v>
      </c>
      <c r="G97">
        <v>1.3094657152948299</v>
      </c>
      <c r="I97">
        <v>2.2812914157892967</v>
      </c>
      <c r="K97">
        <v>0.57400194741966892</v>
      </c>
      <c r="M97">
        <v>1.6054154443437777E-3</v>
      </c>
      <c r="O97">
        <v>5.25</v>
      </c>
      <c r="Q97">
        <v>12.373020379834685</v>
      </c>
      <c r="S97">
        <v>4.3490783410138247</v>
      </c>
    </row>
  </sheetData>
  <autoFilter ref="A1:S1"/>
  <sortState ref="A2:L101">
    <sortCondition ref="A3:A101"/>
  </sortState>
  <phoneticPr fontId="2" type="noConversion"/>
  <pageMargins left="0.75" right="0.75" top="1" bottom="1" header="0.5" footer="0.5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for analysis avg</vt:lpstr>
      <vt:lpstr>pivot avg</vt:lpstr>
      <vt:lpstr>means_se</vt:lpstr>
      <vt:lpstr>for analysis a,b</vt:lpstr>
      <vt:lpstr>pivot a,b</vt:lpstr>
      <vt:lpstr>avg calcs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Marissa Lee User</dc:creator>
  <cp:lastModifiedBy>Marissa Lee User</cp:lastModifiedBy>
  <dcterms:created xsi:type="dcterms:W3CDTF">2011-08-07T15:13:13Z</dcterms:created>
  <dcterms:modified xsi:type="dcterms:W3CDTF">2011-12-16T19:21:50Z</dcterms:modified>
</cp:coreProperties>
</file>