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3" i="1" l="1"/>
  <c r="M301" i="1"/>
  <c r="M286" i="1"/>
  <c r="P43" i="1"/>
  <c r="P44" i="1"/>
  <c r="P45" i="1"/>
  <c r="P46" i="1"/>
  <c r="P48" i="1"/>
  <c r="P49" i="1"/>
  <c r="P52" i="1"/>
  <c r="P53" i="1"/>
  <c r="P54" i="1"/>
  <c r="P56" i="1"/>
  <c r="P59" i="1"/>
  <c r="P61" i="1"/>
  <c r="P62" i="1"/>
  <c r="P64" i="1"/>
  <c r="P66" i="1"/>
  <c r="P69" i="1"/>
  <c r="P70" i="1"/>
  <c r="P71" i="1"/>
  <c r="P72" i="1"/>
  <c r="P74" i="1"/>
  <c r="P75" i="1"/>
  <c r="P79" i="1"/>
  <c r="P80" i="1"/>
  <c r="P50" i="1"/>
  <c r="P55" i="1"/>
  <c r="P60" i="1"/>
  <c r="P63" i="1"/>
  <c r="P65" i="1"/>
  <c r="P67" i="1"/>
  <c r="P73" i="1"/>
  <c r="P76" i="1"/>
  <c r="P42" i="1"/>
  <c r="M255" i="1"/>
  <c r="M3" i="1"/>
  <c r="M25" i="1"/>
  <c r="M23" i="1"/>
  <c r="M19" i="1"/>
  <c r="M24" i="1"/>
  <c r="M40" i="1"/>
  <c r="M9" i="1"/>
  <c r="M15" i="1"/>
  <c r="M14" i="1"/>
  <c r="M27" i="1"/>
  <c r="M26" i="1"/>
  <c r="M22" i="1"/>
  <c r="M20" i="1"/>
  <c r="M32" i="1"/>
  <c r="M33" i="1"/>
  <c r="M10" i="1"/>
  <c r="M36" i="1"/>
  <c r="M185" i="1"/>
  <c r="M196" i="1"/>
  <c r="M180" i="1"/>
  <c r="M183" i="1"/>
  <c r="E83" i="1"/>
  <c r="E84" i="1"/>
  <c r="E85" i="1"/>
  <c r="E86" i="1"/>
  <c r="E88" i="1"/>
  <c r="E89" i="1"/>
  <c r="E90" i="1"/>
  <c r="E92" i="1"/>
  <c r="E93" i="1"/>
  <c r="E94" i="1"/>
  <c r="E95" i="1"/>
  <c r="E96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9" i="1"/>
  <c r="E120" i="1"/>
  <c r="E82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<sst xmlns="http://schemas.openxmlformats.org/spreadsheetml/2006/main" count="1746" uniqueCount="743">
  <si>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</si>
  <si>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</si>
  <si>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</si>
  <si>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</si>
  <si>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</si>
  <si>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</si>
  <si>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</si>
  <si>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</si>
  <si>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</si>
  <si>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</si>
  <si>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</si>
  <si>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</si>
  <si>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</si>
  <si>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</si>
  <si>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</si>
  <si>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</si>
  <si>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</si>
  <si>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</si>
  <si>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</si>
  <si>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</si>
  <si>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</si>
  <si>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</si>
  <si>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</si>
  <si>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</si>
  <si>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</si>
  <si>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</si>
  <si>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</si>
  <si>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</si>
  <si>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</si>
  <si>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</si>
  <si>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</si>
  <si>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</si>
  <si>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</si>
  <si>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</si>
  <si>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</si>
  <si>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</si>
  <si>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</si>
  <si>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</si>
  <si>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</si>
  <si>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</si>
  <si>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</si>
  <si>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</si>
  <si>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</si>
  <si>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</si>
  <si>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</si>
  <si>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</si>
  <si>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</si>
  <si>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</si>
  <si>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</si>
  <si>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</si>
  <si>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</si>
  <si>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</si>
  <si>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</si>
  <si>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</si>
  <si>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</si>
  <si>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</si>
  <si>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</si>
  <si>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</si>
  <si>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</si>
  <si>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</si>
  <si>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</si>
  <si>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</si>
  <si>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</si>
  <si>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</si>
  <si>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</si>
  <si>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</si>
  <si>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</si>
  <si>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</si>
  <si>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</si>
  <si>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</si>
  <si>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</si>
  <si>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</si>
  <si>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</si>
  <si>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</si>
  <si>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</si>
  <si>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</si>
  <si>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</si>
  <si>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</si>
  <si>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</si>
  <si>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</si>
  <si>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</si>
  <si>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</si>
  <si>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</si>
  <si>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</si>
  <si>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</si>
  <si>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</si>
  <si>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</si>
  <si>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</si>
  <si>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</si>
  <si>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</si>
  <si>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</si>
  <si>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</si>
  <si>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</si>
  <si>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</si>
  <si>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</si>
  <si>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</si>
  <si>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</si>
  <si>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</si>
  <si>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</si>
  <si>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</si>
  <si>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</si>
  <si>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</si>
  <si>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</si>
  <si>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</si>
  <si>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</si>
  <si>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</si>
  <si>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</si>
  <si>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</si>
  <si>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</si>
  <si>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</si>
  <si>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</si>
  <si>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</si>
  <si>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</si>
  <si>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</si>
  <si>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</si>
  <si>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</si>
  <si>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</si>
  <si>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</si>
  <si>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</si>
  <si>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</si>
  <si>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</si>
  <si>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</si>
  <si>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</si>
  <si>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</si>
  <si>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</si>
  <si>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</si>
  <si>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</si>
  <si>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</si>
  <si>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</si>
  <si>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</si>
  <si>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</si>
  <si>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</si>
  <si>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</si>
  <si>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</si>
  <si>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</si>
  <si>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</si>
  <si>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</si>
  <si>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</si>
  <si>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</si>
  <si>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</si>
  <si>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</si>
  <si>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</si>
  <si>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</si>
  <si>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</si>
  <si>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</si>
  <si>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</si>
  <si>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</si>
  <si>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</si>
  <si>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</si>
  <si>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</si>
  <si>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</si>
  <si>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</si>
  <si>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</si>
  <si>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</si>
  <si>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</si>
  <si>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</si>
  <si>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</si>
  <si>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</si>
  <si>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</si>
  <si>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</si>
  <si>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</si>
  <si>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</si>
  <si>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</si>
  <si>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</si>
  <si>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</si>
  <si>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</si>
  <si>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</si>
  <si>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</si>
  <si>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</si>
  <si>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</si>
  <si>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</si>
  <si>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</si>
  <si>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</si>
  <si>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</si>
  <si>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</si>
  <si>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</si>
  <si>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</si>
  <si>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</si>
  <si>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</si>
  <si>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</si>
  <si>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</si>
  <si>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</si>
  <si>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</si>
  <si>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</si>
  <si>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</si>
  <si>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</si>
  <si>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</si>
  <si>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</si>
  <si>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</si>
  <si>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</si>
  <si>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</si>
  <si>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</si>
  <si>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</si>
  <si>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</si>
  <si>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</si>
  <si>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</si>
  <si>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</si>
  <si>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</si>
  <si>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</si>
  <si>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</si>
  <si>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</si>
  <si>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</si>
  <si>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</si>
  <si>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</si>
  <si>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</si>
  <si>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</si>
  <si>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</si>
  <si>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</si>
  <si>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</si>
  <si>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</si>
  <si>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</si>
  <si>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</si>
  <si>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</si>
  <si>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</si>
  <si>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</si>
  <si>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</si>
  <si>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</si>
  <si>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</si>
  <si>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</si>
  <si>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</si>
  <si>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</si>
  <si>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</si>
  <si>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</si>
  <si>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</si>
  <si>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</si>
  <si>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</si>
  <si>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</si>
  <si>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</si>
  <si>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</si>
  <si>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</si>
  <si>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</si>
  <si>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</si>
  <si>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</si>
  <si>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</si>
  <si>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</si>
  <si>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</si>
  <si>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</si>
  <si>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</si>
  <si>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</si>
  <si>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</si>
  <si>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</si>
  <si>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</si>
  <si>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</si>
  <si>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</si>
  <si>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</si>
  <si>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</si>
  <si>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</si>
  <si>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</si>
  <si>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</si>
  <si>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</si>
  <si>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</si>
  <si>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</si>
  <si>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</si>
  <si>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</si>
  <si>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</si>
  <si>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</si>
  <si>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</si>
  <si>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</si>
  <si>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</si>
  <si>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</si>
  <si>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</si>
  <si>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</si>
  <si>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</si>
  <si>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</si>
  <si>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</si>
  <si>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</si>
  <si>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</si>
  <si>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</si>
  <si>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</si>
  <si>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</si>
  <si>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</si>
  <si>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</si>
  <si>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</si>
  <si>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</si>
  <si>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</si>
  <si>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</si>
  <si>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</si>
  <si>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</si>
  <si>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</si>
  <si>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</si>
  <si>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</si>
  <si>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</si>
  <si>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</si>
  <si>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</si>
  <si>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</si>
  <si>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</si>
  <si>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</si>
  <si>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</si>
  <si>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</si>
  <si>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</si>
  <si>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</si>
  <si>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</si>
  <si>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</si>
  <si>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</si>
  <si>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</si>
  <si>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</si>
  <si>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</si>
  <si>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</si>
  <si>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</si>
  <si>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</si>
  <si>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</si>
  <si>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</si>
  <si>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</si>
  <si>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</si>
  <si>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</si>
  <si>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</si>
  <si>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</si>
  <si>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</si>
  <si>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</si>
  <si>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</si>
  <si>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</si>
  <si>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</si>
  <si>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</si>
  <si>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</si>
  <si>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</si>
  <si>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</si>
  <si>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</si>
  <si>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</si>
  <si>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</si>
  <si>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</si>
  <si>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</si>
  <si>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</si>
  <si>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</si>
  <si>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</si>
  <si>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</si>
  <si>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</si>
  <si>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</si>
  <si>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</si>
  <si>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</si>
  <si>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</si>
  <si>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</si>
  <si>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</si>
  <si>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</si>
  <si>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</si>
  <si>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</si>
  <si>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</si>
  <si>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</si>
  <si>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</si>
  <si>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</si>
  <si>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</si>
  <si>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</si>
  <si>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</si>
  <si>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</si>
  <si>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</si>
  <si>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</si>
  <si>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</si>
  <si>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</si>
  <si>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</si>
  <si>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</si>
  <si>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</si>
  <si>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</si>
  <si>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</si>
  <si>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</si>
  <si>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</si>
  <si>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</si>
  <si>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</si>
  <si>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</si>
  <si>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</si>
  <si>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</si>
  <si>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</si>
  <si>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</si>
  <si>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</si>
  <si>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</si>
  <si>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</si>
  <si>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</si>
  <si>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</si>
  <si>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</si>
  <si>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</si>
  <si>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</si>
  <si>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</si>
  <si>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</si>
  <si>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</si>
  <si>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</si>
  <si>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</si>
  <si>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</si>
  <si>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</si>
  <si>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</si>
  <si>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</si>
  <si>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</si>
  <si>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</si>
  <si>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</si>
  <si>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</si>
  <si>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</si>
  <si>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</si>
  <si>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</si>
  <si>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</si>
  <si>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</si>
  <si>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</si>
  <si>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</si>
  <si>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</si>
  <si>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</si>
  <si>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</si>
  <si>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</si>
  <si>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</si>
  <si>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</si>
  <si>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</si>
  <si>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</si>
  <si>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</si>
  <si>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</si>
  <si>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</si>
  <si>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</si>
  <si>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</si>
  <si>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</si>
  <si>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</si>
  <si>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</si>
  <si>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</si>
  <si>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</si>
  <si>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</si>
  <si>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</si>
  <si>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</si>
  <si>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</si>
  <si>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</si>
  <si>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</si>
  <si>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</si>
  <si>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</si>
  <si>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</si>
  <si>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</si>
  <si>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</si>
  <si>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</si>
  <si>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</si>
  <si>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</si>
  <si>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</si>
  <si>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</si>
  <si>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</si>
  <si>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</si>
  <si>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</si>
  <si>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</si>
  <si>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</si>
  <si>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</si>
  <si>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</si>
  <si>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</si>
  <si>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</si>
  <si>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</si>
  <si>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</si>
  <si>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</si>
  <si>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</si>
  <si>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</si>
  <si>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</si>
  <si>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</si>
  <si>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</si>
  <si>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</si>
  <si>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</si>
  <si>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</si>
  <si>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</si>
  <si>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</si>
  <si>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</si>
  <si>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</si>
  <si>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</si>
  <si>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</si>
  <si>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</si>
  <si>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</si>
  <si>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</si>
  <si>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</si>
  <si>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</si>
  <si>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</si>
  <si>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</si>
  <si>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</si>
  <si>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</si>
  <si>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</si>
  <si>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</si>
  <si>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</si>
  <si>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</si>
  <si>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</si>
  <si>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</si>
  <si>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</si>
  <si>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</si>
  <si>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</si>
  <si>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</si>
  <si>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</si>
  <si>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</si>
  <si>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</si>
  <si>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</si>
  <si>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</si>
  <si>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</si>
  <si>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</si>
  <si>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</si>
  <si>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</si>
  <si>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</si>
  <si>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</si>
  <si>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</si>
  <si>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</si>
  <si>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</si>
  <si>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</si>
  <si>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</si>
  <si>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</si>
  <si>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</si>
  <si>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</si>
  <si>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</si>
  <si>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</si>
  <si>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</si>
  <si>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</si>
  <si>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</si>
  <si>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</si>
  <si>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</si>
  <si>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</si>
  <si>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</si>
  <si>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</si>
  <si>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</si>
  <si>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</si>
  <si>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</si>
  <si>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</si>
  <si>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</si>
  <si>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</si>
  <si>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</si>
  <si>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</si>
  <si>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</si>
  <si>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</si>
  <si>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</si>
  <si>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</si>
  <si>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</si>
  <si>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</si>
  <si>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</si>
  <si>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</si>
  <si>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</si>
  <si>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</si>
  <si>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</si>
  <si>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</si>
  <si>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</si>
  <si>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</si>
  <si>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</si>
  <si>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</si>
  <si>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</si>
  <si>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</si>
  <si>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</si>
  <si>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</si>
  <si>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</si>
  <si>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</si>
  <si>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</si>
  <si>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</si>
  <si>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</si>
  <si>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</si>
  <si>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</si>
  <si>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</si>
  <si>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</si>
  <si>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</si>
  <si>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</si>
  <si>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</si>
  <si>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</si>
  <si>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</si>
  <si>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</si>
  <si>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</si>
  <si>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r>
      <t>Wet weight excess</t>
    </r>
    <r>
      <rPr>
        <b/>
        <sz val="10"/>
        <rFont val="Arial"/>
        <family val="2"/>
      </rPr>
      <t xml:space="preserve"> (g)</t>
    </r>
  </si>
  <si>
    <r>
      <t>Post-drill wet weight</t>
    </r>
    <r>
      <rPr>
        <b/>
        <sz val="10"/>
        <rFont val="Arial"/>
        <family val="2"/>
      </rPr>
      <t xml:space="preserve"> (g)</t>
    </r>
  </si>
  <si>
    <r>
      <t>Wet weight log</t>
    </r>
    <r>
      <rPr>
        <b/>
        <sz val="10"/>
        <rFont val="Arial"/>
        <family val="2"/>
      </rPr>
      <t xml:space="preserve"> (g)</t>
    </r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</si>
  <si>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</si>
  <si>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</si>
  <si>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</si>
  <si>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</si>
  <si>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</si>
  <si>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</si>
  <si>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</si>
  <si>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</si>
  <si>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</si>
  <si>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</si>
  <si>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</si>
  <si>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</si>
  <si>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</si>
  <si>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</si>
  <si>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</si>
  <si>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</si>
  <si>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</si>
  <si>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</si>
  <si>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</si>
  <si>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</si>
  <si>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</si>
  <si>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</si>
  <si>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</si>
  <si>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</si>
  <si>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</si>
  <si>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</si>
  <si>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</si>
  <si>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</si>
  <si>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</si>
  <si>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</si>
  <si>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</si>
  <si>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</si>
  <si>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</si>
  <si>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</si>
  <si>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</si>
  <si>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</si>
  <si>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</si>
  <si>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</si>
  <si>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</si>
  <si>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</si>
  <si>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</si>
  <si>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</si>
  <si>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</si>
  <si>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</si>
  <si>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</si>
  <si>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</si>
  <si>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</si>
  <si>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</si>
  <si>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</si>
  <si>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</si>
  <si>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</si>
  <si>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</si>
  <si>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</si>
  <si>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</si>
  <si>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</si>
  <si>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</si>
  <si>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</si>
  <si>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</si>
  <si>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</si>
  <si>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</si>
  <si>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</si>
  <si>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</si>
  <si>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</si>
  <si>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</si>
  <si>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</si>
  <si>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</si>
  <si>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</si>
  <si>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</si>
  <si>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</si>
  <si>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</si>
  <si>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</si>
  <si>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</si>
  <si>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</si>
  <si>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</si>
  <si>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</si>
  <si>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</si>
  <si>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</si>
  <si>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</si>
  <si>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</si>
  <si>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</si>
  <si>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</si>
  <si>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</si>
  <si>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</si>
  <si>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</si>
  <si>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</si>
  <si>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</si>
  <si>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</si>
  <si>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</si>
  <si>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</si>
  <si>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</si>
  <si>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</si>
  <si>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</si>
  <si>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</si>
  <si>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</si>
  <si>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</si>
  <si>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</si>
  <si>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</si>
  <si>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</si>
  <si>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</si>
  <si>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</si>
  <si>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</si>
  <si>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</si>
  <si>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</si>
  <si>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</si>
  <si>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</si>
  <si>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</si>
  <si>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</si>
  <si>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</si>
  <si>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</si>
  <si>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</si>
  <si>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</si>
  <si>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</si>
  <si>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</si>
  <si>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</si>
  <si>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</si>
  <si>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Dry mass for volume (g)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</si>
  <si>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</si>
  <si>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</si>
  <si>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</si>
  <si>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</si>
  <si>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</si>
  <si>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</si>
  <si>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</si>
  <si>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</si>
  <si>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</si>
  <si>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</si>
  <si>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</si>
  <si>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</si>
  <si>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</si>
  <si>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</si>
  <si>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</si>
  <si>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</si>
  <si>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</si>
  <si>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</si>
  <si>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Ant nest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</si>
  <si>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</si>
  <si>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</si>
  <si>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</si>
  <si>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</si>
  <si>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</si>
  <si>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</si>
  <si>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</si>
  <si>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</si>
  <si>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</si>
  <si>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</si>
  <si>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</si>
  <si>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</si>
  <si>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</si>
  <si>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</si>
  <si>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</si>
  <si>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</si>
  <si>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</si>
  <si>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</si>
  <si>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</si>
  <si>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</si>
  <si>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</si>
  <si>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</si>
  <si>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</si>
  <si>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</si>
  <si>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</si>
  <si>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</si>
  <si>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</si>
  <si>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</si>
  <si>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</si>
  <si>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</si>
  <si>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</si>
  <si>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</si>
  <si>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</si>
  <si>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</si>
  <si>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</si>
  <si>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</si>
  <si>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</si>
  <si>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</si>
  <si>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</si>
  <si>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</si>
  <si>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</si>
  <si>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</si>
  <si>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</si>
  <si>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</si>
  <si>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</si>
  <si>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</si>
  <si>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</si>
  <si>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</si>
  <si>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</si>
  <si>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</si>
  <si>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</si>
  <si>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</si>
  <si>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</si>
  <si>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</si>
  <si>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</si>
  <si>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</si>
  <si>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</si>
  <si>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</si>
  <si>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</si>
  <si>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</si>
  <si>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</si>
  <si>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</si>
  <si>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Dry mass (main) (g)</t>
  </si>
  <si>
    <t>Dry mass (excess)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</si>
</sst>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1"/>
  <sheetViews>
    <sheetView tabSelected="1" zoomScale="80" zoomScaleNormal="80" workbookViewId="0">
      <pane ySplit="1" topLeftCell="A303" activePane="bottomLeft" state="frozen"/>
      <selection pane="bottomLeft" activeCell="O312" sqref="O312"/>
    </sheetView>
  </sheetViews>
  <sheetFormatPr defaultColWidth="14.42578125" defaultRowHeight="15.75" customHeight="1" x14ac:dyDescent="0.2"/>
  <cols>
    <col min="1" max="1" width="11.28515625" style="10" customWidth="1"/>
    <col min="2" max="2" width="7.85546875" customWidth="1"/>
    <col min="3" max="3" width="4.42578125" customWidth="1"/>
    <col min="4" max="4" width="9.85546875" bestFit="1" customWidth="1"/>
    <col min="5" max="5" width="18.7109375" hidden="1" customWidth="1"/>
    <col min="6" max="6" width="17.28515625" hidden="1" customWidth="1"/>
    <col min="7" max="7" width="24.140625" hidden="1" customWidth="1"/>
    <col min="8" max="8" width="18" hidden="1" customWidth="1"/>
    <col min="9" max="9" width="14.7109375" hidden="1" customWidth="1"/>
    <col min="10" max="10" width="19.42578125" hidden="1" customWidth="1"/>
    <col min="11" max="11" width="14.7109375" hidden="1" customWidth="1"/>
    <col min="12" max="12" width="15" customWidth="1"/>
    <col min="13" max="13" width="25.5703125" customWidth="1"/>
    <col min="14" max="14" width="13.42578125" customWidth="1"/>
    <col min="15" max="15" width="18.140625" customWidth="1"/>
    <col min="16" max="16" width="13.140625" customWidth="1"/>
    <col min="17" max="17" width="16.7109375" bestFit="1" customWidth="1"/>
    <col min="18" max="18" width="7.140625" style="16" customWidth="1"/>
    <col min="19" max="19" width="9.140625" style="16" bestFit="1" customWidth="1"/>
    <col min="20" max="20" width="64.5703125" bestFit="1" customWidth="1"/>
  </cols>
  <sheetData>
    <row r="1" spans="1:20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541</v>
      </c>
      <c r="I1" s="7" t="s">
        <v>543</v>
      </c>
      <c r="J1" s="7" t="s">
        <v>542</v>
      </c>
      <c r="K1" s="7" t="s">
        <v>742</v>
      </c>
      <c r="L1" s="7" t="s">
        <v>741</v>
      </c>
      <c r="M1" s="7" t="s">
        <v>659</v>
      </c>
      <c r="N1" s="7" t="s">
        <v>660</v>
      </c>
      <c r="O1" s="7" t="s">
        <v>661</v>
      </c>
      <c r="P1" s="7" t="s">
        <v>732</v>
      </c>
      <c r="Q1" s="7" t="s">
        <v>733</v>
      </c>
      <c r="R1" s="15" t="s">
        <v>730</v>
      </c>
      <c r="S1" s="15" t="s">
        <v>738</v>
      </c>
      <c r="T1" s="3" t="s">
        <v>7</v>
      </c>
    </row>
    <row r="2" spans="1:20" ht="15.75" customHeight="1" x14ac:dyDescent="0.2">
      <c r="A2" s="19" t="s">
        <v>72</v>
      </c>
      <c r="B2" s="20" t="s">
        <v>600</v>
      </c>
      <c r="C2" s="21" t="s">
        <v>73</v>
      </c>
      <c r="D2" s="22">
        <v>41801</v>
      </c>
      <c r="E2" s="13"/>
      <c r="F2" s="13" t="s">
        <v>524</v>
      </c>
      <c r="G2" s="13" t="s">
        <v>525</v>
      </c>
      <c r="H2" s="13">
        <v>80.849999999999994</v>
      </c>
      <c r="I2" s="13">
        <v>338.91</v>
      </c>
      <c r="J2" s="13">
        <v>331.47</v>
      </c>
      <c r="K2" s="13"/>
      <c r="L2" s="13"/>
      <c r="M2" s="13"/>
      <c r="N2" s="13"/>
      <c r="O2" s="13"/>
      <c r="P2" s="13"/>
      <c r="Q2" s="13"/>
      <c r="R2" s="23"/>
      <c r="S2" s="24" t="s">
        <v>739</v>
      </c>
    </row>
    <row r="3" spans="1:20" ht="15.75" customHeight="1" x14ac:dyDescent="0.2">
      <c r="A3" s="4" t="s">
        <v>74</v>
      </c>
      <c r="B3" s="10" t="s">
        <v>567</v>
      </c>
      <c r="C3" s="5" t="s">
        <v>75</v>
      </c>
      <c r="D3" s="6">
        <v>41801</v>
      </c>
      <c r="F3" t="s">
        <v>526</v>
      </c>
      <c r="G3" t="s">
        <v>692</v>
      </c>
      <c r="H3">
        <v>24.05</v>
      </c>
      <c r="I3">
        <v>315.33</v>
      </c>
      <c r="J3">
        <v>300.32</v>
      </c>
      <c r="L3">
        <v>76.72</v>
      </c>
      <c r="M3">
        <f>L3-2.37</f>
        <v>74.349999999999994</v>
      </c>
      <c r="N3">
        <v>0.41399999999999998</v>
      </c>
      <c r="O3">
        <v>5.9499999999999997E-2</v>
      </c>
      <c r="P3" s="6">
        <v>41806</v>
      </c>
      <c r="Q3" s="6">
        <v>41809</v>
      </c>
      <c r="R3" s="16">
        <v>1</v>
      </c>
      <c r="S3" s="17" t="s">
        <v>740</v>
      </c>
    </row>
    <row r="4" spans="1:20" ht="15.75" customHeight="1" x14ac:dyDescent="0.2">
      <c r="A4" s="4" t="s">
        <v>76</v>
      </c>
      <c r="B4" s="10" t="s">
        <v>601</v>
      </c>
      <c r="C4" s="5" t="s">
        <v>77</v>
      </c>
      <c r="D4" s="6">
        <v>41801</v>
      </c>
      <c r="F4" t="s">
        <v>526</v>
      </c>
      <c r="G4" t="s">
        <v>695</v>
      </c>
      <c r="H4">
        <v>32.79</v>
      </c>
      <c r="I4">
        <v>292.55</v>
      </c>
      <c r="J4">
        <v>287.33</v>
      </c>
      <c r="S4" s="18" t="s">
        <v>739</v>
      </c>
    </row>
    <row r="5" spans="1:20" ht="15.75" customHeight="1" x14ac:dyDescent="0.2">
      <c r="A5" s="4" t="s">
        <v>78</v>
      </c>
      <c r="B5" s="10" t="s">
        <v>523</v>
      </c>
      <c r="C5" s="5" t="s">
        <v>79</v>
      </c>
      <c r="D5" s="6">
        <v>41801</v>
      </c>
      <c r="F5" t="s">
        <v>526</v>
      </c>
      <c r="G5" t="s">
        <v>696</v>
      </c>
      <c r="H5">
        <v>33.57</v>
      </c>
      <c r="I5">
        <v>450.55</v>
      </c>
      <c r="J5">
        <v>443.84</v>
      </c>
      <c r="S5" s="17" t="s">
        <v>739</v>
      </c>
    </row>
    <row r="6" spans="1:20" ht="15.75" customHeight="1" x14ac:dyDescent="0.2">
      <c r="A6" s="4" t="s">
        <v>80</v>
      </c>
      <c r="B6" s="10" t="s">
        <v>584</v>
      </c>
      <c r="C6" s="5" t="s">
        <v>81</v>
      </c>
      <c r="D6" s="6">
        <v>41801</v>
      </c>
      <c r="F6" t="s">
        <v>526</v>
      </c>
      <c r="G6" t="s">
        <v>694</v>
      </c>
      <c r="H6">
        <v>139.16</v>
      </c>
      <c r="I6">
        <v>379.81</v>
      </c>
      <c r="J6">
        <v>374.36</v>
      </c>
      <c r="S6" s="17" t="s">
        <v>739</v>
      </c>
      <c r="T6" t="s">
        <v>671</v>
      </c>
    </row>
    <row r="7" spans="1:20" ht="15.75" customHeight="1" x14ac:dyDescent="0.2">
      <c r="A7" s="4" t="s">
        <v>120</v>
      </c>
      <c r="C7" s="5" t="s">
        <v>121</v>
      </c>
      <c r="S7" s="17" t="s">
        <v>740</v>
      </c>
    </row>
    <row r="8" spans="1:20" ht="15.75" customHeight="1" x14ac:dyDescent="0.2">
      <c r="A8" s="4" t="s">
        <v>82</v>
      </c>
      <c r="B8" s="10" t="s">
        <v>592</v>
      </c>
      <c r="C8" s="5" t="s">
        <v>83</v>
      </c>
      <c r="D8" s="6">
        <v>41801</v>
      </c>
      <c r="F8" t="s">
        <v>526</v>
      </c>
      <c r="G8" t="s">
        <v>697</v>
      </c>
      <c r="H8">
        <v>6.39</v>
      </c>
      <c r="I8">
        <v>389.58</v>
      </c>
      <c r="J8">
        <v>381.04</v>
      </c>
      <c r="S8" s="17" t="s">
        <v>739</v>
      </c>
    </row>
    <row r="9" spans="1:20" ht="15.75" customHeight="1" x14ac:dyDescent="0.2">
      <c r="A9" s="4" t="s">
        <v>84</v>
      </c>
      <c r="B9" s="10" t="s">
        <v>602</v>
      </c>
      <c r="C9" s="5" t="s">
        <v>85</v>
      </c>
      <c r="D9" s="6">
        <v>41803</v>
      </c>
      <c r="F9" t="s">
        <v>526</v>
      </c>
      <c r="G9" t="s">
        <v>707</v>
      </c>
      <c r="H9">
        <v>52.56</v>
      </c>
      <c r="I9">
        <v>459.48</v>
      </c>
      <c r="J9">
        <v>452.22</v>
      </c>
      <c r="L9">
        <v>263.77</v>
      </c>
      <c r="M9">
        <f>L9-0.2</f>
        <v>263.57</v>
      </c>
      <c r="N9">
        <v>0.65400000000000003</v>
      </c>
      <c r="O9">
        <v>1.95E-2</v>
      </c>
      <c r="P9" s="6">
        <v>41806</v>
      </c>
      <c r="Q9" s="6">
        <v>41809</v>
      </c>
      <c r="R9" s="16">
        <v>2</v>
      </c>
      <c r="S9" s="17" t="s">
        <v>740</v>
      </c>
    </row>
    <row r="10" spans="1:20" ht="15.75" customHeight="1" x14ac:dyDescent="0.2">
      <c r="A10" s="4" t="s">
        <v>582</v>
      </c>
      <c r="B10" s="11" t="s">
        <v>610</v>
      </c>
      <c r="C10" s="5" t="s">
        <v>73</v>
      </c>
      <c r="D10" s="6">
        <v>41803</v>
      </c>
      <c r="F10" t="s">
        <v>524</v>
      </c>
      <c r="G10" t="s">
        <v>525</v>
      </c>
      <c r="H10">
        <v>0</v>
      </c>
      <c r="I10">
        <v>373.57</v>
      </c>
      <c r="J10">
        <v>366.46</v>
      </c>
      <c r="L10">
        <v>250.63</v>
      </c>
      <c r="M10">
        <f>L10-0.44</f>
        <v>250.19</v>
      </c>
      <c r="N10">
        <v>0.501</v>
      </c>
      <c r="O10">
        <v>1.8499999999999999E-2</v>
      </c>
      <c r="P10" s="6">
        <v>41806</v>
      </c>
      <c r="Q10" s="6">
        <v>41809</v>
      </c>
      <c r="R10" s="16">
        <v>2</v>
      </c>
      <c r="S10" s="17" t="s">
        <v>740</v>
      </c>
    </row>
    <row r="11" spans="1:20" ht="15.75" customHeight="1" x14ac:dyDescent="0.2">
      <c r="A11" s="4" t="s">
        <v>122</v>
      </c>
      <c r="C11" s="5" t="s">
        <v>123</v>
      </c>
      <c r="S11" s="17" t="s">
        <v>740</v>
      </c>
    </row>
    <row r="12" spans="1:20" ht="15.75" customHeight="1" x14ac:dyDescent="0.2">
      <c r="A12" s="4" t="s">
        <v>86</v>
      </c>
      <c r="B12" s="10" t="s">
        <v>581</v>
      </c>
      <c r="C12" s="5" t="s">
        <v>87</v>
      </c>
      <c r="D12" s="6">
        <v>41801</v>
      </c>
      <c r="F12" t="s">
        <v>524</v>
      </c>
      <c r="G12" t="s">
        <v>525</v>
      </c>
      <c r="H12">
        <v>45.63</v>
      </c>
      <c r="I12">
        <v>478.79</v>
      </c>
      <c r="J12">
        <v>471.89</v>
      </c>
      <c r="S12" s="17" t="s">
        <v>739</v>
      </c>
      <c r="T12" t="s">
        <v>671</v>
      </c>
    </row>
    <row r="13" spans="1:20" ht="15.75" customHeight="1" x14ac:dyDescent="0.2">
      <c r="A13" s="4" t="s">
        <v>88</v>
      </c>
      <c r="B13" s="10" t="s">
        <v>602</v>
      </c>
      <c r="C13" s="5" t="s">
        <v>89</v>
      </c>
      <c r="D13" s="6">
        <v>41801</v>
      </c>
      <c r="F13" t="s">
        <v>526</v>
      </c>
      <c r="G13" t="s">
        <v>691</v>
      </c>
      <c r="H13">
        <v>21.82</v>
      </c>
      <c r="I13">
        <v>210.43</v>
      </c>
      <c r="J13">
        <v>202.28</v>
      </c>
      <c r="S13" s="17" t="s">
        <v>739</v>
      </c>
    </row>
    <row r="14" spans="1:20" ht="15.75" customHeight="1" x14ac:dyDescent="0.2">
      <c r="A14" s="4" t="s">
        <v>90</v>
      </c>
      <c r="B14" s="10" t="s">
        <v>577</v>
      </c>
      <c r="C14" s="5" t="s">
        <v>91</v>
      </c>
      <c r="D14" s="6">
        <v>41803</v>
      </c>
      <c r="F14" t="s">
        <v>524</v>
      </c>
      <c r="G14" t="s">
        <v>525</v>
      </c>
      <c r="H14">
        <v>0</v>
      </c>
      <c r="I14">
        <v>924.91</v>
      </c>
      <c r="J14">
        <v>915.05</v>
      </c>
      <c r="L14">
        <v>657.22</v>
      </c>
      <c r="M14">
        <f>L14-0.21</f>
        <v>657.01</v>
      </c>
      <c r="N14">
        <v>0.95550000000000002</v>
      </c>
      <c r="O14">
        <v>2.1499999999999998E-2</v>
      </c>
      <c r="P14" s="6">
        <v>41806</v>
      </c>
      <c r="Q14" s="6">
        <v>41809</v>
      </c>
      <c r="R14" s="16">
        <v>2</v>
      </c>
      <c r="S14" s="17" t="s">
        <v>740</v>
      </c>
    </row>
    <row r="15" spans="1:20" ht="15.75" customHeight="1" x14ac:dyDescent="0.2">
      <c r="A15" s="4" t="s">
        <v>580</v>
      </c>
      <c r="B15" s="11" t="s">
        <v>611</v>
      </c>
      <c r="C15" s="5" t="s">
        <v>73</v>
      </c>
      <c r="D15" s="6">
        <v>41803</v>
      </c>
      <c r="F15" t="s">
        <v>524</v>
      </c>
      <c r="G15" t="s">
        <v>525</v>
      </c>
      <c r="H15">
        <v>0</v>
      </c>
      <c r="I15">
        <v>396.18</v>
      </c>
      <c r="J15">
        <v>390.72</v>
      </c>
      <c r="L15">
        <v>288.41000000000003</v>
      </c>
      <c r="M15">
        <f>L15-0.13</f>
        <v>288.28000000000003</v>
      </c>
      <c r="N15">
        <v>0.48149999999999998</v>
      </c>
      <c r="O15">
        <v>1.5599999999999999E-2</v>
      </c>
      <c r="P15" s="6">
        <v>41806</v>
      </c>
      <c r="Q15" s="6">
        <v>41809</v>
      </c>
      <c r="R15" s="16">
        <v>2</v>
      </c>
      <c r="S15" s="17" t="s">
        <v>740</v>
      </c>
    </row>
    <row r="16" spans="1:20" ht="15.75" customHeight="1" x14ac:dyDescent="0.2">
      <c r="A16" s="4" t="s">
        <v>92</v>
      </c>
      <c r="B16" s="10" t="s">
        <v>603</v>
      </c>
      <c r="C16" s="5" t="s">
        <v>93</v>
      </c>
      <c r="D16" s="6">
        <v>41801</v>
      </c>
      <c r="F16" t="s">
        <v>526</v>
      </c>
      <c r="G16" t="s">
        <v>689</v>
      </c>
      <c r="H16">
        <v>5.92</v>
      </c>
      <c r="I16">
        <v>529.28</v>
      </c>
      <c r="J16">
        <v>522.87</v>
      </c>
      <c r="S16" s="17" t="s">
        <v>739</v>
      </c>
    </row>
    <row r="17" spans="1:20" ht="15.75" customHeight="1" x14ac:dyDescent="0.2">
      <c r="A17" s="4" t="s">
        <v>124</v>
      </c>
      <c r="C17" s="5" t="s">
        <v>125</v>
      </c>
      <c r="S17" s="17" t="s">
        <v>740</v>
      </c>
    </row>
    <row r="18" spans="1:20" ht="15.75" customHeight="1" x14ac:dyDescent="0.2">
      <c r="A18" s="4" t="s">
        <v>126</v>
      </c>
      <c r="C18" s="5" t="s">
        <v>127</v>
      </c>
      <c r="S18" s="17" t="s">
        <v>740</v>
      </c>
    </row>
    <row r="19" spans="1:20" ht="15.75" customHeight="1" x14ac:dyDescent="0.2">
      <c r="A19" s="4" t="s">
        <v>94</v>
      </c>
      <c r="B19" s="10" t="s">
        <v>604</v>
      </c>
      <c r="C19" s="5" t="s">
        <v>95</v>
      </c>
      <c r="D19" s="6">
        <v>41803</v>
      </c>
      <c r="F19" t="s">
        <v>526</v>
      </c>
      <c r="G19" t="s">
        <v>706</v>
      </c>
      <c r="H19">
        <v>0</v>
      </c>
      <c r="I19">
        <v>285.95999999999998</v>
      </c>
      <c r="J19">
        <v>280.98</v>
      </c>
      <c r="L19">
        <v>173.45</v>
      </c>
      <c r="M19">
        <f>L19-0.11</f>
        <v>173.33999999999997</v>
      </c>
      <c r="N19">
        <v>0.38100000000000001</v>
      </c>
      <c r="O19">
        <v>2.1999999999999999E-2</v>
      </c>
      <c r="P19" s="6">
        <v>41806</v>
      </c>
      <c r="Q19" s="6">
        <v>41809</v>
      </c>
      <c r="R19" s="16">
        <v>2</v>
      </c>
      <c r="S19" s="17" t="s">
        <v>740</v>
      </c>
    </row>
    <row r="20" spans="1:20" ht="15.75" customHeight="1" x14ac:dyDescent="0.2">
      <c r="A20" s="4" t="s">
        <v>570</v>
      </c>
      <c r="B20" s="11" t="s">
        <v>612</v>
      </c>
      <c r="C20" s="5" t="s">
        <v>73</v>
      </c>
      <c r="D20" s="6">
        <v>41803</v>
      </c>
      <c r="F20" t="s">
        <v>526</v>
      </c>
      <c r="G20" t="s">
        <v>704</v>
      </c>
      <c r="H20">
        <v>0</v>
      </c>
      <c r="I20">
        <v>697.58</v>
      </c>
      <c r="J20">
        <v>686.77</v>
      </c>
      <c r="L20">
        <v>397.17</v>
      </c>
      <c r="M20">
        <f>L20-0.32</f>
        <v>396.85</v>
      </c>
      <c r="N20">
        <v>0.92249999999999999</v>
      </c>
      <c r="O20">
        <v>7.1499999999999994E-2</v>
      </c>
      <c r="P20" s="6">
        <v>41806</v>
      </c>
      <c r="Q20" s="6">
        <v>41809</v>
      </c>
      <c r="R20" s="16">
        <v>2</v>
      </c>
      <c r="S20" s="17" t="s">
        <v>740</v>
      </c>
    </row>
    <row r="21" spans="1:20" ht="15.75" customHeight="1" x14ac:dyDescent="0.2">
      <c r="A21" s="4" t="s">
        <v>96</v>
      </c>
      <c r="B21" s="10" t="s">
        <v>546</v>
      </c>
      <c r="C21" s="5" t="s">
        <v>97</v>
      </c>
      <c r="D21" s="6">
        <v>41801</v>
      </c>
      <c r="F21" t="s">
        <v>524</v>
      </c>
      <c r="G21" t="s">
        <v>525</v>
      </c>
      <c r="H21">
        <v>2.0299999999999998</v>
      </c>
      <c r="I21">
        <v>312.64</v>
      </c>
      <c r="J21">
        <v>307.14</v>
      </c>
      <c r="S21" s="17" t="s">
        <v>739</v>
      </c>
    </row>
    <row r="22" spans="1:20" ht="15.75" customHeight="1" x14ac:dyDescent="0.2">
      <c r="A22" s="4" t="s">
        <v>98</v>
      </c>
      <c r="B22" s="10" t="s">
        <v>569</v>
      </c>
      <c r="C22" s="5" t="s">
        <v>99</v>
      </c>
      <c r="D22" s="6">
        <v>41803</v>
      </c>
      <c r="F22" t="s">
        <v>524</v>
      </c>
      <c r="G22" t="s">
        <v>525</v>
      </c>
      <c r="H22">
        <v>25.09</v>
      </c>
      <c r="I22">
        <v>581.49</v>
      </c>
      <c r="J22">
        <v>575.09</v>
      </c>
      <c r="L22">
        <v>436.35</v>
      </c>
      <c r="M22">
        <f>L22-0.11</f>
        <v>436.24</v>
      </c>
      <c r="N22">
        <v>0.78849999999999998</v>
      </c>
      <c r="O22">
        <v>1.95E-2</v>
      </c>
      <c r="P22" s="6">
        <v>41806</v>
      </c>
      <c r="Q22" s="6">
        <v>41809</v>
      </c>
      <c r="R22" s="16">
        <v>2</v>
      </c>
      <c r="S22" s="17" t="s">
        <v>740</v>
      </c>
    </row>
    <row r="23" spans="1:20" ht="15.75" customHeight="1" x14ac:dyDescent="0.2">
      <c r="A23" s="4" t="s">
        <v>578</v>
      </c>
      <c r="B23" s="11" t="s">
        <v>615</v>
      </c>
      <c r="C23" s="5" t="s">
        <v>73</v>
      </c>
      <c r="D23" s="6">
        <v>41803</v>
      </c>
      <c r="F23" t="s">
        <v>526</v>
      </c>
      <c r="G23" t="s">
        <v>704</v>
      </c>
      <c r="H23">
        <v>4.0199999999999996</v>
      </c>
      <c r="I23">
        <v>545.80999999999995</v>
      </c>
      <c r="J23">
        <v>537.48</v>
      </c>
      <c r="L23">
        <v>412.69</v>
      </c>
      <c r="M23">
        <f>L23-0.15</f>
        <v>412.54</v>
      </c>
      <c r="N23">
        <v>0.755</v>
      </c>
      <c r="O23">
        <v>2.9000000000000001E-2</v>
      </c>
      <c r="P23" s="6">
        <v>41806</v>
      </c>
      <c r="Q23" s="6">
        <v>41809</v>
      </c>
      <c r="R23" s="16">
        <v>2</v>
      </c>
      <c r="S23" s="17" t="s">
        <v>740</v>
      </c>
    </row>
    <row r="24" spans="1:20" ht="15.75" customHeight="1" x14ac:dyDescent="0.2">
      <c r="A24" s="4" t="s">
        <v>100</v>
      </c>
      <c r="B24" s="10" t="s">
        <v>567</v>
      </c>
      <c r="C24" s="5" t="s">
        <v>101</v>
      </c>
      <c r="D24" s="6">
        <v>41803</v>
      </c>
      <c r="F24" t="s">
        <v>526</v>
      </c>
      <c r="G24" t="s">
        <v>705</v>
      </c>
      <c r="H24">
        <v>0.3</v>
      </c>
      <c r="I24">
        <v>283.39</v>
      </c>
      <c r="J24">
        <v>277.33</v>
      </c>
      <c r="L24">
        <v>175.21</v>
      </c>
      <c r="M24">
        <f>L24-0.13</f>
        <v>175.08</v>
      </c>
      <c r="N24">
        <v>0.29599999999999999</v>
      </c>
      <c r="O24">
        <v>1.95E-2</v>
      </c>
      <c r="P24" s="6">
        <v>41806</v>
      </c>
      <c r="Q24" s="6">
        <v>41809</v>
      </c>
      <c r="R24" s="16">
        <v>2</v>
      </c>
      <c r="S24" s="17" t="s">
        <v>740</v>
      </c>
    </row>
    <row r="25" spans="1:20" ht="15.75" customHeight="1" x14ac:dyDescent="0.2">
      <c r="A25" s="4" t="s">
        <v>574</v>
      </c>
      <c r="B25" s="11" t="s">
        <v>614</v>
      </c>
      <c r="C25" s="5" t="s">
        <v>73</v>
      </c>
      <c r="D25" s="6">
        <v>41803</v>
      </c>
      <c r="F25" t="s">
        <v>524</v>
      </c>
      <c r="G25" t="s">
        <v>525</v>
      </c>
      <c r="H25">
        <v>0</v>
      </c>
      <c r="I25">
        <v>316.83</v>
      </c>
      <c r="J25">
        <v>312.32</v>
      </c>
      <c r="L25">
        <v>227.09</v>
      </c>
      <c r="M25">
        <f>L25-0.11</f>
        <v>226.98</v>
      </c>
      <c r="N25">
        <v>0.36799999999999999</v>
      </c>
      <c r="O25">
        <v>1.2999999999999999E-2</v>
      </c>
      <c r="P25" s="6">
        <v>41806</v>
      </c>
      <c r="Q25" s="6">
        <v>41809</v>
      </c>
      <c r="R25" s="16">
        <v>2</v>
      </c>
      <c r="S25" s="17" t="s">
        <v>740</v>
      </c>
    </row>
    <row r="26" spans="1:20" ht="15.75" customHeight="1" x14ac:dyDescent="0.2">
      <c r="A26" s="4" t="s">
        <v>102</v>
      </c>
      <c r="B26" s="10" t="s">
        <v>329</v>
      </c>
      <c r="C26" s="5" t="s">
        <v>103</v>
      </c>
      <c r="D26" s="6">
        <v>41803</v>
      </c>
      <c r="F26" t="s">
        <v>526</v>
      </c>
      <c r="G26" t="s">
        <v>705</v>
      </c>
      <c r="H26">
        <v>0.75</v>
      </c>
      <c r="I26">
        <v>231.81</v>
      </c>
      <c r="J26">
        <v>226.42</v>
      </c>
      <c r="L26">
        <v>131.55000000000001</v>
      </c>
      <c r="M26">
        <f>L26-0.66</f>
        <v>130.89000000000001</v>
      </c>
      <c r="N26">
        <v>0.34499999999999997</v>
      </c>
      <c r="O26">
        <v>2.1999999999999999E-2</v>
      </c>
      <c r="P26" s="6">
        <v>41806</v>
      </c>
      <c r="Q26" s="6">
        <v>41809</v>
      </c>
      <c r="R26" s="16">
        <v>2</v>
      </c>
      <c r="S26" s="17" t="s">
        <v>740</v>
      </c>
    </row>
    <row r="27" spans="1:20" ht="15.75" customHeight="1" x14ac:dyDescent="0.2">
      <c r="A27" s="4" t="s">
        <v>573</v>
      </c>
      <c r="B27" s="11" t="s">
        <v>9</v>
      </c>
      <c r="C27" s="5" t="s">
        <v>73</v>
      </c>
      <c r="D27" s="6">
        <v>41803</v>
      </c>
      <c r="F27" t="s">
        <v>526</v>
      </c>
      <c r="G27" t="s">
        <v>709</v>
      </c>
      <c r="H27">
        <v>0</v>
      </c>
      <c r="I27">
        <v>173.52</v>
      </c>
      <c r="J27">
        <v>166.14</v>
      </c>
      <c r="L27">
        <v>107.29</v>
      </c>
      <c r="M27">
        <f>L27-2</f>
        <v>105.29</v>
      </c>
      <c r="N27">
        <v>0.27500000000000002</v>
      </c>
      <c r="O27">
        <v>1.6500000000000001E-2</v>
      </c>
      <c r="P27" s="6">
        <v>41806</v>
      </c>
      <c r="Q27" s="6">
        <v>41809</v>
      </c>
      <c r="R27" s="16">
        <v>2</v>
      </c>
      <c r="S27" s="17" t="s">
        <v>740</v>
      </c>
    </row>
    <row r="28" spans="1:20" ht="15.75" customHeight="1" x14ac:dyDescent="0.2">
      <c r="A28" s="4" t="s">
        <v>128</v>
      </c>
      <c r="C28" s="5" t="s">
        <v>129</v>
      </c>
      <c r="S28" s="17" t="s">
        <v>740</v>
      </c>
    </row>
    <row r="29" spans="1:20" ht="15.75" customHeight="1" x14ac:dyDescent="0.2">
      <c r="A29" s="4" t="s">
        <v>104</v>
      </c>
      <c r="B29" s="10" t="s">
        <v>605</v>
      </c>
      <c r="C29" s="5" t="s">
        <v>105</v>
      </c>
      <c r="D29" s="6">
        <v>41801</v>
      </c>
      <c r="F29" t="s">
        <v>526</v>
      </c>
      <c r="G29" t="s">
        <v>693</v>
      </c>
      <c r="H29">
        <v>13.74</v>
      </c>
      <c r="I29">
        <v>213.29</v>
      </c>
      <c r="J29">
        <v>208.26</v>
      </c>
      <c r="S29" s="17" t="s">
        <v>739</v>
      </c>
    </row>
    <row r="30" spans="1:20" ht="15.75" customHeight="1" x14ac:dyDescent="0.2">
      <c r="A30" s="4" t="s">
        <v>106</v>
      </c>
      <c r="B30" s="10" t="s">
        <v>606</v>
      </c>
      <c r="C30" s="5" t="s">
        <v>107</v>
      </c>
      <c r="D30" s="6">
        <v>41801</v>
      </c>
      <c r="F30" t="s">
        <v>526</v>
      </c>
      <c r="G30" t="s">
        <v>692</v>
      </c>
      <c r="H30">
        <v>9.91</v>
      </c>
      <c r="I30">
        <v>298.08</v>
      </c>
      <c r="J30">
        <v>290.20999999999998</v>
      </c>
      <c r="S30" s="17" t="s">
        <v>739</v>
      </c>
      <c r="T30" t="s">
        <v>671</v>
      </c>
    </row>
    <row r="31" spans="1:20" ht="15.75" customHeight="1" x14ac:dyDescent="0.2">
      <c r="A31" s="4" t="s">
        <v>108</v>
      </c>
      <c r="B31" s="10" t="s">
        <v>531</v>
      </c>
      <c r="C31" s="5" t="s">
        <v>109</v>
      </c>
      <c r="D31" s="6">
        <v>41801</v>
      </c>
      <c r="F31" t="s">
        <v>526</v>
      </c>
      <c r="G31" t="s">
        <v>694</v>
      </c>
      <c r="H31">
        <v>50.84</v>
      </c>
      <c r="I31">
        <v>178.75</v>
      </c>
      <c r="J31">
        <v>167.29</v>
      </c>
      <c r="S31" s="17" t="s">
        <v>739</v>
      </c>
    </row>
    <row r="32" spans="1:20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526</v>
      </c>
      <c r="G32" t="s">
        <v>703</v>
      </c>
      <c r="H32">
        <v>30.31</v>
      </c>
      <c r="I32">
        <v>584.17999999999995</v>
      </c>
      <c r="J32">
        <v>572.85</v>
      </c>
      <c r="L32">
        <v>262.77</v>
      </c>
      <c r="M32">
        <f>L32-0.49</f>
        <v>262.27999999999997</v>
      </c>
      <c r="N32">
        <v>0.60899999999999999</v>
      </c>
      <c r="O32">
        <v>7.4999999999999997E-2</v>
      </c>
      <c r="P32" s="6">
        <v>41806</v>
      </c>
      <c r="Q32" s="6">
        <v>41809</v>
      </c>
      <c r="R32" s="16">
        <v>2</v>
      </c>
      <c r="S32" s="17" t="s">
        <v>740</v>
      </c>
    </row>
    <row r="33" spans="1:19" ht="15.75" customHeight="1" x14ac:dyDescent="0.2">
      <c r="A33" s="4" t="s">
        <v>576</v>
      </c>
      <c r="B33" s="11" t="s">
        <v>529</v>
      </c>
      <c r="C33" s="5" t="s">
        <v>73</v>
      </c>
      <c r="D33" s="6">
        <v>41803</v>
      </c>
      <c r="F33" t="s">
        <v>526</v>
      </c>
      <c r="G33" t="s">
        <v>708</v>
      </c>
      <c r="H33">
        <v>0</v>
      </c>
      <c r="I33">
        <v>302.72000000000003</v>
      </c>
      <c r="J33">
        <v>293.83</v>
      </c>
      <c r="L33">
        <v>203.93</v>
      </c>
      <c r="M33">
        <f>L33-0.2</f>
        <v>203.73000000000002</v>
      </c>
      <c r="N33">
        <v>0.39500000000000002</v>
      </c>
      <c r="O33">
        <v>2.4E-2</v>
      </c>
      <c r="P33" s="6">
        <v>41806</v>
      </c>
      <c r="Q33" s="6">
        <v>41809</v>
      </c>
      <c r="R33" s="16">
        <v>2</v>
      </c>
    </row>
    <row r="34" spans="1:19" ht="15.75" customHeight="1" x14ac:dyDescent="0.2">
      <c r="A34" s="4" t="s">
        <v>112</v>
      </c>
      <c r="B34" s="10" t="s">
        <v>607</v>
      </c>
      <c r="C34" s="5" t="s">
        <v>113</v>
      </c>
      <c r="D34" s="6">
        <v>41801</v>
      </c>
      <c r="F34" t="s">
        <v>524</v>
      </c>
      <c r="G34" t="s">
        <v>525</v>
      </c>
      <c r="H34">
        <v>52.93</v>
      </c>
      <c r="I34">
        <v>257.55</v>
      </c>
      <c r="J34">
        <v>248.33</v>
      </c>
      <c r="S34" s="17" t="s">
        <v>739</v>
      </c>
    </row>
    <row r="35" spans="1:19" ht="15.75" customHeight="1" x14ac:dyDescent="0.2">
      <c r="A35" s="4" t="s">
        <v>114</v>
      </c>
      <c r="B35" s="10" t="s">
        <v>608</v>
      </c>
      <c r="C35" s="5" t="s">
        <v>115</v>
      </c>
      <c r="D35" s="6">
        <v>41803</v>
      </c>
      <c r="F35" t="s">
        <v>526</v>
      </c>
      <c r="G35" t="s">
        <v>707</v>
      </c>
      <c r="H35">
        <v>0</v>
      </c>
      <c r="I35">
        <v>728.78</v>
      </c>
      <c r="J35">
        <v>714.18</v>
      </c>
      <c r="L35">
        <v>442.09</v>
      </c>
      <c r="M35">
        <v>442.09</v>
      </c>
      <c r="N35">
        <v>0.73599999999999999</v>
      </c>
      <c r="O35">
        <v>4.9000000000000002E-2</v>
      </c>
      <c r="P35" s="6">
        <v>41806</v>
      </c>
      <c r="Q35" s="6">
        <v>41809</v>
      </c>
      <c r="R35" s="16">
        <v>2</v>
      </c>
    </row>
    <row r="36" spans="1:19" ht="15.75" customHeight="1" x14ac:dyDescent="0.2">
      <c r="A36" s="4" t="s">
        <v>572</v>
      </c>
      <c r="B36" s="11" t="s">
        <v>613</v>
      </c>
      <c r="C36" s="5" t="s">
        <v>73</v>
      </c>
      <c r="D36" s="6">
        <v>41803</v>
      </c>
      <c r="F36" t="s">
        <v>526</v>
      </c>
      <c r="G36" t="s">
        <v>710</v>
      </c>
      <c r="H36">
        <v>0</v>
      </c>
      <c r="I36">
        <v>458.99</v>
      </c>
      <c r="J36">
        <v>448.71</v>
      </c>
      <c r="L36">
        <v>280.07</v>
      </c>
      <c r="M36">
        <f>L36-0.53</f>
        <v>279.54000000000002</v>
      </c>
      <c r="N36">
        <v>0.57150000000000001</v>
      </c>
      <c r="O36">
        <v>0.03</v>
      </c>
      <c r="P36" s="6">
        <v>41806</v>
      </c>
      <c r="Q36" s="6">
        <v>41809</v>
      </c>
      <c r="R36" s="16">
        <v>2</v>
      </c>
    </row>
    <row r="37" spans="1:19" ht="15.75" customHeight="1" x14ac:dyDescent="0.2">
      <c r="A37" s="4" t="s">
        <v>130</v>
      </c>
      <c r="C37" s="5" t="s">
        <v>131</v>
      </c>
    </row>
    <row r="38" spans="1:19" ht="15.75" customHeight="1" x14ac:dyDescent="0.2">
      <c r="A38" s="4" t="s">
        <v>132</v>
      </c>
      <c r="C38" s="5" t="s">
        <v>133</v>
      </c>
    </row>
    <row r="39" spans="1:19" ht="15.75" customHeight="1" x14ac:dyDescent="0.2">
      <c r="A39" s="4" t="s">
        <v>116</v>
      </c>
      <c r="B39" s="10" t="s">
        <v>609</v>
      </c>
      <c r="C39" s="5" t="s">
        <v>117</v>
      </c>
      <c r="D39" s="6">
        <v>41801</v>
      </c>
      <c r="F39" t="s">
        <v>524</v>
      </c>
      <c r="G39" t="s">
        <v>525</v>
      </c>
      <c r="H39">
        <v>5.78</v>
      </c>
      <c r="I39">
        <v>243.61</v>
      </c>
      <c r="J39">
        <v>236.88</v>
      </c>
      <c r="S39" s="17" t="s">
        <v>739</v>
      </c>
    </row>
    <row r="40" spans="1:19" ht="15.75" customHeight="1" x14ac:dyDescent="0.2">
      <c r="A40" s="4" t="s">
        <v>118</v>
      </c>
      <c r="B40" s="10" t="s">
        <v>588</v>
      </c>
      <c r="C40" s="5" t="s">
        <v>119</v>
      </c>
      <c r="D40" s="6">
        <v>41801</v>
      </c>
      <c r="F40" t="s">
        <v>526</v>
      </c>
      <c r="G40" t="s">
        <v>690</v>
      </c>
      <c r="H40">
        <v>26.03</v>
      </c>
      <c r="I40">
        <v>128.36000000000001</v>
      </c>
      <c r="J40">
        <v>124.19</v>
      </c>
      <c r="L40">
        <v>50.99</v>
      </c>
      <c r="M40">
        <f>L40-0.96</f>
        <v>50.03</v>
      </c>
      <c r="N40">
        <v>0.16500000000000001</v>
      </c>
      <c r="O40">
        <v>1.15E-2</v>
      </c>
      <c r="P40" s="6">
        <v>41806</v>
      </c>
      <c r="Q40" s="6">
        <v>41809</v>
      </c>
      <c r="R40" s="16">
        <v>2</v>
      </c>
    </row>
    <row r="41" spans="1:19" ht="15.75" customHeight="1" x14ac:dyDescent="0.2">
      <c r="A41" s="4" t="s">
        <v>134</v>
      </c>
      <c r="C41" s="5" t="s">
        <v>135</v>
      </c>
    </row>
    <row r="42" spans="1:19" ht="15.75" customHeight="1" x14ac:dyDescent="0.2">
      <c r="A42" s="4" t="s">
        <v>8</v>
      </c>
      <c r="B42" t="s">
        <v>530</v>
      </c>
      <c r="C42" s="5" t="s">
        <v>9</v>
      </c>
      <c r="D42" s="6">
        <v>41793</v>
      </c>
      <c r="E42" t="s">
        <v>547</v>
      </c>
      <c r="F42" t="s">
        <v>526</v>
      </c>
      <c r="G42" t="s">
        <v>562</v>
      </c>
      <c r="H42">
        <v>2.6</v>
      </c>
      <c r="I42">
        <v>617.13</v>
      </c>
      <c r="J42">
        <v>605.92999999999995</v>
      </c>
      <c r="L42">
        <v>255.81</v>
      </c>
      <c r="M42">
        <v>252.67</v>
      </c>
      <c r="N42">
        <v>0.97499999999999998</v>
      </c>
      <c r="O42">
        <v>5.8500000000000003E-2</v>
      </c>
      <c r="P42" s="6">
        <f>D42</f>
        <v>41793</v>
      </c>
      <c r="Q42" s="6">
        <v>41796</v>
      </c>
      <c r="S42" s="17" t="s">
        <v>740</v>
      </c>
    </row>
    <row r="43" spans="1:19" ht="15.75" customHeight="1" x14ac:dyDescent="0.2">
      <c r="A43" s="4" t="s">
        <v>10</v>
      </c>
      <c r="B43" t="s">
        <v>565</v>
      </c>
      <c r="C43" s="5" t="s">
        <v>11</v>
      </c>
      <c r="D43" s="6">
        <v>41793</v>
      </c>
      <c r="E43" t="s">
        <v>548</v>
      </c>
      <c r="F43" t="s">
        <v>524</v>
      </c>
      <c r="G43" t="s">
        <v>525</v>
      </c>
      <c r="H43">
        <v>6.31</v>
      </c>
      <c r="I43">
        <v>231.25</v>
      </c>
      <c r="J43">
        <v>225.86</v>
      </c>
      <c r="L43">
        <v>78.06</v>
      </c>
      <c r="M43">
        <v>72.22</v>
      </c>
      <c r="N43">
        <v>0.312</v>
      </c>
      <c r="O43">
        <v>1.4E-2</v>
      </c>
      <c r="P43" s="6">
        <f>D43</f>
        <v>41793</v>
      </c>
      <c r="Q43" s="6">
        <v>41796</v>
      </c>
      <c r="S43" s="17" t="s">
        <v>740</v>
      </c>
    </row>
    <row r="44" spans="1:19" ht="15.75" customHeight="1" x14ac:dyDescent="0.2">
      <c r="A44" s="4" t="s">
        <v>12</v>
      </c>
      <c r="B44" t="s">
        <v>568</v>
      </c>
      <c r="C44" s="5" t="s">
        <v>13</v>
      </c>
      <c r="D44" s="6">
        <v>41793</v>
      </c>
      <c r="E44" t="s">
        <v>549</v>
      </c>
      <c r="F44" t="s">
        <v>524</v>
      </c>
      <c r="G44" t="s">
        <v>525</v>
      </c>
      <c r="H44">
        <v>13.88</v>
      </c>
      <c r="I44">
        <v>274.27999999999997</v>
      </c>
      <c r="J44">
        <v>249.91</v>
      </c>
      <c r="L44">
        <v>122</v>
      </c>
      <c r="M44">
        <v>4.33</v>
      </c>
      <c r="N44">
        <v>0.1</v>
      </c>
      <c r="O44">
        <v>4.4999999999999997E-3</v>
      </c>
      <c r="P44" s="6">
        <f>D44</f>
        <v>41793</v>
      </c>
      <c r="Q44" s="6">
        <v>41796</v>
      </c>
      <c r="S44" s="17" t="s">
        <v>740</v>
      </c>
    </row>
    <row r="45" spans="1:19" ht="15.75" customHeight="1" x14ac:dyDescent="0.2">
      <c r="A45" s="4" t="s">
        <v>14</v>
      </c>
      <c r="B45" t="s">
        <v>564</v>
      </c>
      <c r="C45" s="5" t="s">
        <v>15</v>
      </c>
      <c r="D45" s="6">
        <v>41793</v>
      </c>
      <c r="E45" t="s">
        <v>550</v>
      </c>
      <c r="F45" t="s">
        <v>524</v>
      </c>
      <c r="G45" t="s">
        <v>525</v>
      </c>
      <c r="H45">
        <v>0</v>
      </c>
      <c r="I45">
        <v>142.34</v>
      </c>
      <c r="J45">
        <v>137.53</v>
      </c>
      <c r="L45">
        <v>88.15</v>
      </c>
      <c r="M45">
        <v>87.8</v>
      </c>
      <c r="N45">
        <v>0.26100000000000001</v>
      </c>
      <c r="O45">
        <v>0.01</v>
      </c>
      <c r="P45" s="6">
        <f>D45</f>
        <v>41793</v>
      </c>
      <c r="Q45" s="6">
        <v>41796</v>
      </c>
      <c r="S45" s="17" t="s">
        <v>740</v>
      </c>
    </row>
    <row r="46" spans="1:19" ht="15.75" customHeight="1" x14ac:dyDescent="0.2">
      <c r="A46" s="4" t="s">
        <v>16</v>
      </c>
      <c r="B46" t="s">
        <v>544</v>
      </c>
      <c r="C46" s="5" t="s">
        <v>17</v>
      </c>
      <c r="D46" s="6">
        <v>41793</v>
      </c>
      <c r="E46" t="s">
        <v>551</v>
      </c>
      <c r="F46" t="s">
        <v>526</v>
      </c>
      <c r="G46" t="s">
        <v>532</v>
      </c>
      <c r="H46">
        <v>5.82</v>
      </c>
      <c r="I46">
        <v>337.72</v>
      </c>
      <c r="J46">
        <v>324.33</v>
      </c>
      <c r="L46">
        <v>154.52000000000001</v>
      </c>
      <c r="M46">
        <v>144.69999999999999</v>
      </c>
      <c r="N46">
        <v>0.3725</v>
      </c>
      <c r="O46">
        <v>0.10199999999999999</v>
      </c>
      <c r="P46" s="6">
        <f>D46</f>
        <v>41793</v>
      </c>
      <c r="Q46" s="6">
        <v>41796</v>
      </c>
      <c r="S46" s="17" t="s">
        <v>740</v>
      </c>
    </row>
    <row r="47" spans="1:19" ht="15.75" customHeight="1" x14ac:dyDescent="0.2">
      <c r="A47" s="4" t="s">
        <v>56</v>
      </c>
      <c r="C47" s="5" t="s">
        <v>57</v>
      </c>
      <c r="S47" s="17" t="s">
        <v>740</v>
      </c>
    </row>
    <row r="48" spans="1:19" ht="15.75" customHeight="1" x14ac:dyDescent="0.2">
      <c r="A48" s="4" t="s">
        <v>18</v>
      </c>
      <c r="B48" t="s">
        <v>544</v>
      </c>
      <c r="C48" s="5" t="s">
        <v>19</v>
      </c>
      <c r="D48" s="6">
        <v>41793</v>
      </c>
      <c r="E48" t="s">
        <v>545</v>
      </c>
      <c r="F48" t="s">
        <v>524</v>
      </c>
      <c r="G48" t="s">
        <v>525</v>
      </c>
      <c r="H48">
        <v>6.45</v>
      </c>
      <c r="I48">
        <v>360.74</v>
      </c>
      <c r="J48">
        <v>342.88</v>
      </c>
      <c r="L48">
        <v>78.7</v>
      </c>
      <c r="M48">
        <v>75.64</v>
      </c>
      <c r="N48">
        <v>0.28499999999999998</v>
      </c>
      <c r="O48">
        <v>0.10100000000000001</v>
      </c>
      <c r="P48" s="6">
        <f>D48</f>
        <v>41793</v>
      </c>
      <c r="Q48" s="6">
        <v>41796</v>
      </c>
      <c r="S48" s="17" t="s">
        <v>740</v>
      </c>
    </row>
    <row r="49" spans="1:19" ht="15.75" customHeight="1" x14ac:dyDescent="0.2">
      <c r="A49" s="4" t="s">
        <v>20</v>
      </c>
      <c r="B49" t="s">
        <v>521</v>
      </c>
      <c r="C49" s="5" t="s">
        <v>21</v>
      </c>
      <c r="D49" s="6">
        <v>41792</v>
      </c>
      <c r="E49" t="s">
        <v>533</v>
      </c>
      <c r="F49" t="s">
        <v>524</v>
      </c>
      <c r="G49" t="s">
        <v>525</v>
      </c>
      <c r="H49">
        <v>1.26</v>
      </c>
      <c r="I49">
        <v>293.39999999999998</v>
      </c>
      <c r="J49">
        <v>287.36</v>
      </c>
      <c r="L49">
        <v>137.09</v>
      </c>
      <c r="M49">
        <v>137.09</v>
      </c>
      <c r="N49">
        <v>0.39500000000000002</v>
      </c>
      <c r="O49">
        <v>3.2000000000000001E-2</v>
      </c>
      <c r="P49" s="6">
        <f>D49</f>
        <v>41792</v>
      </c>
      <c r="Q49" s="6">
        <v>41795</v>
      </c>
      <c r="S49" s="17" t="s">
        <v>740</v>
      </c>
    </row>
    <row r="50" spans="1:19" ht="15.75" customHeight="1" x14ac:dyDescent="0.2">
      <c r="A50" s="4" t="s">
        <v>582</v>
      </c>
      <c r="B50" t="s">
        <v>583</v>
      </c>
      <c r="C50" s="9" t="s">
        <v>9</v>
      </c>
      <c r="D50" s="6">
        <v>41793</v>
      </c>
      <c r="F50" t="s">
        <v>524</v>
      </c>
      <c r="G50" t="s">
        <v>525</v>
      </c>
      <c r="H50">
        <v>20.97</v>
      </c>
      <c r="I50">
        <v>342.34</v>
      </c>
      <c r="J50">
        <v>332.71</v>
      </c>
      <c r="L50">
        <v>119.39</v>
      </c>
      <c r="M50">
        <v>106.67</v>
      </c>
      <c r="N50">
        <v>0.36</v>
      </c>
      <c r="O50">
        <v>4.1000000000000002E-2</v>
      </c>
      <c r="P50" s="6">
        <f>D50</f>
        <v>41793</v>
      </c>
      <c r="Q50" s="6">
        <v>41796</v>
      </c>
      <c r="S50" s="17" t="s">
        <v>740</v>
      </c>
    </row>
    <row r="51" spans="1:19" ht="15.75" customHeight="1" x14ac:dyDescent="0.2">
      <c r="A51" s="4" t="s">
        <v>58</v>
      </c>
      <c r="C51" s="5" t="s">
        <v>59</v>
      </c>
      <c r="S51" s="17" t="s">
        <v>740</v>
      </c>
    </row>
    <row r="52" spans="1:19" ht="15.75" customHeight="1" x14ac:dyDescent="0.2">
      <c r="A52" s="4" t="s">
        <v>22</v>
      </c>
      <c r="B52" t="s">
        <v>565</v>
      </c>
      <c r="C52" s="5" t="s">
        <v>23</v>
      </c>
      <c r="D52" s="6">
        <v>41793</v>
      </c>
      <c r="E52" t="s">
        <v>552</v>
      </c>
      <c r="F52" t="s">
        <v>524</v>
      </c>
      <c r="G52" t="s">
        <v>525</v>
      </c>
      <c r="H52">
        <v>0</v>
      </c>
      <c r="I52">
        <v>672.6</v>
      </c>
      <c r="J52">
        <v>663.01</v>
      </c>
      <c r="L52">
        <v>376.04</v>
      </c>
      <c r="M52">
        <v>376.04</v>
      </c>
      <c r="N52">
        <v>0.82</v>
      </c>
      <c r="O52">
        <v>4.7E-2</v>
      </c>
      <c r="P52" s="6">
        <f>D52</f>
        <v>41793</v>
      </c>
      <c r="Q52" s="6">
        <v>41796</v>
      </c>
      <c r="S52" s="17" t="s">
        <v>740</v>
      </c>
    </row>
    <row r="53" spans="1:19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553</v>
      </c>
      <c r="F53" t="s">
        <v>524</v>
      </c>
      <c r="G53" t="s">
        <v>525</v>
      </c>
      <c r="H53">
        <v>0</v>
      </c>
      <c r="I53">
        <v>21.45</v>
      </c>
      <c r="J53">
        <v>16.940000000000001</v>
      </c>
      <c r="L53">
        <v>5.46</v>
      </c>
      <c r="M53">
        <v>1.98</v>
      </c>
      <c r="N53">
        <v>7.4999999999999997E-3</v>
      </c>
      <c r="O53">
        <v>1.5E-3</v>
      </c>
      <c r="P53" s="6">
        <f>D53</f>
        <v>41793</v>
      </c>
      <c r="Q53" s="6">
        <v>41796</v>
      </c>
      <c r="S53" s="17" t="s">
        <v>740</v>
      </c>
    </row>
    <row r="54" spans="1:19" ht="15.75" customHeight="1" x14ac:dyDescent="0.2">
      <c r="A54" s="4" t="s">
        <v>26</v>
      </c>
      <c r="B54" t="s">
        <v>529</v>
      </c>
      <c r="C54" s="5" t="s">
        <v>27</v>
      </c>
      <c r="D54" s="6">
        <v>41792</v>
      </c>
      <c r="E54" t="s">
        <v>534</v>
      </c>
      <c r="F54" t="s">
        <v>524</v>
      </c>
      <c r="G54" t="s">
        <v>525</v>
      </c>
      <c r="H54">
        <v>0</v>
      </c>
      <c r="I54">
        <v>576.29</v>
      </c>
      <c r="J54">
        <v>570.26</v>
      </c>
      <c r="L54">
        <v>393.71</v>
      </c>
      <c r="M54">
        <v>393.24</v>
      </c>
      <c r="N54">
        <v>0.68700000000000006</v>
      </c>
      <c r="O54">
        <v>2.35E-2</v>
      </c>
      <c r="P54" s="6">
        <f>D54</f>
        <v>41792</v>
      </c>
      <c r="Q54" s="6">
        <v>41795</v>
      </c>
      <c r="S54" s="17" t="s">
        <v>740</v>
      </c>
    </row>
    <row r="55" spans="1:19" ht="15.75" customHeight="1" x14ac:dyDescent="0.2">
      <c r="A55" s="4" t="s">
        <v>580</v>
      </c>
      <c r="B55" t="s">
        <v>581</v>
      </c>
      <c r="C55" s="9" t="s">
        <v>9</v>
      </c>
      <c r="D55" s="6">
        <v>41793</v>
      </c>
      <c r="F55" t="s">
        <v>524</v>
      </c>
      <c r="G55" t="s">
        <v>525</v>
      </c>
      <c r="H55">
        <v>0</v>
      </c>
      <c r="I55">
        <v>618.77</v>
      </c>
      <c r="J55">
        <v>611.92999999999995</v>
      </c>
      <c r="L55">
        <v>448.21</v>
      </c>
      <c r="M55">
        <v>448.21</v>
      </c>
      <c r="N55">
        <v>0.73099999999999998</v>
      </c>
      <c r="O55">
        <v>2.35E-2</v>
      </c>
      <c r="P55" s="6">
        <f>D55</f>
        <v>41793</v>
      </c>
      <c r="Q55" s="6">
        <v>41796</v>
      </c>
      <c r="S55" s="17" t="s">
        <v>740</v>
      </c>
    </row>
    <row r="56" spans="1:19" ht="15.75" customHeight="1" x14ac:dyDescent="0.2">
      <c r="A56" s="4" t="s">
        <v>28</v>
      </c>
      <c r="B56" t="s">
        <v>546</v>
      </c>
      <c r="C56" s="5" t="s">
        <v>29</v>
      </c>
      <c r="D56" s="6">
        <v>41793</v>
      </c>
      <c r="E56" t="s">
        <v>554</v>
      </c>
      <c r="F56" t="s">
        <v>524</v>
      </c>
      <c r="G56" t="s">
        <v>525</v>
      </c>
      <c r="H56">
        <v>1.83</v>
      </c>
      <c r="I56">
        <v>243.11</v>
      </c>
      <c r="J56">
        <v>235.13</v>
      </c>
      <c r="L56">
        <v>75.73</v>
      </c>
      <c r="M56">
        <v>74.290000000000006</v>
      </c>
      <c r="N56">
        <v>0.30499999999999999</v>
      </c>
      <c r="O56">
        <v>4.0500000000000001E-2</v>
      </c>
      <c r="P56" s="6">
        <f>D56</f>
        <v>41793</v>
      </c>
      <c r="Q56" s="6">
        <v>41796</v>
      </c>
      <c r="S56" s="17" t="s">
        <v>740</v>
      </c>
    </row>
    <row r="57" spans="1:19" ht="15.75" customHeight="1" x14ac:dyDescent="0.2">
      <c r="A57" s="4" t="s">
        <v>60</v>
      </c>
      <c r="C57" s="5" t="s">
        <v>61</v>
      </c>
      <c r="S57" s="17" t="s">
        <v>740</v>
      </c>
    </row>
    <row r="58" spans="1:19" ht="15.75" customHeight="1" x14ac:dyDescent="0.2">
      <c r="A58" s="4" t="s">
        <v>62</v>
      </c>
      <c r="C58" s="5" t="s">
        <v>63</v>
      </c>
      <c r="S58" s="17" t="s">
        <v>740</v>
      </c>
    </row>
    <row r="59" spans="1:19" ht="15.75" customHeight="1" x14ac:dyDescent="0.2">
      <c r="A59" s="4" t="s">
        <v>30</v>
      </c>
      <c r="B59" t="s">
        <v>591</v>
      </c>
      <c r="C59" s="5" t="s">
        <v>31</v>
      </c>
      <c r="D59" s="6">
        <v>41792</v>
      </c>
      <c r="E59" t="s">
        <v>535</v>
      </c>
      <c r="F59" t="s">
        <v>526</v>
      </c>
      <c r="G59" t="s">
        <v>527</v>
      </c>
      <c r="H59">
        <v>0</v>
      </c>
      <c r="I59">
        <v>538.85</v>
      </c>
      <c r="J59">
        <v>531.69000000000005</v>
      </c>
      <c r="L59">
        <v>177.2</v>
      </c>
      <c r="M59">
        <v>177.2</v>
      </c>
      <c r="N59">
        <v>0.59599999999999997</v>
      </c>
      <c r="O59">
        <v>4.8500000000000001E-2</v>
      </c>
      <c r="P59" s="6">
        <f>D59</f>
        <v>41792</v>
      </c>
      <c r="Q59" s="6">
        <v>41795</v>
      </c>
      <c r="S59" s="17" t="s">
        <v>740</v>
      </c>
    </row>
    <row r="60" spans="1:19" ht="15.75" customHeight="1" x14ac:dyDescent="0.2">
      <c r="A60" s="4" t="s">
        <v>570</v>
      </c>
      <c r="B60" t="s">
        <v>571</v>
      </c>
      <c r="C60" s="9" t="s">
        <v>9</v>
      </c>
      <c r="D60" s="6">
        <v>41793</v>
      </c>
      <c r="F60" t="s">
        <v>524</v>
      </c>
      <c r="G60" t="s">
        <v>525</v>
      </c>
      <c r="H60">
        <v>0</v>
      </c>
      <c r="I60">
        <v>232.08</v>
      </c>
      <c r="J60">
        <v>228.13</v>
      </c>
      <c r="L60">
        <v>139.93</v>
      </c>
      <c r="M60">
        <v>139.93</v>
      </c>
      <c r="N60">
        <v>0.32900000000000001</v>
      </c>
      <c r="O60">
        <v>2.2499999999999999E-2</v>
      </c>
      <c r="P60" s="6">
        <f>D60</f>
        <v>41793</v>
      </c>
      <c r="Q60" s="6">
        <v>41796</v>
      </c>
      <c r="S60" s="17" t="s">
        <v>740</v>
      </c>
    </row>
    <row r="61" spans="1:19" ht="15.75" customHeight="1" x14ac:dyDescent="0.2">
      <c r="A61" s="4" t="s">
        <v>32</v>
      </c>
      <c r="B61" t="s">
        <v>530</v>
      </c>
      <c r="C61" s="5" t="s">
        <v>33</v>
      </c>
      <c r="D61" s="6">
        <v>41793</v>
      </c>
      <c r="E61" t="s">
        <v>555</v>
      </c>
      <c r="F61" t="s">
        <v>524</v>
      </c>
      <c r="G61" t="s">
        <v>525</v>
      </c>
      <c r="H61">
        <v>0</v>
      </c>
      <c r="I61">
        <v>299.17</v>
      </c>
      <c r="J61">
        <v>294.64999999999998</v>
      </c>
      <c r="L61">
        <v>233.05</v>
      </c>
      <c r="M61">
        <v>233.05</v>
      </c>
      <c r="N61">
        <v>0.43</v>
      </c>
      <c r="O61">
        <v>1.95E-2</v>
      </c>
      <c r="P61" s="6">
        <f>D61</f>
        <v>41793</v>
      </c>
      <c r="Q61" s="6">
        <v>41796</v>
      </c>
      <c r="S61" s="17" t="s">
        <v>740</v>
      </c>
    </row>
    <row r="62" spans="1:19" ht="15.75" customHeight="1" x14ac:dyDescent="0.2">
      <c r="A62" s="4" t="s">
        <v>34</v>
      </c>
      <c r="B62" t="s">
        <v>530</v>
      </c>
      <c r="C62" s="5" t="s">
        <v>35</v>
      </c>
      <c r="D62" s="6">
        <v>41792</v>
      </c>
      <c r="E62" t="s">
        <v>536</v>
      </c>
      <c r="F62" t="s">
        <v>524</v>
      </c>
      <c r="G62" t="s">
        <v>525</v>
      </c>
      <c r="H62">
        <v>0.13</v>
      </c>
      <c r="I62">
        <v>434.53</v>
      </c>
      <c r="J62">
        <v>430.68</v>
      </c>
      <c r="L62">
        <v>354.1</v>
      </c>
      <c r="M62">
        <v>354.1</v>
      </c>
      <c r="N62">
        <v>0.63700000000000001</v>
      </c>
      <c r="O62">
        <v>2.1999999999999999E-2</v>
      </c>
      <c r="P62" s="6">
        <f>D62</f>
        <v>41792</v>
      </c>
      <c r="Q62" s="6">
        <v>41795</v>
      </c>
      <c r="S62" s="17" t="s">
        <v>740</v>
      </c>
    </row>
    <row r="63" spans="1:19" ht="15.75" customHeight="1" x14ac:dyDescent="0.2">
      <c r="A63" s="4" t="s">
        <v>578</v>
      </c>
      <c r="B63" t="s">
        <v>579</v>
      </c>
      <c r="C63" s="9" t="s">
        <v>9</v>
      </c>
      <c r="D63" s="6">
        <v>41793</v>
      </c>
      <c r="F63" t="s">
        <v>524</v>
      </c>
      <c r="G63" t="s">
        <v>525</v>
      </c>
      <c r="H63">
        <v>0</v>
      </c>
      <c r="I63">
        <v>612.77</v>
      </c>
      <c r="J63">
        <v>606.83000000000004</v>
      </c>
      <c r="L63">
        <v>485.54</v>
      </c>
      <c r="M63">
        <v>485.54</v>
      </c>
      <c r="N63">
        <v>0.83899999999999997</v>
      </c>
      <c r="O63">
        <v>3.4000000000000002E-2</v>
      </c>
      <c r="P63" s="6">
        <f>D63</f>
        <v>41793</v>
      </c>
      <c r="Q63" s="6">
        <v>41796</v>
      </c>
      <c r="S63" s="17" t="s">
        <v>740</v>
      </c>
    </row>
    <row r="64" spans="1:19" ht="15.75" customHeight="1" x14ac:dyDescent="0.2">
      <c r="A64" s="4" t="s">
        <v>36</v>
      </c>
      <c r="B64" t="s">
        <v>523</v>
      </c>
      <c r="C64" s="5" t="s">
        <v>37</v>
      </c>
      <c r="D64" s="6">
        <v>41792</v>
      </c>
      <c r="E64" t="s">
        <v>537</v>
      </c>
      <c r="F64" t="s">
        <v>524</v>
      </c>
      <c r="G64" t="s">
        <v>525</v>
      </c>
      <c r="H64">
        <v>1.34</v>
      </c>
      <c r="I64">
        <v>389.69</v>
      </c>
      <c r="J64">
        <v>384.06</v>
      </c>
      <c r="L64">
        <v>280.61</v>
      </c>
      <c r="M64">
        <v>280.61</v>
      </c>
      <c r="N64">
        <v>0.42899999999999999</v>
      </c>
      <c r="O64">
        <v>2.8000000000000001E-2</v>
      </c>
      <c r="P64" s="6">
        <f>D64</f>
        <v>41792</v>
      </c>
      <c r="Q64" s="6">
        <v>41795</v>
      </c>
      <c r="S64" s="17" t="s">
        <v>740</v>
      </c>
    </row>
    <row r="65" spans="1:20" ht="15.75" customHeight="1" x14ac:dyDescent="0.2">
      <c r="A65" s="4" t="s">
        <v>574</v>
      </c>
      <c r="B65" t="s">
        <v>575</v>
      </c>
      <c r="C65" s="9" t="s">
        <v>9</v>
      </c>
      <c r="D65" s="6">
        <v>41793</v>
      </c>
      <c r="F65" t="s">
        <v>524</v>
      </c>
      <c r="G65" t="s">
        <v>525</v>
      </c>
      <c r="H65">
        <v>0</v>
      </c>
      <c r="I65">
        <v>316.24</v>
      </c>
      <c r="J65">
        <v>312.02999999999997</v>
      </c>
      <c r="L65">
        <v>185.33</v>
      </c>
      <c r="M65">
        <v>185.33</v>
      </c>
      <c r="N65">
        <v>0.371</v>
      </c>
      <c r="O65">
        <v>1.6500000000000001E-2</v>
      </c>
      <c r="P65" s="6">
        <f>D65</f>
        <v>41793</v>
      </c>
      <c r="Q65" s="6">
        <v>41796</v>
      </c>
      <c r="S65" s="17" t="s">
        <v>740</v>
      </c>
    </row>
    <row r="66" spans="1:20" ht="15.75" customHeight="1" x14ac:dyDescent="0.2">
      <c r="A66" s="4" t="s">
        <v>38</v>
      </c>
      <c r="B66" t="s">
        <v>531</v>
      </c>
      <c r="C66" s="5" t="s">
        <v>39</v>
      </c>
      <c r="D66" s="6">
        <v>41792</v>
      </c>
      <c r="E66" t="s">
        <v>538</v>
      </c>
      <c r="F66" t="s">
        <v>524</v>
      </c>
      <c r="G66" t="s">
        <v>525</v>
      </c>
      <c r="H66">
        <v>0.61</v>
      </c>
      <c r="I66">
        <v>765.01</v>
      </c>
      <c r="J66">
        <v>759.13</v>
      </c>
      <c r="L66">
        <v>363.73</v>
      </c>
      <c r="M66">
        <v>363.73</v>
      </c>
      <c r="N66">
        <v>0.68</v>
      </c>
      <c r="O66">
        <v>2.4E-2</v>
      </c>
      <c r="P66" s="6">
        <f>D66</f>
        <v>41792</v>
      </c>
      <c r="Q66" s="6">
        <v>41795</v>
      </c>
      <c r="S66" s="17" t="s">
        <v>740</v>
      </c>
    </row>
    <row r="67" spans="1:20" ht="15.75" customHeight="1" x14ac:dyDescent="0.2">
      <c r="A67" s="4" t="s">
        <v>573</v>
      </c>
      <c r="B67" t="s">
        <v>137</v>
      </c>
      <c r="C67" s="9" t="s">
        <v>9</v>
      </c>
      <c r="D67" s="6">
        <v>41793</v>
      </c>
      <c r="F67" t="s">
        <v>526</v>
      </c>
      <c r="G67" t="s">
        <v>532</v>
      </c>
      <c r="H67">
        <v>1.91</v>
      </c>
      <c r="I67">
        <v>248.89</v>
      </c>
      <c r="J67">
        <v>242.49</v>
      </c>
      <c r="L67">
        <v>110.3</v>
      </c>
      <c r="M67">
        <v>107.5</v>
      </c>
      <c r="N67">
        <v>0.307</v>
      </c>
      <c r="O67">
        <v>4.65E-2</v>
      </c>
      <c r="P67" s="6">
        <f>D67</f>
        <v>41793</v>
      </c>
      <c r="Q67" s="6">
        <v>41796</v>
      </c>
      <c r="S67" s="17" t="s">
        <v>740</v>
      </c>
    </row>
    <row r="68" spans="1:20" ht="15.75" customHeight="1" x14ac:dyDescent="0.2">
      <c r="A68" s="4" t="s">
        <v>64</v>
      </c>
      <c r="C68" s="5" t="s">
        <v>65</v>
      </c>
      <c r="S68" s="17" t="s">
        <v>740</v>
      </c>
    </row>
    <row r="69" spans="1:20" ht="15.75" customHeight="1" x14ac:dyDescent="0.2">
      <c r="A69" s="4" t="s">
        <v>40</v>
      </c>
      <c r="B69" t="s">
        <v>73</v>
      </c>
      <c r="C69" s="5" t="s">
        <v>41</v>
      </c>
      <c r="D69" s="6">
        <v>41793</v>
      </c>
      <c r="E69" t="s">
        <v>556</v>
      </c>
      <c r="F69" t="s">
        <v>524</v>
      </c>
      <c r="G69" t="s">
        <v>525</v>
      </c>
      <c r="H69">
        <v>0</v>
      </c>
      <c r="I69">
        <v>360.33</v>
      </c>
      <c r="J69">
        <v>355.52</v>
      </c>
      <c r="L69">
        <v>156.81</v>
      </c>
      <c r="M69">
        <v>156.81</v>
      </c>
      <c r="N69">
        <v>0.40150000000000002</v>
      </c>
      <c r="O69">
        <v>8.8499999999999995E-2</v>
      </c>
      <c r="P69" s="6">
        <f>D69</f>
        <v>41793</v>
      </c>
      <c r="Q69" s="6">
        <v>41796</v>
      </c>
      <c r="S69" s="17" t="s">
        <v>740</v>
      </c>
    </row>
    <row r="70" spans="1:20" ht="15.75" customHeight="1" x14ac:dyDescent="0.2">
      <c r="A70" s="4" t="s">
        <v>42</v>
      </c>
      <c r="B70" t="s">
        <v>566</v>
      </c>
      <c r="C70" s="5" t="s">
        <v>43</v>
      </c>
      <c r="D70" s="6">
        <v>41793</v>
      </c>
      <c r="E70" t="s">
        <v>557</v>
      </c>
      <c r="F70" t="s">
        <v>524</v>
      </c>
      <c r="G70" t="s">
        <v>525</v>
      </c>
      <c r="H70">
        <v>40.229999999999997</v>
      </c>
      <c r="I70">
        <v>153.93</v>
      </c>
      <c r="J70">
        <v>145.41999999999999</v>
      </c>
      <c r="L70">
        <v>26.27</v>
      </c>
      <c r="M70">
        <v>12.94</v>
      </c>
      <c r="N70">
        <v>7.4999999999999997E-2</v>
      </c>
      <c r="O70">
        <v>6.3E-2</v>
      </c>
      <c r="P70" s="6">
        <f>D70</f>
        <v>41793</v>
      </c>
      <c r="Q70" s="6">
        <v>41796</v>
      </c>
      <c r="S70" s="17" t="s">
        <v>740</v>
      </c>
    </row>
    <row r="71" spans="1:20" ht="15.75" customHeight="1" x14ac:dyDescent="0.2">
      <c r="A71" s="4" t="s">
        <v>44</v>
      </c>
      <c r="B71" t="s">
        <v>567</v>
      </c>
      <c r="C71" s="5" t="s">
        <v>45</v>
      </c>
      <c r="D71" s="6">
        <v>41793</v>
      </c>
      <c r="E71" t="s">
        <v>558</v>
      </c>
      <c r="F71" t="s">
        <v>524</v>
      </c>
      <c r="G71" t="s">
        <v>525</v>
      </c>
      <c r="H71">
        <v>49.06</v>
      </c>
      <c r="I71">
        <v>541.49</v>
      </c>
      <c r="J71">
        <v>529.6</v>
      </c>
      <c r="L71">
        <v>297.38</v>
      </c>
      <c r="M71">
        <v>262.49</v>
      </c>
      <c r="N71">
        <v>0.53</v>
      </c>
      <c r="O71">
        <v>0.13650000000000001</v>
      </c>
      <c r="P71" s="6">
        <f>D71</f>
        <v>41793</v>
      </c>
      <c r="Q71" s="6">
        <v>41796</v>
      </c>
      <c r="S71" s="17" t="s">
        <v>740</v>
      </c>
    </row>
    <row r="72" spans="1:20" ht="15.75" customHeight="1" x14ac:dyDescent="0.2">
      <c r="A72" s="4" t="s">
        <v>46</v>
      </c>
      <c r="B72" t="s">
        <v>522</v>
      </c>
      <c r="C72" s="5" t="s">
        <v>47</v>
      </c>
      <c r="D72" s="6">
        <v>41792</v>
      </c>
      <c r="E72" t="s">
        <v>539</v>
      </c>
      <c r="F72" t="s">
        <v>526</v>
      </c>
      <c r="G72" t="s">
        <v>528</v>
      </c>
      <c r="H72">
        <v>17.77</v>
      </c>
      <c r="I72">
        <v>602.53</v>
      </c>
      <c r="J72">
        <v>596.86</v>
      </c>
      <c r="L72">
        <v>373.17</v>
      </c>
      <c r="M72">
        <v>368.18</v>
      </c>
      <c r="N72">
        <v>0.84599999999999997</v>
      </c>
      <c r="O72">
        <v>4.4499999999999998E-2</v>
      </c>
      <c r="P72" s="6">
        <f>D72</f>
        <v>41792</v>
      </c>
      <c r="Q72" s="6">
        <v>41795</v>
      </c>
      <c r="S72" s="17" t="s">
        <v>740</v>
      </c>
    </row>
    <row r="73" spans="1:20" ht="15.75" customHeight="1" x14ac:dyDescent="0.2">
      <c r="A73" s="4" t="s">
        <v>576</v>
      </c>
      <c r="B73" t="s">
        <v>577</v>
      </c>
      <c r="C73" s="9" t="s">
        <v>9</v>
      </c>
      <c r="D73" s="6">
        <v>41793</v>
      </c>
      <c r="F73" t="s">
        <v>526</v>
      </c>
      <c r="G73" t="s">
        <v>532</v>
      </c>
      <c r="H73">
        <v>0</v>
      </c>
      <c r="I73">
        <v>680.61</v>
      </c>
      <c r="J73">
        <v>666.97</v>
      </c>
      <c r="L73">
        <v>397.64</v>
      </c>
      <c r="M73">
        <v>397.64</v>
      </c>
      <c r="N73">
        <v>0.79500000000000004</v>
      </c>
      <c r="O73">
        <v>6.25E-2</v>
      </c>
      <c r="P73" s="6">
        <f>D73</f>
        <v>41793</v>
      </c>
      <c r="Q73" s="6">
        <v>41796</v>
      </c>
    </row>
    <row r="74" spans="1:20" ht="15.75" customHeight="1" x14ac:dyDescent="0.2">
      <c r="A74" s="4" t="s">
        <v>48</v>
      </c>
      <c r="B74" t="s">
        <v>523</v>
      </c>
      <c r="C74" s="5" t="s">
        <v>49</v>
      </c>
      <c r="D74" s="6">
        <v>41793</v>
      </c>
      <c r="E74" t="s">
        <v>559</v>
      </c>
      <c r="F74" t="s">
        <v>524</v>
      </c>
      <c r="G74" t="s">
        <v>525</v>
      </c>
      <c r="H74">
        <v>0</v>
      </c>
      <c r="I74">
        <v>186.08</v>
      </c>
      <c r="J74">
        <v>178.44</v>
      </c>
      <c r="L74">
        <v>109.57</v>
      </c>
      <c r="M74">
        <v>99.48</v>
      </c>
      <c r="N74">
        <v>0.25600000000000001</v>
      </c>
      <c r="O74">
        <v>8.0000000000000002E-3</v>
      </c>
      <c r="P74" s="6">
        <f>D74</f>
        <v>41793</v>
      </c>
      <c r="Q74" s="6">
        <v>41796</v>
      </c>
    </row>
    <row r="75" spans="1:20" ht="15.75" customHeight="1" x14ac:dyDescent="0.2">
      <c r="A75" s="4" t="s">
        <v>50</v>
      </c>
      <c r="B75" t="s">
        <v>520</v>
      </c>
      <c r="C75" s="5" t="s">
        <v>51</v>
      </c>
      <c r="D75" s="6">
        <v>41792</v>
      </c>
      <c r="E75" t="s">
        <v>540</v>
      </c>
      <c r="F75" t="s">
        <v>526</v>
      </c>
      <c r="G75" t="s">
        <v>532</v>
      </c>
      <c r="H75">
        <v>0.2</v>
      </c>
      <c r="I75">
        <v>525.38</v>
      </c>
      <c r="J75">
        <v>514.64</v>
      </c>
      <c r="L75">
        <v>202.84</v>
      </c>
      <c r="M75">
        <v>176.65</v>
      </c>
      <c r="N75">
        <v>0.39200000000000002</v>
      </c>
      <c r="O75">
        <v>2.5999999999999999E-2</v>
      </c>
      <c r="P75" s="6">
        <f>D75</f>
        <v>41792</v>
      </c>
      <c r="Q75" s="6">
        <v>41795</v>
      </c>
      <c r="T75" t="s">
        <v>675</v>
      </c>
    </row>
    <row r="76" spans="1:20" ht="15.75" customHeight="1" x14ac:dyDescent="0.2">
      <c r="A76" s="4" t="s">
        <v>572</v>
      </c>
      <c r="B76" t="s">
        <v>569</v>
      </c>
      <c r="C76" s="9" t="s">
        <v>9</v>
      </c>
      <c r="D76" s="6">
        <v>41793</v>
      </c>
      <c r="F76" t="s">
        <v>526</v>
      </c>
      <c r="G76" t="s">
        <v>532</v>
      </c>
      <c r="H76">
        <v>0.97</v>
      </c>
      <c r="I76">
        <v>499.41</v>
      </c>
      <c r="J76">
        <v>489.12</v>
      </c>
      <c r="L76">
        <v>305.14</v>
      </c>
      <c r="M76">
        <v>303.77</v>
      </c>
      <c r="N76">
        <v>0.55500000000000005</v>
      </c>
      <c r="O76">
        <v>7.6499999999999999E-2</v>
      </c>
      <c r="P76" s="6">
        <f>D76</f>
        <v>41793</v>
      </c>
      <c r="Q76" s="6">
        <v>41796</v>
      </c>
    </row>
    <row r="77" spans="1:20" ht="15.75" customHeight="1" x14ac:dyDescent="0.2">
      <c r="A77" s="4" t="s">
        <v>66</v>
      </c>
      <c r="C77" s="5" t="s">
        <v>67</v>
      </c>
    </row>
    <row r="78" spans="1:20" ht="15.75" customHeight="1" x14ac:dyDescent="0.2">
      <c r="A78" s="4" t="s">
        <v>68</v>
      </c>
      <c r="C78" s="5" t="s">
        <v>69</v>
      </c>
    </row>
    <row r="79" spans="1:20" ht="15.75" customHeight="1" x14ac:dyDescent="0.2">
      <c r="A79" s="4" t="s">
        <v>52</v>
      </c>
      <c r="B79" t="s">
        <v>563</v>
      </c>
      <c r="C79" s="5" t="s">
        <v>53</v>
      </c>
      <c r="D79" s="6">
        <v>41793</v>
      </c>
      <c r="E79" t="s">
        <v>560</v>
      </c>
      <c r="F79" t="s">
        <v>524</v>
      </c>
      <c r="G79" t="s">
        <v>525</v>
      </c>
      <c r="H79">
        <v>0</v>
      </c>
      <c r="I79">
        <v>546.09</v>
      </c>
      <c r="J79">
        <v>538</v>
      </c>
      <c r="L79">
        <v>251.24</v>
      </c>
      <c r="M79">
        <v>251.24</v>
      </c>
      <c r="N79">
        <v>0.61799999999999999</v>
      </c>
      <c r="O79">
        <v>2.75E-2</v>
      </c>
      <c r="P79" s="6">
        <f>D79</f>
        <v>41793</v>
      </c>
      <c r="Q79" s="6">
        <v>41796</v>
      </c>
    </row>
    <row r="80" spans="1:20" ht="15.75" customHeight="1" x14ac:dyDescent="0.2">
      <c r="A80" s="4" t="s">
        <v>54</v>
      </c>
      <c r="B80" t="s">
        <v>201</v>
      </c>
      <c r="C80" s="5" t="s">
        <v>55</v>
      </c>
      <c r="D80" s="6">
        <v>41793</v>
      </c>
      <c r="E80" t="s">
        <v>561</v>
      </c>
      <c r="F80" t="s">
        <v>526</v>
      </c>
      <c r="G80" t="s">
        <v>562</v>
      </c>
      <c r="H80">
        <v>3.52</v>
      </c>
      <c r="I80">
        <v>125.22</v>
      </c>
      <c r="J80">
        <v>121.04</v>
      </c>
      <c r="L80">
        <v>54.86</v>
      </c>
      <c r="M80">
        <v>42.44</v>
      </c>
      <c r="N80">
        <v>9.9000000000000005E-2</v>
      </c>
      <c r="O80">
        <v>1.4999999999999999E-2</v>
      </c>
      <c r="P80" s="6">
        <f>D80</f>
        <v>41793</v>
      </c>
      <c r="Q80" s="6">
        <v>41796</v>
      </c>
    </row>
    <row r="81" spans="1:20" ht="15.75" customHeight="1" x14ac:dyDescent="0.2">
      <c r="A81" s="4" t="s">
        <v>70</v>
      </c>
      <c r="C81" s="5" t="s">
        <v>71</v>
      </c>
    </row>
    <row r="82" spans="1:20" ht="15.75" customHeight="1" x14ac:dyDescent="0.2">
      <c r="A82" s="4" t="s">
        <v>200</v>
      </c>
      <c r="B82" t="s">
        <v>565</v>
      </c>
      <c r="C82" s="4" t="s">
        <v>201</v>
      </c>
      <c r="D82" s="6">
        <v>41794</v>
      </c>
      <c r="E82" t="str">
        <f>CONCATENATE(A82," ",B82," ",C82)</f>
        <v>ACRU 3-D 2-H</v>
      </c>
      <c r="F82" t="s">
        <v>524</v>
      </c>
      <c r="G82" t="s">
        <v>525</v>
      </c>
      <c r="H82">
        <v>8.19</v>
      </c>
      <c r="I82">
        <v>362.52</v>
      </c>
      <c r="J82">
        <v>351.07</v>
      </c>
      <c r="L82">
        <v>103.9</v>
      </c>
      <c r="M82">
        <v>97.57</v>
      </c>
      <c r="N82">
        <v>0.48399999999999999</v>
      </c>
      <c r="O82">
        <v>7.9000000000000001E-2</v>
      </c>
      <c r="S82" s="17" t="s">
        <v>740</v>
      </c>
    </row>
    <row r="83" spans="1:20" ht="15.75" customHeight="1" x14ac:dyDescent="0.2">
      <c r="A83" s="4" t="s">
        <v>202</v>
      </c>
      <c r="B83" t="s">
        <v>73</v>
      </c>
      <c r="C83" s="4" t="s">
        <v>203</v>
      </c>
      <c r="D83" s="6">
        <v>41794</v>
      </c>
      <c r="E83" t="str">
        <f>CONCATENATE(A83," ",B83," ",C83)</f>
        <v>AEGL 1-H 2-H</v>
      </c>
      <c r="F83" t="s">
        <v>524</v>
      </c>
      <c r="G83" t="s">
        <v>525</v>
      </c>
      <c r="H83">
        <v>39.1</v>
      </c>
      <c r="I83">
        <v>164.72</v>
      </c>
      <c r="J83">
        <v>156.79</v>
      </c>
      <c r="L83">
        <v>67.38</v>
      </c>
      <c r="M83">
        <v>48.84</v>
      </c>
      <c r="N83">
        <v>0.28299999999999997</v>
      </c>
      <c r="O83">
        <v>1.0500000000000001E-2</v>
      </c>
      <c r="S83" s="17" t="s">
        <v>740</v>
      </c>
    </row>
    <row r="84" spans="1:20" ht="15.75" customHeight="1" x14ac:dyDescent="0.2">
      <c r="A84" s="4" t="s">
        <v>204</v>
      </c>
      <c r="B84" t="s">
        <v>565</v>
      </c>
      <c r="C84" s="4" t="s">
        <v>205</v>
      </c>
      <c r="D84" s="6">
        <v>41794</v>
      </c>
      <c r="E84" t="str">
        <f>CONCATENATE(A84," ",B84," ",C84)</f>
        <v>AMAR 3-D 2-H</v>
      </c>
      <c r="F84" t="s">
        <v>524</v>
      </c>
      <c r="G84" t="s">
        <v>525</v>
      </c>
      <c r="H84">
        <v>0</v>
      </c>
      <c r="I84">
        <v>488.29</v>
      </c>
      <c r="J84">
        <v>484.31</v>
      </c>
      <c r="L84">
        <v>360.39</v>
      </c>
      <c r="M84">
        <v>360.39</v>
      </c>
      <c r="N84">
        <v>0.52300000000000002</v>
      </c>
      <c r="O84">
        <v>1.15E-2</v>
      </c>
      <c r="S84" s="17" t="s">
        <v>740</v>
      </c>
    </row>
    <row r="85" spans="1:20" ht="15.75" customHeight="1" x14ac:dyDescent="0.2">
      <c r="A85" s="4" t="s">
        <v>206</v>
      </c>
      <c r="B85" t="s">
        <v>584</v>
      </c>
      <c r="C85" s="4" t="s">
        <v>207</v>
      </c>
      <c r="D85" s="6">
        <v>41794</v>
      </c>
      <c r="E85" t="str">
        <f>CONCATENATE(A85," ",B85," ",C85)</f>
        <v>ASTR 3-F 2-H</v>
      </c>
      <c r="F85" t="s">
        <v>524</v>
      </c>
      <c r="G85" t="s">
        <v>525</v>
      </c>
      <c r="H85">
        <v>25.3</v>
      </c>
      <c r="I85">
        <v>168.86</v>
      </c>
      <c r="J85">
        <v>155.18</v>
      </c>
      <c r="L85">
        <v>85.18</v>
      </c>
      <c r="M85">
        <v>74.38</v>
      </c>
      <c r="N85">
        <v>0.23150000000000001</v>
      </c>
      <c r="O85">
        <v>3.85E-2</v>
      </c>
      <c r="S85" s="17" t="s">
        <v>740</v>
      </c>
    </row>
    <row r="86" spans="1:20" ht="15.75" customHeight="1" x14ac:dyDescent="0.2">
      <c r="A86" s="4" t="s">
        <v>208</v>
      </c>
      <c r="B86" t="s">
        <v>531</v>
      </c>
      <c r="C86" s="4" t="s">
        <v>209</v>
      </c>
      <c r="D86" s="6">
        <v>41794</v>
      </c>
      <c r="E86" t="str">
        <f>CONCATENATE(A86," ",B86," ",C86)</f>
        <v>CATO 1-C 2-H</v>
      </c>
      <c r="F86" t="s">
        <v>524</v>
      </c>
      <c r="G86" t="s">
        <v>525</v>
      </c>
      <c r="H86">
        <v>1.63</v>
      </c>
      <c r="I86">
        <v>355.17</v>
      </c>
      <c r="J86">
        <v>346.26</v>
      </c>
      <c r="L86">
        <v>197.95</v>
      </c>
      <c r="M86">
        <v>196.53</v>
      </c>
      <c r="N86">
        <v>0.58099999999999996</v>
      </c>
      <c r="O86">
        <v>3.5999999999999997E-2</v>
      </c>
      <c r="S86" s="17" t="s">
        <v>740</v>
      </c>
    </row>
    <row r="87" spans="1:20" ht="15.75" customHeight="1" x14ac:dyDescent="0.2">
      <c r="A87" s="4" t="s">
        <v>248</v>
      </c>
      <c r="C87" s="4" t="s">
        <v>249</v>
      </c>
      <c r="S87" s="17" t="s">
        <v>740</v>
      </c>
    </row>
    <row r="88" spans="1:20" ht="15.75" customHeight="1" x14ac:dyDescent="0.2">
      <c r="A88" s="4" t="s">
        <v>210</v>
      </c>
      <c r="B88" t="s">
        <v>565</v>
      </c>
      <c r="C88" s="4" t="s">
        <v>211</v>
      </c>
      <c r="D88" s="6">
        <v>41794</v>
      </c>
      <c r="E88" t="str">
        <f>CONCATENATE(A88," ",B88," ",C88)</f>
        <v>CEOC 3-D 2-H</v>
      </c>
      <c r="F88" t="s">
        <v>524</v>
      </c>
      <c r="G88" t="s">
        <v>525</v>
      </c>
      <c r="H88">
        <v>23.5</v>
      </c>
      <c r="I88">
        <v>250.49</v>
      </c>
      <c r="J88">
        <v>244.57</v>
      </c>
      <c r="L88">
        <v>193.11</v>
      </c>
      <c r="M88">
        <v>180.91</v>
      </c>
      <c r="N88">
        <v>0.50249999999999995</v>
      </c>
      <c r="O88">
        <v>1.6E-2</v>
      </c>
      <c r="S88" s="17" t="s">
        <v>740</v>
      </c>
    </row>
    <row r="89" spans="1:20" ht="15.75" customHeight="1" x14ac:dyDescent="0.2">
      <c r="A89" s="4" t="s">
        <v>212</v>
      </c>
      <c r="B89" t="s">
        <v>585</v>
      </c>
      <c r="C89" s="4" t="s">
        <v>213</v>
      </c>
      <c r="D89" s="6">
        <v>41794</v>
      </c>
      <c r="E89" t="str">
        <f>CONCATENATE(A89," ",B89," ",C89)</f>
        <v>CEOC2 3-I 2-H</v>
      </c>
      <c r="F89" t="s">
        <v>524</v>
      </c>
      <c r="G89" t="s">
        <v>525</v>
      </c>
      <c r="H89">
        <v>2.6</v>
      </c>
      <c r="I89">
        <v>437.19</v>
      </c>
      <c r="J89">
        <v>428.56</v>
      </c>
      <c r="L89">
        <v>261.45999999999998</v>
      </c>
      <c r="M89">
        <v>259.56</v>
      </c>
      <c r="N89">
        <v>0.65449999999999997</v>
      </c>
      <c r="O89">
        <v>3.0499999999999999E-2</v>
      </c>
      <c r="S89" s="17" t="s">
        <v>740</v>
      </c>
    </row>
    <row r="90" spans="1:20" ht="15.75" customHeight="1" x14ac:dyDescent="0.2">
      <c r="A90" s="4" t="s">
        <v>582</v>
      </c>
      <c r="B90" t="s">
        <v>596</v>
      </c>
      <c r="C90" s="8" t="s">
        <v>201</v>
      </c>
      <c r="D90" s="6">
        <v>41795</v>
      </c>
      <c r="E90" t="str">
        <f>CONCATENATE(A90," ",B90," ",C90)</f>
        <v>CEOC2-b 5-I 2-H</v>
      </c>
      <c r="F90" t="s">
        <v>524</v>
      </c>
      <c r="G90" t="s">
        <v>525</v>
      </c>
      <c r="H90">
        <v>0.9</v>
      </c>
      <c r="I90">
        <v>285.75</v>
      </c>
      <c r="J90">
        <v>281.85000000000002</v>
      </c>
      <c r="L90">
        <v>196.6</v>
      </c>
      <c r="M90">
        <v>195.27</v>
      </c>
      <c r="N90">
        <v>0.40400000000000003</v>
      </c>
      <c r="O90" s="14">
        <v>1.4500000000000001E-2</v>
      </c>
      <c r="P90" s="14"/>
      <c r="S90" s="17" t="s">
        <v>740</v>
      </c>
    </row>
    <row r="91" spans="1:20" ht="15.75" customHeight="1" x14ac:dyDescent="0.2">
      <c r="A91" s="4" t="s">
        <v>250</v>
      </c>
      <c r="C91" s="4" t="s">
        <v>251</v>
      </c>
      <c r="S91" s="17" t="s">
        <v>740</v>
      </c>
    </row>
    <row r="92" spans="1:20" ht="15.75" customHeight="1" x14ac:dyDescent="0.2">
      <c r="A92" s="4" t="s">
        <v>214</v>
      </c>
      <c r="B92" t="s">
        <v>544</v>
      </c>
      <c r="C92" s="4" t="s">
        <v>215</v>
      </c>
      <c r="D92" s="6">
        <v>41794</v>
      </c>
      <c r="E92" t="str">
        <f>CONCATENATE(A92," ",B92," ",C92)</f>
        <v>COFL 2-B 2-H</v>
      </c>
      <c r="F92" t="s">
        <v>524</v>
      </c>
      <c r="G92" t="s">
        <v>525</v>
      </c>
      <c r="H92">
        <v>4.42</v>
      </c>
      <c r="I92">
        <v>227.58</v>
      </c>
      <c r="J92">
        <v>218.32</v>
      </c>
      <c r="L92">
        <v>126.71</v>
      </c>
      <c r="M92">
        <v>123.53</v>
      </c>
      <c r="N92">
        <v>0.32300000000000001</v>
      </c>
      <c r="O92">
        <v>3.85E-2</v>
      </c>
      <c r="S92" s="17" t="s">
        <v>740</v>
      </c>
      <c r="T92" t="s">
        <v>673</v>
      </c>
    </row>
    <row r="93" spans="1:20" ht="15.75" customHeight="1" x14ac:dyDescent="0.2">
      <c r="A93" s="4" t="s">
        <v>216</v>
      </c>
      <c r="B93" t="s">
        <v>73</v>
      </c>
      <c r="C93" s="4" t="s">
        <v>217</v>
      </c>
      <c r="D93" s="6">
        <v>41794</v>
      </c>
      <c r="E93" t="str">
        <f>CONCATENATE(A93," ",B93," ",C93)</f>
        <v>DIVI 1-H 2-H</v>
      </c>
      <c r="F93" t="s">
        <v>524</v>
      </c>
      <c r="G93" t="s">
        <v>525</v>
      </c>
      <c r="H93">
        <v>7.51</v>
      </c>
      <c r="I93">
        <v>265.47000000000003</v>
      </c>
      <c r="J93">
        <v>258.77</v>
      </c>
      <c r="L93">
        <v>181.49</v>
      </c>
      <c r="M93">
        <v>176.17</v>
      </c>
      <c r="N93">
        <v>0.39200000000000002</v>
      </c>
      <c r="O93">
        <v>1.7500000000000002E-2</v>
      </c>
      <c r="S93" s="17" t="s">
        <v>740</v>
      </c>
    </row>
    <row r="94" spans="1:20" ht="15.75" customHeight="1" x14ac:dyDescent="0.2">
      <c r="A94" s="4" t="s">
        <v>218</v>
      </c>
      <c r="B94" t="s">
        <v>586</v>
      </c>
      <c r="C94" s="4" t="s">
        <v>219</v>
      </c>
      <c r="D94" s="6">
        <v>41794</v>
      </c>
      <c r="E94" t="str">
        <f>CONCATENATE(A94," ",B94," ",C94)</f>
        <v>FRAM 2-J 2-H</v>
      </c>
      <c r="F94" t="s">
        <v>524</v>
      </c>
      <c r="G94" t="s">
        <v>525</v>
      </c>
      <c r="H94">
        <v>0</v>
      </c>
      <c r="I94">
        <v>517.30999999999995</v>
      </c>
      <c r="J94">
        <v>510.01</v>
      </c>
      <c r="L94">
        <v>346.6</v>
      </c>
      <c r="M94">
        <v>346.6</v>
      </c>
      <c r="N94">
        <v>0.60399999999999998</v>
      </c>
      <c r="O94">
        <v>2.4E-2</v>
      </c>
      <c r="S94" s="17" t="s">
        <v>740</v>
      </c>
    </row>
    <row r="95" spans="1:20" ht="15.75" customHeight="1" x14ac:dyDescent="0.2">
      <c r="A95" s="4" t="s">
        <v>580</v>
      </c>
      <c r="B95" t="s">
        <v>565</v>
      </c>
      <c r="C95" s="8" t="s">
        <v>201</v>
      </c>
      <c r="D95" s="6">
        <v>41795</v>
      </c>
      <c r="E95" t="str">
        <f>CONCATENATE(A95," ",B95," ",C95)</f>
        <v>FRAM-b 3-D 2-H</v>
      </c>
      <c r="F95" t="s">
        <v>524</v>
      </c>
      <c r="G95" t="s">
        <v>525</v>
      </c>
      <c r="H95">
        <v>0</v>
      </c>
      <c r="I95">
        <v>599.22</v>
      </c>
      <c r="J95">
        <v>593.78</v>
      </c>
      <c r="L95">
        <v>413.01</v>
      </c>
      <c r="M95">
        <v>412.68</v>
      </c>
      <c r="N95">
        <v>0.68799999999999994</v>
      </c>
      <c r="O95">
        <v>2.75E-2</v>
      </c>
      <c r="S95" s="17" t="s">
        <v>740</v>
      </c>
    </row>
    <row r="96" spans="1:20" ht="15.75" customHeight="1" x14ac:dyDescent="0.2">
      <c r="A96" s="4" t="s">
        <v>220</v>
      </c>
      <c r="B96" t="s">
        <v>587</v>
      </c>
      <c r="C96" s="4" t="s">
        <v>221</v>
      </c>
      <c r="D96" s="6">
        <v>41794</v>
      </c>
      <c r="E96" t="str">
        <f>CONCATENATE(A96," ",B96," ",C96)</f>
        <v>GLTR 1-B 2-H</v>
      </c>
      <c r="F96" t="s">
        <v>524</v>
      </c>
      <c r="G96" t="s">
        <v>525</v>
      </c>
      <c r="H96">
        <v>4.16</v>
      </c>
      <c r="I96">
        <v>335.64</v>
      </c>
      <c r="J96">
        <v>330.85</v>
      </c>
      <c r="L96">
        <v>198.05</v>
      </c>
      <c r="M96">
        <v>195.43</v>
      </c>
      <c r="N96">
        <v>0.44</v>
      </c>
      <c r="O96">
        <v>1.7999999999999999E-2</v>
      </c>
      <c r="S96" s="17" t="s">
        <v>740</v>
      </c>
    </row>
    <row r="97" spans="1:20" ht="15.75" customHeight="1" x14ac:dyDescent="0.2">
      <c r="A97" s="4" t="s">
        <v>252</v>
      </c>
      <c r="C97" s="4" t="s">
        <v>253</v>
      </c>
      <c r="S97" s="17" t="s">
        <v>740</v>
      </c>
    </row>
    <row r="98" spans="1:20" ht="15.75" customHeight="1" x14ac:dyDescent="0.2">
      <c r="A98" s="4" t="s">
        <v>254</v>
      </c>
      <c r="C98" s="4" t="s">
        <v>255</v>
      </c>
      <c r="S98" s="17" t="s">
        <v>740</v>
      </c>
    </row>
    <row r="99" spans="1:20" ht="15.75" customHeight="1" x14ac:dyDescent="0.2">
      <c r="A99" s="4" t="s">
        <v>222</v>
      </c>
      <c r="B99" t="s">
        <v>588</v>
      </c>
      <c r="C99" s="4" t="s">
        <v>223</v>
      </c>
      <c r="D99" s="6">
        <v>41794</v>
      </c>
      <c r="E99" t="str">
        <f>CONCATENATE(A99," ",B99," ",C99)</f>
        <v>JUNI 1-F 2-H</v>
      </c>
      <c r="F99" t="s">
        <v>524</v>
      </c>
      <c r="G99" t="s">
        <v>525</v>
      </c>
      <c r="H99">
        <v>0</v>
      </c>
      <c r="I99">
        <v>386.63</v>
      </c>
      <c r="J99">
        <v>381.71</v>
      </c>
      <c r="L99">
        <v>235.28</v>
      </c>
      <c r="M99">
        <v>235.17</v>
      </c>
      <c r="N99">
        <v>0.53400000000000003</v>
      </c>
      <c r="O99">
        <v>3.6999999999999998E-2</v>
      </c>
      <c r="S99" s="17" t="s">
        <v>740</v>
      </c>
    </row>
    <row r="100" spans="1:20" ht="15.75" customHeight="1" x14ac:dyDescent="0.2">
      <c r="A100" s="4" t="s">
        <v>570</v>
      </c>
      <c r="B100" t="s">
        <v>529</v>
      </c>
      <c r="C100" s="8" t="s">
        <v>201</v>
      </c>
      <c r="D100" s="6">
        <v>41795</v>
      </c>
      <c r="E100" t="str">
        <f>CONCATENATE(A100," ",B100," ",C100)</f>
        <v>JUNI-b 1-G 2-H</v>
      </c>
      <c r="F100" t="s">
        <v>526</v>
      </c>
      <c r="G100" t="s">
        <v>662</v>
      </c>
      <c r="H100">
        <v>0</v>
      </c>
      <c r="I100">
        <v>429.02</v>
      </c>
      <c r="J100">
        <v>423.89</v>
      </c>
      <c r="L100">
        <v>283.92</v>
      </c>
      <c r="M100">
        <v>283.92</v>
      </c>
      <c r="N100">
        <v>0.56899999999999995</v>
      </c>
      <c r="O100">
        <v>2.4E-2</v>
      </c>
      <c r="S100" s="17" t="s">
        <v>740</v>
      </c>
    </row>
    <row r="101" spans="1:20" ht="15.75" customHeight="1" x14ac:dyDescent="0.2">
      <c r="A101" s="4" t="s">
        <v>224</v>
      </c>
      <c r="B101" t="s">
        <v>531</v>
      </c>
      <c r="C101" s="4" t="s">
        <v>225</v>
      </c>
      <c r="D101" s="6">
        <v>41794</v>
      </c>
      <c r="E101" t="str">
        <f>CONCATENATE(A101," ",B101," ",C101)</f>
        <v>JUVI 1-C 2-H</v>
      </c>
      <c r="F101" t="s">
        <v>524</v>
      </c>
      <c r="G101" t="s">
        <v>525</v>
      </c>
      <c r="H101">
        <v>0</v>
      </c>
      <c r="I101">
        <v>550.69000000000005</v>
      </c>
      <c r="J101">
        <v>545.41999999999996</v>
      </c>
      <c r="L101">
        <v>418.95</v>
      </c>
      <c r="M101">
        <v>418.07</v>
      </c>
      <c r="N101" s="12"/>
      <c r="O101" s="12"/>
      <c r="P101" s="12"/>
      <c r="S101" s="17" t="s">
        <v>739</v>
      </c>
    </row>
    <row r="102" spans="1:20" ht="15.75" customHeight="1" x14ac:dyDescent="0.2">
      <c r="A102" s="4" t="s">
        <v>226</v>
      </c>
      <c r="B102" t="s">
        <v>589</v>
      </c>
      <c r="C102" s="4" t="s">
        <v>227</v>
      </c>
      <c r="D102" s="6">
        <v>41794</v>
      </c>
      <c r="E102" t="str">
        <f>CONCATENATE(A102," ",B102," ",C102)</f>
        <v>JUVI2 5-G 2-H</v>
      </c>
      <c r="F102" t="s">
        <v>524</v>
      </c>
      <c r="G102" t="s">
        <v>525</v>
      </c>
      <c r="H102">
        <v>2.0099999999999998</v>
      </c>
      <c r="I102">
        <v>351.48</v>
      </c>
      <c r="J102">
        <v>346.32</v>
      </c>
      <c r="L102">
        <v>276.2</v>
      </c>
      <c r="M102">
        <v>275.04000000000002</v>
      </c>
      <c r="N102">
        <v>0.52500000000000002</v>
      </c>
      <c r="O102">
        <v>0.02</v>
      </c>
      <c r="S102" s="17" t="s">
        <v>740</v>
      </c>
    </row>
    <row r="103" spans="1:20" ht="15.75" customHeight="1" x14ac:dyDescent="0.2">
      <c r="A103" s="4" t="s">
        <v>578</v>
      </c>
      <c r="B103" t="s">
        <v>597</v>
      </c>
      <c r="C103" s="8" t="s">
        <v>201</v>
      </c>
      <c r="D103" s="6">
        <v>41795</v>
      </c>
      <c r="E103" t="str">
        <f>CONCATENATE(A103," ",B103," ",C103)</f>
        <v>JUVI2-b 7-C 2-H</v>
      </c>
      <c r="F103" t="s">
        <v>524</v>
      </c>
      <c r="G103" t="s">
        <v>525</v>
      </c>
      <c r="H103">
        <v>63.13</v>
      </c>
      <c r="I103">
        <v>529.77</v>
      </c>
      <c r="J103">
        <v>525.11</v>
      </c>
      <c r="L103">
        <v>425.3</v>
      </c>
      <c r="M103">
        <v>425.3</v>
      </c>
      <c r="N103">
        <v>0.80200000000000005</v>
      </c>
      <c r="O103">
        <v>2.1999999999999999E-2</v>
      </c>
      <c r="S103" s="17" t="s">
        <v>740</v>
      </c>
    </row>
    <row r="104" spans="1:20" ht="15.75" customHeight="1" x14ac:dyDescent="0.2">
      <c r="A104" s="4" t="s">
        <v>228</v>
      </c>
      <c r="B104" t="s">
        <v>590</v>
      </c>
      <c r="C104" s="4" t="s">
        <v>229</v>
      </c>
      <c r="D104" s="6">
        <v>41794</v>
      </c>
      <c r="E104" t="str">
        <f>CONCATENATE(A104," ",B104," ",C104)</f>
        <v>LOMA 9-B 2-H</v>
      </c>
      <c r="F104" t="s">
        <v>524</v>
      </c>
      <c r="G104" t="s">
        <v>525</v>
      </c>
      <c r="H104">
        <v>0</v>
      </c>
      <c r="I104">
        <v>626.57000000000005</v>
      </c>
      <c r="J104">
        <v>620.47</v>
      </c>
      <c r="L104">
        <v>454.74</v>
      </c>
      <c r="M104">
        <v>453.39</v>
      </c>
      <c r="N104">
        <v>0.67500000000000004</v>
      </c>
      <c r="O104">
        <v>2.6499999999999999E-2</v>
      </c>
      <c r="S104" s="17" t="s">
        <v>740</v>
      </c>
    </row>
    <row r="105" spans="1:20" ht="15.75" customHeight="1" x14ac:dyDescent="0.2">
      <c r="A105" s="4" t="s">
        <v>574</v>
      </c>
      <c r="B105" t="s">
        <v>598</v>
      </c>
      <c r="C105" s="8" t="s">
        <v>201</v>
      </c>
      <c r="D105" s="6">
        <v>41795</v>
      </c>
      <c r="E105" t="str">
        <f>CONCATENATE(A105," ",B105," ",C105)</f>
        <v>LOMA-b 10-C 2-H</v>
      </c>
      <c r="F105" t="s">
        <v>524</v>
      </c>
      <c r="G105" t="s">
        <v>525</v>
      </c>
      <c r="H105">
        <v>3.2</v>
      </c>
      <c r="I105">
        <v>565.54999999999995</v>
      </c>
      <c r="J105">
        <v>561.77</v>
      </c>
      <c r="L105">
        <v>380.85</v>
      </c>
      <c r="M105">
        <v>380.85</v>
      </c>
      <c r="N105">
        <v>0.58750000000000002</v>
      </c>
      <c r="O105">
        <v>1.9E-2</v>
      </c>
      <c r="S105" s="17" t="s">
        <v>740</v>
      </c>
    </row>
    <row r="106" spans="1:20" ht="15.75" customHeight="1" x14ac:dyDescent="0.2">
      <c r="A106" s="4" t="s">
        <v>230</v>
      </c>
      <c r="B106" t="s">
        <v>591</v>
      </c>
      <c r="C106" s="4" t="s">
        <v>231</v>
      </c>
      <c r="D106" s="6">
        <v>41794</v>
      </c>
      <c r="E106" t="str">
        <f>CONCATENATE(A106," ",B106," ",C106)</f>
        <v>PIEC 2-I 2-H</v>
      </c>
      <c r="F106" t="s">
        <v>524</v>
      </c>
      <c r="G106" t="s">
        <v>525</v>
      </c>
      <c r="H106">
        <v>0.27</v>
      </c>
      <c r="I106">
        <v>349.74</v>
      </c>
      <c r="J106">
        <v>344.36</v>
      </c>
      <c r="L106">
        <v>248.51</v>
      </c>
      <c r="M106">
        <v>246.82</v>
      </c>
      <c r="N106">
        <v>0.53100000000000003</v>
      </c>
      <c r="O106">
        <v>1.95E-2</v>
      </c>
      <c r="S106" s="17" t="s">
        <v>740</v>
      </c>
    </row>
    <row r="107" spans="1:20" ht="15.75" customHeight="1" x14ac:dyDescent="0.2">
      <c r="A107" s="4" t="s">
        <v>573</v>
      </c>
      <c r="B107" t="s">
        <v>592</v>
      </c>
      <c r="C107" s="8" t="s">
        <v>201</v>
      </c>
      <c r="D107" s="6">
        <v>41795</v>
      </c>
      <c r="E107" t="str">
        <f>CONCATENATE(A107," ",B107," ",C107)</f>
        <v>PIEC-b 1-E 2-H</v>
      </c>
      <c r="F107" t="s">
        <v>524</v>
      </c>
      <c r="G107" t="s">
        <v>525</v>
      </c>
      <c r="H107">
        <v>6.01</v>
      </c>
      <c r="I107">
        <v>562.38</v>
      </c>
      <c r="J107">
        <v>558.72</v>
      </c>
      <c r="L107">
        <v>349.13</v>
      </c>
      <c r="M107">
        <v>347.85</v>
      </c>
      <c r="N107">
        <v>0.875</v>
      </c>
      <c r="O107">
        <v>2.1499999999999998E-2</v>
      </c>
      <c r="S107" s="17" t="s">
        <v>740</v>
      </c>
    </row>
    <row r="108" spans="1:20" ht="15.75" customHeight="1" x14ac:dyDescent="0.2">
      <c r="A108" s="4" t="s">
        <v>256</v>
      </c>
      <c r="C108" s="4" t="s">
        <v>257</v>
      </c>
      <c r="S108" s="17" t="s">
        <v>740</v>
      </c>
    </row>
    <row r="109" spans="1:20" ht="15.75" customHeight="1" x14ac:dyDescent="0.2">
      <c r="A109" s="4" t="s">
        <v>232</v>
      </c>
      <c r="B109" t="s">
        <v>592</v>
      </c>
      <c r="C109" s="4" t="s">
        <v>233</v>
      </c>
      <c r="D109" s="6">
        <v>41794</v>
      </c>
      <c r="E109" t="str">
        <f>CONCATENATE(A109," ",B109," ",C109)</f>
        <v>PIST 1-E 2-H</v>
      </c>
      <c r="F109" t="s">
        <v>524</v>
      </c>
      <c r="G109" t="s">
        <v>525</v>
      </c>
      <c r="H109">
        <v>31.2</v>
      </c>
      <c r="I109">
        <v>290.89</v>
      </c>
      <c r="J109">
        <v>281.41000000000003</v>
      </c>
      <c r="L109">
        <v>183.88</v>
      </c>
      <c r="M109">
        <v>162.06</v>
      </c>
      <c r="N109">
        <v>0.46050000000000002</v>
      </c>
      <c r="O109">
        <v>2.0500000000000001E-2</v>
      </c>
      <c r="S109" s="17" t="s">
        <v>740</v>
      </c>
    </row>
    <row r="110" spans="1:20" ht="15.75" customHeight="1" x14ac:dyDescent="0.2">
      <c r="A110" s="4" t="s">
        <v>234</v>
      </c>
      <c r="B110" t="s">
        <v>593</v>
      </c>
      <c r="C110" s="4" t="s">
        <v>235</v>
      </c>
      <c r="D110" s="6">
        <v>41794</v>
      </c>
      <c r="E110" t="str">
        <f>CONCATENATE(A110," ",B110," ",C110)</f>
        <v>PLOC 3-1-B 2-H</v>
      </c>
      <c r="F110" t="s">
        <v>524</v>
      </c>
      <c r="G110" t="s">
        <v>525</v>
      </c>
      <c r="H110">
        <v>7.66</v>
      </c>
      <c r="I110">
        <v>481.58</v>
      </c>
      <c r="J110">
        <v>474.14</v>
      </c>
      <c r="L110">
        <v>215.44</v>
      </c>
      <c r="M110">
        <v>212.94</v>
      </c>
      <c r="N110">
        <v>0.70399999999999996</v>
      </c>
      <c r="O110">
        <v>0.11799999999999999</v>
      </c>
      <c r="S110" s="17" t="s">
        <v>740</v>
      </c>
    </row>
    <row r="111" spans="1:20" ht="15.75" customHeight="1" x14ac:dyDescent="0.2">
      <c r="A111" s="4" t="s">
        <v>236</v>
      </c>
      <c r="B111" t="s">
        <v>587</v>
      </c>
      <c r="C111" s="4" t="s">
        <v>237</v>
      </c>
      <c r="D111" s="6">
        <v>41794</v>
      </c>
      <c r="E111" t="str">
        <f>CONCATENATE(A111," ",B111," ",C111)</f>
        <v>PRSE/PRVI 1-B 2-H</v>
      </c>
      <c r="F111" t="s">
        <v>524</v>
      </c>
      <c r="G111" t="s">
        <v>525</v>
      </c>
      <c r="H111">
        <v>100.39</v>
      </c>
      <c r="I111">
        <v>178.48</v>
      </c>
      <c r="J111">
        <v>168.96</v>
      </c>
      <c r="L111">
        <v>99.9</v>
      </c>
      <c r="M111">
        <v>36.82</v>
      </c>
      <c r="N111">
        <v>6.3E-2</v>
      </c>
      <c r="O111" s="13">
        <v>5.0000000000000001E-3</v>
      </c>
      <c r="P111" s="13"/>
      <c r="S111" s="17" t="s">
        <v>740</v>
      </c>
      <c r="T111" t="s">
        <v>671</v>
      </c>
    </row>
    <row r="112" spans="1:20" ht="15.75" customHeight="1" x14ac:dyDescent="0.2">
      <c r="A112" s="4" t="s">
        <v>238</v>
      </c>
      <c r="B112" t="s">
        <v>567</v>
      </c>
      <c r="C112" s="4" t="s">
        <v>239</v>
      </c>
      <c r="D112" s="6">
        <v>41794</v>
      </c>
      <c r="E112" t="str">
        <f>CONCATENATE(A112," ",B112," ",C112)</f>
        <v>QUAL 1-D 2-H</v>
      </c>
      <c r="F112" t="s">
        <v>524</v>
      </c>
      <c r="G112" t="s">
        <v>525</v>
      </c>
      <c r="H112">
        <v>2.56</v>
      </c>
      <c r="I112">
        <v>384.96</v>
      </c>
      <c r="J112">
        <v>380.2</v>
      </c>
      <c r="L112">
        <v>264.42</v>
      </c>
      <c r="M112">
        <v>262.3</v>
      </c>
      <c r="N112">
        <v>0.495</v>
      </c>
      <c r="O112">
        <v>2.75E-2</v>
      </c>
      <c r="S112" s="17" t="s">
        <v>740</v>
      </c>
    </row>
    <row r="113" spans="1:20" ht="15.75" customHeight="1" x14ac:dyDescent="0.2">
      <c r="A113" s="4" t="s">
        <v>576</v>
      </c>
      <c r="B113" t="s">
        <v>569</v>
      </c>
      <c r="C113" s="8" t="s">
        <v>201</v>
      </c>
      <c r="D113" s="6">
        <v>41795</v>
      </c>
      <c r="E113" t="str">
        <f>CONCATENATE(A113," ",B113," ",C113)</f>
        <v>QUAL-b 6-D 2-H</v>
      </c>
      <c r="F113" t="s">
        <v>524</v>
      </c>
      <c r="G113" t="s">
        <v>525</v>
      </c>
      <c r="H113">
        <v>3.31</v>
      </c>
      <c r="I113">
        <v>848.86</v>
      </c>
      <c r="J113">
        <v>841.27</v>
      </c>
      <c r="L113">
        <v>620.5</v>
      </c>
      <c r="M113">
        <v>619.79999999999995</v>
      </c>
      <c r="N113">
        <v>1.01</v>
      </c>
      <c r="O113">
        <v>2.5499999999999998E-2</v>
      </c>
    </row>
    <row r="114" spans="1:20" ht="15" customHeight="1" x14ac:dyDescent="0.2">
      <c r="A114" s="4" t="s">
        <v>240</v>
      </c>
      <c r="B114" t="s">
        <v>579</v>
      </c>
      <c r="C114" s="4" t="s">
        <v>241</v>
      </c>
      <c r="D114" s="6">
        <v>41794</v>
      </c>
      <c r="E114" t="str">
        <f>CONCATENATE(A114," ",B114," ",C114)</f>
        <v>QUVE 4-B 2-H</v>
      </c>
      <c r="F114" t="s">
        <v>524</v>
      </c>
      <c r="G114" t="s">
        <v>525</v>
      </c>
      <c r="H114">
        <v>67.3</v>
      </c>
      <c r="I114">
        <v>245.7</v>
      </c>
      <c r="J114">
        <v>240.72</v>
      </c>
      <c r="L114">
        <v>217.81</v>
      </c>
      <c r="M114">
        <v>182.61</v>
      </c>
      <c r="N114">
        <v>0.30349999999999999</v>
      </c>
      <c r="O114" s="13">
        <v>6.4999999999999997E-3</v>
      </c>
      <c r="P114" s="13"/>
    </row>
    <row r="115" spans="1:20" ht="15.75" customHeight="1" x14ac:dyDescent="0.2">
      <c r="A115" s="4" t="s">
        <v>242</v>
      </c>
      <c r="B115" t="s">
        <v>594</v>
      </c>
      <c r="C115" s="4" t="s">
        <v>243</v>
      </c>
      <c r="D115" s="6">
        <v>41794</v>
      </c>
      <c r="E115" t="str">
        <f>CONCATENATE(A115," ",B115," ",C115)</f>
        <v>QUVE2 5-N 2-H</v>
      </c>
      <c r="F115" t="s">
        <v>524</v>
      </c>
      <c r="G115" t="s">
        <v>525</v>
      </c>
      <c r="H115">
        <v>0</v>
      </c>
      <c r="I115">
        <v>462.39</v>
      </c>
      <c r="J115">
        <v>453.29</v>
      </c>
      <c r="L115">
        <v>245.24</v>
      </c>
      <c r="M115">
        <v>241.92</v>
      </c>
      <c r="N115">
        <v>0.49</v>
      </c>
      <c r="O115">
        <v>0.04</v>
      </c>
    </row>
    <row r="116" spans="1:20" ht="15.75" customHeight="1" x14ac:dyDescent="0.2">
      <c r="A116" s="4" t="s">
        <v>572</v>
      </c>
      <c r="B116" t="s">
        <v>599</v>
      </c>
      <c r="C116" s="8" t="s">
        <v>201</v>
      </c>
      <c r="D116" s="6">
        <v>41795</v>
      </c>
      <c r="E116" t="str">
        <f>CONCATENATE(A116," ",B116," ",C116)</f>
        <v>QUVE2-b 3-Z 2-H</v>
      </c>
      <c r="F116" t="s">
        <v>524</v>
      </c>
      <c r="G116" t="s">
        <v>525</v>
      </c>
      <c r="H116">
        <v>0</v>
      </c>
      <c r="I116">
        <v>524.53</v>
      </c>
      <c r="J116">
        <v>516.14</v>
      </c>
      <c r="L116">
        <v>304.95999999999998</v>
      </c>
      <c r="M116">
        <v>304.95999999999998</v>
      </c>
      <c r="N116">
        <v>0.628</v>
      </c>
      <c r="O116">
        <v>0.02</v>
      </c>
    </row>
    <row r="117" spans="1:20" ht="15.75" customHeight="1" x14ac:dyDescent="0.2">
      <c r="A117" s="4" t="s">
        <v>258</v>
      </c>
      <c r="C117" s="4" t="s">
        <v>259</v>
      </c>
    </row>
    <row r="118" spans="1:20" ht="15.75" customHeight="1" x14ac:dyDescent="0.2">
      <c r="A118" s="4" t="s">
        <v>260</v>
      </c>
      <c r="C118" s="4" t="s">
        <v>261</v>
      </c>
    </row>
    <row r="119" spans="1:20" ht="15.75" customHeight="1" x14ac:dyDescent="0.2">
      <c r="A119" s="4" t="s">
        <v>244</v>
      </c>
      <c r="B119" t="s">
        <v>577</v>
      </c>
      <c r="C119" s="4" t="s">
        <v>245</v>
      </c>
      <c r="D119" s="6">
        <v>41794</v>
      </c>
      <c r="E119" t="str">
        <f>CONCATENATE(A119," ",B119," ",C119)</f>
        <v>ULRU 1-A 2-H</v>
      </c>
      <c r="F119" t="s">
        <v>524</v>
      </c>
      <c r="G119" t="s">
        <v>525</v>
      </c>
      <c r="H119">
        <v>84.25</v>
      </c>
      <c r="I119">
        <v>416.37</v>
      </c>
      <c r="J119">
        <v>409.32</v>
      </c>
      <c r="L119">
        <v>283.07</v>
      </c>
      <c r="M119">
        <v>237.71</v>
      </c>
      <c r="N119">
        <v>0.69199999999999995</v>
      </c>
      <c r="O119" s="13">
        <v>1.35E-2</v>
      </c>
      <c r="P119" s="13"/>
      <c r="T119" t="s">
        <v>671</v>
      </c>
    </row>
    <row r="120" spans="1:20" ht="15.75" customHeight="1" x14ac:dyDescent="0.2">
      <c r="A120" s="4" t="s">
        <v>246</v>
      </c>
      <c r="B120" t="s">
        <v>595</v>
      </c>
      <c r="C120" s="4" t="s">
        <v>247</v>
      </c>
      <c r="D120" s="6">
        <v>41794</v>
      </c>
      <c r="E120" t="str">
        <f>CONCATENATE(A120," ",B120," ",C120)</f>
        <v>VIVU 2-2-E 2-H</v>
      </c>
      <c r="F120" t="s">
        <v>524</v>
      </c>
      <c r="G120" t="s">
        <v>525</v>
      </c>
      <c r="H120">
        <v>45.8</v>
      </c>
      <c r="I120">
        <v>136.43</v>
      </c>
      <c r="J120">
        <v>129.55000000000001</v>
      </c>
      <c r="L120">
        <v>87.92</v>
      </c>
      <c r="M120">
        <v>59.16</v>
      </c>
      <c r="N120">
        <v>0.152</v>
      </c>
      <c r="O120" s="14">
        <v>2.2499999999999999E-2</v>
      </c>
      <c r="P120" s="14"/>
      <c r="T120" t="s">
        <v>674</v>
      </c>
    </row>
    <row r="121" spans="1:20" ht="15.75" customHeight="1" x14ac:dyDescent="0.2">
      <c r="A121" s="4" t="s">
        <v>262</v>
      </c>
      <c r="C121" s="4" t="s">
        <v>263</v>
      </c>
    </row>
    <row r="122" spans="1:20" ht="15.75" customHeight="1" x14ac:dyDescent="0.2">
      <c r="A122" s="4" t="s">
        <v>136</v>
      </c>
      <c r="B122" s="10" t="s">
        <v>616</v>
      </c>
      <c r="C122" s="4" t="s">
        <v>137</v>
      </c>
      <c r="D122" s="6">
        <v>41796</v>
      </c>
      <c r="H122">
        <v>72.25</v>
      </c>
      <c r="I122">
        <v>499.25</v>
      </c>
      <c r="J122">
        <v>479.01</v>
      </c>
      <c r="L122">
        <v>59.67</v>
      </c>
      <c r="M122">
        <v>16.73</v>
      </c>
      <c r="N122">
        <v>5.3999999999999999E-2</v>
      </c>
      <c r="O122">
        <v>8.5500000000000007E-2</v>
      </c>
      <c r="S122" s="17" t="s">
        <v>740</v>
      </c>
    </row>
    <row r="123" spans="1:20" ht="15.75" customHeight="1" x14ac:dyDescent="0.2">
      <c r="A123" s="4" t="s">
        <v>138</v>
      </c>
      <c r="B123" s="10" t="s">
        <v>520</v>
      </c>
      <c r="C123" s="4" t="s">
        <v>139</v>
      </c>
      <c r="D123" s="6">
        <v>41796</v>
      </c>
      <c r="H123">
        <v>13.95</v>
      </c>
      <c r="I123">
        <v>366.45</v>
      </c>
      <c r="J123">
        <v>350.81</v>
      </c>
      <c r="L123">
        <v>38.049999999999997</v>
      </c>
      <c r="M123">
        <v>34.53</v>
      </c>
      <c r="N123">
        <v>0.26250000000000001</v>
      </c>
      <c r="O123">
        <v>1.7500000000000002E-2</v>
      </c>
      <c r="S123" s="17" t="s">
        <v>740</v>
      </c>
    </row>
    <row r="124" spans="1:20" ht="15.75" customHeight="1" x14ac:dyDescent="0.2">
      <c r="A124" s="4" t="s">
        <v>140</v>
      </c>
      <c r="B124" s="10" t="s">
        <v>617</v>
      </c>
      <c r="C124" s="4" t="s">
        <v>141</v>
      </c>
      <c r="D124" s="6">
        <v>41796</v>
      </c>
      <c r="F124" t="s">
        <v>526</v>
      </c>
      <c r="G124" t="s">
        <v>669</v>
      </c>
      <c r="H124">
        <v>0</v>
      </c>
      <c r="I124">
        <v>657.06</v>
      </c>
      <c r="J124">
        <v>653.23</v>
      </c>
      <c r="L124">
        <v>460.06</v>
      </c>
      <c r="M124">
        <v>460.06</v>
      </c>
      <c r="N124">
        <v>0.88500000000000001</v>
      </c>
      <c r="O124">
        <v>1.0999999999999999E-2</v>
      </c>
      <c r="S124" s="17" t="s">
        <v>740</v>
      </c>
    </row>
    <row r="125" spans="1:20" ht="15.75" customHeight="1" x14ac:dyDescent="0.2">
      <c r="A125" s="4" t="s">
        <v>142</v>
      </c>
      <c r="B125" s="10" t="s">
        <v>457</v>
      </c>
      <c r="C125" s="4" t="s">
        <v>143</v>
      </c>
      <c r="D125" s="6">
        <v>41796</v>
      </c>
      <c r="F125" t="s">
        <v>524</v>
      </c>
      <c r="G125" t="s">
        <v>525</v>
      </c>
      <c r="H125">
        <v>6.4</v>
      </c>
      <c r="I125">
        <v>607.05999999999995</v>
      </c>
      <c r="J125">
        <v>599.94000000000005</v>
      </c>
      <c r="L125">
        <v>291.51</v>
      </c>
      <c r="M125">
        <v>291.51</v>
      </c>
      <c r="N125">
        <v>0.73099999999999998</v>
      </c>
      <c r="O125">
        <v>4.1000000000000002E-2</v>
      </c>
      <c r="S125" s="17" t="s">
        <v>740</v>
      </c>
    </row>
    <row r="126" spans="1:20" ht="15.75" customHeight="1" x14ac:dyDescent="0.2">
      <c r="A126" s="4" t="s">
        <v>144</v>
      </c>
      <c r="B126" s="10" t="s">
        <v>612</v>
      </c>
      <c r="C126" s="4" t="s">
        <v>145</v>
      </c>
      <c r="D126" s="6">
        <v>41796</v>
      </c>
      <c r="F126" t="s">
        <v>524</v>
      </c>
      <c r="G126" t="s">
        <v>525</v>
      </c>
      <c r="H126">
        <v>192.6</v>
      </c>
      <c r="I126">
        <v>481.74</v>
      </c>
      <c r="J126">
        <v>476.45</v>
      </c>
      <c r="L126">
        <v>225.79</v>
      </c>
      <c r="M126">
        <v>221.79</v>
      </c>
      <c r="N126">
        <v>0.68500000000000005</v>
      </c>
      <c r="O126">
        <v>1.95E-2</v>
      </c>
      <c r="S126" s="17" t="s">
        <v>740</v>
      </c>
      <c r="T126" t="s">
        <v>671</v>
      </c>
    </row>
    <row r="127" spans="1:20" ht="15.75" customHeight="1" x14ac:dyDescent="0.2">
      <c r="A127" s="4" t="s">
        <v>184</v>
      </c>
      <c r="C127" s="4" t="s">
        <v>185</v>
      </c>
      <c r="S127" s="17" t="s">
        <v>740</v>
      </c>
    </row>
    <row r="128" spans="1:20" ht="15.75" customHeight="1" x14ac:dyDescent="0.2">
      <c r="A128" s="4" t="s">
        <v>146</v>
      </c>
      <c r="B128" s="10" t="s">
        <v>581</v>
      </c>
      <c r="C128" s="4" t="s">
        <v>147</v>
      </c>
      <c r="D128" s="6">
        <v>41796</v>
      </c>
      <c r="F128" t="s">
        <v>524</v>
      </c>
      <c r="G128" t="s">
        <v>525</v>
      </c>
      <c r="H128">
        <v>13.53</v>
      </c>
      <c r="I128">
        <v>353.55</v>
      </c>
      <c r="J128">
        <v>347.35</v>
      </c>
      <c r="L128">
        <v>121.41</v>
      </c>
      <c r="M128">
        <v>121.41</v>
      </c>
      <c r="N128">
        <v>0.54400000000000004</v>
      </c>
      <c r="O128">
        <v>3.2500000000000001E-2</v>
      </c>
      <c r="S128" s="17" t="s">
        <v>740</v>
      </c>
      <c r="T128" t="s">
        <v>671</v>
      </c>
    </row>
    <row r="129" spans="1:20" ht="15.75" customHeight="1" x14ac:dyDescent="0.2">
      <c r="A129" s="4" t="s">
        <v>148</v>
      </c>
      <c r="B129" s="10" t="s">
        <v>618</v>
      </c>
      <c r="C129" s="4" t="s">
        <v>149</v>
      </c>
      <c r="D129" s="6">
        <v>41795</v>
      </c>
      <c r="F129" t="s">
        <v>524</v>
      </c>
      <c r="G129" t="s">
        <v>525</v>
      </c>
      <c r="H129">
        <v>20.21</v>
      </c>
      <c r="I129">
        <v>211.7</v>
      </c>
      <c r="J129">
        <v>207.05</v>
      </c>
      <c r="L129">
        <v>148.74</v>
      </c>
      <c r="M129">
        <v>148.74</v>
      </c>
      <c r="N129">
        <v>0.38300000000000001</v>
      </c>
      <c r="O129">
        <v>7.4999999999999997E-3</v>
      </c>
      <c r="S129" s="17" t="s">
        <v>740</v>
      </c>
    </row>
    <row r="130" spans="1:20" ht="15.75" customHeight="1" x14ac:dyDescent="0.2">
      <c r="A130" s="4" t="s">
        <v>582</v>
      </c>
      <c r="B130" s="11" t="s">
        <v>628</v>
      </c>
      <c r="C130" s="4" t="s">
        <v>137</v>
      </c>
      <c r="D130" s="6">
        <v>41795</v>
      </c>
      <c r="F130" t="s">
        <v>526</v>
      </c>
      <c r="G130" t="s">
        <v>666</v>
      </c>
      <c r="H130">
        <v>80.02</v>
      </c>
      <c r="I130">
        <v>488.99</v>
      </c>
      <c r="J130">
        <v>480.95</v>
      </c>
      <c r="L130">
        <v>168.55</v>
      </c>
      <c r="M130">
        <v>168.55</v>
      </c>
      <c r="N130">
        <v>0.59150000000000003</v>
      </c>
      <c r="O130">
        <v>1.2500000000000001E-2</v>
      </c>
      <c r="S130" s="17" t="s">
        <v>740</v>
      </c>
    </row>
    <row r="131" spans="1:20" ht="15.75" customHeight="1" x14ac:dyDescent="0.2">
      <c r="A131" s="4" t="s">
        <v>186</v>
      </c>
      <c r="C131" s="4" t="s">
        <v>187</v>
      </c>
      <c r="S131" s="17" t="s">
        <v>740</v>
      </c>
    </row>
    <row r="132" spans="1:20" ht="15.75" customHeight="1" x14ac:dyDescent="0.2">
      <c r="A132" s="4" t="s">
        <v>150</v>
      </c>
      <c r="B132" s="10" t="s">
        <v>619</v>
      </c>
      <c r="C132" s="4" t="s">
        <v>151</v>
      </c>
      <c r="D132" s="6">
        <v>41796</v>
      </c>
      <c r="F132" t="s">
        <v>524</v>
      </c>
      <c r="G132" t="s">
        <v>525</v>
      </c>
      <c r="H132">
        <v>1.08</v>
      </c>
      <c r="I132">
        <v>373.54</v>
      </c>
      <c r="J132">
        <v>360.01</v>
      </c>
      <c r="L132">
        <v>75.290000000000006</v>
      </c>
      <c r="M132">
        <v>73.849999999999994</v>
      </c>
      <c r="N132">
        <v>0.3085</v>
      </c>
      <c r="O132">
        <v>2.6499999999999999E-2</v>
      </c>
      <c r="S132" s="17" t="s">
        <v>740</v>
      </c>
    </row>
    <row r="133" spans="1:20" ht="15.75" customHeight="1" x14ac:dyDescent="0.2">
      <c r="A133" s="4" t="s">
        <v>152</v>
      </c>
      <c r="B133" s="10" t="s">
        <v>620</v>
      </c>
      <c r="C133" s="4" t="s">
        <v>153</v>
      </c>
      <c r="D133" s="6">
        <v>41796</v>
      </c>
      <c r="F133" t="s">
        <v>524</v>
      </c>
      <c r="G133" t="s">
        <v>525</v>
      </c>
      <c r="H133">
        <v>45.81</v>
      </c>
      <c r="I133">
        <v>80.989999999999995</v>
      </c>
      <c r="J133">
        <v>71.540000000000006</v>
      </c>
      <c r="L133">
        <v>8.31</v>
      </c>
      <c r="M133">
        <v>7.88</v>
      </c>
      <c r="N133">
        <v>6.8000000000000005E-2</v>
      </c>
      <c r="O133">
        <v>5.4999999999999997E-3</v>
      </c>
      <c r="S133" s="17" t="s">
        <v>740</v>
      </c>
      <c r="T133" t="s">
        <v>671</v>
      </c>
    </row>
    <row r="134" spans="1:20" ht="15.75" customHeight="1" x14ac:dyDescent="0.2">
      <c r="A134" s="4" t="s">
        <v>154</v>
      </c>
      <c r="B134" s="10" t="s">
        <v>265</v>
      </c>
      <c r="C134" s="4" t="s">
        <v>155</v>
      </c>
      <c r="D134" s="6">
        <v>41795</v>
      </c>
      <c r="F134" t="s">
        <v>524</v>
      </c>
      <c r="G134" t="s">
        <v>525</v>
      </c>
      <c r="H134">
        <v>0</v>
      </c>
      <c r="I134">
        <v>395.56</v>
      </c>
      <c r="J134">
        <v>388.6</v>
      </c>
      <c r="L134">
        <v>235.22</v>
      </c>
      <c r="M134">
        <v>235.22</v>
      </c>
      <c r="N134">
        <v>0.46800000000000003</v>
      </c>
      <c r="O134">
        <v>1.2500000000000001E-2</v>
      </c>
      <c r="S134" s="17" t="s">
        <v>740</v>
      </c>
    </row>
    <row r="135" spans="1:20" ht="15.75" customHeight="1" x14ac:dyDescent="0.2">
      <c r="A135" s="4" t="s">
        <v>580</v>
      </c>
      <c r="B135" s="11" t="s">
        <v>620</v>
      </c>
      <c r="C135" s="4" t="s">
        <v>137</v>
      </c>
      <c r="D135" s="6">
        <v>41795</v>
      </c>
      <c r="F135" t="s">
        <v>524</v>
      </c>
      <c r="G135" t="s">
        <v>525</v>
      </c>
      <c r="H135">
        <v>0</v>
      </c>
      <c r="I135">
        <v>577.87</v>
      </c>
      <c r="J135">
        <v>571.04</v>
      </c>
      <c r="L135">
        <v>293.64</v>
      </c>
      <c r="M135">
        <v>293.64</v>
      </c>
      <c r="N135">
        <v>0.623</v>
      </c>
      <c r="O135">
        <v>1.4500000000000001E-2</v>
      </c>
      <c r="S135" s="17" t="s">
        <v>740</v>
      </c>
    </row>
    <row r="136" spans="1:20" ht="15.75" customHeight="1" x14ac:dyDescent="0.2">
      <c r="A136" s="4" t="s">
        <v>156</v>
      </c>
      <c r="B136" s="10" t="s">
        <v>621</v>
      </c>
      <c r="C136" s="4" t="s">
        <v>157</v>
      </c>
      <c r="D136" s="6">
        <v>41796</v>
      </c>
      <c r="F136" t="s">
        <v>524</v>
      </c>
      <c r="G136" t="s">
        <v>525</v>
      </c>
      <c r="H136">
        <v>49.79</v>
      </c>
      <c r="I136">
        <v>364.07</v>
      </c>
      <c r="J136">
        <v>346.33</v>
      </c>
      <c r="L136">
        <v>94</v>
      </c>
      <c r="M136">
        <v>89.95</v>
      </c>
      <c r="N136">
        <v>0.27500000000000002</v>
      </c>
      <c r="O136">
        <v>3.4500000000000003E-2</v>
      </c>
      <c r="S136" s="17" t="s">
        <v>740</v>
      </c>
    </row>
    <row r="137" spans="1:20" ht="15.75" customHeight="1" x14ac:dyDescent="0.2">
      <c r="A137" s="4" t="s">
        <v>188</v>
      </c>
      <c r="C137" s="4" t="s">
        <v>189</v>
      </c>
      <c r="S137" s="17" t="s">
        <v>740</v>
      </c>
    </row>
    <row r="138" spans="1:20" ht="15.75" customHeight="1" x14ac:dyDescent="0.2">
      <c r="A138" s="4" t="s">
        <v>190</v>
      </c>
      <c r="C138" s="4" t="s">
        <v>191</v>
      </c>
      <c r="S138" s="17" t="s">
        <v>740</v>
      </c>
    </row>
    <row r="139" spans="1:20" ht="15.75" customHeight="1" x14ac:dyDescent="0.2">
      <c r="A139" s="4" t="s">
        <v>158</v>
      </c>
      <c r="B139" s="10" t="s">
        <v>619</v>
      </c>
      <c r="C139" s="4" t="s">
        <v>159</v>
      </c>
      <c r="D139" s="6">
        <v>41795</v>
      </c>
      <c r="F139" t="s">
        <v>526</v>
      </c>
      <c r="G139" t="s">
        <v>532</v>
      </c>
      <c r="H139">
        <v>136.88</v>
      </c>
      <c r="I139">
        <v>469.39</v>
      </c>
      <c r="J139">
        <v>459.05</v>
      </c>
      <c r="L139">
        <v>129.79</v>
      </c>
      <c r="M139">
        <v>129.79</v>
      </c>
      <c r="N139">
        <v>0.439</v>
      </c>
      <c r="O139">
        <v>8.5000000000000006E-3</v>
      </c>
      <c r="S139" s="17" t="s">
        <v>740</v>
      </c>
    </row>
    <row r="140" spans="1:20" ht="15.75" customHeight="1" x14ac:dyDescent="0.2">
      <c r="A140" s="4" t="s">
        <v>570</v>
      </c>
      <c r="B140" s="11" t="s">
        <v>586</v>
      </c>
      <c r="C140" s="4" t="s">
        <v>137</v>
      </c>
      <c r="D140" s="6">
        <v>41795</v>
      </c>
      <c r="F140" t="s">
        <v>524</v>
      </c>
      <c r="G140" t="s">
        <v>525</v>
      </c>
      <c r="H140">
        <v>0</v>
      </c>
      <c r="I140">
        <v>438.04</v>
      </c>
      <c r="J140">
        <v>432.45</v>
      </c>
      <c r="L140">
        <v>276.26</v>
      </c>
      <c r="M140">
        <v>276.26</v>
      </c>
      <c r="N140">
        <v>0.67400000000000004</v>
      </c>
      <c r="O140">
        <v>1.8499999999999999E-2</v>
      </c>
      <c r="S140" s="17" t="s">
        <v>740</v>
      </c>
    </row>
    <row r="141" spans="1:20" ht="15.75" customHeight="1" x14ac:dyDescent="0.2">
      <c r="A141" s="4" t="s">
        <v>160</v>
      </c>
      <c r="B141" s="10" t="s">
        <v>201</v>
      </c>
      <c r="C141" s="4" t="s">
        <v>161</v>
      </c>
      <c r="D141" s="6">
        <v>41796</v>
      </c>
      <c r="F141" t="s">
        <v>524</v>
      </c>
      <c r="G141" t="s">
        <v>525</v>
      </c>
      <c r="H141">
        <v>0</v>
      </c>
      <c r="I141">
        <v>490.09</v>
      </c>
      <c r="J141">
        <v>486.16</v>
      </c>
      <c r="L141">
        <v>368.58</v>
      </c>
      <c r="M141">
        <v>368.58</v>
      </c>
      <c r="N141">
        <v>0.78249999999999997</v>
      </c>
      <c r="O141">
        <v>1.0999999999999999E-2</v>
      </c>
      <c r="S141" s="17" t="s">
        <v>740</v>
      </c>
    </row>
    <row r="142" spans="1:20" ht="15.75" customHeight="1" x14ac:dyDescent="0.2">
      <c r="A142" s="4" t="s">
        <v>162</v>
      </c>
      <c r="B142" s="10" t="s">
        <v>622</v>
      </c>
      <c r="C142" s="4" t="s">
        <v>163</v>
      </c>
      <c r="D142" s="6">
        <v>41795</v>
      </c>
      <c r="F142" t="s">
        <v>524</v>
      </c>
      <c r="G142" t="s">
        <v>525</v>
      </c>
      <c r="H142">
        <v>1.99</v>
      </c>
      <c r="I142">
        <v>634.69000000000005</v>
      </c>
      <c r="J142">
        <v>631.21</v>
      </c>
      <c r="L142">
        <v>468.96</v>
      </c>
      <c r="M142">
        <v>468.96</v>
      </c>
      <c r="N142">
        <v>0.89</v>
      </c>
      <c r="O142">
        <v>1.4E-2</v>
      </c>
      <c r="S142" s="17" t="s">
        <v>740</v>
      </c>
    </row>
    <row r="143" spans="1:20" ht="15.75" customHeight="1" x14ac:dyDescent="0.2">
      <c r="A143" s="4" t="s">
        <v>578</v>
      </c>
      <c r="B143" s="11" t="s">
        <v>629</v>
      </c>
      <c r="C143" s="4" t="s">
        <v>137</v>
      </c>
      <c r="D143" s="6">
        <v>41795</v>
      </c>
      <c r="F143" t="s">
        <v>524</v>
      </c>
      <c r="G143" t="s">
        <v>525</v>
      </c>
      <c r="H143">
        <v>0</v>
      </c>
      <c r="I143">
        <v>470.78</v>
      </c>
      <c r="J143">
        <v>465.97</v>
      </c>
      <c r="L143">
        <v>328.42</v>
      </c>
      <c r="M143">
        <v>328.42</v>
      </c>
      <c r="N143">
        <v>0.77700000000000002</v>
      </c>
      <c r="O143">
        <v>7.4999999999999997E-3</v>
      </c>
      <c r="S143" s="17" t="s">
        <v>740</v>
      </c>
    </row>
    <row r="144" spans="1:20" ht="15.75" customHeight="1" x14ac:dyDescent="0.2">
      <c r="A144" s="4" t="s">
        <v>164</v>
      </c>
      <c r="B144" s="10" t="s">
        <v>623</v>
      </c>
      <c r="C144" s="4" t="s">
        <v>165</v>
      </c>
      <c r="D144" s="6">
        <v>41795</v>
      </c>
      <c r="F144" t="s">
        <v>524</v>
      </c>
      <c r="G144" t="s">
        <v>525</v>
      </c>
      <c r="H144">
        <v>1.36</v>
      </c>
      <c r="I144">
        <v>614.15</v>
      </c>
      <c r="J144">
        <v>606.49</v>
      </c>
      <c r="L144">
        <v>350.56</v>
      </c>
      <c r="M144">
        <v>350.56</v>
      </c>
      <c r="N144">
        <v>0.55300000000000005</v>
      </c>
      <c r="O144">
        <v>2.1000000000000001E-2</v>
      </c>
      <c r="S144" s="17" t="s">
        <v>740</v>
      </c>
    </row>
    <row r="145" spans="1:20" ht="15.75" customHeight="1" x14ac:dyDescent="0.2">
      <c r="A145" s="4" t="s">
        <v>574</v>
      </c>
      <c r="B145" s="11" t="s">
        <v>531</v>
      </c>
      <c r="C145" s="4" t="s">
        <v>137</v>
      </c>
      <c r="D145" s="6">
        <v>41795</v>
      </c>
      <c r="F145" t="s">
        <v>526</v>
      </c>
      <c r="G145" t="s">
        <v>667</v>
      </c>
      <c r="H145">
        <v>1.1399999999999999</v>
      </c>
      <c r="I145">
        <v>339.96</v>
      </c>
      <c r="J145">
        <v>329.91</v>
      </c>
      <c r="L145">
        <v>81.5</v>
      </c>
      <c r="M145">
        <v>81.27</v>
      </c>
      <c r="N145">
        <v>0.308</v>
      </c>
      <c r="O145">
        <v>7.0000000000000001E-3</v>
      </c>
      <c r="S145" s="17" t="s">
        <v>740</v>
      </c>
    </row>
    <row r="146" spans="1:20" ht="15.75" customHeight="1" x14ac:dyDescent="0.2">
      <c r="A146" s="4" t="s">
        <v>166</v>
      </c>
      <c r="B146" s="10" t="s">
        <v>624</v>
      </c>
      <c r="C146" s="4" t="s">
        <v>167</v>
      </c>
      <c r="D146" s="6">
        <v>41795</v>
      </c>
      <c r="F146" t="s">
        <v>524</v>
      </c>
      <c r="G146" t="s">
        <v>525</v>
      </c>
      <c r="H146">
        <v>97.86</v>
      </c>
      <c r="I146">
        <v>389.17</v>
      </c>
      <c r="J146">
        <v>382.09</v>
      </c>
      <c r="L146">
        <v>199.36</v>
      </c>
      <c r="M146">
        <v>119.02</v>
      </c>
      <c r="N146">
        <v>0.30499999999999999</v>
      </c>
      <c r="O146">
        <v>1.15E-2</v>
      </c>
      <c r="S146" s="17" t="s">
        <v>740</v>
      </c>
    </row>
    <row r="147" spans="1:20" ht="15.75" customHeight="1" x14ac:dyDescent="0.2">
      <c r="A147" s="4" t="s">
        <v>573</v>
      </c>
      <c r="B147" s="11" t="s">
        <v>201</v>
      </c>
      <c r="C147" s="4" t="s">
        <v>137</v>
      </c>
      <c r="D147" s="6">
        <v>41795</v>
      </c>
      <c r="F147" t="s">
        <v>524</v>
      </c>
      <c r="G147" t="s">
        <v>525</v>
      </c>
      <c r="H147">
        <v>13.87</v>
      </c>
      <c r="I147">
        <v>783.97</v>
      </c>
      <c r="J147">
        <v>772.11</v>
      </c>
      <c r="L147">
        <v>258.45</v>
      </c>
      <c r="M147">
        <v>257.19</v>
      </c>
      <c r="N147">
        <v>0.67449999999999999</v>
      </c>
      <c r="O147">
        <v>2.1499999999999998E-2</v>
      </c>
      <c r="S147" s="17" t="s">
        <v>740</v>
      </c>
    </row>
    <row r="148" spans="1:20" ht="15.75" customHeight="1" x14ac:dyDescent="0.2">
      <c r="A148" s="4" t="s">
        <v>192</v>
      </c>
      <c r="C148" s="4" t="s">
        <v>193</v>
      </c>
      <c r="S148" s="17" t="s">
        <v>740</v>
      </c>
    </row>
    <row r="149" spans="1:20" ht="15.75" customHeight="1" x14ac:dyDescent="0.2">
      <c r="A149" s="4" t="s">
        <v>168</v>
      </c>
      <c r="B149" s="10" t="s">
        <v>531</v>
      </c>
      <c r="C149" s="4" t="s">
        <v>169</v>
      </c>
      <c r="D149" s="6">
        <v>41796</v>
      </c>
      <c r="F149" t="s">
        <v>524</v>
      </c>
      <c r="G149" t="s">
        <v>525</v>
      </c>
      <c r="H149">
        <v>6.28</v>
      </c>
      <c r="I149">
        <v>382.94</v>
      </c>
      <c r="J149">
        <v>373.73</v>
      </c>
      <c r="L149">
        <v>132.04</v>
      </c>
      <c r="M149">
        <v>132.04</v>
      </c>
      <c r="N149">
        <v>0.34</v>
      </c>
      <c r="O149">
        <v>5.1999999999999998E-2</v>
      </c>
      <c r="S149" s="17" t="s">
        <v>740</v>
      </c>
      <c r="T149" t="s">
        <v>670</v>
      </c>
    </row>
    <row r="150" spans="1:20" ht="15.75" customHeight="1" x14ac:dyDescent="0.2">
      <c r="A150" s="4" t="s">
        <v>170</v>
      </c>
      <c r="B150" s="10" t="s">
        <v>625</v>
      </c>
      <c r="C150" s="4" t="s">
        <v>171</v>
      </c>
      <c r="D150" s="6">
        <v>41796</v>
      </c>
      <c r="F150" t="s">
        <v>524</v>
      </c>
      <c r="G150" t="s">
        <v>525</v>
      </c>
      <c r="H150">
        <v>39.67</v>
      </c>
      <c r="I150">
        <v>456.62</v>
      </c>
      <c r="J150">
        <v>445.52</v>
      </c>
      <c r="L150">
        <v>108.14</v>
      </c>
      <c r="M150">
        <v>103.77</v>
      </c>
      <c r="N150">
        <v>0.35649999999999998</v>
      </c>
      <c r="O150">
        <v>4.2000000000000003E-2</v>
      </c>
      <c r="S150" s="17" t="s">
        <v>740</v>
      </c>
    </row>
    <row r="151" spans="1:20" ht="15.75" customHeight="1" x14ac:dyDescent="0.2">
      <c r="A151" s="4" t="s">
        <v>172</v>
      </c>
      <c r="B151" s="10" t="s">
        <v>626</v>
      </c>
      <c r="C151" s="4" t="s">
        <v>173</v>
      </c>
      <c r="D151" s="6">
        <v>41796</v>
      </c>
      <c r="F151" t="s">
        <v>524</v>
      </c>
      <c r="G151" t="s">
        <v>525</v>
      </c>
      <c r="H151">
        <v>57.98</v>
      </c>
      <c r="I151">
        <v>688.44</v>
      </c>
      <c r="J151">
        <v>671.8</v>
      </c>
      <c r="L151">
        <v>125.44</v>
      </c>
      <c r="M151">
        <v>125.44</v>
      </c>
      <c r="N151">
        <v>0.49299999999999999</v>
      </c>
      <c r="O151">
        <v>0.17349999999999999</v>
      </c>
      <c r="S151" s="17" t="s">
        <v>740</v>
      </c>
      <c r="T151" t="s">
        <v>671</v>
      </c>
    </row>
    <row r="152" spans="1:20" ht="15.75" customHeight="1" x14ac:dyDescent="0.2">
      <c r="A152" s="4" t="s">
        <v>174</v>
      </c>
      <c r="B152" s="10" t="s">
        <v>627</v>
      </c>
      <c r="C152" s="4" t="s">
        <v>175</v>
      </c>
      <c r="D152" s="6">
        <v>41795</v>
      </c>
      <c r="F152" t="s">
        <v>526</v>
      </c>
      <c r="G152" t="s">
        <v>664</v>
      </c>
      <c r="H152">
        <v>1.57</v>
      </c>
      <c r="I152">
        <v>353.39</v>
      </c>
      <c r="J152">
        <v>347.28</v>
      </c>
      <c r="L152">
        <v>218.34</v>
      </c>
      <c r="M152">
        <v>218.34</v>
      </c>
      <c r="N152">
        <v>0.55200000000000005</v>
      </c>
      <c r="O152">
        <v>1.15E-2</v>
      </c>
      <c r="S152" s="17" t="s">
        <v>740</v>
      </c>
    </row>
    <row r="153" spans="1:20" ht="15.75" customHeight="1" x14ac:dyDescent="0.2">
      <c r="A153" s="4" t="s">
        <v>576</v>
      </c>
      <c r="B153" s="11" t="s">
        <v>608</v>
      </c>
      <c r="C153" s="4" t="s">
        <v>137</v>
      </c>
      <c r="D153" s="6">
        <v>41795</v>
      </c>
      <c r="F153" t="s">
        <v>526</v>
      </c>
      <c r="G153" t="s">
        <v>665</v>
      </c>
      <c r="H153">
        <v>5.52</v>
      </c>
      <c r="I153">
        <v>934.73</v>
      </c>
      <c r="J153">
        <v>927.66</v>
      </c>
      <c r="L153">
        <v>557.22</v>
      </c>
      <c r="M153">
        <v>556.58000000000004</v>
      </c>
      <c r="N153" s="12"/>
      <c r="O153" s="12"/>
      <c r="P153" s="12"/>
      <c r="S153" s="17" t="s">
        <v>739</v>
      </c>
    </row>
    <row r="154" spans="1:20" ht="15.75" customHeight="1" x14ac:dyDescent="0.2">
      <c r="A154" s="4" t="s">
        <v>176</v>
      </c>
      <c r="B154" s="10" t="s">
        <v>589</v>
      </c>
      <c r="C154" s="4" t="s">
        <v>177</v>
      </c>
      <c r="D154" s="6">
        <v>41796</v>
      </c>
      <c r="F154" t="s">
        <v>524</v>
      </c>
      <c r="G154" t="s">
        <v>525</v>
      </c>
      <c r="H154">
        <v>49.84</v>
      </c>
      <c r="I154">
        <v>332.67</v>
      </c>
      <c r="J154">
        <v>319.49</v>
      </c>
      <c r="L154">
        <v>100.77</v>
      </c>
      <c r="M154">
        <v>98.28</v>
      </c>
      <c r="N154">
        <v>0.28399999999999997</v>
      </c>
      <c r="O154">
        <v>1.0999999999999999E-2</v>
      </c>
    </row>
    <row r="155" spans="1:20" ht="15.75" customHeight="1" x14ac:dyDescent="0.2">
      <c r="A155" s="4" t="s">
        <v>178</v>
      </c>
      <c r="B155" s="10" t="s">
        <v>622</v>
      </c>
      <c r="C155" s="4" t="s">
        <v>179</v>
      </c>
      <c r="D155" s="6">
        <v>41795</v>
      </c>
      <c r="F155" t="s">
        <v>526</v>
      </c>
      <c r="G155" t="s">
        <v>663</v>
      </c>
      <c r="H155">
        <v>249.69</v>
      </c>
      <c r="I155">
        <v>742.27</v>
      </c>
      <c r="J155">
        <v>734.47</v>
      </c>
      <c r="L155">
        <v>323.52</v>
      </c>
      <c r="M155">
        <v>323.52</v>
      </c>
      <c r="N155">
        <v>0.69799999999999995</v>
      </c>
      <c r="O155">
        <v>2.2499999999999999E-2</v>
      </c>
    </row>
    <row r="156" spans="1:20" ht="15.75" customHeight="1" x14ac:dyDescent="0.2">
      <c r="A156" s="4" t="s">
        <v>572</v>
      </c>
      <c r="B156" s="11" t="s">
        <v>575</v>
      </c>
      <c r="C156" s="4" t="s">
        <v>137</v>
      </c>
      <c r="D156" s="6">
        <v>41795</v>
      </c>
      <c r="F156" t="s">
        <v>526</v>
      </c>
      <c r="G156" t="s">
        <v>668</v>
      </c>
      <c r="H156">
        <v>0</v>
      </c>
      <c r="I156">
        <v>518.46</v>
      </c>
      <c r="J156">
        <v>511.49</v>
      </c>
      <c r="L156">
        <v>367.17</v>
      </c>
      <c r="M156">
        <v>367.17</v>
      </c>
      <c r="N156">
        <v>0.68100000000000005</v>
      </c>
      <c r="O156">
        <v>2.1499999999999998E-2</v>
      </c>
    </row>
    <row r="157" spans="1:20" ht="15.75" customHeight="1" x14ac:dyDescent="0.2">
      <c r="A157" s="4" t="s">
        <v>194</v>
      </c>
      <c r="C157" s="4" t="s">
        <v>195</v>
      </c>
    </row>
    <row r="158" spans="1:20" ht="15.75" customHeight="1" x14ac:dyDescent="0.2">
      <c r="A158" s="4" t="s">
        <v>196</v>
      </c>
      <c r="C158" s="4" t="s">
        <v>197</v>
      </c>
    </row>
    <row r="159" spans="1:20" ht="15.75" customHeight="1" x14ac:dyDescent="0.2">
      <c r="A159" s="4" t="s">
        <v>180</v>
      </c>
      <c r="B159" s="10" t="s">
        <v>73</v>
      </c>
      <c r="C159" s="4" t="s">
        <v>181</v>
      </c>
      <c r="D159" s="6">
        <v>41796</v>
      </c>
      <c r="F159" t="s">
        <v>526</v>
      </c>
      <c r="G159" t="s">
        <v>688</v>
      </c>
      <c r="H159">
        <v>68.16</v>
      </c>
      <c r="I159">
        <v>520.62</v>
      </c>
      <c r="J159">
        <v>511.22</v>
      </c>
      <c r="L159">
        <v>237.11</v>
      </c>
      <c r="M159">
        <v>236.13</v>
      </c>
      <c r="N159">
        <v>0.33</v>
      </c>
      <c r="O159">
        <v>4.2500000000000003E-2</v>
      </c>
      <c r="T159" t="s">
        <v>671</v>
      </c>
    </row>
    <row r="160" spans="1:20" ht="15.75" customHeight="1" x14ac:dyDescent="0.2">
      <c r="A160" s="4" t="s">
        <v>182</v>
      </c>
      <c r="B160" s="10" t="s">
        <v>617</v>
      </c>
      <c r="C160" s="4" t="s">
        <v>183</v>
      </c>
      <c r="D160" s="6">
        <v>41796</v>
      </c>
      <c r="F160" t="s">
        <v>524</v>
      </c>
      <c r="G160" t="s">
        <v>525</v>
      </c>
      <c r="H160">
        <v>8.18</v>
      </c>
      <c r="I160">
        <v>327.5</v>
      </c>
      <c r="J160">
        <v>320.68</v>
      </c>
      <c r="L160">
        <v>201.47</v>
      </c>
      <c r="M160">
        <v>201.47</v>
      </c>
      <c r="N160">
        <v>0.50849999999999995</v>
      </c>
      <c r="O160">
        <v>1.2500000000000001E-2</v>
      </c>
    </row>
    <row r="161" spans="1:20" ht="15.75" customHeight="1" x14ac:dyDescent="0.2">
      <c r="A161" s="4" t="s">
        <v>198</v>
      </c>
      <c r="C161" s="4" t="s">
        <v>199</v>
      </c>
    </row>
    <row r="162" spans="1:20" ht="15.75" customHeight="1" x14ac:dyDescent="0.2">
      <c r="A162" s="4" t="s">
        <v>328</v>
      </c>
      <c r="B162" s="10" t="s">
        <v>637</v>
      </c>
      <c r="C162" s="4" t="s">
        <v>329</v>
      </c>
      <c r="D162" s="6">
        <v>41806</v>
      </c>
      <c r="H162">
        <v>31.02</v>
      </c>
      <c r="I162">
        <v>317.42</v>
      </c>
      <c r="J162">
        <v>309.31</v>
      </c>
      <c r="S162" s="17" t="s">
        <v>740</v>
      </c>
    </row>
    <row r="163" spans="1:20" ht="15.75" customHeight="1" x14ac:dyDescent="0.2">
      <c r="A163" s="4" t="s">
        <v>330</v>
      </c>
      <c r="B163" s="10" t="s">
        <v>636</v>
      </c>
      <c r="C163" s="4" t="s">
        <v>331</v>
      </c>
      <c r="D163" s="6">
        <v>41806</v>
      </c>
      <c r="H163">
        <v>24.59</v>
      </c>
      <c r="I163">
        <v>219.45</v>
      </c>
      <c r="J163">
        <v>211.14</v>
      </c>
      <c r="S163" s="17" t="s">
        <v>740</v>
      </c>
    </row>
    <row r="164" spans="1:20" ht="15.75" customHeight="1" x14ac:dyDescent="0.2">
      <c r="A164" s="4" t="s">
        <v>332</v>
      </c>
      <c r="B164" s="10" t="s">
        <v>638</v>
      </c>
      <c r="C164" s="4" t="s">
        <v>333</v>
      </c>
      <c r="D164" s="6">
        <v>41806</v>
      </c>
      <c r="F164" s="10" t="s">
        <v>524</v>
      </c>
      <c r="G164" s="10" t="s">
        <v>525</v>
      </c>
      <c r="H164">
        <v>86.88</v>
      </c>
      <c r="I164">
        <v>201.12</v>
      </c>
      <c r="J164">
        <v>185.25</v>
      </c>
      <c r="S164" s="17" t="s">
        <v>740</v>
      </c>
      <c r="T164" s="10" t="s">
        <v>671</v>
      </c>
    </row>
    <row r="165" spans="1:20" ht="15.75" customHeight="1" x14ac:dyDescent="0.2">
      <c r="A165" s="4" t="s">
        <v>334</v>
      </c>
      <c r="B165" s="10" t="s">
        <v>612</v>
      </c>
      <c r="C165" s="4" t="s">
        <v>335</v>
      </c>
      <c r="D165" s="6">
        <v>41806</v>
      </c>
      <c r="F165" s="10" t="s">
        <v>524</v>
      </c>
      <c r="G165" s="10" t="s">
        <v>525</v>
      </c>
      <c r="H165">
        <v>0</v>
      </c>
      <c r="I165">
        <v>94.75</v>
      </c>
      <c r="J165">
        <v>90.11</v>
      </c>
      <c r="S165" s="17" t="s">
        <v>740</v>
      </c>
    </row>
    <row r="166" spans="1:20" ht="15.75" customHeight="1" x14ac:dyDescent="0.2">
      <c r="A166" s="4" t="s">
        <v>336</v>
      </c>
      <c r="B166" s="10" t="s">
        <v>522</v>
      </c>
      <c r="C166" s="4" t="s">
        <v>337</v>
      </c>
      <c r="D166" s="6">
        <v>41806</v>
      </c>
      <c r="F166" s="10" t="s">
        <v>526</v>
      </c>
      <c r="G166" s="10" t="s">
        <v>722</v>
      </c>
      <c r="H166">
        <v>66.16</v>
      </c>
      <c r="I166">
        <v>414.54</v>
      </c>
      <c r="J166">
        <v>406.82</v>
      </c>
      <c r="L166">
        <v>284.8</v>
      </c>
      <c r="M166">
        <v>284.8</v>
      </c>
      <c r="N166">
        <v>0.58850000000000002</v>
      </c>
      <c r="O166">
        <v>6.3E-2</v>
      </c>
      <c r="P166" s="6">
        <v>41806</v>
      </c>
      <c r="Q166" s="6">
        <v>41809</v>
      </c>
      <c r="R166" s="16">
        <v>2</v>
      </c>
      <c r="S166" s="17" t="s">
        <v>740</v>
      </c>
    </row>
    <row r="167" spans="1:20" ht="15.75" customHeight="1" x14ac:dyDescent="0.2">
      <c r="A167" s="4" t="s">
        <v>376</v>
      </c>
      <c r="C167" s="4" t="s">
        <v>377</v>
      </c>
      <c r="S167" s="17" t="s">
        <v>740</v>
      </c>
    </row>
    <row r="168" spans="1:20" ht="15.75" customHeight="1" x14ac:dyDescent="0.2">
      <c r="A168" s="4" t="s">
        <v>338</v>
      </c>
      <c r="B168" s="10" t="s">
        <v>626</v>
      </c>
      <c r="C168" s="4" t="s">
        <v>339</v>
      </c>
      <c r="D168" s="6">
        <v>41806</v>
      </c>
      <c r="F168" s="10" t="s">
        <v>524</v>
      </c>
      <c r="G168" s="10" t="s">
        <v>525</v>
      </c>
      <c r="H168">
        <v>3.83</v>
      </c>
      <c r="I168">
        <v>241.68</v>
      </c>
      <c r="J168">
        <v>235.33</v>
      </c>
      <c r="S168" s="17" t="s">
        <v>740</v>
      </c>
      <c r="T168" s="10" t="s">
        <v>671</v>
      </c>
    </row>
    <row r="169" spans="1:20" ht="15.75" customHeight="1" x14ac:dyDescent="0.2">
      <c r="A169" s="4" t="s">
        <v>340</v>
      </c>
      <c r="B169" s="10" t="s">
        <v>607</v>
      </c>
      <c r="C169" s="4" t="s">
        <v>341</v>
      </c>
      <c r="D169" s="6">
        <v>41806</v>
      </c>
      <c r="F169" s="10" t="s">
        <v>526</v>
      </c>
      <c r="G169" s="10" t="s">
        <v>717</v>
      </c>
      <c r="H169">
        <v>21.89</v>
      </c>
      <c r="I169">
        <v>245.58</v>
      </c>
      <c r="J169">
        <v>240.02</v>
      </c>
      <c r="L169">
        <v>183.43</v>
      </c>
      <c r="M169">
        <v>183.43</v>
      </c>
      <c r="N169">
        <v>0.38400000000000001</v>
      </c>
      <c r="O169">
        <v>1.4E-2</v>
      </c>
      <c r="P169" s="6">
        <v>41806</v>
      </c>
      <c r="Q169" s="6">
        <v>41809</v>
      </c>
      <c r="R169" s="16">
        <v>2</v>
      </c>
      <c r="S169" s="17" t="s">
        <v>740</v>
      </c>
    </row>
    <row r="170" spans="1:20" ht="15.75" customHeight="1" x14ac:dyDescent="0.2">
      <c r="A170" s="4" t="s">
        <v>582</v>
      </c>
      <c r="B170" s="11" t="s">
        <v>624</v>
      </c>
      <c r="C170" s="4" t="s">
        <v>329</v>
      </c>
      <c r="D170" s="6">
        <v>41803</v>
      </c>
      <c r="F170" t="s">
        <v>526</v>
      </c>
      <c r="G170" t="s">
        <v>713</v>
      </c>
      <c r="H170">
        <v>105.62</v>
      </c>
      <c r="I170">
        <v>403.21</v>
      </c>
      <c r="J170">
        <v>410.03</v>
      </c>
      <c r="L170">
        <v>254.76</v>
      </c>
      <c r="M170">
        <v>254.76</v>
      </c>
      <c r="N170">
        <v>0.74099999999999999</v>
      </c>
      <c r="O170">
        <v>1.6E-2</v>
      </c>
      <c r="P170" s="6">
        <v>41806</v>
      </c>
      <c r="Q170" s="6">
        <v>41809</v>
      </c>
      <c r="R170" s="16">
        <v>2</v>
      </c>
      <c r="S170" s="17" t="s">
        <v>740</v>
      </c>
    </row>
    <row r="171" spans="1:20" ht="15.75" customHeight="1" x14ac:dyDescent="0.2">
      <c r="A171" s="4" t="s">
        <v>378</v>
      </c>
      <c r="C171" s="4" t="s">
        <v>379</v>
      </c>
      <c r="S171" s="17" t="s">
        <v>740</v>
      </c>
    </row>
    <row r="172" spans="1:20" ht="15.75" customHeight="1" x14ac:dyDescent="0.2">
      <c r="A172" s="4" t="s">
        <v>342</v>
      </c>
      <c r="B172" s="10" t="s">
        <v>639</v>
      </c>
      <c r="C172" s="4" t="s">
        <v>343</v>
      </c>
      <c r="D172" s="6">
        <v>41806</v>
      </c>
      <c r="F172" s="10" t="s">
        <v>524</v>
      </c>
      <c r="G172" s="10" t="s">
        <v>525</v>
      </c>
      <c r="H172">
        <v>38.21</v>
      </c>
      <c r="I172">
        <v>485.4</v>
      </c>
      <c r="J172">
        <v>477.81</v>
      </c>
      <c r="S172" s="17" t="s">
        <v>740</v>
      </c>
    </row>
    <row r="173" spans="1:20" ht="15.75" customHeight="1" x14ac:dyDescent="0.2">
      <c r="A173" s="4" t="s">
        <v>344</v>
      </c>
      <c r="B173" s="10" t="s">
        <v>9</v>
      </c>
      <c r="C173" s="4" t="s">
        <v>345</v>
      </c>
      <c r="D173" s="6">
        <v>41806</v>
      </c>
      <c r="F173" s="10" t="s">
        <v>524</v>
      </c>
      <c r="G173" s="10" t="s">
        <v>525</v>
      </c>
      <c r="H173">
        <v>21.54</v>
      </c>
      <c r="I173">
        <v>150.57</v>
      </c>
      <c r="J173">
        <v>142.38</v>
      </c>
      <c r="S173" s="17" t="s">
        <v>740</v>
      </c>
      <c r="T173" s="10" t="s">
        <v>716</v>
      </c>
    </row>
    <row r="174" spans="1:20" ht="15.75" customHeight="1" x14ac:dyDescent="0.2">
      <c r="A174" s="4" t="s">
        <v>346</v>
      </c>
      <c r="B174" s="10" t="s">
        <v>602</v>
      </c>
      <c r="C174" s="4" t="s">
        <v>347</v>
      </c>
      <c r="D174" s="6">
        <v>41806</v>
      </c>
      <c r="F174" s="10" t="s">
        <v>524</v>
      </c>
      <c r="G174" s="10" t="s">
        <v>525</v>
      </c>
      <c r="H174">
        <v>0</v>
      </c>
      <c r="I174">
        <v>592.17999999999995</v>
      </c>
      <c r="J174">
        <v>585.4</v>
      </c>
      <c r="L174">
        <v>440.47</v>
      </c>
      <c r="M174">
        <v>440.47</v>
      </c>
      <c r="N174">
        <v>0.71</v>
      </c>
      <c r="O174">
        <v>2.9499999999999998E-2</v>
      </c>
      <c r="P174" s="6">
        <v>41806</v>
      </c>
      <c r="Q174" s="6">
        <v>41809</v>
      </c>
      <c r="R174" s="16">
        <v>2</v>
      </c>
      <c r="S174" s="17" t="s">
        <v>740</v>
      </c>
    </row>
    <row r="175" spans="1:20" ht="15.75" customHeight="1" x14ac:dyDescent="0.2">
      <c r="A175" s="4" t="s">
        <v>580</v>
      </c>
      <c r="B175" s="11" t="s">
        <v>617</v>
      </c>
      <c r="C175" s="4" t="s">
        <v>329</v>
      </c>
      <c r="D175" s="6">
        <v>41803</v>
      </c>
      <c r="F175" t="s">
        <v>526</v>
      </c>
      <c r="G175" t="s">
        <v>706</v>
      </c>
      <c r="H175">
        <v>0</v>
      </c>
      <c r="I175">
        <v>508.35</v>
      </c>
      <c r="J175">
        <v>501.64</v>
      </c>
      <c r="L175">
        <v>360.67</v>
      </c>
      <c r="M175">
        <v>360.67</v>
      </c>
      <c r="N175">
        <v>0.56499999999999995</v>
      </c>
      <c r="O175">
        <v>1.9E-2</v>
      </c>
      <c r="P175" s="6">
        <v>41806</v>
      </c>
      <c r="Q175" s="6">
        <v>41809</v>
      </c>
      <c r="R175" s="16">
        <v>2</v>
      </c>
      <c r="S175" s="17" t="s">
        <v>740</v>
      </c>
    </row>
    <row r="176" spans="1:20" ht="15.75" customHeight="1" x14ac:dyDescent="0.2">
      <c r="A176" s="4" t="s">
        <v>348</v>
      </c>
      <c r="B176" s="10" t="s">
        <v>583</v>
      </c>
      <c r="C176" s="4" t="s">
        <v>349</v>
      </c>
      <c r="D176" s="6">
        <v>41806</v>
      </c>
      <c r="F176" s="10" t="s">
        <v>526</v>
      </c>
      <c r="G176" s="10" t="s">
        <v>723</v>
      </c>
      <c r="H176">
        <v>3.74</v>
      </c>
      <c r="I176">
        <v>358.38</v>
      </c>
      <c r="J176">
        <v>336.54</v>
      </c>
      <c r="S176" s="17" t="s">
        <v>740</v>
      </c>
    </row>
    <row r="177" spans="1:20" ht="15.75" customHeight="1" x14ac:dyDescent="0.2">
      <c r="A177" s="4" t="s">
        <v>380</v>
      </c>
      <c r="C177" s="4" t="s">
        <v>381</v>
      </c>
      <c r="S177" s="17" t="s">
        <v>740</v>
      </c>
    </row>
    <row r="178" spans="1:20" ht="15.75" customHeight="1" x14ac:dyDescent="0.2">
      <c r="A178" s="4" t="s">
        <v>382</v>
      </c>
      <c r="C178" s="4" t="s">
        <v>383</v>
      </c>
      <c r="S178" s="17" t="s">
        <v>740</v>
      </c>
    </row>
    <row r="179" spans="1:20" ht="15.75" customHeight="1" x14ac:dyDescent="0.2">
      <c r="A179" s="4" t="s">
        <v>350</v>
      </c>
      <c r="B179" s="10" t="s">
        <v>599</v>
      </c>
      <c r="C179" s="4" t="s">
        <v>351</v>
      </c>
      <c r="D179" s="6">
        <v>41806</v>
      </c>
      <c r="F179" s="10" t="s">
        <v>526</v>
      </c>
      <c r="G179" s="10" t="s">
        <v>719</v>
      </c>
      <c r="H179">
        <v>176.83</v>
      </c>
      <c r="I179">
        <v>495.93</v>
      </c>
      <c r="J179">
        <v>487.14</v>
      </c>
      <c r="S179" s="17" t="s">
        <v>740</v>
      </c>
      <c r="T179" s="10" t="s">
        <v>674</v>
      </c>
    </row>
    <row r="180" spans="1:20" ht="15.75" customHeight="1" x14ac:dyDescent="0.2">
      <c r="A180" s="4" t="s">
        <v>570</v>
      </c>
      <c r="B180" s="11" t="s">
        <v>613</v>
      </c>
      <c r="C180" s="4" t="s">
        <v>329</v>
      </c>
      <c r="D180" s="6">
        <v>41803</v>
      </c>
      <c r="F180" t="s">
        <v>526</v>
      </c>
      <c r="G180" t="s">
        <v>715</v>
      </c>
      <c r="H180">
        <v>243.55</v>
      </c>
      <c r="I180">
        <v>386.64</v>
      </c>
      <c r="J180">
        <v>379.17</v>
      </c>
      <c r="L180">
        <v>257.99</v>
      </c>
      <c r="M180">
        <f>L180-0.14</f>
        <v>257.85000000000002</v>
      </c>
      <c r="N180">
        <v>0.65049999999999997</v>
      </c>
      <c r="O180">
        <v>2.35E-2</v>
      </c>
      <c r="S180" s="17" t="s">
        <v>740</v>
      </c>
    </row>
    <row r="181" spans="1:20" ht="15.75" customHeight="1" x14ac:dyDescent="0.2">
      <c r="A181" s="4" t="s">
        <v>352</v>
      </c>
      <c r="B181" s="10" t="s">
        <v>640</v>
      </c>
      <c r="C181" s="4" t="s">
        <v>353</v>
      </c>
      <c r="D181" s="6">
        <v>41806</v>
      </c>
      <c r="F181" s="10" t="s">
        <v>524</v>
      </c>
      <c r="G181" s="10" t="s">
        <v>525</v>
      </c>
      <c r="H181">
        <v>2.59</v>
      </c>
      <c r="I181">
        <v>434.38</v>
      </c>
      <c r="J181">
        <v>426.39</v>
      </c>
      <c r="L181">
        <v>340.67</v>
      </c>
      <c r="M181">
        <v>340.67</v>
      </c>
      <c r="N181">
        <v>0.61450000000000005</v>
      </c>
      <c r="O181">
        <v>1.4999999999999999E-2</v>
      </c>
      <c r="P181" s="6">
        <v>41809</v>
      </c>
      <c r="Q181" s="6">
        <v>41813</v>
      </c>
      <c r="R181" s="16">
        <v>2</v>
      </c>
      <c r="S181" s="17" t="s">
        <v>740</v>
      </c>
    </row>
    <row r="182" spans="1:20" ht="15.75" customHeight="1" x14ac:dyDescent="0.2">
      <c r="A182" s="4" t="s">
        <v>354</v>
      </c>
      <c r="B182" s="10" t="s">
        <v>641</v>
      </c>
      <c r="C182" s="4" t="s">
        <v>355</v>
      </c>
      <c r="D182" s="6">
        <v>41806</v>
      </c>
      <c r="F182" s="10" t="s">
        <v>524</v>
      </c>
      <c r="G182" s="10" t="s">
        <v>525</v>
      </c>
      <c r="H182">
        <v>12.44</v>
      </c>
      <c r="I182">
        <v>476.15</v>
      </c>
      <c r="J182">
        <v>468.44</v>
      </c>
      <c r="L182">
        <v>369.46</v>
      </c>
      <c r="M182">
        <v>369.46</v>
      </c>
      <c r="N182">
        <v>0.66400000000000003</v>
      </c>
      <c r="O182">
        <v>2.3E-2</v>
      </c>
      <c r="P182" s="6">
        <v>41806</v>
      </c>
      <c r="Q182" s="6">
        <v>41809</v>
      </c>
      <c r="R182" s="16">
        <v>2</v>
      </c>
      <c r="S182" s="17" t="s">
        <v>740</v>
      </c>
    </row>
    <row r="183" spans="1:20" ht="15.75" customHeight="1" x14ac:dyDescent="0.2">
      <c r="A183" s="4" t="s">
        <v>578</v>
      </c>
      <c r="B183" s="11" t="s">
        <v>607</v>
      </c>
      <c r="C183" s="4" t="s">
        <v>329</v>
      </c>
      <c r="D183" s="6">
        <v>41803</v>
      </c>
      <c r="F183" t="s">
        <v>524</v>
      </c>
      <c r="G183" t="s">
        <v>714</v>
      </c>
      <c r="H183">
        <v>3.39</v>
      </c>
      <c r="I183">
        <v>384.31</v>
      </c>
      <c r="J183">
        <v>378.73</v>
      </c>
      <c r="L183">
        <v>266.14</v>
      </c>
      <c r="M183">
        <f>L183-0.18</f>
        <v>265.95999999999998</v>
      </c>
      <c r="N183">
        <v>0.50749999999999995</v>
      </c>
      <c r="O183">
        <v>2.3E-2</v>
      </c>
      <c r="P183" s="6">
        <v>41806</v>
      </c>
      <c r="Q183" s="6">
        <v>41809</v>
      </c>
      <c r="R183" s="16">
        <v>2</v>
      </c>
      <c r="S183" s="17" t="s">
        <v>740</v>
      </c>
    </row>
    <row r="184" spans="1:20" ht="15.75" customHeight="1" x14ac:dyDescent="0.2">
      <c r="A184" s="4" t="s">
        <v>356</v>
      </c>
      <c r="B184" s="10" t="s">
        <v>577</v>
      </c>
      <c r="C184" s="4" t="s">
        <v>357</v>
      </c>
      <c r="D184" s="6">
        <v>41806</v>
      </c>
      <c r="F184" s="10" t="s">
        <v>524</v>
      </c>
      <c r="G184" s="10" t="s">
        <v>525</v>
      </c>
      <c r="H184">
        <v>0.56999999999999995</v>
      </c>
      <c r="I184">
        <v>319</v>
      </c>
      <c r="J184">
        <v>312.77</v>
      </c>
      <c r="L184">
        <v>225.75</v>
      </c>
      <c r="M184">
        <v>225.75</v>
      </c>
      <c r="N184">
        <v>0.35</v>
      </c>
      <c r="O184">
        <v>2.1000000000000001E-2</v>
      </c>
      <c r="P184" s="6">
        <v>41806</v>
      </c>
      <c r="Q184" s="6">
        <v>41809</v>
      </c>
      <c r="R184" s="16">
        <v>2</v>
      </c>
      <c r="S184" s="17" t="s">
        <v>740</v>
      </c>
    </row>
    <row r="185" spans="1:20" ht="15.75" customHeight="1" x14ac:dyDescent="0.2">
      <c r="A185" s="4" t="s">
        <v>574</v>
      </c>
      <c r="B185" s="11" t="s">
        <v>644</v>
      </c>
      <c r="C185" s="4" t="s">
        <v>329</v>
      </c>
      <c r="D185" s="6">
        <v>41803</v>
      </c>
      <c r="F185" t="s">
        <v>526</v>
      </c>
      <c r="G185" t="s">
        <v>712</v>
      </c>
      <c r="H185">
        <v>0</v>
      </c>
      <c r="I185">
        <v>648.48</v>
      </c>
      <c r="J185">
        <v>639.59</v>
      </c>
      <c r="L185">
        <v>435.25</v>
      </c>
      <c r="M185">
        <f>L185-0.41</f>
        <v>434.84</v>
      </c>
      <c r="N185">
        <v>0.64549999999999996</v>
      </c>
      <c r="O185">
        <v>2.9000000000000001E-2</v>
      </c>
      <c r="P185" s="6">
        <v>41806</v>
      </c>
      <c r="Q185" s="6">
        <v>41809</v>
      </c>
      <c r="R185" s="16">
        <v>1</v>
      </c>
      <c r="S185" s="17" t="s">
        <v>740</v>
      </c>
    </row>
    <row r="186" spans="1:20" ht="15.75" customHeight="1" x14ac:dyDescent="0.2">
      <c r="A186" s="4" t="s">
        <v>358</v>
      </c>
      <c r="B186" s="10" t="s">
        <v>73</v>
      </c>
      <c r="C186" s="4" t="s">
        <v>359</v>
      </c>
      <c r="D186" s="6">
        <v>41806</v>
      </c>
      <c r="F186" s="10" t="s">
        <v>526</v>
      </c>
      <c r="G186" s="10" t="s">
        <v>709</v>
      </c>
      <c r="H186">
        <v>13.18</v>
      </c>
      <c r="I186">
        <v>312.14</v>
      </c>
      <c r="J186">
        <v>306.10000000000002</v>
      </c>
      <c r="L186">
        <v>191.1</v>
      </c>
      <c r="M186">
        <v>191.1</v>
      </c>
      <c r="N186">
        <v>0.53600000000000003</v>
      </c>
      <c r="O186">
        <v>3.15E-2</v>
      </c>
      <c r="P186" s="6">
        <v>41806</v>
      </c>
      <c r="Q186" s="6">
        <v>41809</v>
      </c>
      <c r="R186" s="16">
        <v>2</v>
      </c>
      <c r="S186" s="17" t="s">
        <v>740</v>
      </c>
    </row>
    <row r="187" spans="1:20" ht="15.75" customHeight="1" x14ac:dyDescent="0.2">
      <c r="A187" s="4" t="s">
        <v>573</v>
      </c>
      <c r="B187" s="11" t="s">
        <v>544</v>
      </c>
      <c r="C187" s="4" t="s">
        <v>329</v>
      </c>
      <c r="D187" s="6">
        <v>41803</v>
      </c>
      <c r="F187" t="s">
        <v>524</v>
      </c>
      <c r="G187" t="s">
        <v>525</v>
      </c>
      <c r="H187">
        <v>16.760000000000002</v>
      </c>
      <c r="I187">
        <v>703.05</v>
      </c>
      <c r="J187">
        <v>695.89</v>
      </c>
      <c r="L187">
        <v>458.87</v>
      </c>
      <c r="M187">
        <v>458.87</v>
      </c>
      <c r="N187">
        <v>0.85499999999999998</v>
      </c>
      <c r="O187">
        <v>4.4499999999999998E-2</v>
      </c>
      <c r="P187" s="6">
        <v>41806</v>
      </c>
      <c r="Q187" s="6">
        <v>41809</v>
      </c>
      <c r="R187" s="16">
        <v>2</v>
      </c>
      <c r="S187" s="17" t="s">
        <v>740</v>
      </c>
    </row>
    <row r="188" spans="1:20" ht="15.75" customHeight="1" x14ac:dyDescent="0.2">
      <c r="A188" s="4" t="s">
        <v>384</v>
      </c>
      <c r="C188" s="4" t="s">
        <v>385</v>
      </c>
      <c r="S188" s="17" t="s">
        <v>740</v>
      </c>
    </row>
    <row r="189" spans="1:20" ht="15.75" customHeight="1" x14ac:dyDescent="0.2">
      <c r="A189" s="4" t="s">
        <v>360</v>
      </c>
      <c r="B189" s="10" t="s">
        <v>642</v>
      </c>
      <c r="C189" s="4" t="s">
        <v>361</v>
      </c>
      <c r="D189" s="6">
        <v>41806</v>
      </c>
      <c r="F189" s="10" t="s">
        <v>526</v>
      </c>
      <c r="G189" s="10" t="s">
        <v>718</v>
      </c>
      <c r="H189">
        <v>18.489999999999998</v>
      </c>
      <c r="I189">
        <v>546.13</v>
      </c>
      <c r="J189">
        <v>538.83000000000004</v>
      </c>
      <c r="S189" s="17" t="s">
        <v>740</v>
      </c>
    </row>
    <row r="190" spans="1:20" ht="15.75" customHeight="1" x14ac:dyDescent="0.2">
      <c r="A190" s="4" t="s">
        <v>362</v>
      </c>
      <c r="B190" s="10" t="s">
        <v>643</v>
      </c>
      <c r="C190" s="4" t="s">
        <v>363</v>
      </c>
      <c r="D190" s="6">
        <v>41806</v>
      </c>
      <c r="F190" s="10" t="s">
        <v>524</v>
      </c>
      <c r="G190" s="10" t="s">
        <v>525</v>
      </c>
      <c r="H190">
        <v>0.75</v>
      </c>
      <c r="I190">
        <v>481.4</v>
      </c>
      <c r="J190">
        <v>463.04</v>
      </c>
      <c r="S190" s="17" t="s">
        <v>740</v>
      </c>
    </row>
    <row r="191" spans="1:20" ht="15.75" customHeight="1" x14ac:dyDescent="0.2">
      <c r="A191" s="4" t="s">
        <v>364</v>
      </c>
      <c r="B191" s="10" t="s">
        <v>329</v>
      </c>
      <c r="C191" s="4" t="s">
        <v>365</v>
      </c>
      <c r="D191" s="6">
        <v>41806</v>
      </c>
      <c r="F191" s="10" t="s">
        <v>524</v>
      </c>
      <c r="G191" s="10" t="s">
        <v>525</v>
      </c>
      <c r="H191">
        <v>32.46</v>
      </c>
      <c r="I191">
        <v>281.27</v>
      </c>
      <c r="J191">
        <v>273.64999999999998</v>
      </c>
      <c r="S191" s="17" t="s">
        <v>740</v>
      </c>
    </row>
    <row r="192" spans="1:20" ht="15.75" customHeight="1" x14ac:dyDescent="0.2">
      <c r="A192" s="4" t="s">
        <v>366</v>
      </c>
      <c r="B192" s="10" t="s">
        <v>603</v>
      </c>
      <c r="C192" s="4" t="s">
        <v>367</v>
      </c>
      <c r="D192" s="6">
        <v>41806</v>
      </c>
      <c r="F192" s="10" t="s">
        <v>524</v>
      </c>
      <c r="G192" s="10" t="s">
        <v>525</v>
      </c>
      <c r="H192">
        <v>125.27</v>
      </c>
      <c r="I192">
        <v>379.14</v>
      </c>
      <c r="J192">
        <v>371.22</v>
      </c>
      <c r="S192" s="17" t="s">
        <v>740</v>
      </c>
    </row>
    <row r="193" spans="1:20" ht="15.75" customHeight="1" x14ac:dyDescent="0.2">
      <c r="A193" s="4" t="s">
        <v>576</v>
      </c>
      <c r="B193" s="11" t="s">
        <v>201</v>
      </c>
      <c r="C193" s="4" t="s">
        <v>329</v>
      </c>
      <c r="D193" s="6">
        <v>41803</v>
      </c>
      <c r="F193" t="s">
        <v>526</v>
      </c>
      <c r="G193" t="s">
        <v>711</v>
      </c>
      <c r="H193">
        <v>156.52000000000001</v>
      </c>
      <c r="I193">
        <v>417.24</v>
      </c>
      <c r="J193">
        <v>408.33</v>
      </c>
      <c r="L193">
        <v>197.55</v>
      </c>
      <c r="M193">
        <v>197.55</v>
      </c>
      <c r="N193">
        <v>0.49249999999999999</v>
      </c>
      <c r="O193">
        <v>1.4E-2</v>
      </c>
      <c r="P193" s="6">
        <v>41806</v>
      </c>
      <c r="Q193" s="6">
        <v>41809</v>
      </c>
      <c r="R193" s="16">
        <v>2</v>
      </c>
    </row>
    <row r="194" spans="1:20" ht="15.75" customHeight="1" x14ac:dyDescent="0.2">
      <c r="A194" s="4" t="s">
        <v>368</v>
      </c>
      <c r="B194" s="10" t="s">
        <v>577</v>
      </c>
      <c r="C194" s="4" t="s">
        <v>369</v>
      </c>
      <c r="D194" s="6">
        <v>41806</v>
      </c>
      <c r="F194" s="10" t="s">
        <v>524</v>
      </c>
      <c r="G194" s="10" t="s">
        <v>525</v>
      </c>
      <c r="H194">
        <v>68.81</v>
      </c>
      <c r="I194">
        <v>370.3</v>
      </c>
      <c r="J194">
        <v>355.95</v>
      </c>
    </row>
    <row r="195" spans="1:20" ht="15.75" customHeight="1" x14ac:dyDescent="0.2">
      <c r="A195" s="4" t="s">
        <v>370</v>
      </c>
      <c r="B195" s="10" t="s">
        <v>9</v>
      </c>
      <c r="C195" s="4" t="s">
        <v>371</v>
      </c>
      <c r="D195" s="6">
        <v>41806</v>
      </c>
      <c r="F195" s="10" t="s">
        <v>526</v>
      </c>
      <c r="G195" s="10" t="s">
        <v>680</v>
      </c>
      <c r="H195">
        <v>70.209999999999994</v>
      </c>
      <c r="I195">
        <v>266.25</v>
      </c>
      <c r="J195">
        <v>260.07</v>
      </c>
      <c r="L195">
        <v>173.04</v>
      </c>
      <c r="M195">
        <v>173.04</v>
      </c>
      <c r="N195">
        <v>0.3125</v>
      </c>
      <c r="O195">
        <v>1.4E-2</v>
      </c>
      <c r="P195" s="6">
        <v>41806</v>
      </c>
      <c r="Q195" s="6">
        <v>41809</v>
      </c>
      <c r="R195" s="16">
        <v>2</v>
      </c>
      <c r="T195" s="10" t="s">
        <v>720</v>
      </c>
    </row>
    <row r="196" spans="1:20" ht="15.75" customHeight="1" x14ac:dyDescent="0.2">
      <c r="A196" s="4" t="s">
        <v>572</v>
      </c>
      <c r="B196" s="11" t="s">
        <v>645</v>
      </c>
      <c r="C196" s="4" t="s">
        <v>329</v>
      </c>
      <c r="D196" s="6">
        <v>41803</v>
      </c>
      <c r="F196" t="s">
        <v>526</v>
      </c>
      <c r="G196" t="s">
        <v>711</v>
      </c>
      <c r="H196">
        <v>391.76</v>
      </c>
      <c r="I196">
        <v>551.29</v>
      </c>
      <c r="J196">
        <v>540.63</v>
      </c>
      <c r="L196">
        <v>265.3</v>
      </c>
      <c r="M196">
        <f>L196-0.17</f>
        <v>265.13</v>
      </c>
      <c r="N196">
        <v>0.61099999999999999</v>
      </c>
      <c r="O196">
        <v>3.2000000000000001E-2</v>
      </c>
      <c r="P196" s="6">
        <v>41806</v>
      </c>
      <c r="Q196" s="6">
        <v>41809</v>
      </c>
      <c r="R196" s="16">
        <v>2</v>
      </c>
    </row>
    <row r="197" spans="1:20" ht="15.75" customHeight="1" x14ac:dyDescent="0.2">
      <c r="A197" s="4" t="s">
        <v>386</v>
      </c>
      <c r="C197" s="4" t="s">
        <v>387</v>
      </c>
    </row>
    <row r="198" spans="1:20" ht="15.75" customHeight="1" x14ac:dyDescent="0.2">
      <c r="A198" s="4" t="s">
        <v>388</v>
      </c>
      <c r="C198" s="4" t="s">
        <v>389</v>
      </c>
    </row>
    <row r="199" spans="1:20" ht="15.75" customHeight="1" x14ac:dyDescent="0.2">
      <c r="A199" s="4" t="s">
        <v>372</v>
      </c>
      <c r="B199" s="10" t="s">
        <v>612</v>
      </c>
      <c r="C199" s="4" t="s">
        <v>373</v>
      </c>
      <c r="D199" s="6">
        <v>41806</v>
      </c>
      <c r="F199" s="10" t="s">
        <v>526</v>
      </c>
      <c r="G199" s="10" t="s">
        <v>681</v>
      </c>
      <c r="H199">
        <v>29</v>
      </c>
      <c r="I199">
        <v>499.54</v>
      </c>
      <c r="J199">
        <v>491.13</v>
      </c>
    </row>
    <row r="200" spans="1:20" ht="15.75" customHeight="1" x14ac:dyDescent="0.2">
      <c r="A200" s="4" t="s">
        <v>374</v>
      </c>
      <c r="B200" s="10" t="s">
        <v>721</v>
      </c>
      <c r="C200" s="4" t="s">
        <v>375</v>
      </c>
      <c r="D200" s="6">
        <v>41806</v>
      </c>
      <c r="F200" s="10" t="s">
        <v>524</v>
      </c>
      <c r="G200" s="10" t="s">
        <v>525</v>
      </c>
      <c r="H200">
        <v>5.42</v>
      </c>
      <c r="I200">
        <v>144.36000000000001</v>
      </c>
      <c r="J200">
        <v>135.72</v>
      </c>
      <c r="T200" s="10" t="s">
        <v>671</v>
      </c>
    </row>
    <row r="201" spans="1:20" ht="15.75" customHeight="1" x14ac:dyDescent="0.2">
      <c r="A201" s="4" t="s">
        <v>390</v>
      </c>
      <c r="C201" s="4" t="s">
        <v>391</v>
      </c>
    </row>
    <row r="202" spans="1:20" ht="15.75" customHeight="1" x14ac:dyDescent="0.2">
      <c r="A202" s="19" t="s">
        <v>264</v>
      </c>
      <c r="B202" s="20" t="s">
        <v>630</v>
      </c>
      <c r="C202" s="19" t="s">
        <v>265</v>
      </c>
      <c r="D202" s="22">
        <v>41799</v>
      </c>
      <c r="E202" s="13"/>
      <c r="F202" s="13" t="s">
        <v>524</v>
      </c>
      <c r="G202" s="13" t="s">
        <v>525</v>
      </c>
      <c r="H202" s="13">
        <v>23.51</v>
      </c>
      <c r="I202" s="13">
        <v>419.69</v>
      </c>
      <c r="J202" s="13">
        <v>411.88</v>
      </c>
      <c r="K202" s="13"/>
      <c r="L202" s="13"/>
      <c r="M202" s="13"/>
      <c r="N202" s="13"/>
      <c r="O202" s="13"/>
      <c r="P202" s="13"/>
      <c r="Q202" s="13"/>
      <c r="R202" s="23"/>
      <c r="S202" s="24" t="s">
        <v>739</v>
      </c>
      <c r="T202" t="s">
        <v>677</v>
      </c>
    </row>
    <row r="203" spans="1:20" ht="15.75" customHeight="1" x14ac:dyDescent="0.2">
      <c r="A203" s="4" t="s">
        <v>266</v>
      </c>
      <c r="B203" s="10" t="s">
        <v>577</v>
      </c>
      <c r="C203" s="4" t="s">
        <v>267</v>
      </c>
      <c r="D203" s="6">
        <v>41799</v>
      </c>
      <c r="F203" t="s">
        <v>524</v>
      </c>
      <c r="G203" t="s">
        <v>525</v>
      </c>
      <c r="H203">
        <v>4.83</v>
      </c>
      <c r="I203">
        <v>152.13999999999999</v>
      </c>
      <c r="J203">
        <v>148.06</v>
      </c>
      <c r="S203" s="17" t="s">
        <v>739</v>
      </c>
    </row>
    <row r="204" spans="1:20" ht="15.75" customHeight="1" x14ac:dyDescent="0.2">
      <c r="A204" s="4" t="s">
        <v>268</v>
      </c>
      <c r="B204" s="10" t="s">
        <v>581</v>
      </c>
      <c r="C204" s="4" t="s">
        <v>269</v>
      </c>
      <c r="D204" s="6">
        <v>41799</v>
      </c>
      <c r="F204" t="s">
        <v>524</v>
      </c>
      <c r="G204" t="s">
        <v>525</v>
      </c>
      <c r="H204">
        <v>4.5199999999999996</v>
      </c>
      <c r="I204">
        <v>307.29000000000002</v>
      </c>
      <c r="J204">
        <v>292.41000000000003</v>
      </c>
      <c r="S204" s="17" t="s">
        <v>739</v>
      </c>
    </row>
    <row r="205" spans="1:20" ht="15.75" customHeight="1" x14ac:dyDescent="0.2">
      <c r="A205" s="4" t="s">
        <v>270</v>
      </c>
      <c r="B205" s="10" t="s">
        <v>581</v>
      </c>
      <c r="C205" s="4" t="s">
        <v>271</v>
      </c>
      <c r="D205" s="6">
        <v>41799</v>
      </c>
      <c r="F205" t="s">
        <v>524</v>
      </c>
      <c r="G205" t="s">
        <v>525</v>
      </c>
      <c r="H205">
        <v>0</v>
      </c>
      <c r="I205">
        <v>205.8</v>
      </c>
      <c r="J205">
        <v>197.34</v>
      </c>
      <c r="S205" s="17" t="s">
        <v>739</v>
      </c>
    </row>
    <row r="206" spans="1:20" ht="15.75" customHeight="1" x14ac:dyDescent="0.2">
      <c r="A206" s="4" t="s">
        <v>272</v>
      </c>
      <c r="B206" s="10" t="s">
        <v>601</v>
      </c>
      <c r="C206" s="4" t="s">
        <v>273</v>
      </c>
      <c r="D206" s="6">
        <v>41799</v>
      </c>
      <c r="F206" t="s">
        <v>524</v>
      </c>
      <c r="G206" t="s">
        <v>525</v>
      </c>
      <c r="H206">
        <v>145.66999999999999</v>
      </c>
      <c r="I206">
        <v>462.47</v>
      </c>
      <c r="J206">
        <v>455.53</v>
      </c>
      <c r="S206" s="17" t="s">
        <v>739</v>
      </c>
      <c r="T206" t="s">
        <v>671</v>
      </c>
    </row>
    <row r="207" spans="1:20" ht="15.75" customHeight="1" x14ac:dyDescent="0.2">
      <c r="A207" s="4" t="s">
        <v>312</v>
      </c>
      <c r="C207" s="4" t="s">
        <v>313</v>
      </c>
      <c r="S207" s="17" t="s">
        <v>740</v>
      </c>
    </row>
    <row r="208" spans="1:20" ht="15.75" customHeight="1" x14ac:dyDescent="0.2">
      <c r="A208" s="4" t="s">
        <v>274</v>
      </c>
      <c r="B208" s="10" t="s">
        <v>588</v>
      </c>
      <c r="C208" s="4" t="s">
        <v>275</v>
      </c>
      <c r="D208" s="6">
        <v>41799</v>
      </c>
      <c r="F208" t="s">
        <v>524</v>
      </c>
      <c r="G208" t="s">
        <v>525</v>
      </c>
      <c r="H208">
        <v>6.96</v>
      </c>
      <c r="I208">
        <v>190.95</v>
      </c>
      <c r="J208">
        <v>185.5</v>
      </c>
      <c r="S208" s="17" t="s">
        <v>739</v>
      </c>
    </row>
    <row r="209" spans="1:20" ht="15.75" customHeight="1" x14ac:dyDescent="0.2">
      <c r="A209" s="4" t="s">
        <v>276</v>
      </c>
      <c r="B209" s="10" t="s">
        <v>589</v>
      </c>
      <c r="C209" s="4" t="s">
        <v>277</v>
      </c>
      <c r="D209" s="6">
        <v>41799</v>
      </c>
      <c r="F209" t="s">
        <v>526</v>
      </c>
      <c r="G209" t="s">
        <v>532</v>
      </c>
      <c r="H209">
        <v>47.12</v>
      </c>
      <c r="I209">
        <v>214.61</v>
      </c>
      <c r="J209">
        <v>208.65</v>
      </c>
      <c r="S209" s="17" t="s">
        <v>739</v>
      </c>
    </row>
    <row r="210" spans="1:20" ht="15.75" customHeight="1" x14ac:dyDescent="0.2">
      <c r="A210" s="4" t="s">
        <v>582</v>
      </c>
      <c r="B210" s="11" t="s">
        <v>635</v>
      </c>
      <c r="C210" s="4" t="s">
        <v>265</v>
      </c>
      <c r="D210" s="6">
        <v>41796</v>
      </c>
      <c r="F210" t="s">
        <v>524</v>
      </c>
      <c r="G210" t="s">
        <v>525</v>
      </c>
      <c r="H210">
        <v>25.35</v>
      </c>
      <c r="I210">
        <v>195.95</v>
      </c>
      <c r="J210">
        <v>191.48</v>
      </c>
      <c r="L210">
        <v>96.06</v>
      </c>
      <c r="M210">
        <v>96.06</v>
      </c>
      <c r="N210">
        <v>0.314</v>
      </c>
      <c r="O210">
        <v>7.0000000000000001E-3</v>
      </c>
      <c r="S210" s="17" t="s">
        <v>740</v>
      </c>
    </row>
    <row r="211" spans="1:20" ht="15.75" customHeight="1" x14ac:dyDescent="0.2">
      <c r="A211" s="4" t="s">
        <v>314</v>
      </c>
      <c r="C211" s="4" t="s">
        <v>315</v>
      </c>
      <c r="S211" s="17" t="s">
        <v>740</v>
      </c>
    </row>
    <row r="212" spans="1:20" ht="15.75" customHeight="1" x14ac:dyDescent="0.2">
      <c r="A212" s="4" t="s">
        <v>278</v>
      </c>
      <c r="B212" s="11" t="s">
        <v>624</v>
      </c>
      <c r="C212" s="4" t="s">
        <v>279</v>
      </c>
      <c r="D212" s="6">
        <v>41799</v>
      </c>
      <c r="F212" t="s">
        <v>524</v>
      </c>
      <c r="G212" t="s">
        <v>525</v>
      </c>
      <c r="H212">
        <v>0.6</v>
      </c>
      <c r="I212">
        <v>170.32</v>
      </c>
      <c r="J212">
        <v>159.24</v>
      </c>
      <c r="S212" s="17" t="s">
        <v>739</v>
      </c>
    </row>
    <row r="213" spans="1:20" ht="15.75" customHeight="1" x14ac:dyDescent="0.2">
      <c r="A213" s="4" t="s">
        <v>280</v>
      </c>
      <c r="B213" s="10" t="s">
        <v>612</v>
      </c>
      <c r="C213" s="4" t="s">
        <v>281</v>
      </c>
      <c r="D213" s="6">
        <v>41799</v>
      </c>
      <c r="F213" t="s">
        <v>524</v>
      </c>
      <c r="G213" t="s">
        <v>525</v>
      </c>
      <c r="H213">
        <v>25.59</v>
      </c>
      <c r="I213">
        <v>601.69000000000005</v>
      </c>
      <c r="J213">
        <v>585.13</v>
      </c>
      <c r="S213" s="17" t="s">
        <v>739</v>
      </c>
      <c r="T213" t="s">
        <v>679</v>
      </c>
    </row>
    <row r="214" spans="1:20" ht="15.75" customHeight="1" x14ac:dyDescent="0.2">
      <c r="A214" s="4" t="s">
        <v>282</v>
      </c>
      <c r="B214" s="10" t="s">
        <v>520</v>
      </c>
      <c r="C214" s="4" t="s">
        <v>283</v>
      </c>
      <c r="D214" s="6">
        <v>41799</v>
      </c>
      <c r="F214" t="s">
        <v>524</v>
      </c>
      <c r="G214" t="s">
        <v>525</v>
      </c>
      <c r="H214">
        <v>0</v>
      </c>
      <c r="I214">
        <v>485.23</v>
      </c>
      <c r="J214">
        <v>480.03</v>
      </c>
      <c r="S214" s="17" t="s">
        <v>739</v>
      </c>
    </row>
    <row r="215" spans="1:20" ht="15.75" customHeight="1" x14ac:dyDescent="0.2">
      <c r="A215" s="4" t="s">
        <v>580</v>
      </c>
      <c r="B215" s="11" t="s">
        <v>137</v>
      </c>
      <c r="C215" s="4" t="s">
        <v>265</v>
      </c>
      <c r="D215" s="6">
        <v>41796</v>
      </c>
      <c r="F215" t="s">
        <v>524</v>
      </c>
      <c r="G215" t="s">
        <v>525</v>
      </c>
      <c r="H215">
        <v>0</v>
      </c>
      <c r="I215">
        <v>571.19000000000005</v>
      </c>
      <c r="J215">
        <v>565.57000000000005</v>
      </c>
      <c r="L215">
        <v>386.88</v>
      </c>
      <c r="M215">
        <v>386.88</v>
      </c>
      <c r="N215">
        <v>0.64700000000000002</v>
      </c>
      <c r="O215">
        <v>2.4E-2</v>
      </c>
      <c r="S215" s="17" t="s">
        <v>740</v>
      </c>
    </row>
    <row r="216" spans="1:20" ht="15.75" customHeight="1" x14ac:dyDescent="0.2">
      <c r="A216" s="4" t="s">
        <v>284</v>
      </c>
      <c r="B216" s="10" t="s">
        <v>620</v>
      </c>
      <c r="C216" s="4" t="s">
        <v>285</v>
      </c>
      <c r="D216" s="6">
        <v>41799</v>
      </c>
      <c r="F216" t="s">
        <v>524</v>
      </c>
      <c r="G216" t="s">
        <v>525</v>
      </c>
      <c r="H216">
        <v>0</v>
      </c>
      <c r="I216">
        <v>191.92</v>
      </c>
      <c r="J216">
        <v>175.78</v>
      </c>
      <c r="S216" s="17" t="s">
        <v>739</v>
      </c>
    </row>
    <row r="217" spans="1:20" ht="15.75" customHeight="1" x14ac:dyDescent="0.2">
      <c r="A217" s="4" t="s">
        <v>316</v>
      </c>
      <c r="C217" s="4" t="s">
        <v>317</v>
      </c>
      <c r="S217" s="17" t="s">
        <v>740</v>
      </c>
    </row>
    <row r="218" spans="1:20" ht="15.75" customHeight="1" x14ac:dyDescent="0.2">
      <c r="A218" s="4" t="s">
        <v>318</v>
      </c>
      <c r="C218" s="4" t="s">
        <v>319</v>
      </c>
      <c r="S218" s="17" t="s">
        <v>740</v>
      </c>
    </row>
    <row r="219" spans="1:20" ht="15.75" customHeight="1" x14ac:dyDescent="0.2">
      <c r="A219" s="4" t="s">
        <v>286</v>
      </c>
      <c r="B219" s="10" t="s">
        <v>631</v>
      </c>
      <c r="C219" s="4" t="s">
        <v>287</v>
      </c>
      <c r="D219" s="6">
        <v>41799</v>
      </c>
      <c r="F219" t="s">
        <v>524</v>
      </c>
      <c r="G219" t="s">
        <v>525</v>
      </c>
      <c r="H219">
        <v>0</v>
      </c>
      <c r="I219">
        <v>258.73</v>
      </c>
      <c r="J219">
        <v>254.47</v>
      </c>
      <c r="S219" s="17" t="s">
        <v>739</v>
      </c>
    </row>
    <row r="220" spans="1:20" ht="15.75" customHeight="1" x14ac:dyDescent="0.2">
      <c r="A220" s="4" t="s">
        <v>570</v>
      </c>
      <c r="B220" s="11" t="s">
        <v>587</v>
      </c>
      <c r="C220" s="4" t="s">
        <v>265</v>
      </c>
      <c r="D220" s="6">
        <v>41796</v>
      </c>
      <c r="F220" t="s">
        <v>524</v>
      </c>
      <c r="G220" t="s">
        <v>525</v>
      </c>
      <c r="H220">
        <v>0.83</v>
      </c>
      <c r="I220">
        <v>638.35</v>
      </c>
      <c r="J220">
        <v>632.92999999999995</v>
      </c>
      <c r="L220">
        <v>321.97000000000003</v>
      </c>
      <c r="M220">
        <v>321.97000000000003</v>
      </c>
      <c r="N220">
        <v>0.80700000000000005</v>
      </c>
      <c r="O220">
        <v>3.7999999999999999E-2</v>
      </c>
      <c r="S220" s="17" t="s">
        <v>740</v>
      </c>
    </row>
    <row r="221" spans="1:20" ht="15.75" customHeight="1" x14ac:dyDescent="0.2">
      <c r="A221" s="4" t="s">
        <v>288</v>
      </c>
      <c r="B221" s="10" t="s">
        <v>568</v>
      </c>
      <c r="C221" s="4" t="s">
        <v>289</v>
      </c>
      <c r="D221" s="6">
        <v>41799</v>
      </c>
      <c r="F221" t="s">
        <v>524</v>
      </c>
      <c r="G221" t="s">
        <v>525</v>
      </c>
      <c r="H221">
        <v>0.76</v>
      </c>
      <c r="I221">
        <v>542.54</v>
      </c>
      <c r="J221">
        <v>535.99</v>
      </c>
      <c r="S221" s="17" t="s">
        <v>739</v>
      </c>
    </row>
    <row r="222" spans="1:20" ht="15.75" customHeight="1" x14ac:dyDescent="0.2">
      <c r="A222" s="4" t="s">
        <v>290</v>
      </c>
      <c r="B222" s="10" t="s">
        <v>621</v>
      </c>
      <c r="C222" s="4" t="s">
        <v>291</v>
      </c>
      <c r="D222" s="6">
        <v>41799</v>
      </c>
      <c r="F222" t="s">
        <v>524</v>
      </c>
      <c r="G222" t="s">
        <v>525</v>
      </c>
      <c r="H222">
        <v>0</v>
      </c>
      <c r="I222">
        <v>472.9</v>
      </c>
      <c r="J222">
        <v>466.95</v>
      </c>
      <c r="S222" s="17" t="s">
        <v>739</v>
      </c>
    </row>
    <row r="223" spans="1:20" ht="15.75" customHeight="1" x14ac:dyDescent="0.2">
      <c r="A223" s="4" t="s">
        <v>578</v>
      </c>
      <c r="B223" s="11" t="s">
        <v>636</v>
      </c>
      <c r="C223" s="4" t="s">
        <v>265</v>
      </c>
      <c r="D223" s="6">
        <v>41796</v>
      </c>
      <c r="F223" t="s">
        <v>524</v>
      </c>
      <c r="G223" t="s">
        <v>525</v>
      </c>
      <c r="H223">
        <v>2.57</v>
      </c>
      <c r="I223">
        <v>571.65</v>
      </c>
      <c r="J223">
        <v>566.09</v>
      </c>
      <c r="L223">
        <v>454.74</v>
      </c>
      <c r="M223">
        <v>454.74</v>
      </c>
      <c r="N223">
        <v>0.8095</v>
      </c>
      <c r="O223">
        <v>2.35E-2</v>
      </c>
      <c r="S223" s="17" t="s">
        <v>740</v>
      </c>
    </row>
    <row r="224" spans="1:20" ht="15.75" customHeight="1" x14ac:dyDescent="0.2">
      <c r="A224" s="4" t="s">
        <v>292</v>
      </c>
      <c r="B224" s="10" t="s">
        <v>632</v>
      </c>
      <c r="C224" s="4" t="s">
        <v>293</v>
      </c>
      <c r="D224" s="6">
        <v>41799</v>
      </c>
      <c r="F224" t="s">
        <v>524</v>
      </c>
      <c r="G224" t="s">
        <v>525</v>
      </c>
      <c r="H224">
        <v>22.31</v>
      </c>
      <c r="I224">
        <v>289.3</v>
      </c>
      <c r="J224">
        <v>281.62</v>
      </c>
      <c r="S224" s="17" t="s">
        <v>739</v>
      </c>
    </row>
    <row r="225" spans="1:20" ht="15.75" customHeight="1" x14ac:dyDescent="0.2">
      <c r="A225" s="4" t="s">
        <v>574</v>
      </c>
      <c r="B225" s="11" t="s">
        <v>587</v>
      </c>
      <c r="C225" s="4" t="s">
        <v>265</v>
      </c>
      <c r="D225" s="6">
        <v>41796</v>
      </c>
      <c r="F225" t="s">
        <v>524</v>
      </c>
      <c r="G225" t="s">
        <v>525</v>
      </c>
      <c r="H225">
        <v>2.6</v>
      </c>
      <c r="I225">
        <v>270.7</v>
      </c>
      <c r="J225">
        <v>266.93</v>
      </c>
      <c r="L225">
        <v>203.3</v>
      </c>
      <c r="M225">
        <v>203.3</v>
      </c>
      <c r="N225">
        <v>0.32850000000000001</v>
      </c>
      <c r="O225">
        <v>6.4999999999999997E-3</v>
      </c>
      <c r="S225" s="17" t="s">
        <v>740</v>
      </c>
    </row>
    <row r="226" spans="1:20" ht="15.75" customHeight="1" x14ac:dyDescent="0.2">
      <c r="A226" s="4" t="s">
        <v>294</v>
      </c>
      <c r="B226" s="10" t="s">
        <v>618</v>
      </c>
      <c r="C226" s="4" t="s">
        <v>295</v>
      </c>
      <c r="D226" s="6">
        <v>41799</v>
      </c>
      <c r="F226" t="s">
        <v>524</v>
      </c>
      <c r="G226" t="s">
        <v>525</v>
      </c>
      <c r="H226">
        <v>3.9</v>
      </c>
      <c r="I226">
        <v>298.13</v>
      </c>
      <c r="J226">
        <v>290.49</v>
      </c>
      <c r="S226" s="17" t="s">
        <v>739</v>
      </c>
    </row>
    <row r="227" spans="1:20" ht="15.75" customHeight="1" x14ac:dyDescent="0.2">
      <c r="A227" s="4" t="s">
        <v>573</v>
      </c>
      <c r="B227" s="11" t="s">
        <v>586</v>
      </c>
      <c r="C227" s="4" t="s">
        <v>265</v>
      </c>
      <c r="D227" s="6">
        <v>41796</v>
      </c>
      <c r="F227" t="s">
        <v>526</v>
      </c>
      <c r="G227" t="s">
        <v>672</v>
      </c>
      <c r="H227">
        <v>6.52</v>
      </c>
      <c r="I227">
        <v>358.99</v>
      </c>
      <c r="J227">
        <v>353.45</v>
      </c>
      <c r="L227">
        <v>182.25</v>
      </c>
      <c r="M227">
        <v>182.25</v>
      </c>
      <c r="N227">
        <v>0.47549999999999998</v>
      </c>
      <c r="O227">
        <v>2.5499999999999998E-2</v>
      </c>
      <c r="S227" s="17" t="s">
        <v>740</v>
      </c>
    </row>
    <row r="228" spans="1:20" ht="15.75" customHeight="1" x14ac:dyDescent="0.2">
      <c r="A228" s="4" t="s">
        <v>320</v>
      </c>
      <c r="C228" s="4" t="s">
        <v>321</v>
      </c>
      <c r="S228" s="17" t="s">
        <v>740</v>
      </c>
    </row>
    <row r="229" spans="1:20" ht="15.75" customHeight="1" x14ac:dyDescent="0.2">
      <c r="A229" s="4" t="s">
        <v>296</v>
      </c>
      <c r="B229" s="10" t="s">
        <v>633</v>
      </c>
      <c r="C229" s="4" t="s">
        <v>297</v>
      </c>
      <c r="D229" s="6">
        <v>41799</v>
      </c>
      <c r="F229" t="s">
        <v>524</v>
      </c>
      <c r="G229" t="s">
        <v>525</v>
      </c>
      <c r="H229">
        <v>8.1199999999999992</v>
      </c>
      <c r="I229">
        <v>216.9</v>
      </c>
      <c r="J229">
        <v>211.79</v>
      </c>
      <c r="S229" s="17" t="s">
        <v>739</v>
      </c>
    </row>
    <row r="230" spans="1:20" ht="15.75" customHeight="1" x14ac:dyDescent="0.2">
      <c r="A230" s="4" t="s">
        <v>298</v>
      </c>
      <c r="B230" s="10" t="s">
        <v>634</v>
      </c>
      <c r="C230" s="4" t="s">
        <v>299</v>
      </c>
      <c r="D230" s="6">
        <v>41799</v>
      </c>
      <c r="F230" t="s">
        <v>526</v>
      </c>
      <c r="G230" t="s">
        <v>688</v>
      </c>
      <c r="H230">
        <v>31.05</v>
      </c>
      <c r="I230">
        <v>338.44</v>
      </c>
      <c r="J230">
        <v>326.5</v>
      </c>
      <c r="S230" s="17" t="s">
        <v>739</v>
      </c>
    </row>
    <row r="231" spans="1:20" ht="15.75" customHeight="1" x14ac:dyDescent="0.2">
      <c r="A231" s="4" t="s">
        <v>300</v>
      </c>
      <c r="B231" s="10" t="s">
        <v>529</v>
      </c>
      <c r="C231" s="4" t="s">
        <v>301</v>
      </c>
      <c r="D231" s="6">
        <v>41799</v>
      </c>
      <c r="F231" t="s">
        <v>524</v>
      </c>
      <c r="G231" t="s">
        <v>525</v>
      </c>
      <c r="H231">
        <v>120.04</v>
      </c>
      <c r="I231">
        <v>419.68</v>
      </c>
      <c r="J231">
        <v>407.85</v>
      </c>
      <c r="S231" s="17" t="s">
        <v>739</v>
      </c>
    </row>
    <row r="232" spans="1:20" ht="15.75" customHeight="1" x14ac:dyDescent="0.2">
      <c r="A232" s="4" t="s">
        <v>302</v>
      </c>
      <c r="B232" s="10" t="s">
        <v>629</v>
      </c>
      <c r="C232" s="4" t="s">
        <v>303</v>
      </c>
      <c r="D232" s="6">
        <v>41799</v>
      </c>
      <c r="F232" t="s">
        <v>524</v>
      </c>
      <c r="G232" t="s">
        <v>525</v>
      </c>
      <c r="H232">
        <v>175.21</v>
      </c>
      <c r="I232">
        <v>578.66</v>
      </c>
      <c r="J232">
        <v>571.66</v>
      </c>
      <c r="S232" s="17" t="s">
        <v>739</v>
      </c>
    </row>
    <row r="233" spans="1:20" ht="15.75" customHeight="1" x14ac:dyDescent="0.2">
      <c r="A233" s="4" t="s">
        <v>576</v>
      </c>
      <c r="B233" s="11" t="s">
        <v>586</v>
      </c>
      <c r="C233" s="4" t="s">
        <v>265</v>
      </c>
      <c r="D233" s="6">
        <v>41796</v>
      </c>
      <c r="F233" t="s">
        <v>524</v>
      </c>
      <c r="G233" t="s">
        <v>525</v>
      </c>
      <c r="H233">
        <v>131.1</v>
      </c>
      <c r="I233">
        <v>529.23</v>
      </c>
      <c r="J233">
        <v>519.65</v>
      </c>
      <c r="L233">
        <v>166.31</v>
      </c>
      <c r="M233">
        <v>166.31</v>
      </c>
      <c r="N233">
        <v>0.48699999999999999</v>
      </c>
      <c r="O233">
        <v>2.1000000000000001E-2</v>
      </c>
    </row>
    <row r="234" spans="1:20" ht="15.75" customHeight="1" x14ac:dyDescent="0.2">
      <c r="A234" s="4" t="s">
        <v>304</v>
      </c>
      <c r="B234" s="10" t="s">
        <v>567</v>
      </c>
      <c r="C234" s="4" t="s">
        <v>305</v>
      </c>
      <c r="D234" s="6">
        <v>41799</v>
      </c>
      <c r="F234" t="s">
        <v>524</v>
      </c>
      <c r="G234" t="s">
        <v>525</v>
      </c>
      <c r="H234">
        <v>37.119999999999997</v>
      </c>
      <c r="I234">
        <v>433.92</v>
      </c>
      <c r="J234">
        <v>424.26</v>
      </c>
      <c r="S234" s="17" t="s">
        <v>739</v>
      </c>
    </row>
    <row r="235" spans="1:20" ht="15.75" customHeight="1" x14ac:dyDescent="0.2">
      <c r="A235" s="4" t="s">
        <v>306</v>
      </c>
      <c r="B235" s="10" t="s">
        <v>568</v>
      </c>
      <c r="C235" s="4" t="s">
        <v>307</v>
      </c>
      <c r="D235" s="6">
        <v>41799</v>
      </c>
      <c r="F235" t="s">
        <v>526</v>
      </c>
      <c r="G235" t="s">
        <v>676</v>
      </c>
      <c r="H235">
        <v>186.16</v>
      </c>
      <c r="I235">
        <v>220.32</v>
      </c>
      <c r="J235">
        <v>213.32</v>
      </c>
      <c r="S235" s="17" t="s">
        <v>739</v>
      </c>
    </row>
    <row r="236" spans="1:20" ht="15.75" customHeight="1" x14ac:dyDescent="0.2">
      <c r="A236" s="4" t="s">
        <v>572</v>
      </c>
      <c r="B236" s="11" t="s">
        <v>602</v>
      </c>
      <c r="C236" s="4" t="s">
        <v>265</v>
      </c>
      <c r="D236" s="6">
        <v>41796</v>
      </c>
      <c r="F236" t="s">
        <v>524</v>
      </c>
      <c r="G236" t="s">
        <v>525</v>
      </c>
      <c r="H236">
        <v>0</v>
      </c>
      <c r="I236">
        <v>613.21</v>
      </c>
      <c r="J236">
        <v>586.92999999999995</v>
      </c>
      <c r="L236">
        <v>288.45</v>
      </c>
      <c r="M236">
        <v>285.14</v>
      </c>
      <c r="N236">
        <v>0.53200000000000003</v>
      </c>
      <c r="O236">
        <v>6.4000000000000001E-2</v>
      </c>
    </row>
    <row r="237" spans="1:20" ht="15.75" customHeight="1" x14ac:dyDescent="0.2">
      <c r="A237" s="4" t="s">
        <v>322</v>
      </c>
      <c r="C237" s="4" t="s">
        <v>323</v>
      </c>
    </row>
    <row r="238" spans="1:20" ht="15.75" customHeight="1" x14ac:dyDescent="0.2">
      <c r="A238" s="4" t="s">
        <v>324</v>
      </c>
      <c r="C238" s="4" t="s">
        <v>325</v>
      </c>
    </row>
    <row r="239" spans="1:20" ht="15.75" customHeight="1" x14ac:dyDescent="0.2">
      <c r="A239" s="4" t="s">
        <v>308</v>
      </c>
      <c r="B239" s="10" t="s">
        <v>587</v>
      </c>
      <c r="C239" s="4" t="s">
        <v>309</v>
      </c>
      <c r="D239" s="6">
        <v>41799</v>
      </c>
      <c r="F239" t="s">
        <v>524</v>
      </c>
      <c r="G239" t="s">
        <v>525</v>
      </c>
      <c r="H239">
        <v>117.44</v>
      </c>
      <c r="I239">
        <v>414.45</v>
      </c>
      <c r="J239">
        <v>407.52</v>
      </c>
      <c r="S239" s="17" t="s">
        <v>739</v>
      </c>
      <c r="T239" t="s">
        <v>678</v>
      </c>
    </row>
    <row r="240" spans="1:20" ht="15.75" customHeight="1" x14ac:dyDescent="0.2">
      <c r="A240" s="4" t="s">
        <v>310</v>
      </c>
      <c r="B240" s="11" t="s">
        <v>577</v>
      </c>
      <c r="C240" s="4" t="s">
        <v>311</v>
      </c>
      <c r="D240" s="6">
        <v>41799</v>
      </c>
      <c r="F240" t="s">
        <v>524</v>
      </c>
      <c r="G240" t="s">
        <v>525</v>
      </c>
      <c r="H240">
        <v>26.61</v>
      </c>
      <c r="I240">
        <v>65.94</v>
      </c>
      <c r="J240">
        <v>59.95</v>
      </c>
      <c r="S240" s="17" t="s">
        <v>739</v>
      </c>
    </row>
    <row r="241" spans="1:20" ht="15.75" customHeight="1" x14ac:dyDescent="0.2">
      <c r="A241" s="4" t="s">
        <v>326</v>
      </c>
      <c r="C241" s="4" t="s">
        <v>327</v>
      </c>
    </row>
    <row r="242" spans="1:20" ht="15.75" customHeight="1" x14ac:dyDescent="0.2">
      <c r="A242" s="19" t="s">
        <v>456</v>
      </c>
      <c r="B242" s="20" t="s">
        <v>619</v>
      </c>
      <c r="C242" s="19" t="s">
        <v>457</v>
      </c>
      <c r="D242" s="22">
        <v>41800</v>
      </c>
      <c r="E242" s="13"/>
      <c r="F242" s="13" t="s">
        <v>524</v>
      </c>
      <c r="G242" s="13" t="s">
        <v>525</v>
      </c>
      <c r="H242" s="13">
        <v>81.569999999999993</v>
      </c>
      <c r="I242" s="13">
        <v>587.39</v>
      </c>
      <c r="J242" s="13">
        <v>577</v>
      </c>
      <c r="K242" s="13"/>
      <c r="L242" s="13"/>
      <c r="M242" s="13"/>
      <c r="N242" s="13"/>
      <c r="O242" s="13"/>
      <c r="P242" s="13"/>
      <c r="Q242" s="13"/>
      <c r="R242" s="23"/>
      <c r="S242" s="24" t="s">
        <v>739</v>
      </c>
    </row>
    <row r="243" spans="1:20" ht="15.75" customHeight="1" x14ac:dyDescent="0.2">
      <c r="A243" s="4" t="s">
        <v>458</v>
      </c>
      <c r="B243" s="10" t="s">
        <v>529</v>
      </c>
      <c r="C243" s="4" t="s">
        <v>459</v>
      </c>
      <c r="D243" s="6">
        <v>41800</v>
      </c>
      <c r="F243" t="s">
        <v>524</v>
      </c>
      <c r="G243" t="s">
        <v>525</v>
      </c>
      <c r="H243">
        <v>57.96</v>
      </c>
      <c r="I243">
        <v>320.31</v>
      </c>
      <c r="J243">
        <v>299.02999999999997</v>
      </c>
      <c r="S243" s="17" t="s">
        <v>739</v>
      </c>
    </row>
    <row r="244" spans="1:20" ht="15.75" customHeight="1" x14ac:dyDescent="0.2">
      <c r="A244" s="4" t="s">
        <v>460</v>
      </c>
      <c r="B244" s="10" t="s">
        <v>611</v>
      </c>
      <c r="C244" s="4" t="s">
        <v>461</v>
      </c>
      <c r="D244" s="6">
        <v>41800</v>
      </c>
      <c r="F244" t="s">
        <v>524</v>
      </c>
      <c r="G244" t="s">
        <v>525</v>
      </c>
      <c r="H244">
        <v>83.13</v>
      </c>
      <c r="I244">
        <v>127.11</v>
      </c>
      <c r="J244">
        <v>121.33</v>
      </c>
      <c r="S244" s="17" t="s">
        <v>739</v>
      </c>
    </row>
    <row r="245" spans="1:20" ht="15.75" customHeight="1" x14ac:dyDescent="0.2">
      <c r="A245" s="4" t="s">
        <v>462</v>
      </c>
      <c r="B245" s="10" t="s">
        <v>544</v>
      </c>
      <c r="C245" s="4" t="s">
        <v>463</v>
      </c>
      <c r="D245" s="6">
        <v>41800</v>
      </c>
      <c r="F245" t="s">
        <v>524</v>
      </c>
      <c r="G245" t="s">
        <v>525</v>
      </c>
      <c r="H245">
        <v>1.35</v>
      </c>
      <c r="I245">
        <v>149.96</v>
      </c>
      <c r="J245">
        <v>145.38</v>
      </c>
      <c r="S245" s="17" t="s">
        <v>739</v>
      </c>
      <c r="T245" t="s">
        <v>685</v>
      </c>
    </row>
    <row r="246" spans="1:20" ht="15.75" customHeight="1" x14ac:dyDescent="0.2">
      <c r="A246" s="4" t="s">
        <v>464</v>
      </c>
      <c r="B246" s="10" t="s">
        <v>629</v>
      </c>
      <c r="C246" s="4" t="s">
        <v>465</v>
      </c>
      <c r="D246" s="6">
        <v>41800</v>
      </c>
      <c r="F246" t="s">
        <v>524</v>
      </c>
      <c r="G246" t="s">
        <v>525</v>
      </c>
      <c r="H246">
        <v>135.46</v>
      </c>
      <c r="I246">
        <v>467.62</v>
      </c>
      <c r="J246">
        <v>457.08</v>
      </c>
      <c r="S246" s="17" t="s">
        <v>739</v>
      </c>
    </row>
    <row r="247" spans="1:20" ht="15.75" customHeight="1" x14ac:dyDescent="0.2">
      <c r="A247" s="4" t="s">
        <v>504</v>
      </c>
      <c r="C247" s="4" t="s">
        <v>505</v>
      </c>
      <c r="S247" s="17" t="s">
        <v>740</v>
      </c>
    </row>
    <row r="248" spans="1:20" ht="15.75" customHeight="1" x14ac:dyDescent="0.2">
      <c r="A248" s="4" t="s">
        <v>466</v>
      </c>
      <c r="B248" s="10" t="s">
        <v>601</v>
      </c>
      <c r="C248" s="4" t="s">
        <v>467</v>
      </c>
      <c r="D248" s="6">
        <v>41800</v>
      </c>
      <c r="F248" t="s">
        <v>524</v>
      </c>
      <c r="G248" t="s">
        <v>525</v>
      </c>
      <c r="H248">
        <v>38.36</v>
      </c>
      <c r="I248">
        <v>471.38</v>
      </c>
      <c r="J248">
        <v>464.17</v>
      </c>
      <c r="S248" s="17" t="s">
        <v>739</v>
      </c>
    </row>
    <row r="249" spans="1:20" ht="15.75" customHeight="1" x14ac:dyDescent="0.2">
      <c r="A249" s="4" t="s">
        <v>468</v>
      </c>
      <c r="B249" s="10" t="s">
        <v>654</v>
      </c>
      <c r="C249" s="4" t="s">
        <v>469</v>
      </c>
      <c r="D249" s="6">
        <v>41800</v>
      </c>
      <c r="F249" t="s">
        <v>526</v>
      </c>
      <c r="G249" t="s">
        <v>684</v>
      </c>
      <c r="H249">
        <v>17.32</v>
      </c>
      <c r="I249">
        <v>206.2</v>
      </c>
      <c r="J249">
        <v>200.11</v>
      </c>
      <c r="S249" s="17" t="s">
        <v>739</v>
      </c>
    </row>
    <row r="250" spans="1:20" ht="15.75" customHeight="1" x14ac:dyDescent="0.2">
      <c r="A250" s="4" t="s">
        <v>582</v>
      </c>
      <c r="B250" s="11" t="s">
        <v>201</v>
      </c>
      <c r="C250" s="4" t="s">
        <v>457</v>
      </c>
      <c r="D250" s="6">
        <v>41801</v>
      </c>
      <c r="F250" t="s">
        <v>526</v>
      </c>
      <c r="G250" t="s">
        <v>700</v>
      </c>
      <c r="H250">
        <v>0.47</v>
      </c>
      <c r="I250">
        <v>405.52</v>
      </c>
      <c r="J250">
        <v>396.37</v>
      </c>
      <c r="S250" s="17" t="s">
        <v>739</v>
      </c>
    </row>
    <row r="251" spans="1:20" ht="15.75" customHeight="1" x14ac:dyDescent="0.2">
      <c r="A251" s="4" t="s">
        <v>506</v>
      </c>
      <c r="C251" s="4" t="s">
        <v>507</v>
      </c>
      <c r="S251" s="17" t="s">
        <v>740</v>
      </c>
    </row>
    <row r="252" spans="1:20" ht="15.75" customHeight="1" x14ac:dyDescent="0.2">
      <c r="A252" s="4" t="s">
        <v>470</v>
      </c>
      <c r="B252" s="10" t="s">
        <v>612</v>
      </c>
      <c r="C252" s="4" t="s">
        <v>471</v>
      </c>
      <c r="D252" s="6">
        <v>41800</v>
      </c>
      <c r="F252" t="s">
        <v>524</v>
      </c>
      <c r="G252" t="s">
        <v>525</v>
      </c>
      <c r="H252">
        <v>39.03</v>
      </c>
      <c r="I252">
        <v>357.28</v>
      </c>
      <c r="J252">
        <v>341.59</v>
      </c>
      <c r="S252" s="17" t="s">
        <v>739</v>
      </c>
    </row>
    <row r="253" spans="1:20" ht="15.75" customHeight="1" x14ac:dyDescent="0.2">
      <c r="A253" s="4" t="s">
        <v>472</v>
      </c>
      <c r="B253" s="10" t="s">
        <v>581</v>
      </c>
      <c r="C253" s="4" t="s">
        <v>473</v>
      </c>
      <c r="D253" s="6">
        <v>41800</v>
      </c>
      <c r="F253" t="s">
        <v>524</v>
      </c>
      <c r="G253" t="s">
        <v>525</v>
      </c>
      <c r="H253">
        <v>25.26</v>
      </c>
      <c r="I253">
        <v>305.10000000000002</v>
      </c>
      <c r="J253">
        <v>295.38</v>
      </c>
      <c r="S253" s="17" t="s">
        <v>739</v>
      </c>
    </row>
    <row r="254" spans="1:20" ht="15.75" customHeight="1" x14ac:dyDescent="0.2">
      <c r="A254" s="4" t="s">
        <v>474</v>
      </c>
      <c r="B254" s="10" t="s">
        <v>544</v>
      </c>
      <c r="C254" s="4" t="s">
        <v>475</v>
      </c>
      <c r="D254" s="6">
        <v>41800</v>
      </c>
      <c r="F254" t="s">
        <v>526</v>
      </c>
      <c r="G254" t="s">
        <v>680</v>
      </c>
      <c r="H254">
        <v>0</v>
      </c>
      <c r="I254">
        <v>806.33</v>
      </c>
      <c r="J254">
        <v>799.78</v>
      </c>
      <c r="S254" s="17" t="s">
        <v>739</v>
      </c>
    </row>
    <row r="255" spans="1:20" ht="15.75" customHeight="1" x14ac:dyDescent="0.2">
      <c r="A255" s="4" t="s">
        <v>580</v>
      </c>
      <c r="B255" s="11" t="s">
        <v>629</v>
      </c>
      <c r="C255" s="4" t="s">
        <v>457</v>
      </c>
      <c r="D255" s="6">
        <v>41801</v>
      </c>
      <c r="F255" t="s">
        <v>526</v>
      </c>
      <c r="G255" t="s">
        <v>701</v>
      </c>
      <c r="H255">
        <v>0</v>
      </c>
      <c r="I255">
        <v>613.29</v>
      </c>
      <c r="J255">
        <v>606.35</v>
      </c>
      <c r="L255">
        <v>399.47</v>
      </c>
      <c r="M255">
        <f>L255</f>
        <v>399.47</v>
      </c>
      <c r="N255">
        <v>0.64700000000000002</v>
      </c>
      <c r="O255">
        <v>3.2000000000000001E-2</v>
      </c>
      <c r="P255" s="6">
        <v>41806</v>
      </c>
      <c r="Q255" s="6">
        <v>41809</v>
      </c>
      <c r="R255" s="16">
        <v>2</v>
      </c>
      <c r="S255" s="17" t="s">
        <v>740</v>
      </c>
      <c r="T255" s="10" t="s">
        <v>731</v>
      </c>
    </row>
    <row r="256" spans="1:20" ht="15.75" customHeight="1" x14ac:dyDescent="0.2">
      <c r="A256" s="4" t="s">
        <v>476</v>
      </c>
      <c r="B256" s="10" t="s">
        <v>639</v>
      </c>
      <c r="C256" s="4" t="s">
        <v>477</v>
      </c>
      <c r="D256" s="6">
        <v>41800</v>
      </c>
      <c r="F256" t="s">
        <v>524</v>
      </c>
      <c r="G256" t="s">
        <v>525</v>
      </c>
      <c r="H256">
        <v>20.8</v>
      </c>
      <c r="I256">
        <v>287.85000000000002</v>
      </c>
      <c r="J256">
        <v>276.8</v>
      </c>
      <c r="S256" s="17" t="s">
        <v>739</v>
      </c>
    </row>
    <row r="257" spans="1:20" ht="15.75" customHeight="1" x14ac:dyDescent="0.2">
      <c r="A257" s="4" t="s">
        <v>508</v>
      </c>
      <c r="C257" s="4" t="s">
        <v>509</v>
      </c>
      <c r="S257" s="17" t="s">
        <v>740</v>
      </c>
    </row>
    <row r="258" spans="1:20" ht="15.75" customHeight="1" x14ac:dyDescent="0.2">
      <c r="A258" s="4" t="s">
        <v>510</v>
      </c>
      <c r="C258" s="4" t="s">
        <v>511</v>
      </c>
      <c r="S258" s="17" t="s">
        <v>740</v>
      </c>
    </row>
    <row r="259" spans="1:20" ht="15.75" customHeight="1" x14ac:dyDescent="0.2">
      <c r="A259" s="4" t="s">
        <v>478</v>
      </c>
      <c r="B259" s="10" t="s">
        <v>603</v>
      </c>
      <c r="C259" s="4" t="s">
        <v>479</v>
      </c>
      <c r="D259" s="6">
        <v>41800</v>
      </c>
      <c r="F259" t="s">
        <v>526</v>
      </c>
      <c r="G259" t="s">
        <v>681</v>
      </c>
      <c r="H259">
        <v>1.58</v>
      </c>
      <c r="I259">
        <v>287.8</v>
      </c>
      <c r="J259">
        <v>280.57</v>
      </c>
      <c r="S259" s="17" t="s">
        <v>739</v>
      </c>
    </row>
    <row r="260" spans="1:20" ht="15.75" customHeight="1" x14ac:dyDescent="0.2">
      <c r="A260" s="4" t="s">
        <v>570</v>
      </c>
      <c r="B260" t="s">
        <v>522</v>
      </c>
      <c r="C260" s="4" t="s">
        <v>457</v>
      </c>
      <c r="D260" s="6">
        <v>41801</v>
      </c>
      <c r="F260" t="s">
        <v>526</v>
      </c>
      <c r="G260" t="s">
        <v>700</v>
      </c>
      <c r="H260">
        <v>0</v>
      </c>
      <c r="I260">
        <v>834.84</v>
      </c>
      <c r="J260">
        <v>827.04</v>
      </c>
      <c r="S260" s="17" t="s">
        <v>739</v>
      </c>
    </row>
    <row r="261" spans="1:20" ht="15.75" customHeight="1" x14ac:dyDescent="0.2">
      <c r="A261" s="4" t="s">
        <v>480</v>
      </c>
      <c r="B261" s="10" t="s">
        <v>457</v>
      </c>
      <c r="C261" s="4" t="s">
        <v>481</v>
      </c>
      <c r="D261" s="6">
        <v>41800</v>
      </c>
      <c r="F261" t="s">
        <v>524</v>
      </c>
      <c r="G261" t="s">
        <v>525</v>
      </c>
      <c r="H261">
        <v>7.62</v>
      </c>
      <c r="I261">
        <v>293.95</v>
      </c>
      <c r="J261">
        <v>290.23</v>
      </c>
      <c r="S261" s="17" t="s">
        <v>739</v>
      </c>
    </row>
    <row r="262" spans="1:20" ht="15.75" customHeight="1" x14ac:dyDescent="0.2">
      <c r="A262" s="4" t="s">
        <v>482</v>
      </c>
      <c r="B262" s="10" t="s">
        <v>655</v>
      </c>
      <c r="C262" s="4" t="s">
        <v>483</v>
      </c>
      <c r="D262" s="6">
        <v>41800</v>
      </c>
      <c r="F262" t="s">
        <v>524</v>
      </c>
      <c r="G262" t="s">
        <v>525</v>
      </c>
      <c r="H262">
        <v>15.01</v>
      </c>
      <c r="I262">
        <v>521.98</v>
      </c>
      <c r="J262">
        <v>516.91999999999996</v>
      </c>
      <c r="S262" s="17" t="s">
        <v>739</v>
      </c>
    </row>
    <row r="263" spans="1:20" ht="15.75" customHeight="1" x14ac:dyDescent="0.2">
      <c r="A263" s="4" t="s">
        <v>578</v>
      </c>
      <c r="B263" t="s">
        <v>624</v>
      </c>
      <c r="C263" s="4" t="s">
        <v>457</v>
      </c>
      <c r="D263" s="6">
        <v>41801</v>
      </c>
      <c r="F263" t="s">
        <v>526</v>
      </c>
      <c r="G263" t="s">
        <v>702</v>
      </c>
      <c r="H263">
        <v>2.82</v>
      </c>
      <c r="I263">
        <v>573.66</v>
      </c>
      <c r="J263">
        <v>567.65</v>
      </c>
      <c r="S263" s="17" t="s">
        <v>739</v>
      </c>
    </row>
    <row r="264" spans="1:20" ht="15.75" customHeight="1" x14ac:dyDescent="0.2">
      <c r="A264" s="4" t="s">
        <v>484</v>
      </c>
      <c r="B264" s="10" t="s">
        <v>628</v>
      </c>
      <c r="C264" s="4" t="s">
        <v>485</v>
      </c>
      <c r="D264" s="6">
        <v>41800</v>
      </c>
      <c r="F264" t="s">
        <v>524</v>
      </c>
      <c r="G264" t="s">
        <v>525</v>
      </c>
      <c r="H264">
        <v>0</v>
      </c>
      <c r="I264">
        <v>868.34</v>
      </c>
      <c r="J264">
        <v>860.46</v>
      </c>
      <c r="S264" s="17" t="s">
        <v>739</v>
      </c>
    </row>
    <row r="265" spans="1:20" ht="15.75" customHeight="1" x14ac:dyDescent="0.2">
      <c r="A265" s="4" t="s">
        <v>574</v>
      </c>
      <c r="B265" t="s">
        <v>658</v>
      </c>
      <c r="C265" s="4" t="s">
        <v>457</v>
      </c>
      <c r="D265" s="6">
        <v>41801</v>
      </c>
      <c r="F265" t="s">
        <v>526</v>
      </c>
      <c r="G265" t="s">
        <v>698</v>
      </c>
      <c r="H265">
        <v>1.03</v>
      </c>
      <c r="I265">
        <v>592.65</v>
      </c>
      <c r="J265">
        <v>585.14</v>
      </c>
      <c r="S265" s="17" t="s">
        <v>739</v>
      </c>
    </row>
    <row r="266" spans="1:20" ht="15.75" customHeight="1" x14ac:dyDescent="0.2">
      <c r="A266" s="4" t="s">
        <v>486</v>
      </c>
      <c r="B266" s="10" t="s">
        <v>522</v>
      </c>
      <c r="C266" s="4" t="s">
        <v>487</v>
      </c>
      <c r="D266" s="6">
        <v>41800</v>
      </c>
      <c r="F266" t="s">
        <v>524</v>
      </c>
      <c r="G266" t="s">
        <v>525</v>
      </c>
      <c r="H266">
        <v>8.36</v>
      </c>
      <c r="I266">
        <v>667.06</v>
      </c>
      <c r="J266">
        <v>660.74</v>
      </c>
      <c r="S266" s="17" t="s">
        <v>739</v>
      </c>
    </row>
    <row r="267" spans="1:20" ht="15.75" customHeight="1" x14ac:dyDescent="0.2">
      <c r="A267" s="4" t="s">
        <v>573</v>
      </c>
      <c r="B267" t="s">
        <v>568</v>
      </c>
      <c r="C267" s="4" t="s">
        <v>457</v>
      </c>
      <c r="D267" s="6">
        <v>41801</v>
      </c>
      <c r="F267" t="s">
        <v>524</v>
      </c>
      <c r="G267" t="s">
        <v>525</v>
      </c>
      <c r="H267">
        <v>12.87</v>
      </c>
      <c r="I267">
        <v>477.27</v>
      </c>
      <c r="J267">
        <v>465.02</v>
      </c>
      <c r="S267" s="17" t="s">
        <v>739</v>
      </c>
    </row>
    <row r="268" spans="1:20" ht="15.75" customHeight="1" x14ac:dyDescent="0.2">
      <c r="A268" s="4" t="s">
        <v>512</v>
      </c>
      <c r="C268" s="4" t="s">
        <v>513</v>
      </c>
      <c r="S268" s="17" t="s">
        <v>740</v>
      </c>
    </row>
    <row r="269" spans="1:20" ht="15.75" customHeight="1" x14ac:dyDescent="0.2">
      <c r="A269" s="4" t="s">
        <v>488</v>
      </c>
      <c r="B269" s="10" t="s">
        <v>626</v>
      </c>
      <c r="C269" s="4" t="s">
        <v>489</v>
      </c>
      <c r="D269" s="6">
        <v>41800</v>
      </c>
      <c r="F269" t="s">
        <v>524</v>
      </c>
      <c r="G269" t="s">
        <v>525</v>
      </c>
      <c r="H269">
        <v>2.25</v>
      </c>
      <c r="I269">
        <v>206.3</v>
      </c>
      <c r="J269">
        <v>197.01</v>
      </c>
      <c r="S269" s="17" t="s">
        <v>739</v>
      </c>
    </row>
    <row r="270" spans="1:20" ht="15.75" customHeight="1" x14ac:dyDescent="0.2">
      <c r="A270" s="4" t="s">
        <v>490</v>
      </c>
      <c r="B270" s="10" t="s">
        <v>656</v>
      </c>
      <c r="C270" s="4" t="s">
        <v>491</v>
      </c>
      <c r="D270" s="6">
        <v>41800</v>
      </c>
      <c r="F270" t="s">
        <v>524</v>
      </c>
      <c r="G270" t="s">
        <v>525</v>
      </c>
      <c r="H270">
        <v>16.48</v>
      </c>
      <c r="I270">
        <v>454.51</v>
      </c>
      <c r="J270">
        <v>446.99</v>
      </c>
      <c r="S270" s="17" t="s">
        <v>739</v>
      </c>
    </row>
    <row r="271" spans="1:20" ht="15.75" customHeight="1" x14ac:dyDescent="0.2">
      <c r="A271" s="4" t="s">
        <v>492</v>
      </c>
      <c r="B271" s="10" t="s">
        <v>520</v>
      </c>
      <c r="C271" s="4" t="s">
        <v>493</v>
      </c>
      <c r="D271" s="6">
        <v>41800</v>
      </c>
      <c r="F271" t="s">
        <v>524</v>
      </c>
      <c r="G271" t="s">
        <v>525</v>
      </c>
      <c r="H271">
        <v>87.77</v>
      </c>
      <c r="I271">
        <v>272.91000000000003</v>
      </c>
      <c r="J271">
        <v>265.7</v>
      </c>
      <c r="S271" s="17" t="s">
        <v>739</v>
      </c>
      <c r="T271" t="s">
        <v>674</v>
      </c>
    </row>
    <row r="272" spans="1:20" ht="15.75" customHeight="1" x14ac:dyDescent="0.2">
      <c r="A272" s="4" t="s">
        <v>494</v>
      </c>
      <c r="B272" s="10" t="s">
        <v>588</v>
      </c>
      <c r="C272" s="4" t="s">
        <v>495</v>
      </c>
      <c r="D272" s="6">
        <v>41800</v>
      </c>
      <c r="F272" t="s">
        <v>526</v>
      </c>
      <c r="G272" t="s">
        <v>682</v>
      </c>
      <c r="H272">
        <v>3.78</v>
      </c>
      <c r="I272">
        <v>370.91</v>
      </c>
      <c r="J272">
        <v>360.06</v>
      </c>
      <c r="S272" s="17" t="s">
        <v>739</v>
      </c>
    </row>
    <row r="273" spans="1:20" ht="15.75" customHeight="1" x14ac:dyDescent="0.2">
      <c r="A273" s="4" t="s">
        <v>576</v>
      </c>
      <c r="B273" t="s">
        <v>655</v>
      </c>
      <c r="C273" s="4" t="s">
        <v>457</v>
      </c>
      <c r="D273" s="6">
        <v>41801</v>
      </c>
      <c r="F273" t="s">
        <v>526</v>
      </c>
      <c r="G273" t="s">
        <v>699</v>
      </c>
      <c r="H273">
        <v>3.27</v>
      </c>
      <c r="I273">
        <v>869.62</v>
      </c>
      <c r="J273">
        <v>855.83</v>
      </c>
      <c r="S273" s="17" t="s">
        <v>739</v>
      </c>
    </row>
    <row r="274" spans="1:20" ht="15.75" customHeight="1" x14ac:dyDescent="0.2">
      <c r="A274" s="4" t="s">
        <v>496</v>
      </c>
      <c r="B274" s="10" t="s">
        <v>564</v>
      </c>
      <c r="C274" s="4" t="s">
        <v>497</v>
      </c>
      <c r="D274" s="6">
        <v>41800</v>
      </c>
      <c r="F274" t="s">
        <v>524</v>
      </c>
      <c r="G274" t="s">
        <v>525</v>
      </c>
      <c r="H274">
        <v>187.14</v>
      </c>
      <c r="I274">
        <v>184.44</v>
      </c>
      <c r="J274">
        <v>179.62</v>
      </c>
      <c r="S274" s="17" t="s">
        <v>739</v>
      </c>
      <c r="T274" t="s">
        <v>683</v>
      </c>
    </row>
    <row r="275" spans="1:20" ht="15.75" customHeight="1" x14ac:dyDescent="0.2">
      <c r="A275" s="4" t="s">
        <v>498</v>
      </c>
      <c r="B275" s="10" t="s">
        <v>529</v>
      </c>
      <c r="C275" s="4" t="s">
        <v>499</v>
      </c>
      <c r="D275" s="6">
        <v>41800</v>
      </c>
      <c r="F275" t="s">
        <v>524</v>
      </c>
      <c r="G275" t="s">
        <v>525</v>
      </c>
      <c r="H275">
        <v>211.41</v>
      </c>
      <c r="I275">
        <v>492.14</v>
      </c>
      <c r="J275">
        <v>483.65</v>
      </c>
      <c r="S275" s="17" t="s">
        <v>739</v>
      </c>
      <c r="T275" t="s">
        <v>687</v>
      </c>
    </row>
    <row r="276" spans="1:20" ht="15.75" customHeight="1" x14ac:dyDescent="0.2">
      <c r="A276" s="4" t="s">
        <v>572</v>
      </c>
      <c r="B276" t="s">
        <v>591</v>
      </c>
      <c r="C276" s="4" t="s">
        <v>457</v>
      </c>
      <c r="D276" s="6">
        <v>41801</v>
      </c>
      <c r="F276" t="s">
        <v>524</v>
      </c>
      <c r="G276" t="s">
        <v>525</v>
      </c>
      <c r="H276">
        <v>0</v>
      </c>
      <c r="I276">
        <v>393.28</v>
      </c>
      <c r="J276">
        <v>382.15</v>
      </c>
      <c r="S276" s="17" t="s">
        <v>739</v>
      </c>
    </row>
    <row r="277" spans="1:20" ht="15.75" customHeight="1" x14ac:dyDescent="0.2">
      <c r="A277" s="4" t="s">
        <v>514</v>
      </c>
      <c r="C277" s="4" t="s">
        <v>515</v>
      </c>
    </row>
    <row r="278" spans="1:20" ht="15.75" customHeight="1" x14ac:dyDescent="0.2">
      <c r="A278" s="4" t="s">
        <v>516</v>
      </c>
      <c r="C278" s="4" t="s">
        <v>517</v>
      </c>
    </row>
    <row r="279" spans="1:20" ht="15.75" customHeight="1" x14ac:dyDescent="0.2">
      <c r="A279" s="4" t="s">
        <v>500</v>
      </c>
      <c r="B279" s="10" t="s">
        <v>567</v>
      </c>
      <c r="C279" s="4" t="s">
        <v>501</v>
      </c>
      <c r="D279" s="6">
        <v>41800</v>
      </c>
      <c r="F279" t="s">
        <v>524</v>
      </c>
      <c r="G279" t="s">
        <v>525</v>
      </c>
      <c r="H279">
        <v>92.54</v>
      </c>
      <c r="I279">
        <v>505.94</v>
      </c>
      <c r="J279">
        <v>498.09</v>
      </c>
      <c r="S279" s="17" t="s">
        <v>739</v>
      </c>
    </row>
    <row r="280" spans="1:20" ht="15.75" customHeight="1" x14ac:dyDescent="0.2">
      <c r="A280" s="4" t="s">
        <v>502</v>
      </c>
      <c r="B280" s="10" t="s">
        <v>657</v>
      </c>
      <c r="C280" s="4" t="s">
        <v>503</v>
      </c>
      <c r="D280" s="6">
        <v>41800</v>
      </c>
      <c r="F280" t="s">
        <v>524</v>
      </c>
      <c r="G280" t="s">
        <v>525</v>
      </c>
      <c r="H280">
        <v>88.25</v>
      </c>
      <c r="I280">
        <v>68.67</v>
      </c>
      <c r="J280">
        <v>62.21</v>
      </c>
      <c r="S280" s="17" t="s">
        <v>739</v>
      </c>
      <c r="T280" t="s">
        <v>686</v>
      </c>
    </row>
    <row r="281" spans="1:20" ht="15.75" customHeight="1" x14ac:dyDescent="0.2">
      <c r="A281" s="4" t="s">
        <v>518</v>
      </c>
      <c r="C281" s="4" t="s">
        <v>519</v>
      </c>
    </row>
    <row r="282" spans="1:20" ht="15.75" customHeight="1" x14ac:dyDescent="0.2">
      <c r="A282" s="4" t="s">
        <v>392</v>
      </c>
      <c r="B282" s="10" t="s">
        <v>581</v>
      </c>
      <c r="C282" s="4" t="s">
        <v>393</v>
      </c>
      <c r="D282" s="6">
        <v>41807</v>
      </c>
      <c r="F282" t="s">
        <v>526</v>
      </c>
      <c r="G282" t="s">
        <v>725</v>
      </c>
      <c r="H282">
        <v>23.67</v>
      </c>
      <c r="I282">
        <v>424.28</v>
      </c>
      <c r="J282">
        <v>407.92</v>
      </c>
      <c r="S282" s="17" t="s">
        <v>740</v>
      </c>
    </row>
    <row r="283" spans="1:20" ht="15.75" customHeight="1" x14ac:dyDescent="0.2">
      <c r="A283" s="4" t="s">
        <v>394</v>
      </c>
      <c r="B283" s="10" t="s">
        <v>617</v>
      </c>
      <c r="C283" s="4" t="s">
        <v>395</v>
      </c>
      <c r="D283" s="6">
        <v>41807</v>
      </c>
      <c r="F283" t="s">
        <v>524</v>
      </c>
      <c r="G283" t="s">
        <v>525</v>
      </c>
      <c r="H283">
        <v>5.7</v>
      </c>
      <c r="I283">
        <v>287.31</v>
      </c>
      <c r="J283">
        <v>277.45</v>
      </c>
      <c r="S283" s="17" t="s">
        <v>740</v>
      </c>
    </row>
    <row r="284" spans="1:20" ht="15.75" customHeight="1" x14ac:dyDescent="0.2">
      <c r="A284" s="4" t="s">
        <v>396</v>
      </c>
      <c r="B284" s="10" t="s">
        <v>646</v>
      </c>
      <c r="C284" s="4" t="s">
        <v>397</v>
      </c>
      <c r="D284" s="6">
        <v>41807</v>
      </c>
      <c r="F284" t="s">
        <v>524</v>
      </c>
      <c r="G284" t="s">
        <v>525</v>
      </c>
      <c r="H284">
        <v>29.38</v>
      </c>
      <c r="I284">
        <v>38.909999999999997</v>
      </c>
      <c r="J284">
        <v>31.7</v>
      </c>
      <c r="S284" s="17" t="s">
        <v>740</v>
      </c>
    </row>
    <row r="285" spans="1:20" ht="15.75" customHeight="1" x14ac:dyDescent="0.2">
      <c r="A285" s="4" t="s">
        <v>398</v>
      </c>
      <c r="B285" s="10" t="s">
        <v>620</v>
      </c>
      <c r="C285" s="4" t="s">
        <v>399</v>
      </c>
      <c r="D285" s="6">
        <v>41807</v>
      </c>
      <c r="F285" t="s">
        <v>524</v>
      </c>
      <c r="G285" t="s">
        <v>525</v>
      </c>
      <c r="H285">
        <v>0</v>
      </c>
      <c r="I285">
        <v>172.64</v>
      </c>
      <c r="J285">
        <v>164.47</v>
      </c>
      <c r="S285" s="17" t="s">
        <v>740</v>
      </c>
    </row>
    <row r="286" spans="1:20" ht="15.75" customHeight="1" x14ac:dyDescent="0.2">
      <c r="A286" s="4" t="s">
        <v>400</v>
      </c>
      <c r="B286" s="10" t="s">
        <v>602</v>
      </c>
      <c r="C286" s="4" t="s">
        <v>401</v>
      </c>
      <c r="D286" s="6">
        <v>41807</v>
      </c>
      <c r="F286" t="s">
        <v>524</v>
      </c>
      <c r="G286" t="s">
        <v>525</v>
      </c>
      <c r="H286">
        <v>10.74</v>
      </c>
      <c r="I286">
        <v>375.74</v>
      </c>
      <c r="J286">
        <v>368.17</v>
      </c>
      <c r="L286">
        <v>239.31</v>
      </c>
      <c r="M286">
        <f>L286-0.28</f>
        <v>239.03</v>
      </c>
      <c r="N286">
        <v>0.70750000000000002</v>
      </c>
      <c r="O286">
        <v>2.35E-2</v>
      </c>
      <c r="P286" s="6">
        <v>41809</v>
      </c>
      <c r="Q286" s="6">
        <v>41813</v>
      </c>
      <c r="R286" s="16">
        <v>2</v>
      </c>
      <c r="S286" s="17" t="s">
        <v>740</v>
      </c>
    </row>
    <row r="287" spans="1:20" ht="15.75" customHeight="1" x14ac:dyDescent="0.2">
      <c r="A287" s="4" t="s">
        <v>440</v>
      </c>
      <c r="C287" s="4" t="s">
        <v>441</v>
      </c>
      <c r="S287" s="17" t="s">
        <v>740</v>
      </c>
    </row>
    <row r="288" spans="1:20" ht="15.75" customHeight="1" x14ac:dyDescent="0.2">
      <c r="A288" s="4" t="s">
        <v>402</v>
      </c>
      <c r="B288" s="10" t="s">
        <v>647</v>
      </c>
      <c r="C288" s="4" t="s">
        <v>403</v>
      </c>
      <c r="D288" s="6">
        <v>41807</v>
      </c>
      <c r="F288" t="s">
        <v>524</v>
      </c>
      <c r="G288" t="s">
        <v>525</v>
      </c>
      <c r="H288">
        <v>29.3</v>
      </c>
      <c r="I288">
        <v>94.88</v>
      </c>
      <c r="J288">
        <v>85.22</v>
      </c>
      <c r="S288" s="17" t="s">
        <v>740</v>
      </c>
    </row>
    <row r="289" spans="1:20" ht="15.75" customHeight="1" x14ac:dyDescent="0.2">
      <c r="A289" s="4" t="s">
        <v>404</v>
      </c>
      <c r="B289" s="10" t="s">
        <v>568</v>
      </c>
      <c r="C289" s="4" t="s">
        <v>405</v>
      </c>
      <c r="D289" s="6">
        <v>41807</v>
      </c>
      <c r="F289" t="s">
        <v>524</v>
      </c>
      <c r="G289" t="s">
        <v>525</v>
      </c>
      <c r="H289">
        <v>55.91</v>
      </c>
      <c r="I289">
        <v>309.76</v>
      </c>
      <c r="J289">
        <v>304.61</v>
      </c>
      <c r="S289" s="17" t="s">
        <v>740</v>
      </c>
    </row>
    <row r="290" spans="1:20" ht="15.75" customHeight="1" x14ac:dyDescent="0.2">
      <c r="A290" s="4" t="s">
        <v>582</v>
      </c>
      <c r="B290" s="11" t="s">
        <v>651</v>
      </c>
      <c r="C290" s="4" t="s">
        <v>393</v>
      </c>
      <c r="D290" s="6">
        <v>41807</v>
      </c>
      <c r="F290" t="s">
        <v>526</v>
      </c>
      <c r="G290" t="s">
        <v>734</v>
      </c>
      <c r="H290">
        <v>53.78</v>
      </c>
      <c r="I290">
        <v>342.19</v>
      </c>
      <c r="J290">
        <v>328.96</v>
      </c>
      <c r="S290" s="17" t="s">
        <v>740</v>
      </c>
      <c r="T290" t="s">
        <v>729</v>
      </c>
    </row>
    <row r="291" spans="1:20" ht="15.75" customHeight="1" x14ac:dyDescent="0.2">
      <c r="A291" s="4" t="s">
        <v>442</v>
      </c>
      <c r="C291" s="4" t="s">
        <v>443</v>
      </c>
      <c r="S291" s="17" t="s">
        <v>740</v>
      </c>
    </row>
    <row r="292" spans="1:20" ht="15.75" customHeight="1" x14ac:dyDescent="0.2">
      <c r="A292" s="4" t="s">
        <v>406</v>
      </c>
      <c r="B292" s="10" t="s">
        <v>611</v>
      </c>
      <c r="C292" s="4" t="s">
        <v>407</v>
      </c>
      <c r="D292" s="6">
        <v>41807</v>
      </c>
      <c r="F292" t="s">
        <v>526</v>
      </c>
      <c r="G292" t="s">
        <v>724</v>
      </c>
      <c r="H292">
        <v>0</v>
      </c>
      <c r="I292">
        <v>621.20000000000005</v>
      </c>
      <c r="J292">
        <v>606.21</v>
      </c>
      <c r="S292" s="17" t="s">
        <v>740</v>
      </c>
    </row>
    <row r="293" spans="1:20" ht="15.75" customHeight="1" x14ac:dyDescent="0.2">
      <c r="A293" s="4" t="s">
        <v>408</v>
      </c>
      <c r="B293" s="10" t="s">
        <v>584</v>
      </c>
      <c r="C293" s="4" t="s">
        <v>409</v>
      </c>
      <c r="D293" s="6">
        <v>41807</v>
      </c>
      <c r="F293" t="s">
        <v>526</v>
      </c>
      <c r="G293" t="s">
        <v>727</v>
      </c>
      <c r="H293">
        <v>4.28</v>
      </c>
      <c r="I293">
        <v>261.11</v>
      </c>
      <c r="J293">
        <v>249.11</v>
      </c>
      <c r="S293" s="17" t="s">
        <v>740</v>
      </c>
    </row>
    <row r="294" spans="1:20" ht="15.75" customHeight="1" x14ac:dyDescent="0.2">
      <c r="A294" s="4" t="s">
        <v>410</v>
      </c>
      <c r="B294" s="10" t="s">
        <v>563</v>
      </c>
      <c r="C294" s="4" t="s">
        <v>411</v>
      </c>
      <c r="D294" s="6">
        <v>41807</v>
      </c>
      <c r="F294" t="s">
        <v>524</v>
      </c>
      <c r="G294" t="s">
        <v>525</v>
      </c>
      <c r="H294">
        <v>45.58</v>
      </c>
      <c r="I294">
        <v>678.97</v>
      </c>
      <c r="J294">
        <v>670.18</v>
      </c>
      <c r="S294" s="17" t="s">
        <v>740</v>
      </c>
    </row>
    <row r="295" spans="1:20" ht="15.75" customHeight="1" x14ac:dyDescent="0.2">
      <c r="A295" s="4" t="s">
        <v>580</v>
      </c>
      <c r="B295" s="11" t="s">
        <v>629</v>
      </c>
      <c r="C295" s="4" t="s">
        <v>393</v>
      </c>
      <c r="D295" s="6">
        <v>41807</v>
      </c>
      <c r="F295" t="s">
        <v>524</v>
      </c>
      <c r="G295" t="s">
        <v>525</v>
      </c>
      <c r="H295">
        <v>0</v>
      </c>
      <c r="I295">
        <v>703.66</v>
      </c>
      <c r="J295">
        <v>695.82</v>
      </c>
      <c r="S295" s="17" t="s">
        <v>740</v>
      </c>
      <c r="T295" t="s">
        <v>729</v>
      </c>
    </row>
    <row r="296" spans="1:20" ht="15.75" customHeight="1" x14ac:dyDescent="0.2">
      <c r="A296" s="4" t="s">
        <v>412</v>
      </c>
      <c r="B296" s="10" t="s">
        <v>618</v>
      </c>
      <c r="C296" s="4" t="s">
        <v>413</v>
      </c>
      <c r="D296" s="6">
        <v>41807</v>
      </c>
      <c r="F296" t="s">
        <v>524</v>
      </c>
      <c r="G296" t="s">
        <v>525</v>
      </c>
      <c r="H296">
        <v>13.62</v>
      </c>
      <c r="I296">
        <v>31.45</v>
      </c>
      <c r="J296">
        <v>26.87</v>
      </c>
      <c r="S296" s="17" t="s">
        <v>740</v>
      </c>
    </row>
    <row r="297" spans="1:20" ht="15.75" customHeight="1" x14ac:dyDescent="0.2">
      <c r="A297" s="4" t="s">
        <v>444</v>
      </c>
      <c r="C297" s="4" t="s">
        <v>445</v>
      </c>
      <c r="S297" s="17" t="s">
        <v>740</v>
      </c>
    </row>
    <row r="298" spans="1:20" ht="15.75" customHeight="1" x14ac:dyDescent="0.2">
      <c r="A298" s="4" t="s">
        <v>446</v>
      </c>
      <c r="C298" s="4" t="s">
        <v>447</v>
      </c>
      <c r="S298" s="17" t="s">
        <v>740</v>
      </c>
    </row>
    <row r="299" spans="1:20" ht="15.75" customHeight="1" x14ac:dyDescent="0.2">
      <c r="A299" s="4" t="s">
        <v>414</v>
      </c>
      <c r="B299" s="10" t="s">
        <v>592</v>
      </c>
      <c r="C299" s="4" t="s">
        <v>415</v>
      </c>
      <c r="D299" s="6">
        <v>41807</v>
      </c>
      <c r="F299" t="s">
        <v>524</v>
      </c>
      <c r="G299" t="s">
        <v>525</v>
      </c>
      <c r="H299">
        <v>109.42</v>
      </c>
      <c r="I299">
        <v>256.48</v>
      </c>
      <c r="J299">
        <v>248.68</v>
      </c>
      <c r="S299" s="17" t="s">
        <v>740</v>
      </c>
    </row>
    <row r="300" spans="1:20" ht="15.75" customHeight="1" x14ac:dyDescent="0.2">
      <c r="A300" s="4" t="s">
        <v>570</v>
      </c>
      <c r="B300" s="11" t="s">
        <v>629</v>
      </c>
      <c r="C300" s="4" t="s">
        <v>393</v>
      </c>
      <c r="D300" s="6">
        <v>41807</v>
      </c>
      <c r="F300" t="s">
        <v>524</v>
      </c>
      <c r="G300" t="s">
        <v>525</v>
      </c>
      <c r="H300">
        <v>121.79</v>
      </c>
      <c r="I300">
        <v>466.82</v>
      </c>
      <c r="J300">
        <v>458.98</v>
      </c>
      <c r="S300" s="17" t="s">
        <v>740</v>
      </c>
      <c r="T300" t="s">
        <v>729</v>
      </c>
    </row>
    <row r="301" spans="1:20" ht="15.75" customHeight="1" x14ac:dyDescent="0.2">
      <c r="A301" s="4" t="s">
        <v>416</v>
      </c>
      <c r="B301" s="10" t="s">
        <v>522</v>
      </c>
      <c r="C301" s="4" t="s">
        <v>417</v>
      </c>
      <c r="D301" s="6">
        <v>41807</v>
      </c>
      <c r="F301" t="s">
        <v>524</v>
      </c>
      <c r="G301" t="s">
        <v>525</v>
      </c>
      <c r="H301">
        <v>0</v>
      </c>
      <c r="I301">
        <v>462.21</v>
      </c>
      <c r="J301">
        <v>456.93</v>
      </c>
      <c r="L301">
        <v>268</v>
      </c>
      <c r="M301">
        <f>L301-0.06</f>
        <v>267.94</v>
      </c>
      <c r="N301">
        <v>0.57399999999999995</v>
      </c>
      <c r="O301">
        <v>4.2000000000000003E-2</v>
      </c>
      <c r="P301" s="6">
        <v>41809</v>
      </c>
      <c r="Q301" s="6">
        <v>41813</v>
      </c>
      <c r="R301" s="16">
        <v>2</v>
      </c>
      <c r="S301" s="17" t="s">
        <v>740</v>
      </c>
    </row>
    <row r="302" spans="1:20" ht="15.75" customHeight="1" x14ac:dyDescent="0.2">
      <c r="A302" s="4" t="s">
        <v>418</v>
      </c>
      <c r="B302" s="10" t="s">
        <v>623</v>
      </c>
      <c r="C302" s="4" t="s">
        <v>419</v>
      </c>
      <c r="D302" s="6">
        <v>41807</v>
      </c>
      <c r="F302" t="s">
        <v>524</v>
      </c>
      <c r="G302" t="s">
        <v>525</v>
      </c>
      <c r="H302">
        <v>34.76</v>
      </c>
      <c r="I302">
        <v>541.05999999999995</v>
      </c>
      <c r="J302">
        <v>535.62</v>
      </c>
      <c r="S302" s="17" t="s">
        <v>740</v>
      </c>
    </row>
    <row r="303" spans="1:20" ht="15.75" customHeight="1" x14ac:dyDescent="0.2">
      <c r="A303" s="4" t="s">
        <v>578</v>
      </c>
      <c r="B303" s="11" t="s">
        <v>652</v>
      </c>
      <c r="C303" s="4" t="s">
        <v>393</v>
      </c>
      <c r="D303" s="6">
        <v>41807</v>
      </c>
      <c r="F303" t="s">
        <v>526</v>
      </c>
      <c r="G303" t="s">
        <v>735</v>
      </c>
      <c r="H303">
        <v>6.94</v>
      </c>
      <c r="I303">
        <v>297.64</v>
      </c>
      <c r="J303">
        <v>290.60000000000002</v>
      </c>
      <c r="S303" s="17" t="s">
        <v>740</v>
      </c>
      <c r="T303" t="s">
        <v>729</v>
      </c>
    </row>
    <row r="304" spans="1:20" ht="15.75" customHeight="1" x14ac:dyDescent="0.2">
      <c r="A304" s="4" t="s">
        <v>420</v>
      </c>
      <c r="B304" s="10" t="s">
        <v>597</v>
      </c>
      <c r="C304" s="4" t="s">
        <v>421</v>
      </c>
      <c r="D304" s="6">
        <v>41807</v>
      </c>
      <c r="F304" t="s">
        <v>524</v>
      </c>
      <c r="G304" t="s">
        <v>525</v>
      </c>
      <c r="H304">
        <v>43.45</v>
      </c>
      <c r="I304">
        <v>490.02</v>
      </c>
      <c r="J304">
        <v>480.93</v>
      </c>
      <c r="S304" s="17" t="s">
        <v>740</v>
      </c>
    </row>
    <row r="305" spans="1:20" ht="15.75" customHeight="1" x14ac:dyDescent="0.2">
      <c r="A305" s="4" t="s">
        <v>574</v>
      </c>
      <c r="B305" s="11" t="s">
        <v>653</v>
      </c>
      <c r="C305" s="4" t="s">
        <v>393</v>
      </c>
      <c r="D305" s="6">
        <v>41807</v>
      </c>
      <c r="F305" t="s">
        <v>524</v>
      </c>
      <c r="G305" t="s">
        <v>525</v>
      </c>
      <c r="H305">
        <v>32.4</v>
      </c>
      <c r="I305">
        <v>691.87</v>
      </c>
      <c r="J305">
        <v>681.84</v>
      </c>
      <c r="S305" s="17" t="s">
        <v>740</v>
      </c>
      <c r="T305" t="s">
        <v>729</v>
      </c>
    </row>
    <row r="306" spans="1:20" ht="15.75" customHeight="1" x14ac:dyDescent="0.2">
      <c r="A306" s="4" t="s">
        <v>422</v>
      </c>
      <c r="B306" s="10" t="s">
        <v>587</v>
      </c>
      <c r="C306" s="4" t="s">
        <v>423</v>
      </c>
      <c r="D306" s="6">
        <v>41807</v>
      </c>
      <c r="F306" t="s">
        <v>524</v>
      </c>
      <c r="G306" t="s">
        <v>525</v>
      </c>
      <c r="H306">
        <v>121.1</v>
      </c>
      <c r="I306">
        <v>398.88</v>
      </c>
      <c r="J306">
        <v>393.4</v>
      </c>
      <c r="S306" s="17" t="s">
        <v>740</v>
      </c>
      <c r="T306" t="s">
        <v>728</v>
      </c>
    </row>
    <row r="307" spans="1:20" ht="15.75" customHeight="1" x14ac:dyDescent="0.2">
      <c r="A307" s="4" t="s">
        <v>573</v>
      </c>
      <c r="B307" s="11" t="s">
        <v>603</v>
      </c>
      <c r="C307" s="4" t="s">
        <v>393</v>
      </c>
      <c r="D307" s="6">
        <v>41807</v>
      </c>
      <c r="F307" t="s">
        <v>526</v>
      </c>
      <c r="G307" t="s">
        <v>736</v>
      </c>
      <c r="H307">
        <v>7.7</v>
      </c>
      <c r="I307">
        <v>263.79000000000002</v>
      </c>
      <c r="J307">
        <v>257.88</v>
      </c>
      <c r="S307" s="17" t="s">
        <v>740</v>
      </c>
      <c r="T307" t="s">
        <v>729</v>
      </c>
    </row>
    <row r="308" spans="1:20" ht="15.75" customHeight="1" x14ac:dyDescent="0.2">
      <c r="A308" s="4" t="s">
        <v>448</v>
      </c>
      <c r="C308" s="4" t="s">
        <v>449</v>
      </c>
      <c r="S308" s="17" t="s">
        <v>740</v>
      </c>
    </row>
    <row r="309" spans="1:20" ht="15.75" customHeight="1" x14ac:dyDescent="0.2">
      <c r="A309" s="4" t="s">
        <v>424</v>
      </c>
      <c r="B309" s="10" t="s">
        <v>648</v>
      </c>
      <c r="C309" s="4" t="s">
        <v>425</v>
      </c>
      <c r="D309" s="6">
        <v>41807</v>
      </c>
      <c r="F309" t="s">
        <v>524</v>
      </c>
      <c r="G309" t="s">
        <v>525</v>
      </c>
      <c r="H309">
        <v>1.79</v>
      </c>
      <c r="I309">
        <v>207.82</v>
      </c>
      <c r="J309">
        <v>191.32</v>
      </c>
      <c r="S309" s="17" t="s">
        <v>740</v>
      </c>
    </row>
    <row r="310" spans="1:20" ht="15.75" customHeight="1" x14ac:dyDescent="0.2">
      <c r="A310" s="4" t="s">
        <v>426</v>
      </c>
      <c r="B310" s="10" t="s">
        <v>649</v>
      </c>
      <c r="C310" s="4" t="s">
        <v>427</v>
      </c>
      <c r="D310" s="6">
        <v>41807</v>
      </c>
      <c r="F310" t="s">
        <v>524</v>
      </c>
      <c r="G310" t="s">
        <v>525</v>
      </c>
      <c r="H310">
        <v>0.52</v>
      </c>
      <c r="I310">
        <v>478.16</v>
      </c>
      <c r="J310">
        <v>468.92</v>
      </c>
      <c r="S310" s="17" t="s">
        <v>740</v>
      </c>
    </row>
    <row r="311" spans="1:20" ht="15.75" customHeight="1" x14ac:dyDescent="0.2">
      <c r="A311" s="4" t="s">
        <v>428</v>
      </c>
      <c r="B311" s="10" t="s">
        <v>571</v>
      </c>
      <c r="C311" s="4" t="s">
        <v>429</v>
      </c>
      <c r="D311" s="6">
        <v>41807</v>
      </c>
      <c r="F311" t="s">
        <v>524</v>
      </c>
      <c r="G311" t="s">
        <v>525</v>
      </c>
      <c r="H311">
        <v>17.47</v>
      </c>
      <c r="I311">
        <v>328.98</v>
      </c>
      <c r="J311">
        <v>318.83999999999997</v>
      </c>
      <c r="S311" s="17" t="s">
        <v>740</v>
      </c>
      <c r="T311" t="s">
        <v>671</v>
      </c>
    </row>
    <row r="312" spans="1:20" ht="15.75" customHeight="1" x14ac:dyDescent="0.2">
      <c r="A312" s="4" t="s">
        <v>430</v>
      </c>
      <c r="B312" s="10" t="s">
        <v>618</v>
      </c>
      <c r="C312" s="4" t="s">
        <v>431</v>
      </c>
      <c r="D312" s="6">
        <v>41807</v>
      </c>
      <c r="F312" t="s">
        <v>526</v>
      </c>
      <c r="G312" t="s">
        <v>711</v>
      </c>
      <c r="H312">
        <v>103.81</v>
      </c>
      <c r="I312">
        <v>372.95</v>
      </c>
      <c r="J312">
        <v>366.01</v>
      </c>
      <c r="S312" s="17" t="s">
        <v>740</v>
      </c>
    </row>
    <row r="313" spans="1:20" ht="15.75" customHeight="1" x14ac:dyDescent="0.2">
      <c r="A313" s="4" t="s">
        <v>576</v>
      </c>
      <c r="B313" s="11" t="s">
        <v>622</v>
      </c>
      <c r="C313" s="4" t="s">
        <v>393</v>
      </c>
      <c r="D313" s="6">
        <v>41807</v>
      </c>
      <c r="F313" t="s">
        <v>524</v>
      </c>
      <c r="G313" t="s">
        <v>525</v>
      </c>
      <c r="H313">
        <v>168.94</v>
      </c>
      <c r="I313">
        <v>855.97</v>
      </c>
      <c r="J313">
        <v>848.93</v>
      </c>
      <c r="L313">
        <v>463.97</v>
      </c>
      <c r="M313">
        <f>L313-0.1</f>
        <v>463.87</v>
      </c>
      <c r="N313">
        <v>0.98350000000000004</v>
      </c>
      <c r="O313">
        <v>2.7E-2</v>
      </c>
      <c r="P313" s="6">
        <v>41809</v>
      </c>
      <c r="Q313" s="6">
        <v>41813</v>
      </c>
      <c r="R313" s="16">
        <v>2</v>
      </c>
      <c r="S313" s="17" t="s">
        <v>740</v>
      </c>
      <c r="T313" t="s">
        <v>729</v>
      </c>
    </row>
    <row r="314" spans="1:20" ht="15.75" customHeight="1" x14ac:dyDescent="0.2">
      <c r="A314" s="4" t="s">
        <v>432</v>
      </c>
      <c r="B314" s="10" t="s">
        <v>636</v>
      </c>
      <c r="C314" s="4" t="s">
        <v>433</v>
      </c>
      <c r="D314" s="6">
        <v>41807</v>
      </c>
      <c r="F314" t="s">
        <v>524</v>
      </c>
      <c r="G314" t="s">
        <v>525</v>
      </c>
      <c r="H314">
        <v>12.24</v>
      </c>
      <c r="I314">
        <v>201.17</v>
      </c>
      <c r="J314">
        <v>195.7</v>
      </c>
    </row>
    <row r="315" spans="1:20" ht="15.75" customHeight="1" x14ac:dyDescent="0.2">
      <c r="A315" s="4" t="s">
        <v>434</v>
      </c>
      <c r="B315" s="10" t="s">
        <v>624</v>
      </c>
      <c r="C315" s="4" t="s">
        <v>435</v>
      </c>
      <c r="D315" s="6">
        <v>41807</v>
      </c>
      <c r="F315" t="s">
        <v>526</v>
      </c>
      <c r="G315" t="s">
        <v>726</v>
      </c>
      <c r="H315">
        <v>242.24</v>
      </c>
      <c r="I315">
        <v>411.8</v>
      </c>
      <c r="J315">
        <v>398.08</v>
      </c>
    </row>
    <row r="316" spans="1:20" ht="15.75" customHeight="1" x14ac:dyDescent="0.2">
      <c r="A316" s="4" t="s">
        <v>572</v>
      </c>
      <c r="B316" s="11" t="s">
        <v>544</v>
      </c>
      <c r="C316" s="4" t="s">
        <v>393</v>
      </c>
      <c r="D316" s="6">
        <v>41807</v>
      </c>
      <c r="F316" t="s">
        <v>524</v>
      </c>
      <c r="G316" t="s">
        <v>525</v>
      </c>
      <c r="H316">
        <v>301.93</v>
      </c>
      <c r="I316">
        <v>622.65</v>
      </c>
      <c r="J316">
        <v>608.63</v>
      </c>
      <c r="T316" t="s">
        <v>737</v>
      </c>
    </row>
    <row r="317" spans="1:20" ht="15.75" customHeight="1" x14ac:dyDescent="0.2">
      <c r="A317" s="4" t="s">
        <v>450</v>
      </c>
      <c r="C317" s="4" t="s">
        <v>451</v>
      </c>
    </row>
    <row r="318" spans="1:20" ht="15.75" customHeight="1" x14ac:dyDescent="0.2">
      <c r="A318" s="4" t="s">
        <v>452</v>
      </c>
      <c r="C318" s="4" t="s">
        <v>453</v>
      </c>
    </row>
    <row r="319" spans="1:20" ht="15.75" customHeight="1" x14ac:dyDescent="0.2">
      <c r="A319" s="4" t="s">
        <v>436</v>
      </c>
      <c r="B319" s="10" t="s">
        <v>531</v>
      </c>
      <c r="C319" s="4" t="s">
        <v>437</v>
      </c>
      <c r="D319" s="6">
        <v>41807</v>
      </c>
      <c r="F319" t="s">
        <v>526</v>
      </c>
      <c r="G319" t="s">
        <v>672</v>
      </c>
      <c r="H319">
        <v>2.9</v>
      </c>
      <c r="I319">
        <v>500.94</v>
      </c>
      <c r="J319">
        <v>488.78</v>
      </c>
    </row>
    <row r="320" spans="1:20" ht="15.75" customHeight="1" x14ac:dyDescent="0.2">
      <c r="A320" s="4" t="s">
        <v>438</v>
      </c>
      <c r="B320" s="10" t="s">
        <v>650</v>
      </c>
      <c r="C320" s="4" t="s">
        <v>439</v>
      </c>
      <c r="D320" s="6">
        <v>41807</v>
      </c>
      <c r="F320" t="s">
        <v>524</v>
      </c>
      <c r="G320" t="s">
        <v>525</v>
      </c>
      <c r="H320">
        <v>0.75</v>
      </c>
      <c r="I320">
        <v>29.52</v>
      </c>
      <c r="J320">
        <v>26.28</v>
      </c>
    </row>
    <row r="321" spans="1:3" ht="15.75" customHeight="1" x14ac:dyDescent="0.2">
      <c r="A321" s="4" t="s">
        <v>454</v>
      </c>
      <c r="C321" s="4" t="s">
        <v>455</v>
      </c>
    </row>
  </sheetData>
  <sortState ref="A2:T321">
    <sortCondition ref="C2:C321" customList="1-H,1-L,2-H,2-L,3-H,3-L,4-H,4-L"/>
    <sortCondition ref="A2:A321"/>
  </sortState>
  <conditionalFormatting sqref="S1:S1048576">
    <cfRule type="containsText" dxfId="0" priority="1" operator="containsText" text="Y">
      <formula>NOT(ISERROR(SEARCH("Y",S1)))</formula>
    </cfRule>
  </conditionalFormatting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2014-06-23T13:58:59Z</dcterms:modified>
</cp:coreProperties>
</file>