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PARTICULAR\CONTA VINCULADA\"/>
    </mc:Choice>
  </mc:AlternateContent>
  <bookViews>
    <workbookView xWindow="480" yWindow="330" windowWidth="19875" windowHeight="7455"/>
  </bookViews>
  <sheets>
    <sheet name="CONTROLE" sheetId="1" r:id="rId1"/>
    <sheet name="Tabela de Remunerações" sheetId="2" r:id="rId2"/>
  </sheets>
  <definedNames>
    <definedName name="_xlnm._FilterDatabase" localSheetId="0" hidden="1">CONTROLE!$A$4:$L$137</definedName>
  </definedNames>
  <calcPr calcId="152511" concurrentCalc="0"/>
</workbook>
</file>

<file path=xl/calcChain.xml><?xml version="1.0" encoding="utf-8"?>
<calcChain xmlns="http://schemas.openxmlformats.org/spreadsheetml/2006/main">
  <c r="N148" i="1" l="1"/>
  <c r="M145" i="1"/>
  <c r="O148" i="1"/>
  <c r="O149" i="1"/>
  <c r="O147" i="1"/>
  <c r="O146" i="1"/>
  <c r="F5" i="1"/>
  <c r="J5" i="1"/>
  <c r="F16" i="1"/>
  <c r="F27" i="1"/>
  <c r="J27" i="1"/>
  <c r="F38" i="1"/>
  <c r="J38" i="1"/>
  <c r="F6" i="1"/>
  <c r="J6" i="1"/>
  <c r="F7" i="1"/>
  <c r="J7" i="1"/>
  <c r="F8" i="1"/>
  <c r="J8" i="1"/>
  <c r="F9" i="1"/>
  <c r="J9" i="1"/>
  <c r="F10" i="1"/>
  <c r="J10" i="1"/>
  <c r="F11" i="1"/>
  <c r="F12" i="1"/>
  <c r="J12" i="1"/>
  <c r="F13" i="1"/>
  <c r="J13" i="1"/>
  <c r="F14" i="1"/>
  <c r="J14" i="1"/>
  <c r="F15" i="1"/>
  <c r="J15" i="1"/>
  <c r="F17" i="1"/>
  <c r="J17" i="1"/>
  <c r="F18" i="1"/>
  <c r="J18" i="1"/>
  <c r="F19" i="1"/>
  <c r="J19" i="1"/>
  <c r="F20" i="1"/>
  <c r="J20" i="1"/>
  <c r="F21" i="1"/>
  <c r="J21" i="1"/>
  <c r="K21" i="1"/>
  <c r="F22" i="1"/>
  <c r="J22" i="1"/>
  <c r="F23" i="1"/>
  <c r="J23" i="1"/>
  <c r="F24" i="1"/>
  <c r="J24" i="1"/>
  <c r="F25" i="1"/>
  <c r="J25" i="1"/>
  <c r="K25" i="1"/>
  <c r="F26" i="1"/>
  <c r="J26" i="1"/>
  <c r="F28" i="1"/>
  <c r="J28" i="1"/>
  <c r="F29" i="1"/>
  <c r="F30" i="1"/>
  <c r="J30" i="1"/>
  <c r="F31" i="1"/>
  <c r="J31" i="1"/>
  <c r="F32" i="1"/>
  <c r="J32" i="1"/>
  <c r="F33" i="1"/>
  <c r="J33" i="1"/>
  <c r="F34" i="1"/>
  <c r="J34" i="1"/>
  <c r="K34" i="1"/>
  <c r="F35" i="1"/>
  <c r="J35" i="1"/>
  <c r="F36" i="1"/>
  <c r="J36" i="1"/>
  <c r="F37" i="1"/>
  <c r="J37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I101" i="1"/>
  <c r="F102" i="1"/>
  <c r="J102" i="1"/>
  <c r="F103" i="1"/>
  <c r="F104" i="1"/>
  <c r="J104" i="1"/>
  <c r="F105" i="1"/>
  <c r="F106" i="1"/>
  <c r="J106" i="1"/>
  <c r="F107" i="1"/>
  <c r="F108" i="1"/>
  <c r="H108" i="1"/>
  <c r="F109" i="1"/>
  <c r="I109" i="1"/>
  <c r="F110" i="1"/>
  <c r="J110" i="1"/>
  <c r="F111" i="1"/>
  <c r="F112" i="1"/>
  <c r="J112" i="1"/>
  <c r="F113" i="1"/>
  <c r="F114" i="1"/>
  <c r="J114" i="1"/>
  <c r="F115" i="1"/>
  <c r="F116" i="1"/>
  <c r="J116" i="1"/>
  <c r="F117" i="1"/>
  <c r="I117" i="1"/>
  <c r="F118" i="1"/>
  <c r="J118" i="1"/>
  <c r="F119" i="1"/>
  <c r="F120" i="1"/>
  <c r="J120" i="1"/>
  <c r="F121" i="1"/>
  <c r="F122" i="1"/>
  <c r="J122" i="1"/>
  <c r="F123" i="1"/>
  <c r="F124" i="1"/>
  <c r="H124" i="1"/>
  <c r="F125" i="1"/>
  <c r="I125" i="1"/>
  <c r="F126" i="1"/>
  <c r="J126" i="1"/>
  <c r="F127" i="1"/>
  <c r="F128" i="1"/>
  <c r="J128" i="1"/>
  <c r="F129" i="1"/>
  <c r="F130" i="1"/>
  <c r="J130" i="1"/>
  <c r="F131" i="1"/>
  <c r="F132" i="1"/>
  <c r="G132" i="1"/>
  <c r="F133" i="1"/>
  <c r="G133" i="1"/>
  <c r="F134" i="1"/>
  <c r="J134" i="1"/>
  <c r="F135" i="1"/>
  <c r="F136" i="1"/>
  <c r="J136" i="1"/>
  <c r="F137" i="1"/>
  <c r="G137" i="1"/>
  <c r="K94" i="1"/>
  <c r="H136" i="1"/>
  <c r="G134" i="1"/>
  <c r="H134" i="1"/>
  <c r="I134" i="1"/>
  <c r="K134" i="1"/>
  <c r="H132" i="1"/>
  <c r="G131" i="1"/>
  <c r="G130" i="1"/>
  <c r="K130" i="1"/>
  <c r="H130" i="1"/>
  <c r="I130" i="1"/>
  <c r="G129" i="1"/>
  <c r="H128" i="1"/>
  <c r="G126" i="1"/>
  <c r="H126" i="1"/>
  <c r="K126" i="1"/>
  <c r="I126" i="1"/>
  <c r="G124" i="1"/>
  <c r="I124" i="1"/>
  <c r="G123" i="1"/>
  <c r="I123" i="1"/>
  <c r="G122" i="1"/>
  <c r="H122" i="1"/>
  <c r="I122" i="1"/>
  <c r="I121" i="1"/>
  <c r="G120" i="1"/>
  <c r="H120" i="1"/>
  <c r="I120" i="1"/>
  <c r="G119" i="1"/>
  <c r="G118" i="1"/>
  <c r="H118" i="1"/>
  <c r="I118" i="1"/>
  <c r="K118" i="1"/>
  <c r="G117" i="1"/>
  <c r="G116" i="1"/>
  <c r="I116" i="1"/>
  <c r="G115" i="1"/>
  <c r="I115" i="1"/>
  <c r="G114" i="1"/>
  <c r="H114" i="1"/>
  <c r="I114" i="1"/>
  <c r="I113" i="1"/>
  <c r="G112" i="1"/>
  <c r="H112" i="1"/>
  <c r="I112" i="1"/>
  <c r="G111" i="1"/>
  <c r="G110" i="1"/>
  <c r="H110" i="1"/>
  <c r="K110" i="1"/>
  <c r="I110" i="1"/>
  <c r="G109" i="1"/>
  <c r="G108" i="1"/>
  <c r="I108" i="1"/>
  <c r="G107" i="1"/>
  <c r="I107" i="1"/>
  <c r="G106" i="1"/>
  <c r="H106" i="1"/>
  <c r="I106" i="1"/>
  <c r="I105" i="1"/>
  <c r="G104" i="1"/>
  <c r="H104" i="1"/>
  <c r="I104" i="1"/>
  <c r="G103" i="1"/>
  <c r="G102" i="1"/>
  <c r="H102" i="1"/>
  <c r="I102" i="1"/>
  <c r="K102" i="1"/>
  <c r="G101" i="1"/>
  <c r="G100" i="1"/>
  <c r="H100" i="1"/>
  <c r="I100" i="1"/>
  <c r="G99" i="1"/>
  <c r="H99" i="1"/>
  <c r="I99" i="1"/>
  <c r="G98" i="1"/>
  <c r="H98" i="1"/>
  <c r="I98" i="1"/>
  <c r="G97" i="1"/>
  <c r="H97" i="1"/>
  <c r="I97" i="1"/>
  <c r="G96" i="1"/>
  <c r="H96" i="1"/>
  <c r="I96" i="1"/>
  <c r="H95" i="1"/>
  <c r="G93" i="1"/>
  <c r="H93" i="1"/>
  <c r="I93" i="1"/>
  <c r="G92" i="1"/>
  <c r="H92" i="1"/>
  <c r="G91" i="1"/>
  <c r="H91" i="1"/>
  <c r="I91" i="1"/>
  <c r="G90" i="1"/>
  <c r="H90" i="1"/>
  <c r="I90" i="1"/>
  <c r="G89" i="1"/>
  <c r="H89" i="1"/>
  <c r="I89" i="1"/>
  <c r="G88" i="1"/>
  <c r="K88" i="1"/>
  <c r="H88" i="1"/>
  <c r="I88" i="1"/>
  <c r="G87" i="1"/>
  <c r="H87" i="1"/>
  <c r="I87" i="1"/>
  <c r="H86" i="1"/>
  <c r="G85" i="1"/>
  <c r="H85" i="1"/>
  <c r="I85" i="1"/>
  <c r="G84" i="1"/>
  <c r="H84" i="1"/>
  <c r="I84" i="1"/>
  <c r="G83" i="1"/>
  <c r="H83" i="1"/>
  <c r="I83" i="1"/>
  <c r="G82" i="1"/>
  <c r="H82" i="1"/>
  <c r="I82" i="1"/>
  <c r="G81" i="1"/>
  <c r="H81" i="1"/>
  <c r="I81" i="1"/>
  <c r="G80" i="1"/>
  <c r="K80" i="1"/>
  <c r="H80" i="1"/>
  <c r="I80" i="1"/>
  <c r="G79" i="1"/>
  <c r="H79" i="1"/>
  <c r="I79" i="1"/>
  <c r="H78" i="1"/>
  <c r="G77" i="1"/>
  <c r="H77" i="1"/>
  <c r="I77" i="1"/>
  <c r="G76" i="1"/>
  <c r="H76" i="1"/>
  <c r="I76" i="1"/>
  <c r="G75" i="1"/>
  <c r="H75" i="1"/>
  <c r="I75" i="1"/>
  <c r="G74" i="1"/>
  <c r="H74" i="1"/>
  <c r="I74" i="1"/>
  <c r="G73" i="1"/>
  <c r="H73" i="1"/>
  <c r="I73" i="1"/>
  <c r="G72" i="1"/>
  <c r="H72" i="1"/>
  <c r="I72" i="1"/>
  <c r="G71" i="1"/>
  <c r="H71" i="1"/>
  <c r="I71" i="1"/>
  <c r="H70" i="1"/>
  <c r="G69" i="1"/>
  <c r="H69" i="1"/>
  <c r="I69" i="1"/>
  <c r="G68" i="1"/>
  <c r="K68" i="1"/>
  <c r="H68" i="1"/>
  <c r="I68" i="1"/>
  <c r="G67" i="1"/>
  <c r="H67" i="1"/>
  <c r="I67" i="1"/>
  <c r="G66" i="1"/>
  <c r="H66" i="1"/>
  <c r="I66" i="1"/>
  <c r="G65" i="1"/>
  <c r="H65" i="1"/>
  <c r="I65" i="1"/>
  <c r="G64" i="1"/>
  <c r="K64" i="1"/>
  <c r="H64" i="1"/>
  <c r="I64" i="1"/>
  <c r="G63" i="1"/>
  <c r="H63" i="1"/>
  <c r="I63" i="1"/>
  <c r="H62" i="1"/>
  <c r="G61" i="1"/>
  <c r="H61" i="1"/>
  <c r="I61" i="1"/>
  <c r="G60" i="1"/>
  <c r="H60" i="1"/>
  <c r="I60" i="1"/>
  <c r="G59" i="1"/>
  <c r="H59" i="1"/>
  <c r="I59" i="1"/>
  <c r="G58" i="1"/>
  <c r="H58" i="1"/>
  <c r="I58" i="1"/>
  <c r="G57" i="1"/>
  <c r="H57" i="1"/>
  <c r="I57" i="1"/>
  <c r="G56" i="1"/>
  <c r="H56" i="1"/>
  <c r="I56" i="1"/>
  <c r="G55" i="1"/>
  <c r="H55" i="1"/>
  <c r="I55" i="1"/>
  <c r="H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K48" i="1"/>
  <c r="H48" i="1"/>
  <c r="I48" i="1"/>
  <c r="G47" i="1"/>
  <c r="H47" i="1"/>
  <c r="I47" i="1"/>
  <c r="H46" i="1"/>
  <c r="G45" i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G40" i="1"/>
  <c r="H40" i="1"/>
  <c r="I40" i="1"/>
  <c r="G39" i="1"/>
  <c r="H39" i="1"/>
  <c r="I39" i="1"/>
  <c r="G38" i="1"/>
  <c r="H38" i="1"/>
  <c r="I38" i="1"/>
  <c r="A3" i="1"/>
  <c r="E3" i="1"/>
  <c r="G37" i="1"/>
  <c r="I36" i="1"/>
  <c r="G35" i="1"/>
  <c r="I34" i="1"/>
  <c r="G33" i="1"/>
  <c r="I32" i="1"/>
  <c r="G31" i="1"/>
  <c r="I30" i="1"/>
  <c r="G29" i="1"/>
  <c r="I28" i="1"/>
  <c r="G27" i="1"/>
  <c r="I25" i="1"/>
  <c r="I24" i="1"/>
  <c r="G23" i="1"/>
  <c r="K23" i="1"/>
  <c r="H19" i="1"/>
  <c r="G18" i="1"/>
  <c r="G17" i="1"/>
  <c r="H26" i="1"/>
  <c r="K26" i="1"/>
  <c r="I22" i="1"/>
  <c r="I26" i="1"/>
  <c r="H35" i="1"/>
  <c r="H24" i="1"/>
  <c r="H33" i="1"/>
  <c r="I23" i="1"/>
  <c r="I19" i="1"/>
  <c r="H23" i="1"/>
  <c r="G19" i="1"/>
  <c r="H27" i="1"/>
  <c r="H31" i="1"/>
  <c r="I27" i="1"/>
  <c r="G28" i="1"/>
  <c r="I29" i="1"/>
  <c r="G30" i="1"/>
  <c r="I31" i="1"/>
  <c r="G32" i="1"/>
  <c r="K32" i="1"/>
  <c r="I33" i="1"/>
  <c r="G34" i="1"/>
  <c r="I35" i="1"/>
  <c r="G36" i="1"/>
  <c r="I37" i="1"/>
  <c r="H30" i="1"/>
  <c r="H34" i="1"/>
  <c r="H36" i="1"/>
  <c r="H28" i="1"/>
  <c r="K28" i="1"/>
  <c r="H32" i="1"/>
  <c r="H25" i="1"/>
  <c r="I21" i="1"/>
  <c r="I20" i="1"/>
  <c r="G26" i="1"/>
  <c r="G25" i="1"/>
  <c r="G24" i="1"/>
  <c r="H22" i="1"/>
  <c r="H21" i="1"/>
  <c r="H20" i="1"/>
  <c r="I17" i="1"/>
  <c r="I16" i="1"/>
  <c r="G22" i="1"/>
  <c r="G21" i="1"/>
  <c r="H18" i="1"/>
  <c r="H17" i="1"/>
  <c r="H13" i="1"/>
  <c r="G10" i="1"/>
  <c r="I11" i="1"/>
  <c r="H14" i="1"/>
  <c r="G12" i="1"/>
  <c r="K36" i="1"/>
  <c r="H12" i="1"/>
  <c r="K27" i="1"/>
  <c r="K24" i="1"/>
  <c r="G14" i="1"/>
  <c r="H10" i="1"/>
  <c r="H15" i="1"/>
  <c r="G15" i="1"/>
  <c r="I15" i="1"/>
  <c r="I13" i="1"/>
  <c r="G13" i="1"/>
  <c r="K13" i="1"/>
  <c r="G11" i="1"/>
  <c r="I14" i="1"/>
  <c r="I12" i="1"/>
  <c r="I10" i="1"/>
  <c r="K14" i="1"/>
  <c r="G9" i="1"/>
  <c r="K9" i="1"/>
  <c r="H9" i="1"/>
  <c r="E4" i="1"/>
  <c r="G8" i="1"/>
  <c r="I9" i="1"/>
  <c r="I8" i="1"/>
  <c r="H8" i="1"/>
  <c r="G7" i="1"/>
  <c r="H7" i="1"/>
  <c r="I7" i="1"/>
  <c r="G5" i="1"/>
  <c r="H5" i="1"/>
  <c r="I5" i="1"/>
  <c r="G6" i="1"/>
  <c r="H6" i="1"/>
  <c r="I6" i="1"/>
  <c r="K12" i="1"/>
  <c r="K132" i="1"/>
  <c r="K40" i="1"/>
  <c r="K44" i="1"/>
  <c r="K56" i="1"/>
  <c r="K60" i="1"/>
  <c r="K72" i="1"/>
  <c r="K76" i="1"/>
  <c r="K108" i="1"/>
  <c r="K6" i="1"/>
  <c r="K7" i="1"/>
  <c r="K10" i="1"/>
  <c r="K22" i="1"/>
  <c r="K30" i="1"/>
  <c r="K31" i="1"/>
  <c r="K19" i="1"/>
  <c r="K17" i="1"/>
  <c r="K33" i="1"/>
  <c r="K39" i="1"/>
  <c r="K43" i="1"/>
  <c r="K55" i="1"/>
  <c r="K59" i="1"/>
  <c r="K71" i="1"/>
  <c r="K75" i="1"/>
  <c r="K87" i="1"/>
  <c r="K91" i="1"/>
  <c r="K97" i="1"/>
  <c r="K106" i="1"/>
  <c r="K112" i="1"/>
  <c r="H116" i="1"/>
  <c r="K122" i="1"/>
  <c r="G125" i="1"/>
  <c r="G128" i="1"/>
  <c r="K128" i="1"/>
  <c r="I132" i="1"/>
  <c r="I136" i="1"/>
  <c r="J132" i="1"/>
  <c r="J124" i="1"/>
  <c r="K124" i="1"/>
  <c r="J108" i="1"/>
  <c r="K52" i="1"/>
  <c r="K84" i="1"/>
  <c r="K96" i="1"/>
  <c r="K100" i="1"/>
  <c r="K116" i="1"/>
  <c r="K8" i="1"/>
  <c r="K15" i="1"/>
  <c r="K47" i="1"/>
  <c r="K51" i="1"/>
  <c r="K63" i="1"/>
  <c r="K67" i="1"/>
  <c r="K79" i="1"/>
  <c r="K83" i="1"/>
  <c r="K104" i="1"/>
  <c r="K114" i="1"/>
  <c r="K120" i="1"/>
  <c r="I128" i="1"/>
  <c r="G136" i="1"/>
  <c r="K136" i="1"/>
  <c r="K18" i="1"/>
  <c r="J135" i="1"/>
  <c r="H135" i="1"/>
  <c r="I135" i="1"/>
  <c r="G135" i="1"/>
  <c r="K135" i="1"/>
  <c r="J127" i="1"/>
  <c r="H127" i="1"/>
  <c r="I127" i="1"/>
  <c r="G127" i="1"/>
  <c r="K127" i="1"/>
  <c r="J119" i="1"/>
  <c r="H119" i="1"/>
  <c r="I119" i="1"/>
  <c r="K119" i="1"/>
  <c r="J111" i="1"/>
  <c r="H111" i="1"/>
  <c r="I111" i="1"/>
  <c r="J103" i="1"/>
  <c r="H103" i="1"/>
  <c r="K103" i="1"/>
  <c r="I103" i="1"/>
  <c r="J29" i="1"/>
  <c r="H29" i="1"/>
  <c r="K29" i="1"/>
  <c r="J11" i="1"/>
  <c r="K11" i="1"/>
  <c r="H11" i="1"/>
  <c r="J16" i="1"/>
  <c r="G16" i="1"/>
  <c r="K16" i="1"/>
  <c r="K5" i="1"/>
  <c r="F3" i="1"/>
  <c r="H16" i="1"/>
  <c r="G20" i="1"/>
  <c r="K20" i="1"/>
  <c r="K38" i="1"/>
  <c r="K42" i="1"/>
  <c r="G46" i="1"/>
  <c r="K50" i="1"/>
  <c r="G54" i="1"/>
  <c r="K58" i="1"/>
  <c r="G62" i="1"/>
  <c r="K66" i="1"/>
  <c r="G70" i="1"/>
  <c r="K74" i="1"/>
  <c r="G78" i="1"/>
  <c r="K82" i="1"/>
  <c r="G86" i="1"/>
  <c r="K90" i="1"/>
  <c r="I92" i="1"/>
  <c r="G95" i="1"/>
  <c r="K99" i="1"/>
  <c r="J137" i="1"/>
  <c r="H137" i="1"/>
  <c r="I137" i="1"/>
  <c r="J129" i="1"/>
  <c r="H129" i="1"/>
  <c r="I129" i="1"/>
  <c r="J121" i="1"/>
  <c r="H121" i="1"/>
  <c r="G121" i="1"/>
  <c r="J113" i="1"/>
  <c r="H113" i="1"/>
  <c r="G113" i="1"/>
  <c r="K113" i="1"/>
  <c r="J105" i="1"/>
  <c r="H105" i="1"/>
  <c r="G105" i="1"/>
  <c r="G3" i="1"/>
  <c r="K35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8" i="1"/>
  <c r="K125" i="1"/>
  <c r="H37" i="1"/>
  <c r="K37" i="1"/>
  <c r="I46" i="1"/>
  <c r="I54" i="1"/>
  <c r="I62" i="1"/>
  <c r="I70" i="1"/>
  <c r="I78" i="1"/>
  <c r="I86" i="1"/>
  <c r="K92" i="1"/>
  <c r="I95" i="1"/>
  <c r="J133" i="1"/>
  <c r="H133" i="1"/>
  <c r="I133" i="1"/>
  <c r="J125" i="1"/>
  <c r="H125" i="1"/>
  <c r="J117" i="1"/>
  <c r="H117" i="1"/>
  <c r="K117" i="1"/>
  <c r="J109" i="1"/>
  <c r="H109" i="1"/>
  <c r="K109" i="1"/>
  <c r="J101" i="1"/>
  <c r="H101" i="1"/>
  <c r="K101" i="1"/>
  <c r="I18" i="1"/>
  <c r="J131" i="1"/>
  <c r="H131" i="1"/>
  <c r="I131" i="1"/>
  <c r="J123" i="1"/>
  <c r="H123" i="1"/>
  <c r="K123" i="1"/>
  <c r="J115" i="1"/>
  <c r="J3" i="1"/>
  <c r="H115" i="1"/>
  <c r="J107" i="1"/>
  <c r="H107" i="1"/>
  <c r="K107" i="1"/>
  <c r="K54" i="1"/>
  <c r="K137" i="1"/>
  <c r="H3" i="1"/>
  <c r="K111" i="1"/>
  <c r="K133" i="1"/>
  <c r="K86" i="1"/>
  <c r="K131" i="1"/>
  <c r="K70" i="1"/>
  <c r="K4" i="1"/>
  <c r="K105" i="1"/>
  <c r="K95" i="1"/>
  <c r="I3" i="1"/>
  <c r="K3" i="1"/>
  <c r="K78" i="1"/>
  <c r="K62" i="1"/>
  <c r="K46" i="1"/>
  <c r="K115" i="1"/>
  <c r="K121" i="1"/>
  <c r="K129" i="1"/>
</calcChain>
</file>

<file path=xl/comments1.xml><?xml version="1.0" encoding="utf-8"?>
<comments xmlns="http://schemas.openxmlformats.org/spreadsheetml/2006/main">
  <authors>
    <author>Marcelo Ferreira Vasconcelos</author>
  </authors>
  <commentList>
    <comment ref="J2" authorId="0" shapeId="0">
      <text>
        <r>
          <rPr>
            <b/>
            <sz val="9"/>
            <color indexed="81"/>
            <rFont val="Segoe UI"/>
            <charset val="1"/>
          </rPr>
          <t>Marcelo Ferreira Vasconcelos:</t>
        </r>
        <r>
          <rPr>
            <sz val="9"/>
            <color indexed="81"/>
            <rFont val="Segoe UI"/>
            <charset val="1"/>
          </rPr>
          <t xml:space="preserve">
O 13º corresponde a 42,85% do valor retido
As férias correspondem a 57,15% do valor retido</t>
        </r>
      </text>
    </comment>
  </commentList>
</comments>
</file>

<file path=xl/sharedStrings.xml><?xml version="1.0" encoding="utf-8"?>
<sst xmlns="http://schemas.openxmlformats.org/spreadsheetml/2006/main" count="553" uniqueCount="34">
  <si>
    <t>Nome do Empregado</t>
  </si>
  <si>
    <t>Turno</t>
  </si>
  <si>
    <t>13º salário</t>
  </si>
  <si>
    <t xml:space="preserve">Férias e Abono de Férias </t>
  </si>
  <si>
    <t>Adicional do FGTS - Rescisão sem justa causa</t>
  </si>
  <si>
    <t>Impacto sobre férias e 13º salário (38,01%)</t>
  </si>
  <si>
    <t>Total provisionado</t>
  </si>
  <si>
    <t>MÊS</t>
  </si>
  <si>
    <t>CPF</t>
  </si>
  <si>
    <t>CARGO</t>
  </si>
  <si>
    <t>Conferência (Dias)</t>
  </si>
  <si>
    <t>Aluízio Damas de Souza</t>
  </si>
  <si>
    <t>Eletricista</t>
  </si>
  <si>
    <t>Diurno</t>
  </si>
  <si>
    <t>Arimatéia Nery dos Santos</t>
  </si>
  <si>
    <t>Bombeiro Hidráulico</t>
  </si>
  <si>
    <t>Cargo</t>
  </si>
  <si>
    <t>Remuneração</t>
  </si>
  <si>
    <t>Fábio Rodrigues Paiva</t>
  </si>
  <si>
    <t>Gilsomar Vieira da Silva</t>
  </si>
  <si>
    <t>Auxiliar de Manutenção</t>
  </si>
  <si>
    <t>Jeferson Teixeira Vieira</t>
  </si>
  <si>
    <t>Leonardo Vinicius Alves do Santos</t>
  </si>
  <si>
    <t>Marceneiro</t>
  </si>
  <si>
    <t>Marcelo Ferreira</t>
  </si>
  <si>
    <t>Marcio Resende da Silva</t>
  </si>
  <si>
    <t>Encarregado</t>
  </si>
  <si>
    <t>Ricardo Souza Almeida</t>
  </si>
  <si>
    <t>Responsável Técnico</t>
  </si>
  <si>
    <t>Ronaldo Soares Ferreira</t>
  </si>
  <si>
    <t>Wallaf Teixera Lima da Silva</t>
  </si>
  <si>
    <t>Remuneração Total</t>
  </si>
  <si>
    <t>XXXXXXX</t>
  </si>
  <si>
    <t xml:space="preserve">
Contrato nº 001 /2018
Empresa S/a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</si>
</sst>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10"/>
      <color theme="0"/>
      <name val="Arial1"/>
    </font>
    <font>
      <b/>
      <sz val="10"/>
      <color theme="0"/>
      <name val="Arial"/>
      <family val="2"/>
    </font>
    <font>
      <b/>
      <sz val="10"/>
      <color theme="3"/>
      <name val="Arial"/>
      <family val="2"/>
    </font>
    <font>
      <i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b/>
      <sz val="8"/>
      <color theme="0"/>
      <name val="Arial"/>
      <family val="2"/>
    </font>
    <font>
      <sz val="11"/>
      <color theme="1"/>
      <name val="Arial"/>
      <family val="2"/>
    </font>
    <font>
      <sz val="10"/>
      <name val="Arial1"/>
    </font>
    <font>
      <b/>
      <sz val="15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7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5" fontId="2" fillId="2" borderId="6" xfId="1" applyNumberFormat="1" applyFont="1" applyFill="1" applyBorder="1" applyAlignment="1">
      <alignment horizontal="center" vertical="center" wrapText="1"/>
    </xf>
    <xf numFmtId="43" fontId="2" fillId="2" borderId="7" xfId="1" applyFont="1" applyFill="1" applyBorder="1" applyAlignment="1">
      <alignment horizontal="center" vertical="center" wrapText="1"/>
    </xf>
    <xf numFmtId="43" fontId="2" fillId="2" borderId="8" xfId="1" applyFont="1" applyFill="1" applyBorder="1" applyAlignment="1">
      <alignment horizontal="center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0" fontId="0" fillId="3" borderId="9" xfId="0" applyFill="1" applyBorder="1"/>
    <xf numFmtId="0" fontId="8" fillId="0" borderId="12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/>
    </xf>
    <xf numFmtId="0" fontId="8" fillId="0" borderId="12" xfId="0" applyNumberFormat="1" applyFont="1" applyBorder="1" applyAlignment="1">
      <alignment horizontal="center" vertical="center"/>
    </xf>
    <xf numFmtId="9" fontId="6" fillId="2" borderId="13" xfId="0" applyNumberFormat="1" applyFont="1" applyFill="1" applyBorder="1" applyAlignment="1">
      <alignment horizontal="center" vertical="center" wrapText="1"/>
    </xf>
    <xf numFmtId="10" fontId="6" fillId="2" borderId="14" xfId="3" applyNumberFormat="1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" fontId="4" fillId="3" borderId="9" xfId="1" applyNumberFormat="1" applyFont="1" applyFill="1" applyBorder="1" applyAlignment="1">
      <alignment horizontal="center" vertical="center" wrapText="1"/>
    </xf>
    <xf numFmtId="43" fontId="10" fillId="0" borderId="12" xfId="1" applyFont="1" applyBorder="1"/>
    <xf numFmtId="17" fontId="10" fillId="0" borderId="12" xfId="0" applyNumberFormat="1" applyFont="1" applyBorder="1"/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3" fontId="11" fillId="2" borderId="10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textRotation="90" wrapText="1"/>
    </xf>
    <xf numFmtId="0" fontId="0" fillId="0" borderId="12" xfId="0" applyBorder="1"/>
    <xf numFmtId="44" fontId="0" fillId="0" borderId="12" xfId="2" applyFont="1" applyBorder="1"/>
    <xf numFmtId="0" fontId="12" fillId="4" borderId="12" xfId="0" applyFont="1" applyFill="1" applyBorder="1" applyAlignment="1">
      <alignment horizontal="center"/>
    </xf>
    <xf numFmtId="43" fontId="15" fillId="0" borderId="12" xfId="1" applyFont="1" applyBorder="1"/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4">
    <cellStyle name="Excel_BuiltIn_Percent" xfId="3"/>
    <cellStyle name="Moeda" xfId="2" builtinId="4"/>
    <cellStyle name="Normal" xfId="0" builtinId="0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9"/>
  <sheetViews>
    <sheetView tabSelected="1" zoomScaleNormal="100" workbookViewId="0">
      <pane ySplit="4" topLeftCell="A5" activePane="bottomLeft" state="frozen"/>
      <selection pane="bottomLeft" activeCell="F8" sqref="F8"/>
    </sheetView>
  </sheetViews>
  <sheetFormatPr defaultRowHeight="15"/>
  <cols>
    <col min="1" max="1" width="33.85546875" bestFit="1" customWidth="1"/>
    <col min="2" max="2" width="15.5703125" bestFit="1" customWidth="1"/>
    <col min="3" max="3" width="27.140625" style="19" bestFit="1" customWidth="1"/>
    <col min="4" max="4" width="7.140625" style="19" bestFit="1" customWidth="1"/>
    <col min="5" max="5" width="5.7109375" style="19" bestFit="1" customWidth="1"/>
    <col min="6" max="6" width="13.7109375" customWidth="1"/>
    <col min="7" max="7" width="11.42578125" bestFit="1" customWidth="1"/>
    <col min="8" max="8" width="11.7109375" customWidth="1"/>
    <col min="9" max="9" width="10.7109375" customWidth="1"/>
    <col min="10" max="10" width="12.42578125" customWidth="1"/>
    <col min="11" max="11" width="13.42578125" customWidth="1"/>
    <col min="12" max="12" width="7.5703125" bestFit="1" customWidth="1"/>
  </cols>
  <sheetData>
    <row r="1" spans="1:12" ht="60.75" customHeight="1" thickBot="1">
      <c r="A1" s="32" t="s">
        <v>33</v>
      </c>
      <c r="B1" s="33"/>
      <c r="C1" s="33"/>
      <c r="D1" s="33"/>
      <c r="E1" s="34"/>
      <c r="F1" s="33"/>
      <c r="G1" s="33"/>
      <c r="H1" s="33"/>
      <c r="I1" s="33"/>
      <c r="J1" s="33"/>
      <c r="K1" s="33"/>
      <c r="L1" s="33"/>
    </row>
    <row r="2" spans="1:12" ht="63" customHeight="1">
      <c r="A2" s="1" t="s">
        <v>0</v>
      </c>
      <c r="B2" s="1" t="s">
        <v>8</v>
      </c>
      <c r="C2" s="1" t="s">
        <v>9</v>
      </c>
      <c r="D2" s="2" t="s">
        <v>1</v>
      </c>
      <c r="E2" s="27" t="s">
        <v>10</v>
      </c>
      <c r="F2" s="22" t="s">
        <v>31</v>
      </c>
      <c r="G2" s="23" t="s">
        <v>2</v>
      </c>
      <c r="H2" s="23" t="s">
        <v>3</v>
      </c>
      <c r="I2" s="23" t="s">
        <v>4</v>
      </c>
      <c r="J2" s="22" t="s">
        <v>5</v>
      </c>
      <c r="K2" s="24" t="s">
        <v>6</v>
      </c>
      <c r="L2" s="25" t="s">
        <v>7</v>
      </c>
    </row>
    <row r="3" spans="1:12">
      <c r="A3" s="1">
        <f>SUBTOTAL(103,A4:A49854)</f>
        <v>133</v>
      </c>
      <c r="B3" s="1"/>
      <c r="C3" s="1"/>
      <c r="D3" s="2"/>
      <c r="E3" s="4">
        <f>11*30</f>
        <v>330</v>
      </c>
      <c r="F3" s="5">
        <f>SUBTOTAL(109,F5:F49851)</f>
        <v>201509.74799999973</v>
      </c>
      <c r="G3" s="6">
        <f>SUBTOTAL(109,G5:G49851)</f>
        <v>15372.062008400002</v>
      </c>
      <c r="H3" s="6">
        <f>SUBTOTAL(109,H5:H49851)</f>
        <v>22387.733002799978</v>
      </c>
      <c r="I3" s="6">
        <f>SUBTOTAL(109,I5:I49851)</f>
        <v>8060.3899199999987</v>
      </c>
      <c r="J3" s="6">
        <f>SUBTOTAL(109,J5:J49851)</f>
        <v>14354.160377199976</v>
      </c>
      <c r="K3" s="7">
        <f>SUM(G3:J3)</f>
        <v>60174.345308399963</v>
      </c>
      <c r="L3" s="8"/>
    </row>
    <row r="4" spans="1:12" ht="15.75" thickBot="1">
      <c r="A4" s="3"/>
      <c r="B4" s="3"/>
      <c r="C4" s="20"/>
      <c r="D4" s="21"/>
      <c r="E4" s="26">
        <f>SUBTOTAL(109,E5:E5004)-E3</f>
        <v>3498</v>
      </c>
      <c r="F4" s="13">
        <v>1</v>
      </c>
      <c r="G4" s="14">
        <v>8.3299999999999999E-2</v>
      </c>
      <c r="H4" s="14">
        <v>0.1111</v>
      </c>
      <c r="I4" s="14">
        <v>0.04</v>
      </c>
      <c r="J4" s="14">
        <v>7.3899999999999993E-2</v>
      </c>
      <c r="K4" s="16">
        <f>SUBTOTAL(9,K5:K49851)</f>
        <v>60174.345308399978</v>
      </c>
      <c r="L4" s="15"/>
    </row>
    <row r="5" spans="1:12">
      <c r="A5" s="9" t="s">
        <v>11</v>
      </c>
      <c r="B5" s="10" t="s">
        <v>32</v>
      </c>
      <c r="C5" s="10" t="s">
        <v>12</v>
      </c>
      <c r="D5" s="11" t="s">
        <v>13</v>
      </c>
      <c r="E5" s="12">
        <v>18</v>
      </c>
      <c r="F5" s="17">
        <f>('Tabela de Remunerações'!$C$3/30)*E5</f>
        <v>1184.04</v>
      </c>
      <c r="G5" s="17">
        <f>F5*$G$4</f>
        <v>98.630532000000002</v>
      </c>
      <c r="H5" s="17">
        <f>F5*$H$4</f>
        <v>131.54684399999999</v>
      </c>
      <c r="I5" s="17">
        <f>F5*$I$4</f>
        <v>47.361600000000003</v>
      </c>
      <c r="J5" s="17">
        <f>F5*$J$4</f>
        <v>87.500555999999989</v>
      </c>
      <c r="K5" s="17">
        <f>SUM(G5:J5)</f>
        <v>365.03953200000001</v>
      </c>
      <c r="L5" s="18">
        <v>42795</v>
      </c>
    </row>
    <row r="6" spans="1:12">
      <c r="A6" s="9" t="s">
        <v>14</v>
      </c>
      <c r="B6" s="10" t="s">
        <v>32</v>
      </c>
      <c r="C6" s="10" t="s">
        <v>15</v>
      </c>
      <c r="D6" s="11" t="s">
        <v>13</v>
      </c>
      <c r="E6" s="12">
        <v>18</v>
      </c>
      <c r="F6" s="17">
        <f>('Tabela de Remunerações'!$C$4/30)*E6</f>
        <v>1016.4000000000001</v>
      </c>
      <c r="G6" s="17">
        <f>F6*$G$4</f>
        <v>84.666120000000006</v>
      </c>
      <c r="H6" s="17">
        <f>F6*$H$4</f>
        <v>112.92204000000001</v>
      </c>
      <c r="I6" s="17">
        <f>F6*$I$4</f>
        <v>40.656000000000006</v>
      </c>
      <c r="J6" s="17">
        <f>F6*$J$4</f>
        <v>75.111959999999996</v>
      </c>
      <c r="K6" s="17">
        <f t="shared" ref="K6:K7" si="0">SUM(G6:J6)</f>
        <v>313.35612000000003</v>
      </c>
      <c r="L6" s="18">
        <v>42795</v>
      </c>
    </row>
    <row r="7" spans="1:12">
      <c r="A7" s="9" t="s">
        <v>18</v>
      </c>
      <c r="B7" s="10" t="s">
        <v>32</v>
      </c>
      <c r="C7" s="10" t="s">
        <v>15</v>
      </c>
      <c r="D7" s="11" t="s">
        <v>13</v>
      </c>
      <c r="E7" s="12">
        <v>18</v>
      </c>
      <c r="F7" s="17">
        <f>('Tabela de Remunerações'!$C$4/30)*E7</f>
        <v>1016.4000000000001</v>
      </c>
      <c r="G7" s="17">
        <f>F7*$G$4</f>
        <v>84.666120000000006</v>
      </c>
      <c r="H7" s="17">
        <f>F7*$H$4</f>
        <v>112.92204000000001</v>
      </c>
      <c r="I7" s="17">
        <f>F7*$I$4</f>
        <v>40.656000000000006</v>
      </c>
      <c r="J7" s="17">
        <f>F7*$J$4</f>
        <v>75.111959999999996</v>
      </c>
      <c r="K7" s="17">
        <f t="shared" si="0"/>
        <v>313.35612000000003</v>
      </c>
      <c r="L7" s="18">
        <v>42795</v>
      </c>
    </row>
    <row r="8" spans="1:12">
      <c r="A8" s="9" t="s">
        <v>19</v>
      </c>
      <c r="B8" s="10" t="s">
        <v>32</v>
      </c>
      <c r="C8" s="10" t="s">
        <v>20</v>
      </c>
      <c r="D8" s="11" t="s">
        <v>13</v>
      </c>
      <c r="E8" s="12">
        <v>18</v>
      </c>
      <c r="F8" s="17">
        <f>('Tabela de Remunerações'!$C$5/30)*E8</f>
        <v>652.08000000000004</v>
      </c>
      <c r="G8" s="17">
        <f t="shared" ref="G8:G9" si="1">F8*$G$4</f>
        <v>54.318264000000006</v>
      </c>
      <c r="H8" s="17">
        <f t="shared" ref="H8:H9" si="2">F8*$H$4</f>
        <v>72.446088000000003</v>
      </c>
      <c r="I8" s="17">
        <f t="shared" ref="I8:I9" si="3">F8*$I$4</f>
        <v>26.083200000000001</v>
      </c>
      <c r="J8" s="17">
        <f t="shared" ref="J8:J9" si="4">F8*$J$4</f>
        <v>48.188711999999995</v>
      </c>
      <c r="K8" s="17">
        <f t="shared" ref="K8:K9" si="5">SUM(G8:J8)</f>
        <v>201.03626400000002</v>
      </c>
      <c r="L8" s="18">
        <v>42795</v>
      </c>
    </row>
    <row r="9" spans="1:12">
      <c r="A9" s="9" t="s">
        <v>21</v>
      </c>
      <c r="B9" s="10" t="s">
        <v>32</v>
      </c>
      <c r="C9" s="10" t="s">
        <v>20</v>
      </c>
      <c r="D9" s="11" t="s">
        <v>13</v>
      </c>
      <c r="E9" s="12">
        <v>18</v>
      </c>
      <c r="F9" s="17">
        <f>('Tabela de Remunerações'!$C$5/30)*E9</f>
        <v>652.08000000000004</v>
      </c>
      <c r="G9" s="17">
        <f t="shared" si="1"/>
        <v>54.318264000000006</v>
      </c>
      <c r="H9" s="17">
        <f t="shared" si="2"/>
        <v>72.446088000000003</v>
      </c>
      <c r="I9" s="17">
        <f t="shared" si="3"/>
        <v>26.083200000000001</v>
      </c>
      <c r="J9" s="17">
        <f t="shared" si="4"/>
        <v>48.188711999999995</v>
      </c>
      <c r="K9" s="17">
        <f t="shared" si="5"/>
        <v>201.03626400000002</v>
      </c>
      <c r="L9" s="18">
        <v>42795</v>
      </c>
    </row>
    <row r="10" spans="1:12">
      <c r="A10" s="9" t="s">
        <v>22</v>
      </c>
      <c r="B10" s="10" t="s">
        <v>32</v>
      </c>
      <c r="C10" s="10" t="s">
        <v>23</v>
      </c>
      <c r="D10" s="11" t="s">
        <v>13</v>
      </c>
      <c r="E10" s="12">
        <v>18</v>
      </c>
      <c r="F10" s="17">
        <f>('Tabela de Remunerações'!$C$6/30)*E10</f>
        <v>910.80000000000007</v>
      </c>
      <c r="G10" s="17">
        <f t="shared" ref="G10:G15" si="6">F10*$G$4</f>
        <v>75.869640000000004</v>
      </c>
      <c r="H10" s="17">
        <f t="shared" ref="H10:H15" si="7">F10*$H$4</f>
        <v>101.18988000000002</v>
      </c>
      <c r="I10" s="17">
        <f t="shared" ref="I10:I15" si="8">F10*$I$4</f>
        <v>36.432000000000002</v>
      </c>
      <c r="J10" s="17">
        <f t="shared" ref="J10:J15" si="9">F10*$J$4</f>
        <v>67.308120000000002</v>
      </c>
      <c r="K10" s="17">
        <f t="shared" ref="K10:K15" si="10">SUM(G10:J10)</f>
        <v>280.79964000000007</v>
      </c>
      <c r="L10" s="18">
        <v>42795</v>
      </c>
    </row>
    <row r="11" spans="1:12">
      <c r="A11" s="9" t="s">
        <v>24</v>
      </c>
      <c r="B11" s="10" t="s">
        <v>32</v>
      </c>
      <c r="C11" s="10" t="s">
        <v>12</v>
      </c>
      <c r="D11" s="11" t="s">
        <v>13</v>
      </c>
      <c r="E11" s="12">
        <v>18</v>
      </c>
      <c r="F11" s="17">
        <f>('Tabela de Remunerações'!$C$3/30)*E11</f>
        <v>1184.04</v>
      </c>
      <c r="G11" s="17">
        <f t="shared" si="6"/>
        <v>98.630532000000002</v>
      </c>
      <c r="H11" s="17">
        <f t="shared" si="7"/>
        <v>131.54684399999999</v>
      </c>
      <c r="I11" s="17">
        <f t="shared" si="8"/>
        <v>47.361600000000003</v>
      </c>
      <c r="J11" s="17">
        <f t="shared" si="9"/>
        <v>87.500555999999989</v>
      </c>
      <c r="K11" s="17">
        <f t="shared" si="10"/>
        <v>365.03953200000001</v>
      </c>
      <c r="L11" s="18">
        <v>42795</v>
      </c>
    </row>
    <row r="12" spans="1:12">
      <c r="A12" s="9" t="s">
        <v>25</v>
      </c>
      <c r="B12" s="10" t="s">
        <v>32</v>
      </c>
      <c r="C12" s="10" t="s">
        <v>26</v>
      </c>
      <c r="D12" s="11" t="s">
        <v>13</v>
      </c>
      <c r="E12" s="12">
        <v>18</v>
      </c>
      <c r="F12" s="17">
        <f>('Tabela de Remunerações'!$C$7/30)*E12</f>
        <v>1320</v>
      </c>
      <c r="G12" s="17">
        <f t="shared" si="6"/>
        <v>109.956</v>
      </c>
      <c r="H12" s="17">
        <f t="shared" si="7"/>
        <v>146.65200000000002</v>
      </c>
      <c r="I12" s="17">
        <f t="shared" si="8"/>
        <v>52.800000000000004</v>
      </c>
      <c r="J12" s="17">
        <f t="shared" si="9"/>
        <v>97.547999999999988</v>
      </c>
      <c r="K12" s="17">
        <f t="shared" si="10"/>
        <v>406.95600000000002</v>
      </c>
      <c r="L12" s="18">
        <v>42795</v>
      </c>
    </row>
    <row r="13" spans="1:12">
      <c r="A13" s="9" t="s">
        <v>27</v>
      </c>
      <c r="B13" s="10" t="s">
        <v>32</v>
      </c>
      <c r="C13" s="10" t="s">
        <v>28</v>
      </c>
      <c r="D13" s="11" t="s">
        <v>13</v>
      </c>
      <c r="E13" s="12">
        <v>18</v>
      </c>
      <c r="F13" s="17">
        <f>('Tabela de Remunerações'!$C$8/30)*E13</f>
        <v>650.95800000000008</v>
      </c>
      <c r="G13" s="17">
        <f t="shared" si="6"/>
        <v>54.224801400000004</v>
      </c>
      <c r="H13" s="17">
        <f t="shared" si="7"/>
        <v>72.321433800000008</v>
      </c>
      <c r="I13" s="17">
        <f t="shared" si="8"/>
        <v>26.038320000000002</v>
      </c>
      <c r="J13" s="17">
        <f t="shared" si="9"/>
        <v>48.1057962</v>
      </c>
      <c r="K13" s="17">
        <f t="shared" si="10"/>
        <v>200.6903514</v>
      </c>
      <c r="L13" s="18">
        <v>42795</v>
      </c>
    </row>
    <row r="14" spans="1:12">
      <c r="A14" s="9" t="s">
        <v>29</v>
      </c>
      <c r="B14" s="10" t="s">
        <v>32</v>
      </c>
      <c r="C14" s="10" t="s">
        <v>20</v>
      </c>
      <c r="D14" s="11" t="s">
        <v>13</v>
      </c>
      <c r="E14" s="12">
        <v>18</v>
      </c>
      <c r="F14" s="17">
        <f>('Tabela de Remunerações'!$C$5/30)*E14</f>
        <v>652.08000000000004</v>
      </c>
      <c r="G14" s="17">
        <f t="shared" si="6"/>
        <v>54.318264000000006</v>
      </c>
      <c r="H14" s="17">
        <f t="shared" si="7"/>
        <v>72.446088000000003</v>
      </c>
      <c r="I14" s="17">
        <f t="shared" si="8"/>
        <v>26.083200000000001</v>
      </c>
      <c r="J14" s="17">
        <f t="shared" si="9"/>
        <v>48.188711999999995</v>
      </c>
      <c r="K14" s="17">
        <f t="shared" si="10"/>
        <v>201.03626400000002</v>
      </c>
      <c r="L14" s="18">
        <v>42795</v>
      </c>
    </row>
    <row r="15" spans="1:12">
      <c r="A15" s="9" t="s">
        <v>30</v>
      </c>
      <c r="B15" s="10" t="s">
        <v>32</v>
      </c>
      <c r="C15" s="10" t="s">
        <v>12</v>
      </c>
      <c r="D15" s="11" t="s">
        <v>13</v>
      </c>
      <c r="E15" s="12">
        <v>18</v>
      </c>
      <c r="F15" s="17">
        <f>('Tabela de Remunerações'!$C$3/30)*E15</f>
        <v>1184.04</v>
      </c>
      <c r="G15" s="17">
        <f t="shared" si="6"/>
        <v>98.630532000000002</v>
      </c>
      <c r="H15" s="17">
        <f t="shared" si="7"/>
        <v>131.54684399999999</v>
      </c>
      <c r="I15" s="17">
        <f t="shared" si="8"/>
        <v>47.361600000000003</v>
      </c>
      <c r="J15" s="17">
        <f t="shared" si="9"/>
        <v>87.500555999999989</v>
      </c>
      <c r="K15" s="17">
        <f t="shared" si="10"/>
        <v>365.03953200000001</v>
      </c>
      <c r="L15" s="18">
        <v>42795</v>
      </c>
    </row>
    <row r="16" spans="1:12">
      <c r="A16" s="9" t="s">
        <v>11</v>
      </c>
      <c r="B16" s="10" t="s">
        <v>32</v>
      </c>
      <c r="C16" s="10" t="s">
        <v>12</v>
      </c>
      <c r="D16" s="11" t="s">
        <v>13</v>
      </c>
      <c r="E16" s="12">
        <v>30</v>
      </c>
      <c r="F16" s="17">
        <f>('Tabela de Remunerações'!$C$3/30)*E16</f>
        <v>1973.4</v>
      </c>
      <c r="G16" s="17">
        <f t="shared" ref="G16:G26" si="11">F16*$G$4</f>
        <v>164.38422</v>
      </c>
      <c r="H16" s="17">
        <f t="shared" ref="H16:H26" si="12">F16*$H$4</f>
        <v>219.24474000000001</v>
      </c>
      <c r="I16" s="17">
        <f t="shared" ref="I16:I26" si="13">F16*$I$4</f>
        <v>78.936000000000007</v>
      </c>
      <c r="J16" s="17">
        <f t="shared" ref="J16:J26" si="14">F16*$J$4</f>
        <v>145.83426</v>
      </c>
      <c r="K16" s="17">
        <f t="shared" ref="K16:K26" si="15">SUM(G16:J16)</f>
        <v>608.39922000000001</v>
      </c>
      <c r="L16" s="18">
        <v>42826</v>
      </c>
    </row>
    <row r="17" spans="1:12">
      <c r="A17" s="9" t="s">
        <v>14</v>
      </c>
      <c r="B17" s="10" t="s">
        <v>32</v>
      </c>
      <c r="C17" s="10" t="s">
        <v>15</v>
      </c>
      <c r="D17" s="11" t="s">
        <v>13</v>
      </c>
      <c r="E17" s="12">
        <v>30</v>
      </c>
      <c r="F17" s="17">
        <f>('Tabela de Remunerações'!$C$4/30)*E17</f>
        <v>1694</v>
      </c>
      <c r="G17" s="17">
        <f t="shared" si="11"/>
        <v>141.11019999999999</v>
      </c>
      <c r="H17" s="17">
        <f t="shared" si="12"/>
        <v>188.20340000000002</v>
      </c>
      <c r="I17" s="17">
        <f t="shared" si="13"/>
        <v>67.760000000000005</v>
      </c>
      <c r="J17" s="17">
        <f t="shared" si="14"/>
        <v>125.18659999999998</v>
      </c>
      <c r="K17" s="17">
        <f t="shared" si="15"/>
        <v>522.26019999999994</v>
      </c>
      <c r="L17" s="18">
        <v>42826</v>
      </c>
    </row>
    <row r="18" spans="1:12">
      <c r="A18" s="9" t="s">
        <v>18</v>
      </c>
      <c r="B18" s="10" t="s">
        <v>32</v>
      </c>
      <c r="C18" s="10" t="s">
        <v>15</v>
      </c>
      <c r="D18" s="11" t="s">
        <v>13</v>
      </c>
      <c r="E18" s="12">
        <v>30</v>
      </c>
      <c r="F18" s="17">
        <f>('Tabela de Remunerações'!$C$4/30)*E18</f>
        <v>1694</v>
      </c>
      <c r="G18" s="17">
        <f t="shared" si="11"/>
        <v>141.11019999999999</v>
      </c>
      <c r="H18" s="17">
        <f t="shared" si="12"/>
        <v>188.20340000000002</v>
      </c>
      <c r="I18" s="17">
        <f t="shared" si="13"/>
        <v>67.760000000000005</v>
      </c>
      <c r="J18" s="17">
        <f t="shared" si="14"/>
        <v>125.18659999999998</v>
      </c>
      <c r="K18" s="17">
        <f t="shared" si="15"/>
        <v>522.26019999999994</v>
      </c>
      <c r="L18" s="18">
        <v>42826</v>
      </c>
    </row>
    <row r="19" spans="1:12">
      <c r="A19" s="9" t="s">
        <v>19</v>
      </c>
      <c r="B19" s="10" t="s">
        <v>32</v>
      </c>
      <c r="C19" s="10" t="s">
        <v>20</v>
      </c>
      <c r="D19" s="11" t="s">
        <v>13</v>
      </c>
      <c r="E19" s="12">
        <v>30</v>
      </c>
      <c r="F19" s="17">
        <f>('Tabela de Remunerações'!$C$5/30)*E19</f>
        <v>1086.8</v>
      </c>
      <c r="G19" s="17">
        <f t="shared" si="11"/>
        <v>90.530439999999999</v>
      </c>
      <c r="H19" s="17">
        <f t="shared" si="12"/>
        <v>120.74348000000001</v>
      </c>
      <c r="I19" s="17">
        <f t="shared" si="13"/>
        <v>43.472000000000001</v>
      </c>
      <c r="J19" s="17">
        <f t="shared" si="14"/>
        <v>80.314519999999987</v>
      </c>
      <c r="K19" s="17">
        <f t="shared" si="15"/>
        <v>335.06043999999997</v>
      </c>
      <c r="L19" s="18">
        <v>42826</v>
      </c>
    </row>
    <row r="20" spans="1:12">
      <c r="A20" s="9" t="s">
        <v>21</v>
      </c>
      <c r="B20" s="10" t="s">
        <v>32</v>
      </c>
      <c r="C20" s="10" t="s">
        <v>20</v>
      </c>
      <c r="D20" s="11" t="s">
        <v>13</v>
      </c>
      <c r="E20" s="12">
        <v>30</v>
      </c>
      <c r="F20" s="17">
        <f>('Tabela de Remunerações'!$C$5/30)*E20</f>
        <v>1086.8</v>
      </c>
      <c r="G20" s="17">
        <f t="shared" si="11"/>
        <v>90.530439999999999</v>
      </c>
      <c r="H20" s="17">
        <f t="shared" si="12"/>
        <v>120.74348000000001</v>
      </c>
      <c r="I20" s="17">
        <f t="shared" si="13"/>
        <v>43.472000000000001</v>
      </c>
      <c r="J20" s="17">
        <f t="shared" si="14"/>
        <v>80.314519999999987</v>
      </c>
      <c r="K20" s="17">
        <f t="shared" si="15"/>
        <v>335.06043999999997</v>
      </c>
      <c r="L20" s="18">
        <v>42826</v>
      </c>
    </row>
    <row r="21" spans="1:12">
      <c r="A21" s="9" t="s">
        <v>22</v>
      </c>
      <c r="B21" s="10" t="s">
        <v>32</v>
      </c>
      <c r="C21" s="10" t="s">
        <v>23</v>
      </c>
      <c r="D21" s="11" t="s">
        <v>13</v>
      </c>
      <c r="E21" s="12">
        <v>30</v>
      </c>
      <c r="F21" s="17">
        <f>('Tabela de Remunerações'!$C$6/30)*E21</f>
        <v>1518</v>
      </c>
      <c r="G21" s="17">
        <f t="shared" si="11"/>
        <v>126.4494</v>
      </c>
      <c r="H21" s="17">
        <f t="shared" si="12"/>
        <v>168.6498</v>
      </c>
      <c r="I21" s="17">
        <f t="shared" si="13"/>
        <v>60.72</v>
      </c>
      <c r="J21" s="17">
        <f t="shared" si="14"/>
        <v>112.18019999999999</v>
      </c>
      <c r="K21" s="17">
        <f t="shared" si="15"/>
        <v>467.99940000000004</v>
      </c>
      <c r="L21" s="18">
        <v>42826</v>
      </c>
    </row>
    <row r="22" spans="1:12">
      <c r="A22" s="9" t="s">
        <v>24</v>
      </c>
      <c r="B22" s="10" t="s">
        <v>32</v>
      </c>
      <c r="C22" s="10" t="s">
        <v>12</v>
      </c>
      <c r="D22" s="11" t="s">
        <v>13</v>
      </c>
      <c r="E22" s="12">
        <v>30</v>
      </c>
      <c r="F22" s="17">
        <f>('Tabela de Remunerações'!$C$3/30)*E22</f>
        <v>1973.4</v>
      </c>
      <c r="G22" s="17">
        <f t="shared" si="11"/>
        <v>164.38422</v>
      </c>
      <c r="H22" s="17">
        <f t="shared" si="12"/>
        <v>219.24474000000001</v>
      </c>
      <c r="I22" s="17">
        <f t="shared" si="13"/>
        <v>78.936000000000007</v>
      </c>
      <c r="J22" s="17">
        <f t="shared" si="14"/>
        <v>145.83426</v>
      </c>
      <c r="K22" s="17">
        <f t="shared" si="15"/>
        <v>608.39922000000001</v>
      </c>
      <c r="L22" s="18">
        <v>42826</v>
      </c>
    </row>
    <row r="23" spans="1:12">
      <c r="A23" s="9" t="s">
        <v>25</v>
      </c>
      <c r="B23" s="10" t="s">
        <v>32</v>
      </c>
      <c r="C23" s="10" t="s">
        <v>26</v>
      </c>
      <c r="D23" s="11" t="s">
        <v>13</v>
      </c>
      <c r="E23" s="12">
        <v>30</v>
      </c>
      <c r="F23" s="17">
        <f>('Tabela de Remunerações'!$C$7/30)*E23</f>
        <v>2200</v>
      </c>
      <c r="G23" s="17">
        <f t="shared" si="11"/>
        <v>183.26</v>
      </c>
      <c r="H23" s="17">
        <f t="shared" si="12"/>
        <v>244.42000000000002</v>
      </c>
      <c r="I23" s="17">
        <f t="shared" si="13"/>
        <v>88</v>
      </c>
      <c r="J23" s="17">
        <f t="shared" si="14"/>
        <v>162.57999999999998</v>
      </c>
      <c r="K23" s="17">
        <f t="shared" si="15"/>
        <v>678.26</v>
      </c>
      <c r="L23" s="18">
        <v>42826</v>
      </c>
    </row>
    <row r="24" spans="1:12">
      <c r="A24" s="9" t="s">
        <v>27</v>
      </c>
      <c r="B24" s="10" t="s">
        <v>32</v>
      </c>
      <c r="C24" s="10" t="s">
        <v>28</v>
      </c>
      <c r="D24" s="11" t="s">
        <v>13</v>
      </c>
      <c r="E24" s="12">
        <v>30</v>
      </c>
      <c r="F24" s="17">
        <f>('Tabela de Remunerações'!$C$8/30)*E24</f>
        <v>1084.93</v>
      </c>
      <c r="G24" s="17">
        <f t="shared" si="11"/>
        <v>90.374668999999997</v>
      </c>
      <c r="H24" s="17">
        <f t="shared" si="12"/>
        <v>120.53572300000002</v>
      </c>
      <c r="I24" s="17">
        <f t="shared" si="13"/>
        <v>43.397200000000005</v>
      </c>
      <c r="J24" s="17">
        <f t="shared" si="14"/>
        <v>80.176327000000001</v>
      </c>
      <c r="K24" s="17">
        <f t="shared" si="15"/>
        <v>334.48391900000001</v>
      </c>
      <c r="L24" s="18">
        <v>42826</v>
      </c>
    </row>
    <row r="25" spans="1:12">
      <c r="A25" s="9" t="s">
        <v>29</v>
      </c>
      <c r="B25" s="10" t="s">
        <v>32</v>
      </c>
      <c r="C25" s="10" t="s">
        <v>20</v>
      </c>
      <c r="D25" s="11" t="s">
        <v>13</v>
      </c>
      <c r="E25" s="12">
        <v>30</v>
      </c>
      <c r="F25" s="17">
        <f>('Tabela de Remunerações'!$C$5/30)*E25</f>
        <v>1086.8</v>
      </c>
      <c r="G25" s="17">
        <f t="shared" si="11"/>
        <v>90.530439999999999</v>
      </c>
      <c r="H25" s="17">
        <f t="shared" si="12"/>
        <v>120.74348000000001</v>
      </c>
      <c r="I25" s="17">
        <f t="shared" si="13"/>
        <v>43.472000000000001</v>
      </c>
      <c r="J25" s="17">
        <f t="shared" si="14"/>
        <v>80.314519999999987</v>
      </c>
      <c r="K25" s="17">
        <f t="shared" si="15"/>
        <v>335.06043999999997</v>
      </c>
      <c r="L25" s="18">
        <v>42826</v>
      </c>
    </row>
    <row r="26" spans="1:12">
      <c r="A26" s="9" t="s">
        <v>30</v>
      </c>
      <c r="B26" s="10" t="s">
        <v>32</v>
      </c>
      <c r="C26" s="10" t="s">
        <v>12</v>
      </c>
      <c r="D26" s="11" t="s">
        <v>13</v>
      </c>
      <c r="E26" s="12">
        <v>30</v>
      </c>
      <c r="F26" s="17">
        <f>('Tabela de Remunerações'!$C$3/30)*E26</f>
        <v>1973.4</v>
      </c>
      <c r="G26" s="17">
        <f t="shared" si="11"/>
        <v>164.38422</v>
      </c>
      <c r="H26" s="17">
        <f t="shared" si="12"/>
        <v>219.24474000000001</v>
      </c>
      <c r="I26" s="17">
        <f t="shared" si="13"/>
        <v>78.936000000000007</v>
      </c>
      <c r="J26" s="17">
        <f t="shared" si="14"/>
        <v>145.83426</v>
      </c>
      <c r="K26" s="17">
        <f t="shared" si="15"/>
        <v>608.39922000000001</v>
      </c>
      <c r="L26" s="18">
        <v>42826</v>
      </c>
    </row>
    <row r="27" spans="1:12">
      <c r="A27" s="9" t="s">
        <v>11</v>
      </c>
      <c r="B27" s="10" t="s">
        <v>32</v>
      </c>
      <c r="C27" s="10" t="s">
        <v>12</v>
      </c>
      <c r="D27" s="11" t="s">
        <v>13</v>
      </c>
      <c r="E27" s="12">
        <v>30</v>
      </c>
      <c r="F27" s="17">
        <f>('Tabela de Remunerações'!$C$3/30)*E27</f>
        <v>1973.4</v>
      </c>
      <c r="G27" s="17">
        <f t="shared" ref="G27:G37" si="16">F27*$G$4</f>
        <v>164.38422</v>
      </c>
      <c r="H27" s="17">
        <f t="shared" ref="H27:H37" si="17">F27*$H$4</f>
        <v>219.24474000000001</v>
      </c>
      <c r="I27" s="17">
        <f t="shared" ref="I27:I37" si="18">F27*$I$4</f>
        <v>78.936000000000007</v>
      </c>
      <c r="J27" s="17">
        <f t="shared" ref="J27:J37" si="19">F27*$J$4</f>
        <v>145.83426</v>
      </c>
      <c r="K27" s="17">
        <f t="shared" ref="K27:K37" si="20">SUM(G27:J27)</f>
        <v>608.39922000000001</v>
      </c>
      <c r="L27" s="18">
        <v>42856</v>
      </c>
    </row>
    <row r="28" spans="1:12">
      <c r="A28" s="9" t="s">
        <v>14</v>
      </c>
      <c r="B28" s="10" t="s">
        <v>32</v>
      </c>
      <c r="C28" s="10" t="s">
        <v>15</v>
      </c>
      <c r="D28" s="11" t="s">
        <v>13</v>
      </c>
      <c r="E28" s="12">
        <v>30</v>
      </c>
      <c r="F28" s="17">
        <f>('Tabela de Remunerações'!$C$4/30)*E28</f>
        <v>1694</v>
      </c>
      <c r="G28" s="17">
        <f t="shared" si="16"/>
        <v>141.11019999999999</v>
      </c>
      <c r="H28" s="17">
        <f t="shared" si="17"/>
        <v>188.20340000000002</v>
      </c>
      <c r="I28" s="17">
        <f t="shared" si="18"/>
        <v>67.760000000000005</v>
      </c>
      <c r="J28" s="17">
        <f t="shared" si="19"/>
        <v>125.18659999999998</v>
      </c>
      <c r="K28" s="17">
        <f t="shared" si="20"/>
        <v>522.26019999999994</v>
      </c>
      <c r="L28" s="18">
        <v>42856</v>
      </c>
    </row>
    <row r="29" spans="1:12">
      <c r="A29" s="9" t="s">
        <v>18</v>
      </c>
      <c r="B29" s="10" t="s">
        <v>32</v>
      </c>
      <c r="C29" s="10" t="s">
        <v>15</v>
      </c>
      <c r="D29" s="11" t="s">
        <v>13</v>
      </c>
      <c r="E29" s="12">
        <v>30</v>
      </c>
      <c r="F29" s="17">
        <f>('Tabela de Remunerações'!$C$4/30)*E29</f>
        <v>1694</v>
      </c>
      <c r="G29" s="17">
        <f t="shared" si="16"/>
        <v>141.11019999999999</v>
      </c>
      <c r="H29" s="17">
        <f t="shared" si="17"/>
        <v>188.20340000000002</v>
      </c>
      <c r="I29" s="17">
        <f t="shared" si="18"/>
        <v>67.760000000000005</v>
      </c>
      <c r="J29" s="17">
        <f t="shared" si="19"/>
        <v>125.18659999999998</v>
      </c>
      <c r="K29" s="17">
        <f t="shared" si="20"/>
        <v>522.26019999999994</v>
      </c>
      <c r="L29" s="18">
        <v>42856</v>
      </c>
    </row>
    <row r="30" spans="1:12">
      <c r="A30" s="9" t="s">
        <v>19</v>
      </c>
      <c r="B30" s="10" t="s">
        <v>32</v>
      </c>
      <c r="C30" s="10" t="s">
        <v>20</v>
      </c>
      <c r="D30" s="11" t="s">
        <v>13</v>
      </c>
      <c r="E30" s="12">
        <v>30</v>
      </c>
      <c r="F30" s="17">
        <f>('Tabela de Remunerações'!$C$5/30)*E30</f>
        <v>1086.8</v>
      </c>
      <c r="G30" s="17">
        <f t="shared" si="16"/>
        <v>90.530439999999999</v>
      </c>
      <c r="H30" s="17">
        <f t="shared" si="17"/>
        <v>120.74348000000001</v>
      </c>
      <c r="I30" s="17">
        <f t="shared" si="18"/>
        <v>43.472000000000001</v>
      </c>
      <c r="J30" s="17">
        <f t="shared" si="19"/>
        <v>80.314519999999987</v>
      </c>
      <c r="K30" s="17">
        <f t="shared" si="20"/>
        <v>335.06043999999997</v>
      </c>
      <c r="L30" s="18">
        <v>42856</v>
      </c>
    </row>
    <row r="31" spans="1:12">
      <c r="A31" s="9" t="s">
        <v>21</v>
      </c>
      <c r="B31" s="10" t="s">
        <v>32</v>
      </c>
      <c r="C31" s="10" t="s">
        <v>20</v>
      </c>
      <c r="D31" s="11" t="s">
        <v>13</v>
      </c>
      <c r="E31" s="12">
        <v>30</v>
      </c>
      <c r="F31" s="17">
        <f>('Tabela de Remunerações'!$C$5/30)*E31</f>
        <v>1086.8</v>
      </c>
      <c r="G31" s="17">
        <f t="shared" si="16"/>
        <v>90.530439999999999</v>
      </c>
      <c r="H31" s="17">
        <f t="shared" si="17"/>
        <v>120.74348000000001</v>
      </c>
      <c r="I31" s="17">
        <f t="shared" si="18"/>
        <v>43.472000000000001</v>
      </c>
      <c r="J31" s="17">
        <f t="shared" si="19"/>
        <v>80.314519999999987</v>
      </c>
      <c r="K31" s="17">
        <f t="shared" si="20"/>
        <v>335.06043999999997</v>
      </c>
      <c r="L31" s="18">
        <v>42856</v>
      </c>
    </row>
    <row r="32" spans="1:12">
      <c r="A32" s="9" t="s">
        <v>22</v>
      </c>
      <c r="B32" s="10" t="s">
        <v>32</v>
      </c>
      <c r="C32" s="10" t="s">
        <v>23</v>
      </c>
      <c r="D32" s="11" t="s">
        <v>13</v>
      </c>
      <c r="E32" s="12">
        <v>30</v>
      </c>
      <c r="F32" s="17">
        <f>('Tabela de Remunerações'!$C$6/30)*E32</f>
        <v>1518</v>
      </c>
      <c r="G32" s="17">
        <f t="shared" si="16"/>
        <v>126.4494</v>
      </c>
      <c r="H32" s="17">
        <f t="shared" si="17"/>
        <v>168.6498</v>
      </c>
      <c r="I32" s="17">
        <f t="shared" si="18"/>
        <v>60.72</v>
      </c>
      <c r="J32" s="17">
        <f t="shared" si="19"/>
        <v>112.18019999999999</v>
      </c>
      <c r="K32" s="17">
        <f t="shared" si="20"/>
        <v>467.99940000000004</v>
      </c>
      <c r="L32" s="18">
        <v>42856</v>
      </c>
    </row>
    <row r="33" spans="1:12">
      <c r="A33" s="9" t="s">
        <v>24</v>
      </c>
      <c r="B33" s="10" t="s">
        <v>32</v>
      </c>
      <c r="C33" s="10" t="s">
        <v>12</v>
      </c>
      <c r="D33" s="11" t="s">
        <v>13</v>
      </c>
      <c r="E33" s="12">
        <v>30</v>
      </c>
      <c r="F33" s="17">
        <f>('Tabela de Remunerações'!$C$3/30)*E33</f>
        <v>1973.4</v>
      </c>
      <c r="G33" s="17">
        <f t="shared" si="16"/>
        <v>164.38422</v>
      </c>
      <c r="H33" s="17">
        <f t="shared" si="17"/>
        <v>219.24474000000001</v>
      </c>
      <c r="I33" s="17">
        <f t="shared" si="18"/>
        <v>78.936000000000007</v>
      </c>
      <c r="J33" s="17">
        <f t="shared" si="19"/>
        <v>145.83426</v>
      </c>
      <c r="K33" s="17">
        <f t="shared" si="20"/>
        <v>608.39922000000001</v>
      </c>
      <c r="L33" s="18">
        <v>42856</v>
      </c>
    </row>
    <row r="34" spans="1:12">
      <c r="A34" s="9" t="s">
        <v>25</v>
      </c>
      <c r="B34" s="10" t="s">
        <v>32</v>
      </c>
      <c r="C34" s="10" t="s">
        <v>26</v>
      </c>
      <c r="D34" s="11" t="s">
        <v>13</v>
      </c>
      <c r="E34" s="12">
        <v>30</v>
      </c>
      <c r="F34" s="17">
        <f>('Tabela de Remunerações'!$C$7/30)*E34</f>
        <v>2200</v>
      </c>
      <c r="G34" s="17">
        <f t="shared" si="16"/>
        <v>183.26</v>
      </c>
      <c r="H34" s="17">
        <f t="shared" si="17"/>
        <v>244.42000000000002</v>
      </c>
      <c r="I34" s="17">
        <f t="shared" si="18"/>
        <v>88</v>
      </c>
      <c r="J34" s="17">
        <f t="shared" si="19"/>
        <v>162.57999999999998</v>
      </c>
      <c r="K34" s="17">
        <f t="shared" si="20"/>
        <v>678.26</v>
      </c>
      <c r="L34" s="18">
        <v>42856</v>
      </c>
    </row>
    <row r="35" spans="1:12">
      <c r="A35" s="9" t="s">
        <v>27</v>
      </c>
      <c r="B35" s="10" t="s">
        <v>32</v>
      </c>
      <c r="C35" s="10" t="s">
        <v>28</v>
      </c>
      <c r="D35" s="11" t="s">
        <v>13</v>
      </c>
      <c r="E35" s="12">
        <v>30</v>
      </c>
      <c r="F35" s="17">
        <f>('Tabela de Remunerações'!$C$8/30)*E35</f>
        <v>1084.93</v>
      </c>
      <c r="G35" s="17">
        <f t="shared" si="16"/>
        <v>90.374668999999997</v>
      </c>
      <c r="H35" s="17">
        <f t="shared" si="17"/>
        <v>120.53572300000002</v>
      </c>
      <c r="I35" s="17">
        <f t="shared" si="18"/>
        <v>43.397200000000005</v>
      </c>
      <c r="J35" s="17">
        <f t="shared" si="19"/>
        <v>80.176327000000001</v>
      </c>
      <c r="K35" s="17">
        <f t="shared" si="20"/>
        <v>334.48391900000001</v>
      </c>
      <c r="L35" s="18">
        <v>42856</v>
      </c>
    </row>
    <row r="36" spans="1:12">
      <c r="A36" s="9" t="s">
        <v>29</v>
      </c>
      <c r="B36" s="10" t="s">
        <v>32</v>
      </c>
      <c r="C36" s="10" t="s">
        <v>20</v>
      </c>
      <c r="D36" s="11" t="s">
        <v>13</v>
      </c>
      <c r="E36" s="12">
        <v>30</v>
      </c>
      <c r="F36" s="17">
        <f>('Tabela de Remunerações'!$C$5/30)*E36</f>
        <v>1086.8</v>
      </c>
      <c r="G36" s="17">
        <f t="shared" si="16"/>
        <v>90.530439999999999</v>
      </c>
      <c r="H36" s="17">
        <f t="shared" si="17"/>
        <v>120.74348000000001</v>
      </c>
      <c r="I36" s="17">
        <f t="shared" si="18"/>
        <v>43.472000000000001</v>
      </c>
      <c r="J36" s="17">
        <f t="shared" si="19"/>
        <v>80.314519999999987</v>
      </c>
      <c r="K36" s="17">
        <f t="shared" si="20"/>
        <v>335.06043999999997</v>
      </c>
      <c r="L36" s="18">
        <v>42856</v>
      </c>
    </row>
    <row r="37" spans="1:12">
      <c r="A37" s="9" t="s">
        <v>30</v>
      </c>
      <c r="B37" s="10" t="s">
        <v>32</v>
      </c>
      <c r="C37" s="10" t="s">
        <v>12</v>
      </c>
      <c r="D37" s="11" t="s">
        <v>13</v>
      </c>
      <c r="E37" s="12">
        <v>30</v>
      </c>
      <c r="F37" s="17">
        <f>('Tabela de Remunerações'!$C$3/30)*E37</f>
        <v>1973.4</v>
      </c>
      <c r="G37" s="17">
        <f t="shared" si="16"/>
        <v>164.38422</v>
      </c>
      <c r="H37" s="17">
        <f t="shared" si="17"/>
        <v>219.24474000000001</v>
      </c>
      <c r="I37" s="17">
        <f t="shared" si="18"/>
        <v>78.936000000000007</v>
      </c>
      <c r="J37" s="17">
        <f t="shared" si="19"/>
        <v>145.83426</v>
      </c>
      <c r="K37" s="17">
        <f t="shared" si="20"/>
        <v>608.39922000000001</v>
      </c>
      <c r="L37" s="18">
        <v>42856</v>
      </c>
    </row>
    <row r="38" spans="1:12">
      <c r="A38" s="9" t="s">
        <v>11</v>
      </c>
      <c r="B38" s="10" t="s">
        <v>32</v>
      </c>
      <c r="C38" s="10" t="s">
        <v>12</v>
      </c>
      <c r="D38" s="11" t="s">
        <v>13</v>
      </c>
      <c r="E38" s="12">
        <v>30</v>
      </c>
      <c r="F38" s="17">
        <f>('Tabela de Remunerações'!$C$3/30)*E38</f>
        <v>1973.4</v>
      </c>
      <c r="G38" s="17">
        <f t="shared" ref="G38:G48" si="21">F38*$G$4</f>
        <v>164.38422</v>
      </c>
      <c r="H38" s="17">
        <f t="shared" ref="H38:H48" si="22">F38*$H$4</f>
        <v>219.24474000000001</v>
      </c>
      <c r="I38" s="17">
        <f t="shared" ref="I38:I48" si="23">F38*$I$4</f>
        <v>78.936000000000007</v>
      </c>
      <c r="J38" s="17">
        <f t="shared" ref="J38:J48" si="24">F38*$J$4</f>
        <v>145.83426</v>
      </c>
      <c r="K38" s="17">
        <f t="shared" ref="K38:K48" si="25">SUM(G38:J38)</f>
        <v>608.39922000000001</v>
      </c>
      <c r="L38" s="18">
        <v>42887</v>
      </c>
    </row>
    <row r="39" spans="1:12">
      <c r="A39" s="9" t="s">
        <v>14</v>
      </c>
      <c r="B39" s="10" t="s">
        <v>32</v>
      </c>
      <c r="C39" s="10" t="s">
        <v>15</v>
      </c>
      <c r="D39" s="11" t="s">
        <v>13</v>
      </c>
      <c r="E39" s="12">
        <v>30</v>
      </c>
      <c r="F39" s="17">
        <f>('Tabela de Remunerações'!$C$4/30)*E39</f>
        <v>1694</v>
      </c>
      <c r="G39" s="17">
        <f t="shared" si="21"/>
        <v>141.11019999999999</v>
      </c>
      <c r="H39" s="17">
        <f t="shared" si="22"/>
        <v>188.20340000000002</v>
      </c>
      <c r="I39" s="17">
        <f t="shared" si="23"/>
        <v>67.760000000000005</v>
      </c>
      <c r="J39" s="17">
        <f t="shared" si="24"/>
        <v>125.18659999999998</v>
      </c>
      <c r="K39" s="17">
        <f t="shared" si="25"/>
        <v>522.26019999999994</v>
      </c>
      <c r="L39" s="18">
        <v>42887</v>
      </c>
    </row>
    <row r="40" spans="1:12">
      <c r="A40" s="9" t="s">
        <v>18</v>
      </c>
      <c r="B40" s="10" t="s">
        <v>32</v>
      </c>
      <c r="C40" s="10" t="s">
        <v>15</v>
      </c>
      <c r="D40" s="11" t="s">
        <v>13</v>
      </c>
      <c r="E40" s="12">
        <v>30</v>
      </c>
      <c r="F40" s="17">
        <f>('Tabela de Remunerações'!$C$4/30)*E40</f>
        <v>1694</v>
      </c>
      <c r="G40" s="17">
        <f t="shared" si="21"/>
        <v>141.11019999999999</v>
      </c>
      <c r="H40" s="17">
        <f t="shared" si="22"/>
        <v>188.20340000000002</v>
      </c>
      <c r="I40" s="17">
        <f t="shared" si="23"/>
        <v>67.760000000000005</v>
      </c>
      <c r="J40" s="17">
        <f t="shared" si="24"/>
        <v>125.18659999999998</v>
      </c>
      <c r="K40" s="17">
        <f t="shared" si="25"/>
        <v>522.26019999999994</v>
      </c>
      <c r="L40" s="18">
        <v>42887</v>
      </c>
    </row>
    <row r="41" spans="1:12">
      <c r="A41" s="9" t="s">
        <v>19</v>
      </c>
      <c r="B41" s="10" t="s">
        <v>32</v>
      </c>
      <c r="C41" s="10" t="s">
        <v>20</v>
      </c>
      <c r="D41" s="11" t="s">
        <v>13</v>
      </c>
      <c r="E41" s="12">
        <v>30</v>
      </c>
      <c r="F41" s="17">
        <f>('Tabela de Remunerações'!$C$5/30)*E41</f>
        <v>1086.8</v>
      </c>
      <c r="G41" s="17">
        <f t="shared" si="21"/>
        <v>90.530439999999999</v>
      </c>
      <c r="H41" s="17">
        <f t="shared" si="22"/>
        <v>120.74348000000001</v>
      </c>
      <c r="I41" s="17">
        <f t="shared" si="23"/>
        <v>43.472000000000001</v>
      </c>
      <c r="J41" s="17">
        <f t="shared" si="24"/>
        <v>80.314519999999987</v>
      </c>
      <c r="K41" s="17">
        <f t="shared" si="25"/>
        <v>335.06043999999997</v>
      </c>
      <c r="L41" s="18">
        <v>42887</v>
      </c>
    </row>
    <row r="42" spans="1:12">
      <c r="A42" s="9" t="s">
        <v>21</v>
      </c>
      <c r="B42" s="10" t="s">
        <v>32</v>
      </c>
      <c r="C42" s="10" t="s">
        <v>20</v>
      </c>
      <c r="D42" s="11" t="s">
        <v>13</v>
      </c>
      <c r="E42" s="12">
        <v>30</v>
      </c>
      <c r="F42" s="17">
        <f>('Tabela de Remunerações'!$C$5/30)*E42</f>
        <v>1086.8</v>
      </c>
      <c r="G42" s="17">
        <f t="shared" si="21"/>
        <v>90.530439999999999</v>
      </c>
      <c r="H42" s="17">
        <f t="shared" si="22"/>
        <v>120.74348000000001</v>
      </c>
      <c r="I42" s="17">
        <f t="shared" si="23"/>
        <v>43.472000000000001</v>
      </c>
      <c r="J42" s="17">
        <f t="shared" si="24"/>
        <v>80.314519999999987</v>
      </c>
      <c r="K42" s="17">
        <f t="shared" si="25"/>
        <v>335.06043999999997</v>
      </c>
      <c r="L42" s="18">
        <v>42887</v>
      </c>
    </row>
    <row r="43" spans="1:12">
      <c r="A43" s="9" t="s">
        <v>22</v>
      </c>
      <c r="B43" s="10" t="s">
        <v>32</v>
      </c>
      <c r="C43" s="10" t="s">
        <v>23</v>
      </c>
      <c r="D43" s="11" t="s">
        <v>13</v>
      </c>
      <c r="E43" s="12">
        <v>30</v>
      </c>
      <c r="F43" s="17">
        <f>('Tabela de Remunerações'!$C$6/30)*E43</f>
        <v>1518</v>
      </c>
      <c r="G43" s="17">
        <f t="shared" si="21"/>
        <v>126.4494</v>
      </c>
      <c r="H43" s="17">
        <f t="shared" si="22"/>
        <v>168.6498</v>
      </c>
      <c r="I43" s="17">
        <f t="shared" si="23"/>
        <v>60.72</v>
      </c>
      <c r="J43" s="17">
        <f t="shared" si="24"/>
        <v>112.18019999999999</v>
      </c>
      <c r="K43" s="17">
        <f t="shared" si="25"/>
        <v>467.99940000000004</v>
      </c>
      <c r="L43" s="18">
        <v>42887</v>
      </c>
    </row>
    <row r="44" spans="1:12">
      <c r="A44" s="9" t="s">
        <v>24</v>
      </c>
      <c r="B44" s="10" t="s">
        <v>32</v>
      </c>
      <c r="C44" s="10" t="s">
        <v>12</v>
      </c>
      <c r="D44" s="11" t="s">
        <v>13</v>
      </c>
      <c r="E44" s="12">
        <v>30</v>
      </c>
      <c r="F44" s="17">
        <f>('Tabela de Remunerações'!$C$3/30)*E44</f>
        <v>1973.4</v>
      </c>
      <c r="G44" s="17">
        <f t="shared" si="21"/>
        <v>164.38422</v>
      </c>
      <c r="H44" s="17">
        <f t="shared" si="22"/>
        <v>219.24474000000001</v>
      </c>
      <c r="I44" s="17">
        <f t="shared" si="23"/>
        <v>78.936000000000007</v>
      </c>
      <c r="J44" s="17">
        <f t="shared" si="24"/>
        <v>145.83426</v>
      </c>
      <c r="K44" s="17">
        <f t="shared" si="25"/>
        <v>608.39922000000001</v>
      </c>
      <c r="L44" s="18">
        <v>42887</v>
      </c>
    </row>
    <row r="45" spans="1:12">
      <c r="A45" s="9" t="s">
        <v>25</v>
      </c>
      <c r="B45" s="10" t="s">
        <v>32</v>
      </c>
      <c r="C45" s="10" t="s">
        <v>26</v>
      </c>
      <c r="D45" s="11" t="s">
        <v>13</v>
      </c>
      <c r="E45" s="12">
        <v>30</v>
      </c>
      <c r="F45" s="17">
        <f>('Tabela de Remunerações'!$C$7/30)*E45</f>
        <v>2200</v>
      </c>
      <c r="G45" s="17">
        <f t="shared" si="21"/>
        <v>183.26</v>
      </c>
      <c r="H45" s="17">
        <f t="shared" si="22"/>
        <v>244.42000000000002</v>
      </c>
      <c r="I45" s="17">
        <f t="shared" si="23"/>
        <v>88</v>
      </c>
      <c r="J45" s="17">
        <f t="shared" si="24"/>
        <v>162.57999999999998</v>
      </c>
      <c r="K45" s="17">
        <f t="shared" si="25"/>
        <v>678.26</v>
      </c>
      <c r="L45" s="18">
        <v>42887</v>
      </c>
    </row>
    <row r="46" spans="1:12">
      <c r="A46" s="9" t="s">
        <v>27</v>
      </c>
      <c r="B46" s="10" t="s">
        <v>32</v>
      </c>
      <c r="C46" s="10" t="s">
        <v>28</v>
      </c>
      <c r="D46" s="11" t="s">
        <v>13</v>
      </c>
      <c r="E46" s="12">
        <v>30</v>
      </c>
      <c r="F46" s="17">
        <f>('Tabela de Remunerações'!$C$8/30)*E46</f>
        <v>1084.93</v>
      </c>
      <c r="G46" s="17">
        <f t="shared" si="21"/>
        <v>90.374668999999997</v>
      </c>
      <c r="H46" s="17">
        <f t="shared" si="22"/>
        <v>120.53572300000002</v>
      </c>
      <c r="I46" s="17">
        <f t="shared" si="23"/>
        <v>43.397200000000005</v>
      </c>
      <c r="J46" s="17">
        <f t="shared" si="24"/>
        <v>80.176327000000001</v>
      </c>
      <c r="K46" s="17">
        <f t="shared" si="25"/>
        <v>334.48391900000001</v>
      </c>
      <c r="L46" s="18">
        <v>42887</v>
      </c>
    </row>
    <row r="47" spans="1:12">
      <c r="A47" s="9" t="s">
        <v>29</v>
      </c>
      <c r="B47" s="10" t="s">
        <v>32</v>
      </c>
      <c r="C47" s="10" t="s">
        <v>20</v>
      </c>
      <c r="D47" s="11" t="s">
        <v>13</v>
      </c>
      <c r="E47" s="12">
        <v>30</v>
      </c>
      <c r="F47" s="17">
        <f>('Tabela de Remunerações'!$C$5/30)*E47</f>
        <v>1086.8</v>
      </c>
      <c r="G47" s="17">
        <f t="shared" si="21"/>
        <v>90.530439999999999</v>
      </c>
      <c r="H47" s="17">
        <f t="shared" si="22"/>
        <v>120.74348000000001</v>
      </c>
      <c r="I47" s="17">
        <f t="shared" si="23"/>
        <v>43.472000000000001</v>
      </c>
      <c r="J47" s="17">
        <f t="shared" si="24"/>
        <v>80.314519999999987</v>
      </c>
      <c r="K47" s="17">
        <f t="shared" si="25"/>
        <v>335.06043999999997</v>
      </c>
      <c r="L47" s="18">
        <v>42887</v>
      </c>
    </row>
    <row r="48" spans="1:12">
      <c r="A48" s="9" t="s">
        <v>30</v>
      </c>
      <c r="B48" s="10" t="s">
        <v>32</v>
      </c>
      <c r="C48" s="10" t="s">
        <v>12</v>
      </c>
      <c r="D48" s="11" t="s">
        <v>13</v>
      </c>
      <c r="E48" s="12">
        <v>30</v>
      </c>
      <c r="F48" s="17">
        <f>('Tabela de Remunerações'!$C$3/30)*E48</f>
        <v>1973.4</v>
      </c>
      <c r="G48" s="17">
        <f t="shared" si="21"/>
        <v>164.38422</v>
      </c>
      <c r="H48" s="17">
        <f t="shared" si="22"/>
        <v>219.24474000000001</v>
      </c>
      <c r="I48" s="17">
        <f t="shared" si="23"/>
        <v>78.936000000000007</v>
      </c>
      <c r="J48" s="17">
        <f t="shared" si="24"/>
        <v>145.83426</v>
      </c>
      <c r="K48" s="17">
        <f t="shared" si="25"/>
        <v>608.39922000000001</v>
      </c>
      <c r="L48" s="18">
        <v>42887</v>
      </c>
    </row>
    <row r="49" spans="1:12">
      <c r="A49" s="9" t="s">
        <v>11</v>
      </c>
      <c r="B49" s="10" t="s">
        <v>32</v>
      </c>
      <c r="C49" s="10" t="s">
        <v>12</v>
      </c>
      <c r="D49" s="11" t="s">
        <v>13</v>
      </c>
      <c r="E49" s="12">
        <v>30</v>
      </c>
      <c r="F49" s="17">
        <f>('Tabela de Remunerações'!$C$3/30)*E49</f>
        <v>1973.4</v>
      </c>
      <c r="G49" s="17">
        <f t="shared" ref="G49:G59" si="26">F49*$G$4</f>
        <v>164.38422</v>
      </c>
      <c r="H49" s="17">
        <f t="shared" ref="H49:H59" si="27">F49*$H$4</f>
        <v>219.24474000000001</v>
      </c>
      <c r="I49" s="17">
        <f t="shared" ref="I49:I59" si="28">F49*$I$4</f>
        <v>78.936000000000007</v>
      </c>
      <c r="J49" s="17">
        <f t="shared" ref="J49:J59" si="29">F49*$J$4</f>
        <v>145.83426</v>
      </c>
      <c r="K49" s="17">
        <f t="shared" ref="K49:K59" si="30">SUM(G49:J49)</f>
        <v>608.39922000000001</v>
      </c>
      <c r="L49" s="18">
        <v>42917</v>
      </c>
    </row>
    <row r="50" spans="1:12">
      <c r="A50" s="9" t="s">
        <v>14</v>
      </c>
      <c r="B50" s="10" t="s">
        <v>32</v>
      </c>
      <c r="C50" s="10" t="s">
        <v>15</v>
      </c>
      <c r="D50" s="11" t="s">
        <v>13</v>
      </c>
      <c r="E50" s="12">
        <v>30</v>
      </c>
      <c r="F50" s="17">
        <f>('Tabela de Remunerações'!$C$4/30)*E50</f>
        <v>1694</v>
      </c>
      <c r="G50" s="17">
        <f t="shared" si="26"/>
        <v>141.11019999999999</v>
      </c>
      <c r="H50" s="17">
        <f t="shared" si="27"/>
        <v>188.20340000000002</v>
      </c>
      <c r="I50" s="17">
        <f t="shared" si="28"/>
        <v>67.760000000000005</v>
      </c>
      <c r="J50" s="17">
        <f t="shared" si="29"/>
        <v>125.18659999999998</v>
      </c>
      <c r="K50" s="17">
        <f t="shared" si="30"/>
        <v>522.26019999999994</v>
      </c>
      <c r="L50" s="18">
        <v>42917</v>
      </c>
    </row>
    <row r="51" spans="1:12">
      <c r="A51" s="9" t="s">
        <v>18</v>
      </c>
      <c r="B51" s="10" t="s">
        <v>32</v>
      </c>
      <c r="C51" s="10" t="s">
        <v>15</v>
      </c>
      <c r="D51" s="11" t="s">
        <v>13</v>
      </c>
      <c r="E51" s="12">
        <v>30</v>
      </c>
      <c r="F51" s="17">
        <f>('Tabela de Remunerações'!$C$4/30)*E51</f>
        <v>1694</v>
      </c>
      <c r="G51" s="17">
        <f t="shared" si="26"/>
        <v>141.11019999999999</v>
      </c>
      <c r="H51" s="17">
        <f t="shared" si="27"/>
        <v>188.20340000000002</v>
      </c>
      <c r="I51" s="17">
        <f t="shared" si="28"/>
        <v>67.760000000000005</v>
      </c>
      <c r="J51" s="17">
        <f t="shared" si="29"/>
        <v>125.18659999999998</v>
      </c>
      <c r="K51" s="17">
        <f t="shared" si="30"/>
        <v>522.26019999999994</v>
      </c>
      <c r="L51" s="18">
        <v>42917</v>
      </c>
    </row>
    <row r="52" spans="1:12">
      <c r="A52" s="9" t="s">
        <v>19</v>
      </c>
      <c r="B52" s="10" t="s">
        <v>32</v>
      </c>
      <c r="C52" s="10" t="s">
        <v>20</v>
      </c>
      <c r="D52" s="11" t="s">
        <v>13</v>
      </c>
      <c r="E52" s="12">
        <v>30</v>
      </c>
      <c r="F52" s="17">
        <f>('Tabela de Remunerações'!$C$5/30)*E52</f>
        <v>1086.8</v>
      </c>
      <c r="G52" s="17">
        <f t="shared" si="26"/>
        <v>90.530439999999999</v>
      </c>
      <c r="H52" s="17">
        <f t="shared" si="27"/>
        <v>120.74348000000001</v>
      </c>
      <c r="I52" s="17">
        <f t="shared" si="28"/>
        <v>43.472000000000001</v>
      </c>
      <c r="J52" s="17">
        <f t="shared" si="29"/>
        <v>80.314519999999987</v>
      </c>
      <c r="K52" s="17">
        <f t="shared" si="30"/>
        <v>335.06043999999997</v>
      </c>
      <c r="L52" s="18">
        <v>42917</v>
      </c>
    </row>
    <row r="53" spans="1:12">
      <c r="A53" s="9" t="s">
        <v>21</v>
      </c>
      <c r="B53" s="10" t="s">
        <v>32</v>
      </c>
      <c r="C53" s="10" t="s">
        <v>20</v>
      </c>
      <c r="D53" s="11" t="s">
        <v>13</v>
      </c>
      <c r="E53" s="12">
        <v>30</v>
      </c>
      <c r="F53" s="17">
        <f>('Tabela de Remunerações'!$C$5/30)*E53</f>
        <v>1086.8</v>
      </c>
      <c r="G53" s="17">
        <f t="shared" si="26"/>
        <v>90.530439999999999</v>
      </c>
      <c r="H53" s="17">
        <f t="shared" si="27"/>
        <v>120.74348000000001</v>
      </c>
      <c r="I53" s="17">
        <f t="shared" si="28"/>
        <v>43.472000000000001</v>
      </c>
      <c r="J53" s="17">
        <f t="shared" si="29"/>
        <v>80.314519999999987</v>
      </c>
      <c r="K53" s="17">
        <f t="shared" si="30"/>
        <v>335.06043999999997</v>
      </c>
      <c r="L53" s="18">
        <v>42917</v>
      </c>
    </row>
    <row r="54" spans="1:12">
      <c r="A54" s="9" t="s">
        <v>22</v>
      </c>
      <c r="B54" s="10" t="s">
        <v>32</v>
      </c>
      <c r="C54" s="10" t="s">
        <v>23</v>
      </c>
      <c r="D54" s="11" t="s">
        <v>13</v>
      </c>
      <c r="E54" s="12">
        <v>30</v>
      </c>
      <c r="F54" s="17">
        <f>('Tabela de Remunerações'!$C$6/30)*E54</f>
        <v>1518</v>
      </c>
      <c r="G54" s="17">
        <f t="shared" si="26"/>
        <v>126.4494</v>
      </c>
      <c r="H54" s="17">
        <f t="shared" si="27"/>
        <v>168.6498</v>
      </c>
      <c r="I54" s="17">
        <f t="shared" si="28"/>
        <v>60.72</v>
      </c>
      <c r="J54" s="17">
        <f t="shared" si="29"/>
        <v>112.18019999999999</v>
      </c>
      <c r="K54" s="17">
        <f t="shared" si="30"/>
        <v>467.99940000000004</v>
      </c>
      <c r="L54" s="18">
        <v>42917</v>
      </c>
    </row>
    <row r="55" spans="1:12">
      <c r="A55" s="9" t="s">
        <v>24</v>
      </c>
      <c r="B55" s="10" t="s">
        <v>32</v>
      </c>
      <c r="C55" s="10" t="s">
        <v>12</v>
      </c>
      <c r="D55" s="11" t="s">
        <v>13</v>
      </c>
      <c r="E55" s="12">
        <v>30</v>
      </c>
      <c r="F55" s="17">
        <f>('Tabela de Remunerações'!$C$3/30)*E55</f>
        <v>1973.4</v>
      </c>
      <c r="G55" s="17">
        <f t="shared" si="26"/>
        <v>164.38422</v>
      </c>
      <c r="H55" s="17">
        <f t="shared" si="27"/>
        <v>219.24474000000001</v>
      </c>
      <c r="I55" s="17">
        <f t="shared" si="28"/>
        <v>78.936000000000007</v>
      </c>
      <c r="J55" s="17">
        <f t="shared" si="29"/>
        <v>145.83426</v>
      </c>
      <c r="K55" s="17">
        <f t="shared" si="30"/>
        <v>608.39922000000001</v>
      </c>
      <c r="L55" s="18">
        <v>42917</v>
      </c>
    </row>
    <row r="56" spans="1:12">
      <c r="A56" s="9" t="s">
        <v>25</v>
      </c>
      <c r="B56" s="10" t="s">
        <v>32</v>
      </c>
      <c r="C56" s="10" t="s">
        <v>26</v>
      </c>
      <c r="D56" s="11" t="s">
        <v>13</v>
      </c>
      <c r="E56" s="12">
        <v>30</v>
      </c>
      <c r="F56" s="17">
        <f>('Tabela de Remunerações'!$C$7/30)*E56</f>
        <v>2200</v>
      </c>
      <c r="G56" s="17">
        <f t="shared" si="26"/>
        <v>183.26</v>
      </c>
      <c r="H56" s="17">
        <f t="shared" si="27"/>
        <v>244.42000000000002</v>
      </c>
      <c r="I56" s="17">
        <f t="shared" si="28"/>
        <v>88</v>
      </c>
      <c r="J56" s="17">
        <f t="shared" si="29"/>
        <v>162.57999999999998</v>
      </c>
      <c r="K56" s="17">
        <f t="shared" si="30"/>
        <v>678.26</v>
      </c>
      <c r="L56" s="18">
        <v>42917</v>
      </c>
    </row>
    <row r="57" spans="1:12">
      <c r="A57" s="9" t="s">
        <v>27</v>
      </c>
      <c r="B57" s="10" t="s">
        <v>32</v>
      </c>
      <c r="C57" s="10" t="s">
        <v>28</v>
      </c>
      <c r="D57" s="11" t="s">
        <v>13</v>
      </c>
      <c r="E57" s="12">
        <v>30</v>
      </c>
      <c r="F57" s="17">
        <f>('Tabela de Remunerações'!$C$8/30)*E57</f>
        <v>1084.93</v>
      </c>
      <c r="G57" s="17">
        <f t="shared" si="26"/>
        <v>90.374668999999997</v>
      </c>
      <c r="H57" s="17">
        <f t="shared" si="27"/>
        <v>120.53572300000002</v>
      </c>
      <c r="I57" s="17">
        <f t="shared" si="28"/>
        <v>43.397200000000005</v>
      </c>
      <c r="J57" s="17">
        <f t="shared" si="29"/>
        <v>80.176327000000001</v>
      </c>
      <c r="K57" s="17">
        <f t="shared" si="30"/>
        <v>334.48391900000001</v>
      </c>
      <c r="L57" s="18">
        <v>42917</v>
      </c>
    </row>
    <row r="58" spans="1:12">
      <c r="A58" s="9" t="s">
        <v>29</v>
      </c>
      <c r="B58" s="10" t="s">
        <v>32</v>
      </c>
      <c r="C58" s="10" t="s">
        <v>20</v>
      </c>
      <c r="D58" s="11" t="s">
        <v>13</v>
      </c>
      <c r="E58" s="12">
        <v>30</v>
      </c>
      <c r="F58" s="17">
        <f>('Tabela de Remunerações'!$C$5/30)*E58</f>
        <v>1086.8</v>
      </c>
      <c r="G58" s="17">
        <f t="shared" si="26"/>
        <v>90.530439999999999</v>
      </c>
      <c r="H58" s="17">
        <f t="shared" si="27"/>
        <v>120.74348000000001</v>
      </c>
      <c r="I58" s="17">
        <f t="shared" si="28"/>
        <v>43.472000000000001</v>
      </c>
      <c r="J58" s="17">
        <f t="shared" si="29"/>
        <v>80.314519999999987</v>
      </c>
      <c r="K58" s="17">
        <f t="shared" si="30"/>
        <v>335.06043999999997</v>
      </c>
      <c r="L58" s="18">
        <v>42917</v>
      </c>
    </row>
    <row r="59" spans="1:12">
      <c r="A59" s="9" t="s">
        <v>30</v>
      </c>
      <c r="B59" s="10" t="s">
        <v>32</v>
      </c>
      <c r="C59" s="10" t="s">
        <v>12</v>
      </c>
      <c r="D59" s="11" t="s">
        <v>13</v>
      </c>
      <c r="E59" s="12">
        <v>30</v>
      </c>
      <c r="F59" s="17">
        <f>('Tabela de Remunerações'!$C$3/30)*E59</f>
        <v>1973.4</v>
      </c>
      <c r="G59" s="17">
        <f t="shared" si="26"/>
        <v>164.38422</v>
      </c>
      <c r="H59" s="17">
        <f t="shared" si="27"/>
        <v>219.24474000000001</v>
      </c>
      <c r="I59" s="17">
        <f t="shared" si="28"/>
        <v>78.936000000000007</v>
      </c>
      <c r="J59" s="17">
        <f t="shared" si="29"/>
        <v>145.83426</v>
      </c>
      <c r="K59" s="17">
        <f t="shared" si="30"/>
        <v>608.39922000000001</v>
      </c>
      <c r="L59" s="18">
        <v>42917</v>
      </c>
    </row>
    <row r="60" spans="1:12">
      <c r="A60" s="9" t="s">
        <v>11</v>
      </c>
      <c r="B60" s="10" t="s">
        <v>32</v>
      </c>
      <c r="C60" s="10" t="s">
        <v>12</v>
      </c>
      <c r="D60" s="11" t="s">
        <v>13</v>
      </c>
      <c r="E60" s="12">
        <v>30</v>
      </c>
      <c r="F60" s="17">
        <f>('Tabela de Remunerações'!$C$3/30)*E60</f>
        <v>1973.4</v>
      </c>
      <c r="G60" s="17">
        <f t="shared" ref="G60:G70" si="31">F60*$G$4</f>
        <v>164.38422</v>
      </c>
      <c r="H60" s="17">
        <f t="shared" ref="H60:H70" si="32">F60*$H$4</f>
        <v>219.24474000000001</v>
      </c>
      <c r="I60" s="17">
        <f t="shared" ref="I60:I70" si="33">F60*$I$4</f>
        <v>78.936000000000007</v>
      </c>
      <c r="J60" s="17">
        <f t="shared" ref="J60:J70" si="34">F60*$J$4</f>
        <v>145.83426</v>
      </c>
      <c r="K60" s="17">
        <f t="shared" ref="K60:K70" si="35">SUM(G60:J60)</f>
        <v>608.39922000000001</v>
      </c>
      <c r="L60" s="18">
        <v>42948</v>
      </c>
    </row>
    <row r="61" spans="1:12">
      <c r="A61" s="9" t="s">
        <v>14</v>
      </c>
      <c r="B61" s="10" t="s">
        <v>32</v>
      </c>
      <c r="C61" s="10" t="s">
        <v>15</v>
      </c>
      <c r="D61" s="11" t="s">
        <v>13</v>
      </c>
      <c r="E61" s="12">
        <v>30</v>
      </c>
      <c r="F61" s="17">
        <f>('Tabela de Remunerações'!$C$4/30)*E61</f>
        <v>1694</v>
      </c>
      <c r="G61" s="17">
        <f t="shared" si="31"/>
        <v>141.11019999999999</v>
      </c>
      <c r="H61" s="17">
        <f t="shared" si="32"/>
        <v>188.20340000000002</v>
      </c>
      <c r="I61" s="17">
        <f t="shared" si="33"/>
        <v>67.760000000000005</v>
      </c>
      <c r="J61" s="17">
        <f t="shared" si="34"/>
        <v>125.18659999999998</v>
      </c>
      <c r="K61" s="17">
        <f t="shared" si="35"/>
        <v>522.26019999999994</v>
      </c>
      <c r="L61" s="18">
        <v>42948</v>
      </c>
    </row>
    <row r="62" spans="1:12">
      <c r="A62" s="9" t="s">
        <v>18</v>
      </c>
      <c r="B62" s="10" t="s">
        <v>32</v>
      </c>
      <c r="C62" s="10" t="s">
        <v>15</v>
      </c>
      <c r="D62" s="11" t="s">
        <v>13</v>
      </c>
      <c r="E62" s="12">
        <v>30</v>
      </c>
      <c r="F62" s="17">
        <f>('Tabela de Remunerações'!$C$4/30)*E62</f>
        <v>1694</v>
      </c>
      <c r="G62" s="17">
        <f t="shared" si="31"/>
        <v>141.11019999999999</v>
      </c>
      <c r="H62" s="17">
        <f t="shared" si="32"/>
        <v>188.20340000000002</v>
      </c>
      <c r="I62" s="17">
        <f t="shared" si="33"/>
        <v>67.760000000000005</v>
      </c>
      <c r="J62" s="17">
        <f t="shared" si="34"/>
        <v>125.18659999999998</v>
      </c>
      <c r="K62" s="17">
        <f t="shared" si="35"/>
        <v>522.26019999999994</v>
      </c>
      <c r="L62" s="18">
        <v>42948</v>
      </c>
    </row>
    <row r="63" spans="1:12">
      <c r="A63" s="9" t="s">
        <v>19</v>
      </c>
      <c r="B63" s="10" t="s">
        <v>32</v>
      </c>
      <c r="C63" s="10" t="s">
        <v>20</v>
      </c>
      <c r="D63" s="11" t="s">
        <v>13</v>
      </c>
      <c r="E63" s="12">
        <v>30</v>
      </c>
      <c r="F63" s="17">
        <f>('Tabela de Remunerações'!$C$5/30)*E63</f>
        <v>1086.8</v>
      </c>
      <c r="G63" s="17">
        <f t="shared" si="31"/>
        <v>90.530439999999999</v>
      </c>
      <c r="H63" s="17">
        <f t="shared" si="32"/>
        <v>120.74348000000001</v>
      </c>
      <c r="I63" s="17">
        <f t="shared" si="33"/>
        <v>43.472000000000001</v>
      </c>
      <c r="J63" s="17">
        <f t="shared" si="34"/>
        <v>80.314519999999987</v>
      </c>
      <c r="K63" s="17">
        <f t="shared" si="35"/>
        <v>335.06043999999997</v>
      </c>
      <c r="L63" s="18">
        <v>42948</v>
      </c>
    </row>
    <row r="64" spans="1:12">
      <c r="A64" s="9" t="s">
        <v>21</v>
      </c>
      <c r="B64" s="10" t="s">
        <v>32</v>
      </c>
      <c r="C64" s="10" t="s">
        <v>20</v>
      </c>
      <c r="D64" s="11" t="s">
        <v>13</v>
      </c>
      <c r="E64" s="12">
        <v>30</v>
      </c>
      <c r="F64" s="17">
        <f>('Tabela de Remunerações'!$C$5/30)*E64</f>
        <v>1086.8</v>
      </c>
      <c r="G64" s="17">
        <f t="shared" si="31"/>
        <v>90.530439999999999</v>
      </c>
      <c r="H64" s="17">
        <f t="shared" si="32"/>
        <v>120.74348000000001</v>
      </c>
      <c r="I64" s="17">
        <f t="shared" si="33"/>
        <v>43.472000000000001</v>
      </c>
      <c r="J64" s="17">
        <f t="shared" si="34"/>
        <v>80.314519999999987</v>
      </c>
      <c r="K64" s="17">
        <f t="shared" si="35"/>
        <v>335.06043999999997</v>
      </c>
      <c r="L64" s="18">
        <v>42948</v>
      </c>
    </row>
    <row r="65" spans="1:12">
      <c r="A65" s="9" t="s">
        <v>22</v>
      </c>
      <c r="B65" s="10" t="s">
        <v>32</v>
      </c>
      <c r="C65" s="10" t="s">
        <v>23</v>
      </c>
      <c r="D65" s="11" t="s">
        <v>13</v>
      </c>
      <c r="E65" s="12">
        <v>30</v>
      </c>
      <c r="F65" s="17">
        <f>('Tabela de Remunerações'!$C$6/30)*E65</f>
        <v>1518</v>
      </c>
      <c r="G65" s="17">
        <f t="shared" si="31"/>
        <v>126.4494</v>
      </c>
      <c r="H65" s="17">
        <f t="shared" si="32"/>
        <v>168.6498</v>
      </c>
      <c r="I65" s="17">
        <f t="shared" si="33"/>
        <v>60.72</v>
      </c>
      <c r="J65" s="17">
        <f t="shared" si="34"/>
        <v>112.18019999999999</v>
      </c>
      <c r="K65" s="17">
        <f t="shared" si="35"/>
        <v>467.99940000000004</v>
      </c>
      <c r="L65" s="18">
        <v>42948</v>
      </c>
    </row>
    <row r="66" spans="1:12">
      <c r="A66" s="9" t="s">
        <v>24</v>
      </c>
      <c r="B66" s="10" t="s">
        <v>32</v>
      </c>
      <c r="C66" s="10" t="s">
        <v>12</v>
      </c>
      <c r="D66" s="11" t="s">
        <v>13</v>
      </c>
      <c r="E66" s="12">
        <v>30</v>
      </c>
      <c r="F66" s="17">
        <f>('Tabela de Remunerações'!$C$3/30)*E66</f>
        <v>1973.4</v>
      </c>
      <c r="G66" s="17">
        <f t="shared" si="31"/>
        <v>164.38422</v>
      </c>
      <c r="H66" s="17">
        <f t="shared" si="32"/>
        <v>219.24474000000001</v>
      </c>
      <c r="I66" s="17">
        <f t="shared" si="33"/>
        <v>78.936000000000007</v>
      </c>
      <c r="J66" s="17">
        <f t="shared" si="34"/>
        <v>145.83426</v>
      </c>
      <c r="K66" s="17">
        <f t="shared" si="35"/>
        <v>608.39922000000001</v>
      </c>
      <c r="L66" s="18">
        <v>42948</v>
      </c>
    </row>
    <row r="67" spans="1:12">
      <c r="A67" s="9" t="s">
        <v>25</v>
      </c>
      <c r="B67" s="10" t="s">
        <v>32</v>
      </c>
      <c r="C67" s="10" t="s">
        <v>26</v>
      </c>
      <c r="D67" s="11" t="s">
        <v>13</v>
      </c>
      <c r="E67" s="12">
        <v>30</v>
      </c>
      <c r="F67" s="17">
        <f>('Tabela de Remunerações'!$C$7/30)*E67</f>
        <v>2200</v>
      </c>
      <c r="G67" s="17">
        <f t="shared" si="31"/>
        <v>183.26</v>
      </c>
      <c r="H67" s="17">
        <f t="shared" si="32"/>
        <v>244.42000000000002</v>
      </c>
      <c r="I67" s="17">
        <f t="shared" si="33"/>
        <v>88</v>
      </c>
      <c r="J67" s="17">
        <f t="shared" si="34"/>
        <v>162.57999999999998</v>
      </c>
      <c r="K67" s="17">
        <f t="shared" si="35"/>
        <v>678.26</v>
      </c>
      <c r="L67" s="18">
        <v>42948</v>
      </c>
    </row>
    <row r="68" spans="1:12">
      <c r="A68" s="9" t="s">
        <v>27</v>
      </c>
      <c r="B68" s="10" t="s">
        <v>32</v>
      </c>
      <c r="C68" s="10" t="s">
        <v>28</v>
      </c>
      <c r="D68" s="11" t="s">
        <v>13</v>
      </c>
      <c r="E68" s="12">
        <v>30</v>
      </c>
      <c r="F68" s="17">
        <f>('Tabela de Remunerações'!$C$8/30)*E68</f>
        <v>1084.93</v>
      </c>
      <c r="G68" s="17">
        <f t="shared" si="31"/>
        <v>90.374668999999997</v>
      </c>
      <c r="H68" s="17">
        <f t="shared" si="32"/>
        <v>120.53572300000002</v>
      </c>
      <c r="I68" s="17">
        <f t="shared" si="33"/>
        <v>43.397200000000005</v>
      </c>
      <c r="J68" s="17">
        <f t="shared" si="34"/>
        <v>80.176327000000001</v>
      </c>
      <c r="K68" s="17">
        <f t="shared" si="35"/>
        <v>334.48391900000001</v>
      </c>
      <c r="L68" s="18">
        <v>42948</v>
      </c>
    </row>
    <row r="69" spans="1:12">
      <c r="A69" s="9" t="s">
        <v>29</v>
      </c>
      <c r="B69" s="10" t="s">
        <v>32</v>
      </c>
      <c r="C69" s="10" t="s">
        <v>20</v>
      </c>
      <c r="D69" s="11" t="s">
        <v>13</v>
      </c>
      <c r="E69" s="12">
        <v>30</v>
      </c>
      <c r="F69" s="17">
        <f>('Tabela de Remunerações'!$C$5/30)*E69</f>
        <v>1086.8</v>
      </c>
      <c r="G69" s="17">
        <f t="shared" si="31"/>
        <v>90.530439999999999</v>
      </c>
      <c r="H69" s="17">
        <f t="shared" si="32"/>
        <v>120.74348000000001</v>
      </c>
      <c r="I69" s="17">
        <f t="shared" si="33"/>
        <v>43.472000000000001</v>
      </c>
      <c r="J69" s="17">
        <f t="shared" si="34"/>
        <v>80.314519999999987</v>
      </c>
      <c r="K69" s="17">
        <f t="shared" si="35"/>
        <v>335.06043999999997</v>
      </c>
      <c r="L69" s="18">
        <v>42948</v>
      </c>
    </row>
    <row r="70" spans="1:12">
      <c r="A70" s="9" t="s">
        <v>30</v>
      </c>
      <c r="B70" s="10" t="s">
        <v>32</v>
      </c>
      <c r="C70" s="10" t="s">
        <v>12</v>
      </c>
      <c r="D70" s="11" t="s">
        <v>13</v>
      </c>
      <c r="E70" s="12">
        <v>30</v>
      </c>
      <c r="F70" s="17">
        <f>('Tabela de Remunerações'!$C$3/30)*E70</f>
        <v>1973.4</v>
      </c>
      <c r="G70" s="17">
        <f t="shared" si="31"/>
        <v>164.38422</v>
      </c>
      <c r="H70" s="17">
        <f t="shared" si="32"/>
        <v>219.24474000000001</v>
      </c>
      <c r="I70" s="17">
        <f t="shared" si="33"/>
        <v>78.936000000000007</v>
      </c>
      <c r="J70" s="17">
        <f t="shared" si="34"/>
        <v>145.83426</v>
      </c>
      <c r="K70" s="17">
        <f t="shared" si="35"/>
        <v>608.39922000000001</v>
      </c>
      <c r="L70" s="18">
        <v>42948</v>
      </c>
    </row>
    <row r="71" spans="1:12">
      <c r="A71" s="9" t="s">
        <v>11</v>
      </c>
      <c r="B71" s="10" t="s">
        <v>32</v>
      </c>
      <c r="C71" s="10" t="s">
        <v>12</v>
      </c>
      <c r="D71" s="11" t="s">
        <v>13</v>
      </c>
      <c r="E71" s="12">
        <v>30</v>
      </c>
      <c r="F71" s="17">
        <f>('Tabela de Remunerações'!$C$3/30)*E71</f>
        <v>1973.4</v>
      </c>
      <c r="G71" s="17">
        <f t="shared" ref="G71:G135" si="36">F71*$G$4</f>
        <v>164.38422</v>
      </c>
      <c r="H71" s="17">
        <f t="shared" ref="H71:H135" si="37">F71*$H$4</f>
        <v>219.24474000000001</v>
      </c>
      <c r="I71" s="17">
        <f t="shared" ref="I71:I135" si="38">F71*$I$4</f>
        <v>78.936000000000007</v>
      </c>
      <c r="J71" s="17">
        <f t="shared" ref="J71:J135" si="39">F71*$J$4</f>
        <v>145.83426</v>
      </c>
      <c r="K71" s="17">
        <f t="shared" ref="K71:K135" si="40">SUM(G71:J71)</f>
        <v>608.39922000000001</v>
      </c>
      <c r="L71" s="18">
        <v>42979</v>
      </c>
    </row>
    <row r="72" spans="1:12">
      <c r="A72" s="9" t="s">
        <v>14</v>
      </c>
      <c r="B72" s="10" t="s">
        <v>32</v>
      </c>
      <c r="C72" s="10" t="s">
        <v>15</v>
      </c>
      <c r="D72" s="11" t="s">
        <v>13</v>
      </c>
      <c r="E72" s="12">
        <v>30</v>
      </c>
      <c r="F72" s="17">
        <f>('Tabela de Remunerações'!$C$4/30)*E72</f>
        <v>1694</v>
      </c>
      <c r="G72" s="17">
        <f t="shared" si="36"/>
        <v>141.11019999999999</v>
      </c>
      <c r="H72" s="17">
        <f t="shared" si="37"/>
        <v>188.20340000000002</v>
      </c>
      <c r="I72" s="17">
        <f t="shared" si="38"/>
        <v>67.760000000000005</v>
      </c>
      <c r="J72" s="17">
        <f t="shared" si="39"/>
        <v>125.18659999999998</v>
      </c>
      <c r="K72" s="17">
        <f t="shared" si="40"/>
        <v>522.26019999999994</v>
      </c>
      <c r="L72" s="18">
        <v>42979</v>
      </c>
    </row>
    <row r="73" spans="1:12">
      <c r="A73" s="9" t="s">
        <v>18</v>
      </c>
      <c r="B73" s="10" t="s">
        <v>32</v>
      </c>
      <c r="C73" s="10" t="s">
        <v>15</v>
      </c>
      <c r="D73" s="11" t="s">
        <v>13</v>
      </c>
      <c r="E73" s="12">
        <v>30</v>
      </c>
      <c r="F73" s="17">
        <f>('Tabela de Remunerações'!$C$4/30)*E73</f>
        <v>1694</v>
      </c>
      <c r="G73" s="17">
        <f t="shared" si="36"/>
        <v>141.11019999999999</v>
      </c>
      <c r="H73" s="17">
        <f t="shared" si="37"/>
        <v>188.20340000000002</v>
      </c>
      <c r="I73" s="17">
        <f t="shared" si="38"/>
        <v>67.760000000000005</v>
      </c>
      <c r="J73" s="17">
        <f t="shared" si="39"/>
        <v>125.18659999999998</v>
      </c>
      <c r="K73" s="17">
        <f t="shared" si="40"/>
        <v>522.26019999999994</v>
      </c>
      <c r="L73" s="18">
        <v>42979</v>
      </c>
    </row>
    <row r="74" spans="1:12">
      <c r="A74" s="9" t="s">
        <v>19</v>
      </c>
      <c r="B74" s="10" t="s">
        <v>32</v>
      </c>
      <c r="C74" s="10" t="s">
        <v>20</v>
      </c>
      <c r="D74" s="11" t="s">
        <v>13</v>
      </c>
      <c r="E74" s="12">
        <v>30</v>
      </c>
      <c r="F74" s="17">
        <f>('Tabela de Remunerações'!$C$5/30)*E74</f>
        <v>1086.8</v>
      </c>
      <c r="G74" s="17">
        <f t="shared" si="36"/>
        <v>90.530439999999999</v>
      </c>
      <c r="H74" s="17">
        <f t="shared" si="37"/>
        <v>120.74348000000001</v>
      </c>
      <c r="I74" s="17">
        <f t="shared" si="38"/>
        <v>43.472000000000001</v>
      </c>
      <c r="J74" s="17">
        <f t="shared" si="39"/>
        <v>80.314519999999987</v>
      </c>
      <c r="K74" s="17">
        <f t="shared" si="40"/>
        <v>335.06043999999997</v>
      </c>
      <c r="L74" s="18">
        <v>42979</v>
      </c>
    </row>
    <row r="75" spans="1:12">
      <c r="A75" s="9" t="s">
        <v>21</v>
      </c>
      <c r="B75" s="10" t="s">
        <v>32</v>
      </c>
      <c r="C75" s="10" t="s">
        <v>20</v>
      </c>
      <c r="D75" s="11" t="s">
        <v>13</v>
      </c>
      <c r="E75" s="12">
        <v>30</v>
      </c>
      <c r="F75" s="17">
        <f>('Tabela de Remunerações'!$C$5/30)*E75</f>
        <v>1086.8</v>
      </c>
      <c r="G75" s="17">
        <f t="shared" si="36"/>
        <v>90.530439999999999</v>
      </c>
      <c r="H75" s="17">
        <f t="shared" si="37"/>
        <v>120.74348000000001</v>
      </c>
      <c r="I75" s="17">
        <f t="shared" si="38"/>
        <v>43.472000000000001</v>
      </c>
      <c r="J75" s="17">
        <f t="shared" si="39"/>
        <v>80.314519999999987</v>
      </c>
      <c r="K75" s="17">
        <f t="shared" si="40"/>
        <v>335.06043999999997</v>
      </c>
      <c r="L75" s="18">
        <v>42979</v>
      </c>
    </row>
    <row r="76" spans="1:12">
      <c r="A76" s="9" t="s">
        <v>22</v>
      </c>
      <c r="B76" s="10" t="s">
        <v>32</v>
      </c>
      <c r="C76" s="10" t="s">
        <v>23</v>
      </c>
      <c r="D76" s="11" t="s">
        <v>13</v>
      </c>
      <c r="E76" s="12">
        <v>30</v>
      </c>
      <c r="F76" s="17">
        <f>('Tabela de Remunerações'!$C$6/30)*E76</f>
        <v>1518</v>
      </c>
      <c r="G76" s="17">
        <f t="shared" si="36"/>
        <v>126.4494</v>
      </c>
      <c r="H76" s="17">
        <f t="shared" si="37"/>
        <v>168.6498</v>
      </c>
      <c r="I76" s="17">
        <f t="shared" si="38"/>
        <v>60.72</v>
      </c>
      <c r="J76" s="17">
        <f t="shared" si="39"/>
        <v>112.18019999999999</v>
      </c>
      <c r="K76" s="17">
        <f t="shared" si="40"/>
        <v>467.99940000000004</v>
      </c>
      <c r="L76" s="18">
        <v>42979</v>
      </c>
    </row>
    <row r="77" spans="1:12">
      <c r="A77" s="9" t="s">
        <v>24</v>
      </c>
      <c r="B77" s="10" t="s">
        <v>32</v>
      </c>
      <c r="C77" s="10" t="s">
        <v>12</v>
      </c>
      <c r="D77" s="11" t="s">
        <v>13</v>
      </c>
      <c r="E77" s="12">
        <v>30</v>
      </c>
      <c r="F77" s="17">
        <f>('Tabela de Remunerações'!$C$3/30)*E77</f>
        <v>1973.4</v>
      </c>
      <c r="G77" s="17">
        <f t="shared" si="36"/>
        <v>164.38422</v>
      </c>
      <c r="H77" s="17">
        <f t="shared" si="37"/>
        <v>219.24474000000001</v>
      </c>
      <c r="I77" s="17">
        <f t="shared" si="38"/>
        <v>78.936000000000007</v>
      </c>
      <c r="J77" s="17">
        <f t="shared" si="39"/>
        <v>145.83426</v>
      </c>
      <c r="K77" s="17">
        <f t="shared" si="40"/>
        <v>608.39922000000001</v>
      </c>
      <c r="L77" s="18">
        <v>42979</v>
      </c>
    </row>
    <row r="78" spans="1:12">
      <c r="A78" s="9" t="s">
        <v>25</v>
      </c>
      <c r="B78" s="10" t="s">
        <v>32</v>
      </c>
      <c r="C78" s="10" t="s">
        <v>26</v>
      </c>
      <c r="D78" s="11" t="s">
        <v>13</v>
      </c>
      <c r="E78" s="12">
        <v>30</v>
      </c>
      <c r="F78" s="17">
        <f>('Tabela de Remunerações'!$C$7/30)*E78</f>
        <v>2200</v>
      </c>
      <c r="G78" s="17">
        <f t="shared" si="36"/>
        <v>183.26</v>
      </c>
      <c r="H78" s="17">
        <f t="shared" si="37"/>
        <v>244.42000000000002</v>
      </c>
      <c r="I78" s="17">
        <f t="shared" si="38"/>
        <v>88</v>
      </c>
      <c r="J78" s="17">
        <f t="shared" si="39"/>
        <v>162.57999999999998</v>
      </c>
      <c r="K78" s="17">
        <f t="shared" si="40"/>
        <v>678.26</v>
      </c>
      <c r="L78" s="18">
        <v>42979</v>
      </c>
    </row>
    <row r="79" spans="1:12">
      <c r="A79" s="9" t="s">
        <v>27</v>
      </c>
      <c r="B79" s="10" t="s">
        <v>32</v>
      </c>
      <c r="C79" s="10" t="s">
        <v>28</v>
      </c>
      <c r="D79" s="11" t="s">
        <v>13</v>
      </c>
      <c r="E79" s="12">
        <v>30</v>
      </c>
      <c r="F79" s="17">
        <f>('Tabela de Remunerações'!$C$8/30)*E79</f>
        <v>1084.93</v>
      </c>
      <c r="G79" s="17">
        <f t="shared" si="36"/>
        <v>90.374668999999997</v>
      </c>
      <c r="H79" s="17">
        <f t="shared" si="37"/>
        <v>120.53572300000002</v>
      </c>
      <c r="I79" s="17">
        <f t="shared" si="38"/>
        <v>43.397200000000005</v>
      </c>
      <c r="J79" s="17">
        <f t="shared" si="39"/>
        <v>80.176327000000001</v>
      </c>
      <c r="K79" s="17">
        <f t="shared" si="40"/>
        <v>334.48391900000001</v>
      </c>
      <c r="L79" s="18">
        <v>42979</v>
      </c>
    </row>
    <row r="80" spans="1:12">
      <c r="A80" s="9" t="s">
        <v>29</v>
      </c>
      <c r="B80" s="10" t="s">
        <v>32</v>
      </c>
      <c r="C80" s="10" t="s">
        <v>20</v>
      </c>
      <c r="D80" s="11" t="s">
        <v>13</v>
      </c>
      <c r="E80" s="12">
        <v>30</v>
      </c>
      <c r="F80" s="17">
        <f>('Tabela de Remunerações'!$C$5/30)*E80</f>
        <v>1086.8</v>
      </c>
      <c r="G80" s="17">
        <f t="shared" si="36"/>
        <v>90.530439999999999</v>
      </c>
      <c r="H80" s="17">
        <f t="shared" si="37"/>
        <v>120.74348000000001</v>
      </c>
      <c r="I80" s="17">
        <f t="shared" si="38"/>
        <v>43.472000000000001</v>
      </c>
      <c r="J80" s="17">
        <f t="shared" si="39"/>
        <v>80.314519999999987</v>
      </c>
      <c r="K80" s="17">
        <f t="shared" si="40"/>
        <v>335.06043999999997</v>
      </c>
      <c r="L80" s="18">
        <v>42979</v>
      </c>
    </row>
    <row r="81" spans="1:12">
      <c r="A81" s="9" t="s">
        <v>30</v>
      </c>
      <c r="B81" s="10" t="s">
        <v>32</v>
      </c>
      <c r="C81" s="10" t="s">
        <v>12</v>
      </c>
      <c r="D81" s="11" t="s">
        <v>13</v>
      </c>
      <c r="E81" s="12">
        <v>30</v>
      </c>
      <c r="F81" s="17">
        <f>('Tabela de Remunerações'!$C$3/30)*E81</f>
        <v>1973.4</v>
      </c>
      <c r="G81" s="17">
        <f t="shared" si="36"/>
        <v>164.38422</v>
      </c>
      <c r="H81" s="17">
        <f t="shared" si="37"/>
        <v>219.24474000000001</v>
      </c>
      <c r="I81" s="17">
        <f t="shared" si="38"/>
        <v>78.936000000000007</v>
      </c>
      <c r="J81" s="17">
        <f t="shared" si="39"/>
        <v>145.83426</v>
      </c>
      <c r="K81" s="17">
        <f t="shared" si="40"/>
        <v>608.39922000000001</v>
      </c>
      <c r="L81" s="18">
        <v>42979</v>
      </c>
    </row>
    <row r="82" spans="1:12">
      <c r="A82" s="9" t="s">
        <v>11</v>
      </c>
      <c r="B82" s="10" t="s">
        <v>32</v>
      </c>
      <c r="C82" s="10" t="s">
        <v>12</v>
      </c>
      <c r="D82" s="11" t="s">
        <v>13</v>
      </c>
      <c r="E82" s="12">
        <v>30</v>
      </c>
      <c r="F82" s="17">
        <f>('Tabela de Remunerações'!$C$3/30)*E82</f>
        <v>1973.4</v>
      </c>
      <c r="G82" s="17">
        <f t="shared" si="36"/>
        <v>164.38422</v>
      </c>
      <c r="H82" s="17">
        <f t="shared" si="37"/>
        <v>219.24474000000001</v>
      </c>
      <c r="I82" s="17">
        <f t="shared" si="38"/>
        <v>78.936000000000007</v>
      </c>
      <c r="J82" s="17">
        <f t="shared" si="39"/>
        <v>145.83426</v>
      </c>
      <c r="K82" s="17">
        <f t="shared" si="40"/>
        <v>608.39922000000001</v>
      </c>
      <c r="L82" s="18">
        <v>43009</v>
      </c>
    </row>
    <row r="83" spans="1:12">
      <c r="A83" s="9" t="s">
        <v>14</v>
      </c>
      <c r="B83" s="10" t="s">
        <v>32</v>
      </c>
      <c r="C83" s="10" t="s">
        <v>15</v>
      </c>
      <c r="D83" s="11" t="s">
        <v>13</v>
      </c>
      <c r="E83" s="12">
        <v>30</v>
      </c>
      <c r="F83" s="17">
        <f>('Tabela de Remunerações'!$C$4/30)*E83</f>
        <v>1694</v>
      </c>
      <c r="G83" s="17">
        <f t="shared" si="36"/>
        <v>141.11019999999999</v>
      </c>
      <c r="H83" s="17">
        <f t="shared" si="37"/>
        <v>188.20340000000002</v>
      </c>
      <c r="I83" s="17">
        <f t="shared" si="38"/>
        <v>67.760000000000005</v>
      </c>
      <c r="J83" s="17">
        <f t="shared" si="39"/>
        <v>125.18659999999998</v>
      </c>
      <c r="K83" s="17">
        <f t="shared" si="40"/>
        <v>522.26019999999994</v>
      </c>
      <c r="L83" s="18">
        <v>43009</v>
      </c>
    </row>
    <row r="84" spans="1:12">
      <c r="A84" s="9" t="s">
        <v>18</v>
      </c>
      <c r="B84" s="10" t="s">
        <v>32</v>
      </c>
      <c r="C84" s="10" t="s">
        <v>15</v>
      </c>
      <c r="D84" s="11" t="s">
        <v>13</v>
      </c>
      <c r="E84" s="12">
        <v>30</v>
      </c>
      <c r="F84" s="17">
        <f>('Tabela de Remunerações'!$C$4/30)*E84</f>
        <v>1694</v>
      </c>
      <c r="G84" s="17">
        <f t="shared" si="36"/>
        <v>141.11019999999999</v>
      </c>
      <c r="H84" s="17">
        <f t="shared" si="37"/>
        <v>188.20340000000002</v>
      </c>
      <c r="I84" s="17">
        <f t="shared" si="38"/>
        <v>67.760000000000005</v>
      </c>
      <c r="J84" s="17">
        <f t="shared" si="39"/>
        <v>125.18659999999998</v>
      </c>
      <c r="K84" s="17">
        <f t="shared" si="40"/>
        <v>522.26019999999994</v>
      </c>
      <c r="L84" s="18">
        <v>43009</v>
      </c>
    </row>
    <row r="85" spans="1:12">
      <c r="A85" s="9" t="s">
        <v>19</v>
      </c>
      <c r="B85" s="10" t="s">
        <v>32</v>
      </c>
      <c r="C85" s="10" t="s">
        <v>20</v>
      </c>
      <c r="D85" s="11" t="s">
        <v>13</v>
      </c>
      <c r="E85" s="12">
        <v>30</v>
      </c>
      <c r="F85" s="17">
        <f>('Tabela de Remunerações'!$C$5/30)*E85</f>
        <v>1086.8</v>
      </c>
      <c r="G85" s="17">
        <f t="shared" si="36"/>
        <v>90.530439999999999</v>
      </c>
      <c r="H85" s="17">
        <f t="shared" si="37"/>
        <v>120.74348000000001</v>
      </c>
      <c r="I85" s="17">
        <f t="shared" si="38"/>
        <v>43.472000000000001</v>
      </c>
      <c r="J85" s="17">
        <f t="shared" si="39"/>
        <v>80.314519999999987</v>
      </c>
      <c r="K85" s="17">
        <f t="shared" si="40"/>
        <v>335.06043999999997</v>
      </c>
      <c r="L85" s="18">
        <v>43009</v>
      </c>
    </row>
    <row r="86" spans="1:12">
      <c r="A86" s="9" t="s">
        <v>21</v>
      </c>
      <c r="B86" s="10" t="s">
        <v>32</v>
      </c>
      <c r="C86" s="10" t="s">
        <v>20</v>
      </c>
      <c r="D86" s="11" t="s">
        <v>13</v>
      </c>
      <c r="E86" s="12">
        <v>30</v>
      </c>
      <c r="F86" s="17">
        <f>('Tabela de Remunerações'!$C$5/30)*E86</f>
        <v>1086.8</v>
      </c>
      <c r="G86" s="17">
        <f t="shared" si="36"/>
        <v>90.530439999999999</v>
      </c>
      <c r="H86" s="17">
        <f t="shared" si="37"/>
        <v>120.74348000000001</v>
      </c>
      <c r="I86" s="17">
        <f t="shared" si="38"/>
        <v>43.472000000000001</v>
      </c>
      <c r="J86" s="17">
        <f t="shared" si="39"/>
        <v>80.314519999999987</v>
      </c>
      <c r="K86" s="17">
        <f t="shared" si="40"/>
        <v>335.06043999999997</v>
      </c>
      <c r="L86" s="18">
        <v>43009</v>
      </c>
    </row>
    <row r="87" spans="1:12">
      <c r="A87" s="9" t="s">
        <v>22</v>
      </c>
      <c r="B87" s="10" t="s">
        <v>32</v>
      </c>
      <c r="C87" s="10" t="s">
        <v>23</v>
      </c>
      <c r="D87" s="11" t="s">
        <v>13</v>
      </c>
      <c r="E87" s="12">
        <v>30</v>
      </c>
      <c r="F87" s="17">
        <f>('Tabela de Remunerações'!$C$6/30)*E87</f>
        <v>1518</v>
      </c>
      <c r="G87" s="17">
        <f t="shared" si="36"/>
        <v>126.4494</v>
      </c>
      <c r="H87" s="17">
        <f t="shared" si="37"/>
        <v>168.6498</v>
      </c>
      <c r="I87" s="17">
        <f t="shared" si="38"/>
        <v>60.72</v>
      </c>
      <c r="J87" s="17">
        <f t="shared" si="39"/>
        <v>112.18019999999999</v>
      </c>
      <c r="K87" s="17">
        <f t="shared" si="40"/>
        <v>467.99940000000004</v>
      </c>
      <c r="L87" s="18">
        <v>43009</v>
      </c>
    </row>
    <row r="88" spans="1:12">
      <c r="A88" s="9" t="s">
        <v>24</v>
      </c>
      <c r="B88" s="10" t="s">
        <v>32</v>
      </c>
      <c r="C88" s="10" t="s">
        <v>12</v>
      </c>
      <c r="D88" s="11" t="s">
        <v>13</v>
      </c>
      <c r="E88" s="12">
        <v>30</v>
      </c>
      <c r="F88" s="17">
        <f>('Tabela de Remunerações'!$C$3/30)*E88</f>
        <v>1973.4</v>
      </c>
      <c r="G88" s="17">
        <f t="shared" si="36"/>
        <v>164.38422</v>
      </c>
      <c r="H88" s="17">
        <f t="shared" si="37"/>
        <v>219.24474000000001</v>
      </c>
      <c r="I88" s="17">
        <f t="shared" si="38"/>
        <v>78.936000000000007</v>
      </c>
      <c r="J88" s="17">
        <f t="shared" si="39"/>
        <v>145.83426</v>
      </c>
      <c r="K88" s="17">
        <f t="shared" si="40"/>
        <v>608.39922000000001</v>
      </c>
      <c r="L88" s="18">
        <v>43009</v>
      </c>
    </row>
    <row r="89" spans="1:12">
      <c r="A89" s="9" t="s">
        <v>25</v>
      </c>
      <c r="B89" s="10" t="s">
        <v>32</v>
      </c>
      <c r="C89" s="10" t="s">
        <v>26</v>
      </c>
      <c r="D89" s="11" t="s">
        <v>13</v>
      </c>
      <c r="E89" s="12">
        <v>30</v>
      </c>
      <c r="F89" s="17">
        <f>('Tabela de Remunerações'!$C$7/30)*E89</f>
        <v>2200</v>
      </c>
      <c r="G89" s="17">
        <f t="shared" si="36"/>
        <v>183.26</v>
      </c>
      <c r="H89" s="17">
        <f t="shared" si="37"/>
        <v>244.42000000000002</v>
      </c>
      <c r="I89" s="17">
        <f t="shared" si="38"/>
        <v>88</v>
      </c>
      <c r="J89" s="17">
        <f t="shared" si="39"/>
        <v>162.57999999999998</v>
      </c>
      <c r="K89" s="17">
        <f t="shared" si="40"/>
        <v>678.26</v>
      </c>
      <c r="L89" s="18">
        <v>43009</v>
      </c>
    </row>
    <row r="90" spans="1:12">
      <c r="A90" s="9" t="s">
        <v>27</v>
      </c>
      <c r="B90" s="10" t="s">
        <v>32</v>
      </c>
      <c r="C90" s="10" t="s">
        <v>28</v>
      </c>
      <c r="D90" s="11" t="s">
        <v>13</v>
      </c>
      <c r="E90" s="12">
        <v>30</v>
      </c>
      <c r="F90" s="17">
        <f>('Tabela de Remunerações'!$C$8/30)*E90</f>
        <v>1084.93</v>
      </c>
      <c r="G90" s="17">
        <f t="shared" si="36"/>
        <v>90.374668999999997</v>
      </c>
      <c r="H90" s="17">
        <f t="shared" si="37"/>
        <v>120.53572300000002</v>
      </c>
      <c r="I90" s="17">
        <f t="shared" si="38"/>
        <v>43.397200000000005</v>
      </c>
      <c r="J90" s="17">
        <f t="shared" si="39"/>
        <v>80.176327000000001</v>
      </c>
      <c r="K90" s="17">
        <f t="shared" si="40"/>
        <v>334.48391900000001</v>
      </c>
      <c r="L90" s="18">
        <v>43009</v>
      </c>
    </row>
    <row r="91" spans="1:12">
      <c r="A91" s="9" t="s">
        <v>29</v>
      </c>
      <c r="B91" s="10" t="s">
        <v>32</v>
      </c>
      <c r="C91" s="10" t="s">
        <v>20</v>
      </c>
      <c r="D91" s="11" t="s">
        <v>13</v>
      </c>
      <c r="E91" s="12">
        <v>30</v>
      </c>
      <c r="F91" s="17">
        <f>('Tabela de Remunerações'!$C$5/30)*E91</f>
        <v>1086.8</v>
      </c>
      <c r="G91" s="17">
        <f t="shared" si="36"/>
        <v>90.530439999999999</v>
      </c>
      <c r="H91" s="17">
        <f t="shared" si="37"/>
        <v>120.74348000000001</v>
      </c>
      <c r="I91" s="17">
        <f t="shared" si="38"/>
        <v>43.472000000000001</v>
      </c>
      <c r="J91" s="17">
        <f t="shared" si="39"/>
        <v>80.314519999999987</v>
      </c>
      <c r="K91" s="17">
        <f t="shared" si="40"/>
        <v>335.06043999999997</v>
      </c>
      <c r="L91" s="18">
        <v>43009</v>
      </c>
    </row>
    <row r="92" spans="1:12">
      <c r="A92" s="9" t="s">
        <v>30</v>
      </c>
      <c r="B92" s="10" t="s">
        <v>32</v>
      </c>
      <c r="C92" s="10" t="s">
        <v>12</v>
      </c>
      <c r="D92" s="11" t="s">
        <v>13</v>
      </c>
      <c r="E92" s="12">
        <v>30</v>
      </c>
      <c r="F92" s="17">
        <f>('Tabela de Remunerações'!$C$3/30)*E92</f>
        <v>1973.4</v>
      </c>
      <c r="G92" s="17">
        <f t="shared" si="36"/>
        <v>164.38422</v>
      </c>
      <c r="H92" s="17">
        <f t="shared" si="37"/>
        <v>219.24474000000001</v>
      </c>
      <c r="I92" s="17">
        <f t="shared" si="38"/>
        <v>78.936000000000007</v>
      </c>
      <c r="J92" s="17">
        <f t="shared" si="39"/>
        <v>145.83426</v>
      </c>
      <c r="K92" s="17">
        <f t="shared" si="40"/>
        <v>608.39922000000001</v>
      </c>
      <c r="L92" s="18">
        <v>43009</v>
      </c>
    </row>
    <row r="93" spans="1:12">
      <c r="A93" s="9" t="s">
        <v>11</v>
      </c>
      <c r="B93" s="10" t="s">
        <v>32</v>
      </c>
      <c r="C93" s="10" t="s">
        <v>12</v>
      </c>
      <c r="D93" s="11" t="s">
        <v>13</v>
      </c>
      <c r="E93" s="12">
        <v>30</v>
      </c>
      <c r="F93" s="17">
        <f>('Tabela de Remunerações'!$C$3/30)*E93</f>
        <v>1973.4</v>
      </c>
      <c r="G93" s="17">
        <f t="shared" si="36"/>
        <v>164.38422</v>
      </c>
      <c r="H93" s="17">
        <f t="shared" si="37"/>
        <v>219.24474000000001</v>
      </c>
      <c r="I93" s="17">
        <f t="shared" si="38"/>
        <v>78.936000000000007</v>
      </c>
      <c r="J93" s="17">
        <f t="shared" si="39"/>
        <v>145.83426</v>
      </c>
      <c r="K93" s="17">
        <f t="shared" si="40"/>
        <v>608.39922000000001</v>
      </c>
      <c r="L93" s="18">
        <v>43040</v>
      </c>
    </row>
    <row r="94" spans="1:12">
      <c r="A94" s="9" t="s">
        <v>11</v>
      </c>
      <c r="B94" s="10" t="s">
        <v>32</v>
      </c>
      <c r="C94" s="10" t="s">
        <v>12</v>
      </c>
      <c r="D94" s="11" t="s">
        <v>13</v>
      </c>
      <c r="E94" s="12"/>
      <c r="F94" s="17"/>
      <c r="G94" s="31">
        <v>-1413.7</v>
      </c>
      <c r="H94" s="31"/>
      <c r="I94" s="31"/>
      <c r="J94" s="31">
        <v>-537.41</v>
      </c>
      <c r="K94" s="31">
        <f t="shared" si="40"/>
        <v>-1951.1100000000001</v>
      </c>
      <c r="L94" s="18">
        <v>43040</v>
      </c>
    </row>
    <row r="95" spans="1:12">
      <c r="A95" s="9" t="s">
        <v>14</v>
      </c>
      <c r="B95" s="10" t="s">
        <v>32</v>
      </c>
      <c r="C95" s="10" t="s">
        <v>15</v>
      </c>
      <c r="D95" s="11" t="s">
        <v>13</v>
      </c>
      <c r="E95" s="12">
        <v>30</v>
      </c>
      <c r="F95" s="17">
        <f>('Tabela de Remunerações'!$C$4/30)*E95</f>
        <v>1694</v>
      </c>
      <c r="G95" s="17">
        <f t="shared" si="36"/>
        <v>141.11019999999999</v>
      </c>
      <c r="H95" s="17">
        <f t="shared" si="37"/>
        <v>188.20340000000002</v>
      </c>
      <c r="I95" s="17">
        <f t="shared" si="38"/>
        <v>67.760000000000005</v>
      </c>
      <c r="J95" s="17">
        <f t="shared" si="39"/>
        <v>125.18659999999998</v>
      </c>
      <c r="K95" s="17">
        <f t="shared" si="40"/>
        <v>522.26019999999994</v>
      </c>
      <c r="L95" s="18">
        <v>43040</v>
      </c>
    </row>
    <row r="96" spans="1:12">
      <c r="A96" s="9" t="s">
        <v>18</v>
      </c>
      <c r="B96" s="10" t="s">
        <v>32</v>
      </c>
      <c r="C96" s="10" t="s">
        <v>15</v>
      </c>
      <c r="D96" s="11" t="s">
        <v>13</v>
      </c>
      <c r="E96" s="12">
        <v>30</v>
      </c>
      <c r="F96" s="17">
        <f>('Tabela de Remunerações'!$C$4/30)*E96</f>
        <v>1694</v>
      </c>
      <c r="G96" s="17">
        <f t="shared" si="36"/>
        <v>141.11019999999999</v>
      </c>
      <c r="H96" s="17">
        <f t="shared" si="37"/>
        <v>188.20340000000002</v>
      </c>
      <c r="I96" s="17">
        <f t="shared" si="38"/>
        <v>67.760000000000005</v>
      </c>
      <c r="J96" s="17">
        <f t="shared" si="39"/>
        <v>125.18659999999998</v>
      </c>
      <c r="K96" s="17">
        <f t="shared" si="40"/>
        <v>522.26019999999994</v>
      </c>
      <c r="L96" s="18">
        <v>43040</v>
      </c>
    </row>
    <row r="97" spans="1:12">
      <c r="A97" s="9" t="s">
        <v>19</v>
      </c>
      <c r="B97" s="10" t="s">
        <v>32</v>
      </c>
      <c r="C97" s="10" t="s">
        <v>20</v>
      </c>
      <c r="D97" s="11" t="s">
        <v>13</v>
      </c>
      <c r="E97" s="12">
        <v>30</v>
      </c>
      <c r="F97" s="17">
        <f>('Tabela de Remunerações'!$C$5/30)*E97</f>
        <v>1086.8</v>
      </c>
      <c r="G97" s="17">
        <f t="shared" si="36"/>
        <v>90.530439999999999</v>
      </c>
      <c r="H97" s="17">
        <f t="shared" si="37"/>
        <v>120.74348000000001</v>
      </c>
      <c r="I97" s="17">
        <f t="shared" si="38"/>
        <v>43.472000000000001</v>
      </c>
      <c r="J97" s="17">
        <f t="shared" si="39"/>
        <v>80.314519999999987</v>
      </c>
      <c r="K97" s="17">
        <f t="shared" si="40"/>
        <v>335.06043999999997</v>
      </c>
      <c r="L97" s="18">
        <v>43040</v>
      </c>
    </row>
    <row r="98" spans="1:12">
      <c r="A98" s="9" t="s">
        <v>21</v>
      </c>
      <c r="B98" s="10" t="s">
        <v>32</v>
      </c>
      <c r="C98" s="10" t="s">
        <v>20</v>
      </c>
      <c r="D98" s="11" t="s">
        <v>13</v>
      </c>
      <c r="E98" s="12">
        <v>30</v>
      </c>
      <c r="F98" s="17">
        <f>('Tabela de Remunerações'!$C$5/30)*E98</f>
        <v>1086.8</v>
      </c>
      <c r="G98" s="17">
        <f t="shared" si="36"/>
        <v>90.530439999999999</v>
      </c>
      <c r="H98" s="17">
        <f t="shared" si="37"/>
        <v>120.74348000000001</v>
      </c>
      <c r="I98" s="17">
        <f t="shared" si="38"/>
        <v>43.472000000000001</v>
      </c>
      <c r="J98" s="17">
        <f t="shared" si="39"/>
        <v>80.314519999999987</v>
      </c>
      <c r="K98" s="17">
        <f t="shared" si="40"/>
        <v>335.06043999999997</v>
      </c>
      <c r="L98" s="18">
        <v>43040</v>
      </c>
    </row>
    <row r="99" spans="1:12">
      <c r="A99" s="9" t="s">
        <v>22</v>
      </c>
      <c r="B99" s="10" t="s">
        <v>32</v>
      </c>
      <c r="C99" s="10" t="s">
        <v>23</v>
      </c>
      <c r="D99" s="11" t="s">
        <v>13</v>
      </c>
      <c r="E99" s="12">
        <v>30</v>
      </c>
      <c r="F99" s="17">
        <f>('Tabela de Remunerações'!$C$6/30)*E99</f>
        <v>1518</v>
      </c>
      <c r="G99" s="17">
        <f t="shared" si="36"/>
        <v>126.4494</v>
      </c>
      <c r="H99" s="17">
        <f t="shared" si="37"/>
        <v>168.6498</v>
      </c>
      <c r="I99" s="17">
        <f t="shared" si="38"/>
        <v>60.72</v>
      </c>
      <c r="J99" s="17">
        <f t="shared" si="39"/>
        <v>112.18019999999999</v>
      </c>
      <c r="K99" s="17">
        <f t="shared" si="40"/>
        <v>467.99940000000004</v>
      </c>
      <c r="L99" s="18">
        <v>43040</v>
      </c>
    </row>
    <row r="100" spans="1:12">
      <c r="A100" s="9" t="s">
        <v>24</v>
      </c>
      <c r="B100" s="10" t="s">
        <v>32</v>
      </c>
      <c r="C100" s="10" t="s">
        <v>12</v>
      </c>
      <c r="D100" s="11" t="s">
        <v>13</v>
      </c>
      <c r="E100" s="12">
        <v>30</v>
      </c>
      <c r="F100" s="17">
        <f>('Tabela de Remunerações'!$C$3/30)*E100</f>
        <v>1973.4</v>
      </c>
      <c r="G100" s="17">
        <f t="shared" si="36"/>
        <v>164.38422</v>
      </c>
      <c r="H100" s="17">
        <f t="shared" si="37"/>
        <v>219.24474000000001</v>
      </c>
      <c r="I100" s="17">
        <f t="shared" si="38"/>
        <v>78.936000000000007</v>
      </c>
      <c r="J100" s="17">
        <f t="shared" si="39"/>
        <v>145.83426</v>
      </c>
      <c r="K100" s="17">
        <f t="shared" si="40"/>
        <v>608.39922000000001</v>
      </c>
      <c r="L100" s="18">
        <v>43040</v>
      </c>
    </row>
    <row r="101" spans="1:12">
      <c r="A101" s="9" t="s">
        <v>25</v>
      </c>
      <c r="B101" s="10" t="s">
        <v>32</v>
      </c>
      <c r="C101" s="10" t="s">
        <v>26</v>
      </c>
      <c r="D101" s="11" t="s">
        <v>13</v>
      </c>
      <c r="E101" s="12">
        <v>30</v>
      </c>
      <c r="F101" s="17">
        <f>('Tabela de Remunerações'!$C$7/30)*E101</f>
        <v>2200</v>
      </c>
      <c r="G101" s="17">
        <f t="shared" si="36"/>
        <v>183.26</v>
      </c>
      <c r="H101" s="17">
        <f t="shared" si="37"/>
        <v>244.42000000000002</v>
      </c>
      <c r="I101" s="17">
        <f t="shared" si="38"/>
        <v>88</v>
      </c>
      <c r="J101" s="17">
        <f t="shared" si="39"/>
        <v>162.57999999999998</v>
      </c>
      <c r="K101" s="17">
        <f t="shared" si="40"/>
        <v>678.26</v>
      </c>
      <c r="L101" s="18">
        <v>43040</v>
      </c>
    </row>
    <row r="102" spans="1:12">
      <c r="A102" s="9" t="s">
        <v>27</v>
      </c>
      <c r="B102" s="10" t="s">
        <v>32</v>
      </c>
      <c r="C102" s="10" t="s">
        <v>28</v>
      </c>
      <c r="D102" s="11" t="s">
        <v>13</v>
      </c>
      <c r="E102" s="12">
        <v>30</v>
      </c>
      <c r="F102" s="17">
        <f>('Tabela de Remunerações'!$C$8/30)*E102</f>
        <v>1084.93</v>
      </c>
      <c r="G102" s="17">
        <f t="shared" si="36"/>
        <v>90.374668999999997</v>
      </c>
      <c r="H102" s="17">
        <f t="shared" si="37"/>
        <v>120.53572300000002</v>
      </c>
      <c r="I102" s="17">
        <f t="shared" si="38"/>
        <v>43.397200000000005</v>
      </c>
      <c r="J102" s="17">
        <f t="shared" si="39"/>
        <v>80.176327000000001</v>
      </c>
      <c r="K102" s="17">
        <f t="shared" si="40"/>
        <v>334.48391900000001</v>
      </c>
      <c r="L102" s="18">
        <v>43040</v>
      </c>
    </row>
    <row r="103" spans="1:12">
      <c r="A103" s="9" t="s">
        <v>29</v>
      </c>
      <c r="B103" s="10" t="s">
        <v>32</v>
      </c>
      <c r="C103" s="10" t="s">
        <v>20</v>
      </c>
      <c r="D103" s="11" t="s">
        <v>13</v>
      </c>
      <c r="E103" s="12">
        <v>30</v>
      </c>
      <c r="F103" s="17">
        <f>('Tabela de Remunerações'!$C$5/30)*E103</f>
        <v>1086.8</v>
      </c>
      <c r="G103" s="17">
        <f t="shared" si="36"/>
        <v>90.530439999999999</v>
      </c>
      <c r="H103" s="17">
        <f t="shared" si="37"/>
        <v>120.74348000000001</v>
      </c>
      <c r="I103" s="17">
        <f t="shared" si="38"/>
        <v>43.472000000000001</v>
      </c>
      <c r="J103" s="17">
        <f t="shared" si="39"/>
        <v>80.314519999999987</v>
      </c>
      <c r="K103" s="17">
        <f t="shared" si="40"/>
        <v>335.06043999999997</v>
      </c>
      <c r="L103" s="18">
        <v>43040</v>
      </c>
    </row>
    <row r="104" spans="1:12">
      <c r="A104" s="9" t="s">
        <v>30</v>
      </c>
      <c r="B104" s="10" t="s">
        <v>32</v>
      </c>
      <c r="C104" s="10" t="s">
        <v>12</v>
      </c>
      <c r="D104" s="11" t="s">
        <v>13</v>
      </c>
      <c r="E104" s="12">
        <v>30</v>
      </c>
      <c r="F104" s="17">
        <f>('Tabela de Remunerações'!$C$3/30)*E104</f>
        <v>1973.4</v>
      </c>
      <c r="G104" s="17">
        <f t="shared" si="36"/>
        <v>164.38422</v>
      </c>
      <c r="H104" s="17">
        <f t="shared" si="37"/>
        <v>219.24474000000001</v>
      </c>
      <c r="I104" s="17">
        <f t="shared" si="38"/>
        <v>78.936000000000007</v>
      </c>
      <c r="J104" s="17">
        <f t="shared" si="39"/>
        <v>145.83426</v>
      </c>
      <c r="K104" s="17">
        <f t="shared" si="40"/>
        <v>608.39922000000001</v>
      </c>
      <c r="L104" s="18">
        <v>43040</v>
      </c>
    </row>
    <row r="105" spans="1:12">
      <c r="A105" s="9" t="s">
        <v>11</v>
      </c>
      <c r="B105" s="10" t="s">
        <v>32</v>
      </c>
      <c r="C105" s="10" t="s">
        <v>12</v>
      </c>
      <c r="D105" s="11" t="s">
        <v>13</v>
      </c>
      <c r="E105" s="12">
        <v>30</v>
      </c>
      <c r="F105" s="17">
        <f>('Tabela de Remunerações'!$C$3/30)*E105</f>
        <v>1973.4</v>
      </c>
      <c r="G105" s="17">
        <f t="shared" si="36"/>
        <v>164.38422</v>
      </c>
      <c r="H105" s="17">
        <f t="shared" si="37"/>
        <v>219.24474000000001</v>
      </c>
      <c r="I105" s="17">
        <f t="shared" si="38"/>
        <v>78.936000000000007</v>
      </c>
      <c r="J105" s="17">
        <f t="shared" si="39"/>
        <v>145.83426</v>
      </c>
      <c r="K105" s="17">
        <f t="shared" si="40"/>
        <v>608.39922000000001</v>
      </c>
      <c r="L105" s="18">
        <v>43070</v>
      </c>
    </row>
    <row r="106" spans="1:12">
      <c r="A106" s="9" t="s">
        <v>14</v>
      </c>
      <c r="B106" s="10" t="s">
        <v>32</v>
      </c>
      <c r="C106" s="10" t="s">
        <v>15</v>
      </c>
      <c r="D106" s="11" t="s">
        <v>13</v>
      </c>
      <c r="E106" s="12">
        <v>30</v>
      </c>
      <c r="F106" s="17">
        <f>('Tabela de Remunerações'!$C$4/30)*E106</f>
        <v>1694</v>
      </c>
      <c r="G106" s="17">
        <f t="shared" si="36"/>
        <v>141.11019999999999</v>
      </c>
      <c r="H106" s="17">
        <f t="shared" si="37"/>
        <v>188.20340000000002</v>
      </c>
      <c r="I106" s="17">
        <f t="shared" si="38"/>
        <v>67.760000000000005</v>
      </c>
      <c r="J106" s="17">
        <f t="shared" si="39"/>
        <v>125.18659999999998</v>
      </c>
      <c r="K106" s="17">
        <f t="shared" si="40"/>
        <v>522.26019999999994</v>
      </c>
      <c r="L106" s="18">
        <v>43070</v>
      </c>
    </row>
    <row r="107" spans="1:12">
      <c r="A107" s="9" t="s">
        <v>18</v>
      </c>
      <c r="B107" s="10" t="s">
        <v>32</v>
      </c>
      <c r="C107" s="10" t="s">
        <v>15</v>
      </c>
      <c r="D107" s="11" t="s">
        <v>13</v>
      </c>
      <c r="E107" s="12">
        <v>30</v>
      </c>
      <c r="F107" s="17">
        <f>('Tabela de Remunerações'!$C$4/30)*E107</f>
        <v>1694</v>
      </c>
      <c r="G107" s="17">
        <f t="shared" si="36"/>
        <v>141.11019999999999</v>
      </c>
      <c r="H107" s="17">
        <f t="shared" si="37"/>
        <v>188.20340000000002</v>
      </c>
      <c r="I107" s="17">
        <f t="shared" si="38"/>
        <v>67.760000000000005</v>
      </c>
      <c r="J107" s="17">
        <f t="shared" si="39"/>
        <v>125.18659999999998</v>
      </c>
      <c r="K107" s="17">
        <f t="shared" si="40"/>
        <v>522.26019999999994</v>
      </c>
      <c r="L107" s="18">
        <v>43070</v>
      </c>
    </row>
    <row r="108" spans="1:12">
      <c r="A108" s="9" t="s">
        <v>19</v>
      </c>
      <c r="B108" s="10" t="s">
        <v>32</v>
      </c>
      <c r="C108" s="10" t="s">
        <v>20</v>
      </c>
      <c r="D108" s="11" t="s">
        <v>13</v>
      </c>
      <c r="E108" s="12">
        <v>30</v>
      </c>
      <c r="F108" s="17">
        <f>('Tabela de Remunerações'!$C$5/30)*E108</f>
        <v>1086.8</v>
      </c>
      <c r="G108" s="17">
        <f t="shared" si="36"/>
        <v>90.530439999999999</v>
      </c>
      <c r="H108" s="17">
        <f t="shared" si="37"/>
        <v>120.74348000000001</v>
      </c>
      <c r="I108" s="17">
        <f t="shared" si="38"/>
        <v>43.472000000000001</v>
      </c>
      <c r="J108" s="17">
        <f t="shared" si="39"/>
        <v>80.314519999999987</v>
      </c>
      <c r="K108" s="17">
        <f t="shared" si="40"/>
        <v>335.06043999999997</v>
      </c>
      <c r="L108" s="18">
        <v>43070</v>
      </c>
    </row>
    <row r="109" spans="1:12">
      <c r="A109" s="9" t="s">
        <v>21</v>
      </c>
      <c r="B109" s="10" t="s">
        <v>32</v>
      </c>
      <c r="C109" s="10" t="s">
        <v>20</v>
      </c>
      <c r="D109" s="11" t="s">
        <v>13</v>
      </c>
      <c r="E109" s="12">
        <v>30</v>
      </c>
      <c r="F109" s="17">
        <f>('Tabela de Remunerações'!$C$5/30)*E109</f>
        <v>1086.8</v>
      </c>
      <c r="G109" s="17">
        <f t="shared" si="36"/>
        <v>90.530439999999999</v>
      </c>
      <c r="H109" s="17">
        <f t="shared" si="37"/>
        <v>120.74348000000001</v>
      </c>
      <c r="I109" s="17">
        <f t="shared" si="38"/>
        <v>43.472000000000001</v>
      </c>
      <c r="J109" s="17">
        <f t="shared" si="39"/>
        <v>80.314519999999987</v>
      </c>
      <c r="K109" s="17">
        <f t="shared" si="40"/>
        <v>335.06043999999997</v>
      </c>
      <c r="L109" s="18">
        <v>43070</v>
      </c>
    </row>
    <row r="110" spans="1:12">
      <c r="A110" s="9" t="s">
        <v>22</v>
      </c>
      <c r="B110" s="10" t="s">
        <v>32</v>
      </c>
      <c r="C110" s="10" t="s">
        <v>23</v>
      </c>
      <c r="D110" s="11" t="s">
        <v>13</v>
      </c>
      <c r="E110" s="12">
        <v>30</v>
      </c>
      <c r="F110" s="17">
        <f>('Tabela de Remunerações'!$C$6/30)*E110</f>
        <v>1518</v>
      </c>
      <c r="G110" s="17">
        <f t="shared" si="36"/>
        <v>126.4494</v>
      </c>
      <c r="H110" s="17">
        <f t="shared" si="37"/>
        <v>168.6498</v>
      </c>
      <c r="I110" s="17">
        <f t="shared" si="38"/>
        <v>60.72</v>
      </c>
      <c r="J110" s="17">
        <f t="shared" si="39"/>
        <v>112.18019999999999</v>
      </c>
      <c r="K110" s="17">
        <f t="shared" si="40"/>
        <v>467.99940000000004</v>
      </c>
      <c r="L110" s="18">
        <v>43070</v>
      </c>
    </row>
    <row r="111" spans="1:12">
      <c r="A111" s="9" t="s">
        <v>24</v>
      </c>
      <c r="B111" s="10" t="s">
        <v>32</v>
      </c>
      <c r="C111" s="10" t="s">
        <v>12</v>
      </c>
      <c r="D111" s="11" t="s">
        <v>13</v>
      </c>
      <c r="E111" s="12">
        <v>30</v>
      </c>
      <c r="F111" s="17">
        <f>('Tabela de Remunerações'!$C$3/30)*E111</f>
        <v>1973.4</v>
      </c>
      <c r="G111" s="17">
        <f t="shared" si="36"/>
        <v>164.38422</v>
      </c>
      <c r="H111" s="17">
        <f t="shared" si="37"/>
        <v>219.24474000000001</v>
      </c>
      <c r="I111" s="17">
        <f t="shared" si="38"/>
        <v>78.936000000000007</v>
      </c>
      <c r="J111" s="17">
        <f t="shared" si="39"/>
        <v>145.83426</v>
      </c>
      <c r="K111" s="17">
        <f t="shared" si="40"/>
        <v>608.39922000000001</v>
      </c>
      <c r="L111" s="18">
        <v>43070</v>
      </c>
    </row>
    <row r="112" spans="1:12">
      <c r="A112" s="9" t="s">
        <v>25</v>
      </c>
      <c r="B112" s="10" t="s">
        <v>32</v>
      </c>
      <c r="C112" s="10" t="s">
        <v>26</v>
      </c>
      <c r="D112" s="11" t="s">
        <v>13</v>
      </c>
      <c r="E112" s="12">
        <v>30</v>
      </c>
      <c r="F112" s="17">
        <f>('Tabela de Remunerações'!$C$7/30)*E112</f>
        <v>2200</v>
      </c>
      <c r="G112" s="17">
        <f t="shared" si="36"/>
        <v>183.26</v>
      </c>
      <c r="H112" s="17">
        <f t="shared" si="37"/>
        <v>244.42000000000002</v>
      </c>
      <c r="I112" s="17">
        <f t="shared" si="38"/>
        <v>88</v>
      </c>
      <c r="J112" s="17">
        <f t="shared" si="39"/>
        <v>162.57999999999998</v>
      </c>
      <c r="K112" s="17">
        <f t="shared" si="40"/>
        <v>678.26</v>
      </c>
      <c r="L112" s="18">
        <v>43070</v>
      </c>
    </row>
    <row r="113" spans="1:12">
      <c r="A113" s="9" t="s">
        <v>27</v>
      </c>
      <c r="B113" s="10" t="s">
        <v>32</v>
      </c>
      <c r="C113" s="10" t="s">
        <v>28</v>
      </c>
      <c r="D113" s="11" t="s">
        <v>13</v>
      </c>
      <c r="E113" s="12">
        <v>30</v>
      </c>
      <c r="F113" s="17">
        <f>('Tabela de Remunerações'!$C$8/30)*E113</f>
        <v>1084.93</v>
      </c>
      <c r="G113" s="17">
        <f t="shared" si="36"/>
        <v>90.374668999999997</v>
      </c>
      <c r="H113" s="17">
        <f t="shared" si="37"/>
        <v>120.53572300000002</v>
      </c>
      <c r="I113" s="17">
        <f t="shared" si="38"/>
        <v>43.397200000000005</v>
      </c>
      <c r="J113" s="17">
        <f t="shared" si="39"/>
        <v>80.176327000000001</v>
      </c>
      <c r="K113" s="17">
        <f t="shared" si="40"/>
        <v>334.48391900000001</v>
      </c>
      <c r="L113" s="18">
        <v>43070</v>
      </c>
    </row>
    <row r="114" spans="1:12">
      <c r="A114" s="9" t="s">
        <v>29</v>
      </c>
      <c r="B114" s="10" t="s">
        <v>32</v>
      </c>
      <c r="C114" s="10" t="s">
        <v>20</v>
      </c>
      <c r="D114" s="11" t="s">
        <v>13</v>
      </c>
      <c r="E114" s="12">
        <v>30</v>
      </c>
      <c r="F114" s="17">
        <f>('Tabela de Remunerações'!$C$5/30)*E114</f>
        <v>1086.8</v>
      </c>
      <c r="G114" s="17">
        <f t="shared" si="36"/>
        <v>90.530439999999999</v>
      </c>
      <c r="H114" s="17">
        <f t="shared" si="37"/>
        <v>120.74348000000001</v>
      </c>
      <c r="I114" s="17">
        <f t="shared" si="38"/>
        <v>43.472000000000001</v>
      </c>
      <c r="J114" s="17">
        <f t="shared" si="39"/>
        <v>80.314519999999987</v>
      </c>
      <c r="K114" s="17">
        <f t="shared" si="40"/>
        <v>335.06043999999997</v>
      </c>
      <c r="L114" s="18">
        <v>43070</v>
      </c>
    </row>
    <row r="115" spans="1:12">
      <c r="A115" s="9" t="s">
        <v>30</v>
      </c>
      <c r="B115" s="10" t="s">
        <v>32</v>
      </c>
      <c r="C115" s="10" t="s">
        <v>12</v>
      </c>
      <c r="D115" s="11" t="s">
        <v>13</v>
      </c>
      <c r="E115" s="12">
        <v>30</v>
      </c>
      <c r="F115" s="17">
        <f>('Tabela de Remunerações'!$C$3/30)*E115</f>
        <v>1973.4</v>
      </c>
      <c r="G115" s="17">
        <f t="shared" si="36"/>
        <v>164.38422</v>
      </c>
      <c r="H115" s="17">
        <f t="shared" si="37"/>
        <v>219.24474000000001</v>
      </c>
      <c r="I115" s="17">
        <f t="shared" si="38"/>
        <v>78.936000000000007</v>
      </c>
      <c r="J115" s="17">
        <f t="shared" si="39"/>
        <v>145.83426</v>
      </c>
      <c r="K115" s="17">
        <f t="shared" si="40"/>
        <v>608.39922000000001</v>
      </c>
      <c r="L115" s="18">
        <v>43070</v>
      </c>
    </row>
    <row r="116" spans="1:12">
      <c r="A116" s="9" t="s">
        <v>11</v>
      </c>
      <c r="B116" s="10" t="s">
        <v>32</v>
      </c>
      <c r="C116" s="10" t="s">
        <v>12</v>
      </c>
      <c r="D116" s="11" t="s">
        <v>13</v>
      </c>
      <c r="E116" s="12">
        <v>30</v>
      </c>
      <c r="F116" s="17">
        <f>('Tabela de Remunerações'!$C$3/30)*E116</f>
        <v>1973.4</v>
      </c>
      <c r="G116" s="17">
        <f t="shared" si="36"/>
        <v>164.38422</v>
      </c>
      <c r="H116" s="17">
        <f t="shared" si="37"/>
        <v>219.24474000000001</v>
      </c>
      <c r="I116" s="17">
        <f t="shared" si="38"/>
        <v>78.936000000000007</v>
      </c>
      <c r="J116" s="17">
        <f t="shared" si="39"/>
        <v>145.83426</v>
      </c>
      <c r="K116" s="17">
        <f t="shared" si="40"/>
        <v>608.39922000000001</v>
      </c>
      <c r="L116" s="18">
        <v>43101</v>
      </c>
    </row>
    <row r="117" spans="1:12">
      <c r="A117" s="9" t="s">
        <v>14</v>
      </c>
      <c r="B117" s="10" t="s">
        <v>32</v>
      </c>
      <c r="C117" s="10" t="s">
        <v>15</v>
      </c>
      <c r="D117" s="11" t="s">
        <v>13</v>
      </c>
      <c r="E117" s="12">
        <v>30</v>
      </c>
      <c r="F117" s="17">
        <f>('Tabela de Remunerações'!$C$4/30)*E117</f>
        <v>1694</v>
      </c>
      <c r="G117" s="17">
        <f t="shared" si="36"/>
        <v>141.11019999999999</v>
      </c>
      <c r="H117" s="17">
        <f t="shared" si="37"/>
        <v>188.20340000000002</v>
      </c>
      <c r="I117" s="17">
        <f t="shared" si="38"/>
        <v>67.760000000000005</v>
      </c>
      <c r="J117" s="17">
        <f t="shared" si="39"/>
        <v>125.18659999999998</v>
      </c>
      <c r="K117" s="17">
        <f t="shared" si="40"/>
        <v>522.26019999999994</v>
      </c>
      <c r="L117" s="18">
        <v>43101</v>
      </c>
    </row>
    <row r="118" spans="1:12">
      <c r="A118" s="9" t="s">
        <v>18</v>
      </c>
      <c r="B118" s="10" t="s">
        <v>32</v>
      </c>
      <c r="C118" s="10" t="s">
        <v>15</v>
      </c>
      <c r="D118" s="11" t="s">
        <v>13</v>
      </c>
      <c r="E118" s="12">
        <v>30</v>
      </c>
      <c r="F118" s="17">
        <f>('Tabela de Remunerações'!$C$4/30)*E118</f>
        <v>1694</v>
      </c>
      <c r="G118" s="17">
        <f t="shared" si="36"/>
        <v>141.11019999999999</v>
      </c>
      <c r="H118" s="17">
        <f t="shared" si="37"/>
        <v>188.20340000000002</v>
      </c>
      <c r="I118" s="17">
        <f t="shared" si="38"/>
        <v>67.760000000000005</v>
      </c>
      <c r="J118" s="17">
        <f t="shared" si="39"/>
        <v>125.18659999999998</v>
      </c>
      <c r="K118" s="17">
        <f t="shared" si="40"/>
        <v>522.26019999999994</v>
      </c>
      <c r="L118" s="18">
        <v>43101</v>
      </c>
    </row>
    <row r="119" spans="1:12">
      <c r="A119" s="9" t="s">
        <v>19</v>
      </c>
      <c r="B119" s="10" t="s">
        <v>32</v>
      </c>
      <c r="C119" s="10" t="s">
        <v>20</v>
      </c>
      <c r="D119" s="11" t="s">
        <v>13</v>
      </c>
      <c r="E119" s="12">
        <v>30</v>
      </c>
      <c r="F119" s="17">
        <f>('Tabela de Remunerações'!$C$5/30)*E119</f>
        <v>1086.8</v>
      </c>
      <c r="G119" s="17">
        <f t="shared" si="36"/>
        <v>90.530439999999999</v>
      </c>
      <c r="H119" s="17">
        <f t="shared" si="37"/>
        <v>120.74348000000001</v>
      </c>
      <c r="I119" s="17">
        <f t="shared" si="38"/>
        <v>43.472000000000001</v>
      </c>
      <c r="J119" s="17">
        <f t="shared" si="39"/>
        <v>80.314519999999987</v>
      </c>
      <c r="K119" s="17">
        <f t="shared" si="40"/>
        <v>335.06043999999997</v>
      </c>
      <c r="L119" s="18">
        <v>43101</v>
      </c>
    </row>
    <row r="120" spans="1:12">
      <c r="A120" s="9" t="s">
        <v>21</v>
      </c>
      <c r="B120" s="10" t="s">
        <v>32</v>
      </c>
      <c r="C120" s="10" t="s">
        <v>20</v>
      </c>
      <c r="D120" s="11" t="s">
        <v>13</v>
      </c>
      <c r="E120" s="12">
        <v>30</v>
      </c>
      <c r="F120" s="17">
        <f>('Tabela de Remunerações'!$C$5/30)*E120</f>
        <v>1086.8</v>
      </c>
      <c r="G120" s="17">
        <f t="shared" si="36"/>
        <v>90.530439999999999</v>
      </c>
      <c r="H120" s="17">
        <f t="shared" si="37"/>
        <v>120.74348000000001</v>
      </c>
      <c r="I120" s="17">
        <f t="shared" si="38"/>
        <v>43.472000000000001</v>
      </c>
      <c r="J120" s="17">
        <f t="shared" si="39"/>
        <v>80.314519999999987</v>
      </c>
      <c r="K120" s="17">
        <f t="shared" si="40"/>
        <v>335.06043999999997</v>
      </c>
      <c r="L120" s="18">
        <v>43101</v>
      </c>
    </row>
    <row r="121" spans="1:12">
      <c r="A121" s="9" t="s">
        <v>22</v>
      </c>
      <c r="B121" s="10" t="s">
        <v>32</v>
      </c>
      <c r="C121" s="10" t="s">
        <v>23</v>
      </c>
      <c r="D121" s="11" t="s">
        <v>13</v>
      </c>
      <c r="E121" s="12">
        <v>30</v>
      </c>
      <c r="F121" s="17">
        <f>('Tabela de Remunerações'!$C$6/30)*E121</f>
        <v>1518</v>
      </c>
      <c r="G121" s="17">
        <f t="shared" si="36"/>
        <v>126.4494</v>
      </c>
      <c r="H121" s="17">
        <f t="shared" si="37"/>
        <v>168.6498</v>
      </c>
      <c r="I121" s="17">
        <f t="shared" si="38"/>
        <v>60.72</v>
      </c>
      <c r="J121" s="17">
        <f t="shared" si="39"/>
        <v>112.18019999999999</v>
      </c>
      <c r="K121" s="17">
        <f t="shared" si="40"/>
        <v>467.99940000000004</v>
      </c>
      <c r="L121" s="18">
        <v>43101</v>
      </c>
    </row>
    <row r="122" spans="1:12">
      <c r="A122" s="9" t="s">
        <v>24</v>
      </c>
      <c r="B122" s="10" t="s">
        <v>32</v>
      </c>
      <c r="C122" s="10" t="s">
        <v>12</v>
      </c>
      <c r="D122" s="11" t="s">
        <v>13</v>
      </c>
      <c r="E122" s="12">
        <v>30</v>
      </c>
      <c r="F122" s="17">
        <f>('Tabela de Remunerações'!$C$3/30)*E122</f>
        <v>1973.4</v>
      </c>
      <c r="G122" s="17">
        <f t="shared" si="36"/>
        <v>164.38422</v>
      </c>
      <c r="H122" s="17">
        <f t="shared" si="37"/>
        <v>219.24474000000001</v>
      </c>
      <c r="I122" s="17">
        <f t="shared" si="38"/>
        <v>78.936000000000007</v>
      </c>
      <c r="J122" s="17">
        <f t="shared" si="39"/>
        <v>145.83426</v>
      </c>
      <c r="K122" s="17">
        <f t="shared" si="40"/>
        <v>608.39922000000001</v>
      </c>
      <c r="L122" s="18">
        <v>43101</v>
      </c>
    </row>
    <row r="123" spans="1:12">
      <c r="A123" s="9" t="s">
        <v>25</v>
      </c>
      <c r="B123" s="10" t="s">
        <v>32</v>
      </c>
      <c r="C123" s="10" t="s">
        <v>26</v>
      </c>
      <c r="D123" s="11" t="s">
        <v>13</v>
      </c>
      <c r="E123" s="12">
        <v>30</v>
      </c>
      <c r="F123" s="17">
        <f>('Tabela de Remunerações'!$C$7/30)*E123</f>
        <v>2200</v>
      </c>
      <c r="G123" s="17">
        <f t="shared" si="36"/>
        <v>183.26</v>
      </c>
      <c r="H123" s="17">
        <f t="shared" si="37"/>
        <v>244.42000000000002</v>
      </c>
      <c r="I123" s="17">
        <f t="shared" si="38"/>
        <v>88</v>
      </c>
      <c r="J123" s="17">
        <f t="shared" si="39"/>
        <v>162.57999999999998</v>
      </c>
      <c r="K123" s="17">
        <f t="shared" si="40"/>
        <v>678.26</v>
      </c>
      <c r="L123" s="18">
        <v>43101</v>
      </c>
    </row>
    <row r="124" spans="1:12">
      <c r="A124" s="9" t="s">
        <v>27</v>
      </c>
      <c r="B124" s="10" t="s">
        <v>32</v>
      </c>
      <c r="C124" s="10" t="s">
        <v>28</v>
      </c>
      <c r="D124" s="11" t="s">
        <v>13</v>
      </c>
      <c r="E124" s="12">
        <v>30</v>
      </c>
      <c r="F124" s="17">
        <f>('Tabela de Remunerações'!$C$8/30)*E124</f>
        <v>1084.93</v>
      </c>
      <c r="G124" s="17">
        <f t="shared" si="36"/>
        <v>90.374668999999997</v>
      </c>
      <c r="H124" s="17">
        <f t="shared" si="37"/>
        <v>120.53572300000002</v>
      </c>
      <c r="I124" s="17">
        <f t="shared" si="38"/>
        <v>43.397200000000005</v>
      </c>
      <c r="J124" s="17">
        <f t="shared" si="39"/>
        <v>80.176327000000001</v>
      </c>
      <c r="K124" s="17">
        <f t="shared" si="40"/>
        <v>334.48391900000001</v>
      </c>
      <c r="L124" s="18">
        <v>43101</v>
      </c>
    </row>
    <row r="125" spans="1:12">
      <c r="A125" s="9" t="s">
        <v>29</v>
      </c>
      <c r="B125" s="10" t="s">
        <v>32</v>
      </c>
      <c r="C125" s="10" t="s">
        <v>20</v>
      </c>
      <c r="D125" s="11" t="s">
        <v>13</v>
      </c>
      <c r="E125" s="12">
        <v>30</v>
      </c>
      <c r="F125" s="17">
        <f>('Tabela de Remunerações'!$C$5/30)*E125</f>
        <v>1086.8</v>
      </c>
      <c r="G125" s="17">
        <f t="shared" si="36"/>
        <v>90.530439999999999</v>
      </c>
      <c r="H125" s="17">
        <f t="shared" si="37"/>
        <v>120.74348000000001</v>
      </c>
      <c r="I125" s="17">
        <f t="shared" si="38"/>
        <v>43.472000000000001</v>
      </c>
      <c r="J125" s="17">
        <f t="shared" si="39"/>
        <v>80.314519999999987</v>
      </c>
      <c r="K125" s="17">
        <f t="shared" si="40"/>
        <v>335.06043999999997</v>
      </c>
      <c r="L125" s="18">
        <v>43101</v>
      </c>
    </row>
    <row r="126" spans="1:12">
      <c r="A126" s="9" t="s">
        <v>30</v>
      </c>
      <c r="B126" s="10" t="s">
        <v>32</v>
      </c>
      <c r="C126" s="10" t="s">
        <v>12</v>
      </c>
      <c r="D126" s="11" t="s">
        <v>13</v>
      </c>
      <c r="E126" s="12">
        <v>30</v>
      </c>
      <c r="F126" s="17">
        <f>('Tabela de Remunerações'!$C$3/30)*E126</f>
        <v>1973.4</v>
      </c>
      <c r="G126" s="17">
        <f t="shared" si="36"/>
        <v>164.38422</v>
      </c>
      <c r="H126" s="17">
        <f t="shared" si="37"/>
        <v>219.24474000000001</v>
      </c>
      <c r="I126" s="17">
        <f t="shared" si="38"/>
        <v>78.936000000000007</v>
      </c>
      <c r="J126" s="17">
        <f t="shared" si="39"/>
        <v>145.83426</v>
      </c>
      <c r="K126" s="17">
        <f t="shared" si="40"/>
        <v>608.39922000000001</v>
      </c>
      <c r="L126" s="18">
        <v>43101</v>
      </c>
    </row>
    <row r="127" spans="1:12">
      <c r="A127" s="9" t="s">
        <v>11</v>
      </c>
      <c r="B127" s="10" t="s">
        <v>32</v>
      </c>
      <c r="C127" s="10" t="s">
        <v>12</v>
      </c>
      <c r="D127" s="11" t="s">
        <v>13</v>
      </c>
      <c r="E127" s="12">
        <v>30</v>
      </c>
      <c r="F127" s="17">
        <f>('Tabela de Remunerações'!$C$3/30)*E127</f>
        <v>1973.4</v>
      </c>
      <c r="G127" s="17">
        <f t="shared" si="36"/>
        <v>164.38422</v>
      </c>
      <c r="H127" s="17">
        <f t="shared" si="37"/>
        <v>219.24474000000001</v>
      </c>
      <c r="I127" s="17">
        <f t="shared" si="38"/>
        <v>78.936000000000007</v>
      </c>
      <c r="J127" s="17">
        <f t="shared" si="39"/>
        <v>145.83426</v>
      </c>
      <c r="K127" s="17">
        <f t="shared" si="40"/>
        <v>608.39922000000001</v>
      </c>
      <c r="L127" s="18">
        <v>43132</v>
      </c>
    </row>
    <row r="128" spans="1:12">
      <c r="A128" s="9" t="s">
        <v>14</v>
      </c>
      <c r="B128" s="10" t="s">
        <v>32</v>
      </c>
      <c r="C128" s="10" t="s">
        <v>15</v>
      </c>
      <c r="D128" s="11" t="s">
        <v>13</v>
      </c>
      <c r="E128" s="12">
        <v>30</v>
      </c>
      <c r="F128" s="17">
        <f>('Tabela de Remunerações'!$C$4/30)*E128</f>
        <v>1694</v>
      </c>
      <c r="G128" s="17">
        <f t="shared" si="36"/>
        <v>141.11019999999999</v>
      </c>
      <c r="H128" s="17">
        <f t="shared" si="37"/>
        <v>188.20340000000002</v>
      </c>
      <c r="I128" s="17">
        <f t="shared" si="38"/>
        <v>67.760000000000005</v>
      </c>
      <c r="J128" s="17">
        <f t="shared" si="39"/>
        <v>125.18659999999998</v>
      </c>
      <c r="K128" s="17">
        <f t="shared" si="40"/>
        <v>522.26019999999994</v>
      </c>
      <c r="L128" s="18">
        <v>43132</v>
      </c>
    </row>
    <row r="129" spans="1:13">
      <c r="A129" s="9" t="s">
        <v>18</v>
      </c>
      <c r="B129" s="10" t="s">
        <v>32</v>
      </c>
      <c r="C129" s="10" t="s">
        <v>15</v>
      </c>
      <c r="D129" s="11" t="s">
        <v>13</v>
      </c>
      <c r="E129" s="12">
        <v>30</v>
      </c>
      <c r="F129" s="17">
        <f>('Tabela de Remunerações'!$C$4/30)*E129</f>
        <v>1694</v>
      </c>
      <c r="G129" s="17">
        <f t="shared" si="36"/>
        <v>141.11019999999999</v>
      </c>
      <c r="H129" s="17">
        <f t="shared" si="37"/>
        <v>188.20340000000002</v>
      </c>
      <c r="I129" s="17">
        <f t="shared" si="38"/>
        <v>67.760000000000005</v>
      </c>
      <c r="J129" s="17">
        <f t="shared" si="39"/>
        <v>125.18659999999998</v>
      </c>
      <c r="K129" s="17">
        <f t="shared" si="40"/>
        <v>522.26019999999994</v>
      </c>
      <c r="L129" s="18">
        <v>43132</v>
      </c>
    </row>
    <row r="130" spans="1:13">
      <c r="A130" s="9" t="s">
        <v>19</v>
      </c>
      <c r="B130" s="10" t="s">
        <v>32</v>
      </c>
      <c r="C130" s="10" t="s">
        <v>20</v>
      </c>
      <c r="D130" s="11" t="s">
        <v>13</v>
      </c>
      <c r="E130" s="12">
        <v>30</v>
      </c>
      <c r="F130" s="17">
        <f>('Tabela de Remunerações'!$C$5/30)*E130</f>
        <v>1086.8</v>
      </c>
      <c r="G130" s="17">
        <f t="shared" si="36"/>
        <v>90.530439999999999</v>
      </c>
      <c r="H130" s="17">
        <f t="shared" si="37"/>
        <v>120.74348000000001</v>
      </c>
      <c r="I130" s="17">
        <f t="shared" si="38"/>
        <v>43.472000000000001</v>
      </c>
      <c r="J130" s="17">
        <f t="shared" si="39"/>
        <v>80.314519999999987</v>
      </c>
      <c r="K130" s="17">
        <f t="shared" si="40"/>
        <v>335.06043999999997</v>
      </c>
      <c r="L130" s="18">
        <v>43132</v>
      </c>
    </row>
    <row r="131" spans="1:13">
      <c r="A131" s="9" t="s">
        <v>21</v>
      </c>
      <c r="B131" s="10" t="s">
        <v>32</v>
      </c>
      <c r="C131" s="10" t="s">
        <v>20</v>
      </c>
      <c r="D131" s="11" t="s">
        <v>13</v>
      </c>
      <c r="E131" s="12">
        <v>30</v>
      </c>
      <c r="F131" s="17">
        <f>('Tabela de Remunerações'!$C$5/30)*E131</f>
        <v>1086.8</v>
      </c>
      <c r="G131" s="17">
        <f t="shared" si="36"/>
        <v>90.530439999999999</v>
      </c>
      <c r="H131" s="17">
        <f t="shared" si="37"/>
        <v>120.74348000000001</v>
      </c>
      <c r="I131" s="17">
        <f t="shared" si="38"/>
        <v>43.472000000000001</v>
      </c>
      <c r="J131" s="17">
        <f t="shared" si="39"/>
        <v>80.314519999999987</v>
      </c>
      <c r="K131" s="17">
        <f t="shared" si="40"/>
        <v>335.06043999999997</v>
      </c>
      <c r="L131" s="18">
        <v>43132</v>
      </c>
    </row>
    <row r="132" spans="1:13">
      <c r="A132" s="9" t="s">
        <v>22</v>
      </c>
      <c r="B132" s="10" t="s">
        <v>32</v>
      </c>
      <c r="C132" s="10" t="s">
        <v>23</v>
      </c>
      <c r="D132" s="11" t="s">
        <v>13</v>
      </c>
      <c r="E132" s="12">
        <v>30</v>
      </c>
      <c r="F132" s="17">
        <f>('Tabela de Remunerações'!$C$6/30)*E132</f>
        <v>1518</v>
      </c>
      <c r="G132" s="17">
        <f t="shared" si="36"/>
        <v>126.4494</v>
      </c>
      <c r="H132" s="17">
        <f t="shared" si="37"/>
        <v>168.6498</v>
      </c>
      <c r="I132" s="17">
        <f t="shared" si="38"/>
        <v>60.72</v>
      </c>
      <c r="J132" s="17">
        <f t="shared" si="39"/>
        <v>112.18019999999999</v>
      </c>
      <c r="K132" s="17">
        <f t="shared" si="40"/>
        <v>467.99940000000004</v>
      </c>
      <c r="L132" s="18">
        <v>43132</v>
      </c>
    </row>
    <row r="133" spans="1:13">
      <c r="A133" s="9" t="s">
        <v>24</v>
      </c>
      <c r="B133" s="10" t="s">
        <v>32</v>
      </c>
      <c r="C133" s="10" t="s">
        <v>12</v>
      </c>
      <c r="D133" s="11" t="s">
        <v>13</v>
      </c>
      <c r="E133" s="12">
        <v>30</v>
      </c>
      <c r="F133" s="17">
        <f>('Tabela de Remunerações'!$C$3/30)*E133</f>
        <v>1973.4</v>
      </c>
      <c r="G133" s="17">
        <f t="shared" si="36"/>
        <v>164.38422</v>
      </c>
      <c r="H133" s="17">
        <f t="shared" si="37"/>
        <v>219.24474000000001</v>
      </c>
      <c r="I133" s="17">
        <f t="shared" si="38"/>
        <v>78.936000000000007</v>
      </c>
      <c r="J133" s="17">
        <f t="shared" si="39"/>
        <v>145.83426</v>
      </c>
      <c r="K133" s="17">
        <f t="shared" si="40"/>
        <v>608.39922000000001</v>
      </c>
      <c r="L133" s="18">
        <v>43132</v>
      </c>
    </row>
    <row r="134" spans="1:13">
      <c r="A134" s="9" t="s">
        <v>25</v>
      </c>
      <c r="B134" s="10" t="s">
        <v>32</v>
      </c>
      <c r="C134" s="10" t="s">
        <v>26</v>
      </c>
      <c r="D134" s="11" t="s">
        <v>13</v>
      </c>
      <c r="E134" s="12">
        <v>30</v>
      </c>
      <c r="F134" s="17">
        <f>('Tabela de Remunerações'!$C$7/30)*E134</f>
        <v>2200</v>
      </c>
      <c r="G134" s="17">
        <f t="shared" si="36"/>
        <v>183.26</v>
      </c>
      <c r="H134" s="17">
        <f t="shared" si="37"/>
        <v>244.42000000000002</v>
      </c>
      <c r="I134" s="17">
        <f t="shared" si="38"/>
        <v>88</v>
      </c>
      <c r="J134" s="17">
        <f t="shared" si="39"/>
        <v>162.57999999999998</v>
      </c>
      <c r="K134" s="17">
        <f t="shared" si="40"/>
        <v>678.26</v>
      </c>
      <c r="L134" s="18">
        <v>43132</v>
      </c>
    </row>
    <row r="135" spans="1:13">
      <c r="A135" s="9" t="s">
        <v>27</v>
      </c>
      <c r="B135" s="10" t="s">
        <v>32</v>
      </c>
      <c r="C135" s="10" t="s">
        <v>28</v>
      </c>
      <c r="D135" s="11" t="s">
        <v>13</v>
      </c>
      <c r="E135" s="12">
        <v>30</v>
      </c>
      <c r="F135" s="17">
        <f>('Tabela de Remunerações'!$C$8/30)*E135</f>
        <v>1084.93</v>
      </c>
      <c r="G135" s="17">
        <f t="shared" si="36"/>
        <v>90.374668999999997</v>
      </c>
      <c r="H135" s="17">
        <f t="shared" si="37"/>
        <v>120.53572300000002</v>
      </c>
      <c r="I135" s="17">
        <f t="shared" si="38"/>
        <v>43.397200000000005</v>
      </c>
      <c r="J135" s="17">
        <f t="shared" si="39"/>
        <v>80.176327000000001</v>
      </c>
      <c r="K135" s="17">
        <f t="shared" si="40"/>
        <v>334.48391900000001</v>
      </c>
      <c r="L135" s="18">
        <v>43132</v>
      </c>
    </row>
    <row r="136" spans="1:13">
      <c r="A136" s="9" t="s">
        <v>29</v>
      </c>
      <c r="B136" s="10" t="s">
        <v>32</v>
      </c>
      <c r="C136" s="10" t="s">
        <v>20</v>
      </c>
      <c r="D136" s="11" t="s">
        <v>13</v>
      </c>
      <c r="E136" s="12">
        <v>30</v>
      </c>
      <c r="F136" s="17">
        <f>('Tabela de Remunerações'!$C$5/30)*E136</f>
        <v>1086.8</v>
      </c>
      <c r="G136" s="17">
        <f t="shared" ref="G136:G137" si="41">F136*$G$4</f>
        <v>90.530439999999999</v>
      </c>
      <c r="H136" s="17">
        <f t="shared" ref="H136:H137" si="42">F136*$H$4</f>
        <v>120.74348000000001</v>
      </c>
      <c r="I136" s="17">
        <f t="shared" ref="I136:I137" si="43">F136*$I$4</f>
        <v>43.472000000000001</v>
      </c>
      <c r="J136" s="17">
        <f t="shared" ref="J136:J137" si="44">F136*$J$4</f>
        <v>80.314519999999987</v>
      </c>
      <c r="K136" s="17">
        <f t="shared" ref="K136:K137" si="45">SUM(G136:J136)</f>
        <v>335.06043999999997</v>
      </c>
      <c r="L136" s="18">
        <v>43132</v>
      </c>
    </row>
    <row r="137" spans="1:13">
      <c r="A137" s="9" t="s">
        <v>30</v>
      </c>
      <c r="B137" s="10" t="s">
        <v>32</v>
      </c>
      <c r="C137" s="10" t="s">
        <v>12</v>
      </c>
      <c r="D137" s="11" t="s">
        <v>13</v>
      </c>
      <c r="E137" s="12">
        <v>30</v>
      </c>
      <c r="F137" s="17">
        <f>('Tabela de Remunerações'!$C$3/30)*E137</f>
        <v>1973.4</v>
      </c>
      <c r="G137" s="17">
        <f t="shared" si="41"/>
        <v>164.38422</v>
      </c>
      <c r="H137" s="17">
        <f t="shared" si="42"/>
        <v>219.24474000000001</v>
      </c>
      <c r="I137" s="17">
        <f t="shared" si="43"/>
        <v>78.936000000000007</v>
      </c>
      <c r="J137" s="17">
        <f t="shared" si="44"/>
        <v>145.83426</v>
      </c>
      <c r="K137" s="17">
        <f t="shared" si="45"/>
        <v>608.39922000000001</v>
      </c>
      <c r="L137" s="18">
        <v>43132</v>
      </c>
    </row>
    <row r="143" spans="1:13">
      <c r="M143">
        <v>537.41</v>
      </c>
    </row>
    <row r="144" spans="1:13">
      <c r="M144">
        <v>1413.7</v>
      </c>
    </row>
    <row r="145" spans="13:15">
      <c r="M145">
        <f>M143/M144</f>
        <v>0.38014430218575368</v>
      </c>
    </row>
    <row r="146" spans="13:15">
      <c r="N146">
        <v>98.63</v>
      </c>
      <c r="O146">
        <f>N146*M145</f>
        <v>37.493632524580882</v>
      </c>
    </row>
    <row r="147" spans="13:15">
      <c r="N147">
        <v>131.55000000000001</v>
      </c>
      <c r="O147">
        <f>N147*M145</f>
        <v>50.007982952535897</v>
      </c>
    </row>
    <row r="148" spans="13:15">
      <c r="N148">
        <f>SUBTOTAL(9,N146:N147)</f>
        <v>230.18</v>
      </c>
      <c r="O148">
        <f>SUBTOTAL(9,O146:O147)</f>
        <v>87.501615477116786</v>
      </c>
    </row>
    <row r="149" spans="13:15">
      <c r="O149">
        <f>O148/N148</f>
        <v>0.38014430218575368</v>
      </c>
    </row>
  </sheetData>
  <autoFilter ref="A4:L137"/>
  <mergeCells count="1">
    <mergeCell ref="A1:L1"/>
  </mergeCells>
  <conditionalFormatting sqref="E4">
    <cfRule type="cellIs" dxfId="1" priority="1" operator="notEqual">
      <formula>0</formula>
    </cfRule>
    <cfRule type="cellIs" dxfId="0" priority="2" stopIfTrue="1" operator="lessThan">
      <formula>0</formula>
    </cfRule>
  </conditionalFormatting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E9" sqref="E9"/>
    </sheetView>
  </sheetViews>
  <sheetFormatPr defaultRowHeight="15"/>
  <cols>
    <col min="2" max="2" width="22.42578125" bestFit="1" customWidth="1"/>
    <col min="3" max="3" width="18" bestFit="1" customWidth="1"/>
  </cols>
  <sheetData>
    <row r="2" spans="2:3" ht="19.5">
      <c r="B2" s="30" t="s">
        <v>16</v>
      </c>
      <c r="C2" s="30" t="s">
        <v>17</v>
      </c>
    </row>
    <row r="3" spans="2:3">
      <c r="B3" s="28" t="s">
        <v>12</v>
      </c>
      <c r="C3" s="29">
        <v>1973.4</v>
      </c>
    </row>
    <row r="4" spans="2:3">
      <c r="B4" s="28" t="s">
        <v>15</v>
      </c>
      <c r="C4" s="29">
        <v>1694</v>
      </c>
    </row>
    <row r="5" spans="2:3">
      <c r="B5" s="28" t="s">
        <v>20</v>
      </c>
      <c r="C5" s="29">
        <v>1086.8</v>
      </c>
    </row>
    <row r="6" spans="2:3">
      <c r="B6" s="28" t="s">
        <v>23</v>
      </c>
      <c r="C6" s="29">
        <v>1518</v>
      </c>
    </row>
    <row r="7" spans="2:3">
      <c r="B7" s="28" t="s">
        <v>26</v>
      </c>
      <c r="C7" s="29">
        <v>2200</v>
      </c>
    </row>
    <row r="8" spans="2:3">
      <c r="B8" s="28" t="s">
        <v>28</v>
      </c>
      <c r="C8" s="29">
        <v>1084.93</v>
      </c>
    </row>
    <row r="9" spans="2:3">
      <c r="B9" s="28"/>
      <c r="C9" s="2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</vt:lpstr>
      <vt:lpstr>Tabela de Remunerações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2017-06-20T20:52:47Z</cp:lastPrinted>
  <dcterms:created xsi:type="dcterms:W3CDTF">2016-10-07T18:11:14Z</dcterms:created>
  <dcterms:modified xsi:type="dcterms:W3CDTF">2018-08-28T13:09:38Z</dcterms:modified>
</cp:coreProperties>
</file>