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875" windowHeight="7455"/>
  </bookViews>
  <sheets>
    <sheet name="CONTROLE" sheetId="1" r:id="rId1"/>
    <sheet name="Tabela de Remunerações" sheetId="2" r:id="rId2"/>
  </sheets>
  <definedNames>
    <definedName name="_xlnm._FilterDatabase" localSheetId="0" hidden="1">CONTROLE!$A$4:$L$5</definedName>
  </definedNames>
  <calcPr calcId="144525" concurrentCalc="0"/>
</workbook>
</file>

<file path=xl/calcChain.xml><?xml version="1.0" encoding="utf-8"?>
<calcChain xmlns="http://schemas.openxmlformats.org/spreadsheetml/2006/main">
  <c r="F5" i="1" l="1"/>
  <c r="J5" i="1"/>
  <c r="A3" i="1"/>
  <c r="E3" i="1"/>
  <c r="E4" i="1"/>
  <c r="G5" i="1"/>
  <c r="H5" i="1"/>
  <c r="I5" i="1"/>
  <c r="K5" i="1"/>
  <c r="F3" i="1"/>
  <c r="G3" i="1"/>
  <c r="J3" i="1"/>
  <c r="H3" i="1"/>
  <c r="K4" i="1"/>
  <c r="I3" i="1"/>
  <c r="K3" i="1"/>
</calcChain>
</file>

<file path=xl/comments1.xml><?xml version="1.0" encoding="utf-8"?>
<comments xmlns="http://schemas.openxmlformats.org/spreadsheetml/2006/main">
  <authors>
    <author>Marcelo Ferreira Vasconcelos</author>
  </authors>
  <commentList>
    <comment ref="J2" authorId="0">
      <text>
        <r>
          <rPr>
            <b/>
            <sz val="9"/>
            <color indexed="81"/>
            <rFont val="Segoe UI"/>
            <charset val="1"/>
          </rPr>
          <t>Marcelo Ferreira Vasconcelos:</t>
        </r>
        <r>
          <rPr>
            <sz val="9"/>
            <color indexed="81"/>
            <rFont val="Segoe UI"/>
            <charset val="1"/>
          </rPr>
          <t xml:space="preserve">
O 13º corresponde a 42,85% do valor retido
As férias correspondem a 57,15% do valor retido</t>
        </r>
      </text>
    </comment>
  </commentList>
</comments>
</file>

<file path=xl/sharedStrings.xml><?xml version="1.0" encoding="utf-8"?>
<sst xmlns="http://schemas.openxmlformats.org/spreadsheetml/2006/main" count="25" uniqueCount="25">
  <si>
    <t>Nome do Empregado</t>
  </si>
  <si>
    <t>Turno</t>
  </si>
  <si>
    <t>13º salário</t>
  </si>
  <si>
    <t xml:space="preserve">Férias e Abono de Férias </t>
  </si>
  <si>
    <t>Adicional do FGTS - Rescisão sem justa causa</t>
  </si>
  <si>
    <t>Impacto sobre férias e 13º salário (38,01%)</t>
  </si>
  <si>
    <t>Total provisionado</t>
  </si>
  <si>
    <t>MÊS</t>
  </si>
  <si>
    <t>CPF</t>
  </si>
  <si>
    <t>CARGO</t>
  </si>
  <si>
    <t>Conferência (Dias)</t>
  </si>
  <si>
    <t>Eletricista</t>
  </si>
  <si>
    <t>Diurno</t>
  </si>
  <si>
    <t>Bombeiro Hidráulico</t>
  </si>
  <si>
    <t>Cargo</t>
  </si>
  <si>
    <t>Remuneração</t>
  </si>
  <si>
    <t>Auxiliar de Manutenção</t>
  </si>
  <si>
    <t>Marceneiro</t>
  </si>
  <si>
    <t>Encarregado</t>
  </si>
  <si>
    <t>Responsável Técnico</t>
  </si>
  <si>
    <t>Remuneração Total</t>
  </si>
  <si>
    <t xml:space="preserve">
Contrato nº 001 /2018
Empresa S/a
</t>
  </si>
  <si>
    <t>Ana Carolina Carvalho dos Santos</t>
  </si>
  <si>
    <t>912975751-72</t>
  </si>
  <si>
    <t>Operador de copiadora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</si>
</sst>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10"/>
      <color theme="0"/>
      <name val="Arial1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i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b/>
      <sz val="8"/>
      <color theme="0"/>
      <name val="Arial"/>
      <family val="2"/>
    </font>
    <font>
      <sz val="11"/>
      <color theme="1"/>
      <name val="Arial"/>
      <family val="2"/>
    </font>
    <font>
      <sz val="10"/>
      <name val="Arial1"/>
    </font>
    <font>
      <b/>
      <sz val="15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7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5" fontId="2" fillId="2" borderId="6" xfId="1" applyNumberFormat="1" applyFont="1" applyFill="1" applyBorder="1" applyAlignment="1">
      <alignment horizontal="center" vertical="center" wrapText="1"/>
    </xf>
    <xf numFmtId="43" fontId="2" fillId="2" borderId="7" xfId="1" applyFont="1" applyFill="1" applyBorder="1" applyAlignment="1">
      <alignment horizontal="center" vertical="center" wrapText="1"/>
    </xf>
    <xf numFmtId="43" fontId="2" fillId="2" borderId="8" xfId="1" applyFont="1" applyFill="1" applyBorder="1" applyAlignment="1">
      <alignment horizontal="center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0" fontId="0" fillId="3" borderId="9" xfId="0" applyFill="1" applyBorder="1"/>
    <xf numFmtId="0" fontId="8" fillId="0" borderId="12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/>
    </xf>
    <xf numFmtId="0" fontId="8" fillId="0" borderId="12" xfId="0" applyNumberFormat="1" applyFont="1" applyBorder="1" applyAlignment="1">
      <alignment horizontal="center" vertical="center"/>
    </xf>
    <xf numFmtId="9" fontId="6" fillId="2" borderId="13" xfId="0" applyNumberFormat="1" applyFont="1" applyFill="1" applyBorder="1" applyAlignment="1">
      <alignment horizontal="center" vertical="center" wrapText="1"/>
    </xf>
    <xf numFmtId="10" fontId="6" fillId="2" borderId="14" xfId="3" applyNumberFormat="1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" fontId="4" fillId="3" borderId="9" xfId="1" applyNumberFormat="1" applyFont="1" applyFill="1" applyBorder="1" applyAlignment="1">
      <alignment horizontal="center" vertical="center" wrapText="1"/>
    </xf>
    <xf numFmtId="43" fontId="10" fillId="0" borderId="12" xfId="1" applyFont="1" applyBorder="1"/>
    <xf numFmtId="17" fontId="10" fillId="0" borderId="12" xfId="0" applyNumberFormat="1" applyFont="1" applyBorder="1"/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3" fontId="11" fillId="2" borderId="10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textRotation="90" wrapText="1"/>
    </xf>
    <xf numFmtId="0" fontId="0" fillId="0" borderId="12" xfId="0" applyBorder="1"/>
    <xf numFmtId="44" fontId="0" fillId="0" borderId="12" xfId="2" applyFont="1" applyBorder="1"/>
    <xf numFmtId="0" fontId="12" fillId="4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4">
    <cellStyle name="Excel_BuiltIn_Percent" xfId="3"/>
    <cellStyle name="Moeda" xfId="2" builtinId="4"/>
    <cellStyle name="Normal" xfId="0" builtinId="0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pane ySplit="4" topLeftCell="A5" activePane="bottomLeft" state="frozen"/>
      <selection pane="bottomLeft" activeCell="A7" sqref="A7"/>
    </sheetView>
  </sheetViews>
  <sheetFormatPr defaultRowHeight="15"/>
  <cols>
    <col min="1" max="1" width="33.85546875" bestFit="1" customWidth="1"/>
    <col min="2" max="2" width="15.5703125" bestFit="1" customWidth="1"/>
    <col min="3" max="3" width="27.140625" style="19" bestFit="1" customWidth="1"/>
    <col min="4" max="4" width="7.140625" style="19" bestFit="1" customWidth="1"/>
    <col min="5" max="5" width="5.7109375" style="19" bestFit="1" customWidth="1"/>
    <col min="6" max="6" width="13.7109375" customWidth="1"/>
    <col min="7" max="7" width="11.42578125" bestFit="1" customWidth="1"/>
    <col min="8" max="8" width="11.7109375" customWidth="1"/>
    <col min="9" max="9" width="10.7109375" customWidth="1"/>
    <col min="10" max="10" width="12.42578125" customWidth="1"/>
    <col min="11" max="11" width="13.42578125" customWidth="1"/>
    <col min="12" max="12" width="7.5703125" bestFit="1" customWidth="1"/>
  </cols>
  <sheetData>
    <row r="1" spans="1:12" ht="60.75" customHeight="1" thickBot="1">
      <c r="A1" s="31" t="s">
        <v>21</v>
      </c>
      <c r="B1" s="32"/>
      <c r="C1" s="32"/>
      <c r="D1" s="32"/>
      <c r="E1" s="33"/>
      <c r="F1" s="32"/>
      <c r="G1" s="32"/>
      <c r="H1" s="32"/>
      <c r="I1" s="32"/>
      <c r="J1" s="32"/>
      <c r="K1" s="32"/>
      <c r="L1" s="32"/>
    </row>
    <row r="2" spans="1:12" ht="63" customHeight="1">
      <c r="A2" s="1" t="s">
        <v>0</v>
      </c>
      <c r="B2" s="1" t="s">
        <v>8</v>
      </c>
      <c r="C2" s="1" t="s">
        <v>9</v>
      </c>
      <c r="D2" s="2" t="s">
        <v>1</v>
      </c>
      <c r="E2" s="27" t="s">
        <v>10</v>
      </c>
      <c r="F2" s="22" t="s">
        <v>20</v>
      </c>
      <c r="G2" s="23" t="s">
        <v>2</v>
      </c>
      <c r="H2" s="23" t="s">
        <v>3</v>
      </c>
      <c r="I2" s="23" t="s">
        <v>4</v>
      </c>
      <c r="J2" s="22" t="s">
        <v>5</v>
      </c>
      <c r="K2" s="24" t="s">
        <v>6</v>
      </c>
      <c r="L2" s="25" t="s">
        <v>7</v>
      </c>
    </row>
    <row r="3" spans="1:12">
      <c r="A3" s="1">
        <f>SUBTOTAL(103,A4:A49708)</f>
        <v>1</v>
      </c>
      <c r="B3" s="1"/>
      <c r="C3" s="1"/>
      <c r="D3" s="2"/>
      <c r="E3" s="4">
        <f>11*30</f>
        <v>330</v>
      </c>
      <c r="F3" s="5">
        <f>SUBTOTAL(109,F5:F49705)</f>
        <v>1118.26</v>
      </c>
      <c r="G3" s="6">
        <f>SUBTOTAL(109,G5:G49705)</f>
        <v>93.151057999999992</v>
      </c>
      <c r="H3" s="6">
        <f>SUBTOTAL(109,H5:H49705)</f>
        <v>124.238686</v>
      </c>
      <c r="I3" s="6">
        <f>SUBTOTAL(109,I5:I49705)</f>
        <v>44.730400000000003</v>
      </c>
      <c r="J3" s="6">
        <f>SUBTOTAL(109,J5:J49705)</f>
        <v>82.639413999999988</v>
      </c>
      <c r="K3" s="7">
        <f>SUM(G3:J3)</f>
        <v>344.75955799999997</v>
      </c>
      <c r="L3" s="8"/>
    </row>
    <row r="4" spans="1:12" ht="15.75" thickBot="1">
      <c r="A4" s="3"/>
      <c r="B4" s="3"/>
      <c r="C4" s="20"/>
      <c r="D4" s="21"/>
      <c r="E4" s="26">
        <f>SUBTOTAL(109,E5:E4858)-E3</f>
        <v>-313</v>
      </c>
      <c r="F4" s="13">
        <v>1</v>
      </c>
      <c r="G4" s="14">
        <v>8.3299999999999999E-2</v>
      </c>
      <c r="H4" s="14">
        <v>0.1111</v>
      </c>
      <c r="I4" s="14">
        <v>0.04</v>
      </c>
      <c r="J4" s="14">
        <v>7.3899999999999993E-2</v>
      </c>
      <c r="K4" s="16">
        <f>SUBTOTAL(9,K5:K49705)</f>
        <v>344.75955799999997</v>
      </c>
      <c r="L4" s="15"/>
    </row>
    <row r="5" spans="1:12">
      <c r="A5" s="9" t="s">
        <v>22</v>
      </c>
      <c r="B5" s="10" t="s">
        <v>23</v>
      </c>
      <c r="C5" s="10" t="s">
        <v>24</v>
      </c>
      <c r="D5" s="11" t="s">
        <v>12</v>
      </c>
      <c r="E5" s="12">
        <v>17</v>
      </c>
      <c r="F5" s="17">
        <f>('Tabela de Remunerações'!$C$3/30)*E5</f>
        <v>1118.26</v>
      </c>
      <c r="G5" s="17">
        <f>F5*$G$4</f>
        <v>93.151057999999992</v>
      </c>
      <c r="H5" s="17">
        <f>F5*$H$4</f>
        <v>124.238686</v>
      </c>
      <c r="I5" s="17">
        <f>F5*$I$4</f>
        <v>44.730400000000003</v>
      </c>
      <c r="J5" s="17">
        <f>F5*$J$4</f>
        <v>82.639413999999988</v>
      </c>
      <c r="K5" s="17">
        <f>SUM(G5:J5)</f>
        <v>344.75955799999997</v>
      </c>
      <c r="L5" s="18">
        <v>42795</v>
      </c>
    </row>
  </sheetData>
  <autoFilter ref="A4:L5"/>
  <mergeCells count="1">
    <mergeCell ref="A1:L1"/>
  </mergeCells>
  <conditionalFormatting sqref="E4">
    <cfRule type="cellIs" dxfId="1" priority="1" operator="notEqual">
      <formula>0</formula>
    </cfRule>
    <cfRule type="cellIs" dxfId="0" priority="2" stopIfTrue="1" operator="lessThan">
      <formula>0</formula>
    </cfRule>
  </conditionalFormatting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E9" sqref="E9"/>
    </sheetView>
  </sheetViews>
  <sheetFormatPr defaultRowHeight="15"/>
  <cols>
    <col min="2" max="2" width="22.42578125" bestFit="1" customWidth="1"/>
    <col min="3" max="3" width="18" bestFit="1" customWidth="1"/>
  </cols>
  <sheetData>
    <row r="2" spans="2:3" ht="19.5">
      <c r="B2" s="30" t="s">
        <v>14</v>
      </c>
      <c r="C2" s="30" t="s">
        <v>15</v>
      </c>
    </row>
    <row r="3" spans="2:3">
      <c r="B3" s="28" t="s">
        <v>11</v>
      </c>
      <c r="C3" s="29">
        <v>1973.4</v>
      </c>
    </row>
    <row r="4" spans="2:3">
      <c r="B4" s="28" t="s">
        <v>13</v>
      </c>
      <c r="C4" s="29">
        <v>1694</v>
      </c>
    </row>
    <row r="5" spans="2:3">
      <c r="B5" s="28" t="s">
        <v>16</v>
      </c>
      <c r="C5" s="29">
        <v>1086.8</v>
      </c>
    </row>
    <row r="6" spans="2:3">
      <c r="B6" s="28" t="s">
        <v>17</v>
      </c>
      <c r="C6" s="29">
        <v>1518</v>
      </c>
    </row>
    <row r="7" spans="2:3">
      <c r="B7" s="28" t="s">
        <v>18</v>
      </c>
      <c r="C7" s="29">
        <v>2200</v>
      </c>
    </row>
    <row r="8" spans="2:3">
      <c r="B8" s="28" t="s">
        <v>19</v>
      </c>
      <c r="C8" s="29">
        <v>1084.93</v>
      </c>
    </row>
    <row r="9" spans="2:3">
      <c r="B9" s="28"/>
      <c r="C9" s="2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</vt:lpstr>
      <vt:lpstr>Tabela de Remunerações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</cp:lastModifiedBy>
  <cp:lastPrinted>2017-06-20T20:52:47Z</cp:lastPrinted>
  <dcterms:created xsi:type="dcterms:W3CDTF">2016-10-07T18:11:14Z</dcterms:created>
  <dcterms:modified xsi:type="dcterms:W3CDTF">2019-03-14T19:36:26Z</dcterms:modified>
</cp:coreProperties>
</file>