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Wirtschaftliche_Bewertung" sheetId="1" state="visible" r:id="rId1"/>
    <sheet name="Sens PT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??_-;_-@_-"/>
    <numFmt numFmtId="165" formatCode="_-&quot;€&quot;\ * #,##0_-;\-&quot;€&quot;\ * #,##0_-;_-&quot;€&quot;\ * &quot;-&quot;??_-;_-@_-"/>
    <numFmt numFmtId="166" formatCode="0&quot; kWh&quot;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1" fillId="0" borderId="0"/>
    <xf numFmtId="43" fontId="1" fillId="0" borderId="0"/>
    <xf numFmtId="44" fontId="1" fillId="0" borderId="0"/>
  </cellStyleXfs>
  <cellXfs count="11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165" fontId="0" fillId="0" borderId="0" pivotButton="0" quotePrefix="0" xfId="0"/>
    <xf numFmtId="165" fontId="1" fillId="0" borderId="0" pivotButton="0" quotePrefix="0" xfId="2"/>
    <xf numFmtId="1" fontId="0" fillId="0" borderId="0" pivotButton="0" quotePrefix="0" xfId="0"/>
    <xf numFmtId="166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wrapText="1"/>
    </xf>
    <xf numFmtId="0" fontId="0" fillId="0" borderId="0" pivotButton="0" quotePrefix="0" xfId="0"/>
    <xf numFmtId="0" fontId="3" fillId="0" borderId="2" applyAlignment="1" pivotButton="0" quotePrefix="0" xfId="0">
      <alignment horizontal="center" vertical="top"/>
    </xf>
  </cellXfs>
  <cellStyles count="3">
    <cellStyle name="Normal" xfId="0" builtinId="0"/>
    <cellStyle name="Comma" xfId="1" builtinId="3"/>
    <cellStyle name="Currency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Investitionskosten über Batteriegröße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'Sens PTP'!$B$15</f>
              <strCache>
                <ptCount val="1"/>
                <pt idx="0">
                  <v>Investkosten</v>
                </pt>
              </strCache>
            </strRef>
          </tx>
          <spPr>
            <a:solidFill>
              <a:schemeClr val="bg1">
                <a:lumMod val="50000"/>
              </a:schemeClr>
            </a:solidFill>
            <a:ln>
              <a:noFill/>
              <a:prstDash val="solid"/>
            </a:ln>
          </spPr>
          <invertIfNegative val="0"/>
          <cat>
            <numRef>
              <f>'Sens PTP'!$A$16:$A$26</f>
              <numCache>
                <formatCode>0" kWh"</formatCode>
                <ptCount val="11"/>
                <pt idx="0">
                  <v>0</v>
                </pt>
                <pt idx="1">
                  <v>100</v>
                </pt>
                <pt idx="2">
                  <v>200</v>
                </pt>
                <pt idx="3">
                  <v>300</v>
                </pt>
                <pt idx="4">
                  <v>400</v>
                </pt>
                <pt idx="5">
                  <v>500</v>
                </pt>
                <pt idx="6">
                  <v>600</v>
                </pt>
                <pt idx="7">
                  <v>700</v>
                </pt>
                <pt idx="8">
                  <v>800</v>
                </pt>
                <pt idx="9">
                  <v>900</v>
                </pt>
                <pt idx="10">
                  <v>1000</v>
                </pt>
              </numCache>
            </numRef>
          </cat>
          <val>
            <numRef>
              <f>'Sens PTP'!$B$16:$B$26</f>
              <numCache>
                <formatCode>_-"€"\ * #,##0_-;\-"€"\ * #,##0_-;_-"€"\ * "-"??_-;_-@_-</formatCode>
                <ptCount val="11"/>
                <pt idx="0">
                  <v>369489.2352</v>
                </pt>
                <pt idx="1">
                  <v>469489.2352</v>
                </pt>
                <pt idx="2">
                  <v>569489.2352</v>
                </pt>
                <pt idx="3">
                  <v>669489.2352</v>
                </pt>
                <pt idx="4">
                  <v>769489.2352</v>
                </pt>
                <pt idx="5">
                  <v>869489.2352</v>
                </pt>
                <pt idx="6">
                  <v>969489.2352</v>
                </pt>
                <pt idx="7">
                  <v>1069489.2352</v>
                </pt>
                <pt idx="8">
                  <v>1169489.2352</v>
                </pt>
                <pt idx="9">
                  <v>1269489.2352</v>
                </pt>
                <pt idx="10">
                  <v>1369489.2352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344527"/>
        <axId val="1751344943"/>
      </barChart>
      <catAx>
        <axId val="1751344527"/>
        <scaling>
          <orientation val="minMax"/>
        </scaling>
        <delete val="0"/>
        <axPos val="b"/>
        <numFmt formatCode="0&quot; kWh&quot;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943"/>
        <crosses val="autoZero"/>
        <auto val="1"/>
        <lblAlgn val="ctr"/>
        <lblOffset val="100"/>
        <noMultiLvlLbl val="0"/>
      </catAx>
      <valAx>
        <axId val="1751344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&quot;€&quot;\ * #,##0_-;\-&quot;€&quot;\ * #,##0_-;_-&quot;€&quot;\ 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527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Prosumer über Batteriegröße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'Sens PTP'!$C$15</f>
              <strCache>
                <ptCount val="1"/>
                <pt idx="0">
                  <v>Ersparnisse Prosumer</v>
                </pt>
              </strCache>
            </strRef>
          </tx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cat>
            <numRef>
              <f>'Sens PTP'!$A$16:$A$26</f>
              <numCache>
                <formatCode>0" kWh"</formatCode>
                <ptCount val="11"/>
                <pt idx="0">
                  <v>0</v>
                </pt>
                <pt idx="1">
                  <v>100</v>
                </pt>
                <pt idx="2">
                  <v>200</v>
                </pt>
                <pt idx="3">
                  <v>300</v>
                </pt>
                <pt idx="4">
                  <v>400</v>
                </pt>
                <pt idx="5">
                  <v>500</v>
                </pt>
                <pt idx="6">
                  <v>600</v>
                </pt>
                <pt idx="7">
                  <v>700</v>
                </pt>
                <pt idx="8">
                  <v>800</v>
                </pt>
                <pt idx="9">
                  <v>900</v>
                </pt>
                <pt idx="10">
                  <v>1000</v>
                </pt>
              </numCache>
            </numRef>
          </cat>
          <val>
            <numRef>
              <f>'Sens PTP'!$C$16:$C$26</f>
              <numCache>
                <formatCode>_-"€"\ * #,##0_-;\-"€"\ * #,##0_-;_-"€"\ * "-"??_-;_-@_-</formatCode>
                <ptCount val="11"/>
                <pt idx="0">
                  <v>13984.2458015496</v>
                </pt>
                <pt idx="1">
                  <v>17380.7955373814</v>
                </pt>
                <pt idx="2">
                  <v>19861.8291972064</v>
                </pt>
                <pt idx="3">
                  <v>21949.1138699064</v>
                </pt>
                <pt idx="4">
                  <v>23725.9103575686</v>
                </pt>
                <pt idx="5">
                  <v>25008.292788826</v>
                </pt>
                <pt idx="6">
                  <v>25680.270275203</v>
                </pt>
                <pt idx="7">
                  <v>26099.0312514112</v>
                </pt>
                <pt idx="8">
                  <v>26358.0462417156</v>
                </pt>
                <pt idx="9">
                  <v>26596.627037366</v>
                </pt>
                <pt idx="10">
                  <v>26745.1082064222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344527"/>
        <axId val="1751344943"/>
      </barChart>
      <catAx>
        <axId val="1751344527"/>
        <scaling>
          <orientation val="minMax"/>
        </scaling>
        <delete val="0"/>
        <axPos val="b"/>
        <numFmt formatCode="0&quot; kWh&quot;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943"/>
        <crosses val="autoZero"/>
        <auto val="1"/>
        <lblAlgn val="ctr"/>
        <lblOffset val="100"/>
        <noMultiLvlLbl val="0"/>
      </catAx>
      <valAx>
        <axId val="1751344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&quot;€&quot;\ * #,##0_-;\-&quot;€&quot;\ * #,##0_-;_-&quot;€&quot;\ 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527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Consumer über Batteriegröße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'Sens PTP'!$D$15</f>
              <strCache>
                <ptCount val="1"/>
                <pt idx="0">
                  <v>Ersparnisse Consumer</v>
                </pt>
              </strCache>
            </strRef>
          </tx>
          <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spPr>
          <invertIfNegative val="0"/>
          <cat>
            <numRef>
              <f>'Sens PTP'!$A$16:$A$26</f>
              <numCache>
                <formatCode>0" kWh"</formatCode>
                <ptCount val="11"/>
                <pt idx="0">
                  <v>0</v>
                </pt>
                <pt idx="1">
                  <v>100</v>
                </pt>
                <pt idx="2">
                  <v>200</v>
                </pt>
                <pt idx="3">
                  <v>300</v>
                </pt>
                <pt idx="4">
                  <v>400</v>
                </pt>
                <pt idx="5">
                  <v>500</v>
                </pt>
                <pt idx="6">
                  <v>600</v>
                </pt>
                <pt idx="7">
                  <v>700</v>
                </pt>
                <pt idx="8">
                  <v>800</v>
                </pt>
                <pt idx="9">
                  <v>900</v>
                </pt>
                <pt idx="10">
                  <v>1000</v>
                </pt>
              </numCache>
            </numRef>
          </cat>
          <val>
            <numRef>
              <f>'Sens PTP'!$D$16:$D$26</f>
              <numCache>
                <formatCode>_-"€"\ * #,##0_-;\-"€"\ * #,##0_-;_-"€"\ * "-"??_-;_-@_-</formatCode>
                <ptCount val="11"/>
                <pt idx="0">
                  <v>1964.88354545059</v>
                </pt>
                <pt idx="1">
                  <v>2460.91280008605</v>
                </pt>
                <pt idx="2">
                  <v>2731.71128584154</v>
                </pt>
                <pt idx="3">
                  <v>2936.98914622631</v>
                </pt>
                <pt idx="4">
                  <v>3112.18857819406</v>
                </pt>
                <pt idx="5">
                  <v>3287.21066183762</v>
                </pt>
                <pt idx="6">
                  <v>3390.90655652512</v>
                </pt>
                <pt idx="7">
                  <v>3458.52991366025</v>
                </pt>
                <pt idx="8">
                  <v>3500.77763863885</v>
                </pt>
                <pt idx="9">
                  <v>3527.74647224766</v>
                </pt>
                <pt idx="10">
                  <v>3543.9070841566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344527"/>
        <axId val="1751344943"/>
      </barChart>
      <catAx>
        <axId val="1751344527"/>
        <scaling>
          <orientation val="minMax"/>
        </scaling>
        <delete val="0"/>
        <axPos val="b"/>
        <numFmt formatCode="0&quot; kWh&quot;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943"/>
        <crosses val="autoZero"/>
        <auto val="1"/>
        <lblAlgn val="ctr"/>
        <lblOffset val="100"/>
        <noMultiLvlLbl val="0"/>
      </catAx>
      <valAx>
        <axId val="1751344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&quot;€&quot;\ * #,##0_-;\-&quot;€&quot;\ * #,##0_-;_-&quot;€&quot;\ 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527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Ersparnisse Gesamt über Batteriegröße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'Sens PTP'!$B$15</f>
              <strCache>
                <ptCount val="1"/>
                <pt idx="0">
                  <v>Investkosten</v>
                </pt>
              </strCache>
            </strRef>
          </tx>
          <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spPr>
          <invertIfNegative val="0"/>
          <cat>
            <numRef>
              <f>'Sens PTP'!$A$16:$A$26</f>
              <numCache>
                <formatCode>0" kWh"</formatCode>
                <ptCount val="11"/>
                <pt idx="0">
                  <v>0</v>
                </pt>
                <pt idx="1">
                  <v>100</v>
                </pt>
                <pt idx="2">
                  <v>200</v>
                </pt>
                <pt idx="3">
                  <v>300</v>
                </pt>
                <pt idx="4">
                  <v>400</v>
                </pt>
                <pt idx="5">
                  <v>500</v>
                </pt>
                <pt idx="6">
                  <v>600</v>
                </pt>
                <pt idx="7">
                  <v>700</v>
                </pt>
                <pt idx="8">
                  <v>800</v>
                </pt>
                <pt idx="9">
                  <v>900</v>
                </pt>
                <pt idx="10">
                  <v>1000</v>
                </pt>
              </numCache>
            </numRef>
          </cat>
          <val>
            <numRef>
              <f>'Sens PTP'!$K$16:$K$26</f>
              <numCache>
                <formatCode>_-"€"\ * #,##0_-;\-"€"\ * #,##0_-;_-"€"\ * "-"??_-;_-@_-</formatCode>
                <ptCount val="11"/>
                <pt idx="0">
                  <v>15949.12934700019</v>
                </pt>
                <pt idx="1">
                  <v>19841.70833746745</v>
                </pt>
                <pt idx="2">
                  <v>22593.54048304794</v>
                </pt>
                <pt idx="3">
                  <v>24886.10301613271</v>
                </pt>
                <pt idx="4">
                  <v>26838.09893576266</v>
                </pt>
                <pt idx="5">
                  <v>28295.50345066362</v>
                </pt>
                <pt idx="6">
                  <v>29071.17683172812</v>
                </pt>
                <pt idx="7">
                  <v>29557.56116507145</v>
                </pt>
                <pt idx="8">
                  <v>29858.82388035445</v>
                </pt>
                <pt idx="9">
                  <v>30124.37350961366</v>
                </pt>
                <pt idx="10">
                  <v>30289.0152905788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344527"/>
        <axId val="1751344943"/>
      </barChart>
      <catAx>
        <axId val="1751344527"/>
        <scaling>
          <orientation val="minMax"/>
        </scaling>
        <delete val="0"/>
        <axPos val="b"/>
        <numFmt formatCode="0&quot; kWh&quot;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943"/>
        <crosses val="autoZero"/>
        <auto val="1"/>
        <lblAlgn val="ctr"/>
        <lblOffset val="100"/>
        <noMultiLvlLbl val="0"/>
      </catAx>
      <valAx>
        <axId val="1751344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&quot;€&quot;\ * #,##0_-;\-&quot;€&quot;\ * #,##0_-;_-&quot;€&quot;\ 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527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Förderkosten über Batteriegröße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'Sens PTP'!$E$15</f>
              <strCache>
                <ptCount val="1"/>
                <pt idx="0">
                  <v>Förderkosten</v>
                </pt>
              </strCache>
            </strRef>
          </tx>
          <spPr>
            <a:solidFill>
              <a:schemeClr val="bg1">
                <a:lumMod val="65000"/>
              </a:schemeClr>
            </a:solidFill>
            <a:ln>
              <a:noFill/>
              <a:prstDash val="solid"/>
            </a:ln>
          </spPr>
          <invertIfNegative val="0"/>
          <cat>
            <numRef>
              <f>'Sens PTP'!$A$16:$A$26</f>
              <numCache>
                <formatCode>0" kWh"</formatCode>
                <ptCount val="11"/>
                <pt idx="0">
                  <v>0</v>
                </pt>
                <pt idx="1">
                  <v>100</v>
                </pt>
                <pt idx="2">
                  <v>200</v>
                </pt>
                <pt idx="3">
                  <v>300</v>
                </pt>
                <pt idx="4">
                  <v>400</v>
                </pt>
                <pt idx="5">
                  <v>500</v>
                </pt>
                <pt idx="6">
                  <v>600</v>
                </pt>
                <pt idx="7">
                  <v>700</v>
                </pt>
                <pt idx="8">
                  <v>800</v>
                </pt>
                <pt idx="9">
                  <v>900</v>
                </pt>
                <pt idx="10">
                  <v>1000</v>
                </pt>
              </numCache>
            </numRef>
          </cat>
          <val>
            <numRef>
              <f>'Sens PTP'!$E$16:$E$26</f>
              <numCache>
                <formatCode>_-"€"\ * #,##0_-;\-"€"\ * #,##0_-;_-"€"\ * "-"??_-;_-@_-</formatCode>
                <ptCount val="11"/>
                <pt idx="0">
                  <v>110846.77056</v>
                </pt>
                <pt idx="1">
                  <v>130846.77056</v>
                </pt>
                <pt idx="2">
                  <v>150846.77056</v>
                </pt>
                <pt idx="3">
                  <v>170846.77056</v>
                </pt>
                <pt idx="4">
                  <v>190846.77056</v>
                </pt>
                <pt idx="5">
                  <v>210846.77056</v>
                </pt>
                <pt idx="6">
                  <v>230846.77056</v>
                </pt>
                <pt idx="7">
                  <v>250846.77056</v>
                </pt>
                <pt idx="8">
                  <v>270846.77056</v>
                </pt>
                <pt idx="9">
                  <v>290846.77056</v>
                </pt>
                <pt idx="10">
                  <v>310846.77056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344527"/>
        <axId val="1751344943"/>
      </barChart>
      <catAx>
        <axId val="1751344527"/>
        <scaling>
          <orientation val="minMax"/>
        </scaling>
        <delete val="0"/>
        <axPos val="b"/>
        <numFmt formatCode="0&quot; kWh&quot;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943"/>
        <crosses val="autoZero"/>
        <auto val="1"/>
        <lblAlgn val="ctr"/>
        <lblOffset val="100"/>
        <noMultiLvlLbl val="0"/>
      </catAx>
      <valAx>
        <axId val="1751344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-&quot;€&quot;\ * #,##0_-;\-&quot;€&quot;\ * #,##0_-;_-&quot;€&quot;\ * &quot;-&quot;??_-;_-@_-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527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Amortisationszeit über Batteriegröße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'Sens PTP'!$L$15</f>
              <strCache>
                <ptCount val="1"/>
                <pt idx="0">
                  <v>Amortisationszeit</v>
                </pt>
              </strCache>
            </strRef>
          </tx>
          <spPr>
            <a:solidFill>
              <a:srgbClr val="BD92DE"/>
            </a:solidFill>
            <a:ln>
              <a:noFill/>
              <a:prstDash val="solid"/>
            </a:ln>
          </spPr>
          <invertIfNegative val="0"/>
          <cat>
            <numRef>
              <f>'Sens PTP'!$A$16:$A$26</f>
              <numCache>
                <formatCode>0" kWh"</formatCode>
                <ptCount val="11"/>
                <pt idx="0">
                  <v>0</v>
                </pt>
                <pt idx="1">
                  <v>100</v>
                </pt>
                <pt idx="2">
                  <v>200</v>
                </pt>
                <pt idx="3">
                  <v>300</v>
                </pt>
                <pt idx="4">
                  <v>400</v>
                </pt>
                <pt idx="5">
                  <v>500</v>
                </pt>
                <pt idx="6">
                  <v>600</v>
                </pt>
                <pt idx="7">
                  <v>700</v>
                </pt>
                <pt idx="8">
                  <v>800</v>
                </pt>
                <pt idx="9">
                  <v>900</v>
                </pt>
                <pt idx="10">
                  <v>1000</v>
                </pt>
              </numCache>
            </numRef>
          </cat>
          <val>
            <numRef>
              <f>'Sens PTP'!$L$16:$L$26</f>
              <numCache>
                <formatCode>General</formatCode>
                <ptCount val="11"/>
                <pt idx="0">
                  <v>16.21671371601529</v>
                </pt>
                <pt idx="1">
                  <v>17.06720302911294</v>
                </pt>
                <pt idx="2">
                  <v>18.52929889204881</v>
                </pt>
                <pt idx="3">
                  <v>20.0369846703901</v>
                </pt>
                <pt idx="4">
                  <v>21.56048630810209</v>
                </pt>
                <pt idx="5">
                  <v>23.27728381961526</v>
                </pt>
                <pt idx="6">
                  <v>25.40806892391951</v>
                </pt>
                <pt idx="7">
                  <v>27.69654979543442</v>
                </pt>
                <pt idx="8">
                  <v>30.09637848566634</v>
                </pt>
                <pt idx="9">
                  <v>32.48673252333973</v>
                </pt>
                <pt idx="10">
                  <v>34.95136617958273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1751344527"/>
        <axId val="1751344943"/>
      </barChart>
      <catAx>
        <axId val="1751344527"/>
        <scaling>
          <orientation val="minMax"/>
        </scaling>
        <delete val="0"/>
        <axPos val="b"/>
        <numFmt formatCode="0&quot; kWh&quot;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943"/>
        <crosses val="autoZero"/>
        <auto val="1"/>
        <lblAlgn val="ctr"/>
        <lblOffset val="100"/>
        <noMultiLvlLbl val="0"/>
      </catAx>
      <valAx>
        <axId val="1751344943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Jahre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51344527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238125</colOff>
      <row>27</row>
      <rowOff>14287</rowOff>
    </from>
    <to>
      <col>5</col>
      <colOff>666750</colOff>
      <row>41</row>
      <rowOff>90487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28575</colOff>
      <row>27</row>
      <rowOff>19050</rowOff>
    </from>
    <to>
      <col>12</col>
      <colOff>28575</colOff>
      <row>41</row>
      <rowOff>95250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12</col>
      <colOff>133350</colOff>
      <row>27</row>
      <rowOff>76200</rowOff>
    </from>
    <to>
      <col>18</col>
      <colOff>133350</colOff>
      <row>41</row>
      <rowOff>152400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247650</colOff>
      <row>42</row>
      <rowOff>38100</rowOff>
    </from>
    <to>
      <col>5</col>
      <colOff>676275</colOff>
      <row>56</row>
      <rowOff>114300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6</col>
      <colOff>95250</colOff>
      <row>42</row>
      <rowOff>47625</rowOff>
    </from>
    <to>
      <col>12</col>
      <colOff>95250</colOff>
      <row>56</row>
      <rowOff>123825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12</col>
      <colOff>304800</colOff>
      <row>42</row>
      <rowOff>66675</rowOff>
    </from>
    <to>
      <col>18</col>
      <colOff>304800</colOff>
      <row>56</row>
      <rowOff>142875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1"/>
  <sheetViews>
    <sheetView tabSelected="1" workbookViewId="0">
      <selection activeCell="G9" sqref="G9"/>
    </sheetView>
  </sheetViews>
  <sheetFormatPr baseColWidth="8" defaultColWidth="11.42578125" defaultRowHeight="15" outlineLevelCol="0"/>
  <cols>
    <col width="14.140625" bestFit="1" customWidth="1" style="9" min="2" max="2"/>
    <col width="14.42578125" bestFit="1" customWidth="1" style="9" min="3" max="3"/>
    <col width="19.28515625" bestFit="1" customWidth="1" style="9" min="4" max="4"/>
    <col width="19.7109375" bestFit="1" customWidth="1" style="9" min="5" max="5"/>
    <col width="12.85546875" bestFit="1" customWidth="1" style="9" min="6" max="6"/>
    <col width="15.28515625" bestFit="1" customWidth="1" style="9" min="7" max="7"/>
    <col width="11.5703125" bestFit="1" customWidth="1" style="9" min="8" max="9"/>
    <col width="15" bestFit="1" customWidth="1" style="9" min="10" max="10"/>
    <col width="11.5703125" bestFit="1" customWidth="1" style="9" min="11" max="11"/>
    <col width="16" bestFit="1" customWidth="1" style="9" min="12" max="12"/>
  </cols>
  <sheetData>
    <row r="1">
      <c r="C1" s="10" t="inlineStr">
        <is>
          <t>Investkosten</t>
        </is>
      </c>
      <c r="D1" s="10" t="inlineStr">
        <is>
          <t>Ersparnisse Prosumer</t>
        </is>
      </c>
      <c r="E1" s="10" t="inlineStr">
        <is>
          <t>Ersparnisse Consumer</t>
        </is>
      </c>
      <c r="F1" s="10" t="inlineStr">
        <is>
          <t>Förderkosten</t>
        </is>
      </c>
      <c r="G1" s="10" t="inlineStr">
        <is>
          <t>Eigenverbrauch</t>
        </is>
      </c>
      <c r="H1" s="10" t="inlineStr">
        <is>
          <t>Erzeugung</t>
        </is>
      </c>
      <c r="I1" s="10" t="inlineStr">
        <is>
          <t>Netzbezug</t>
        </is>
      </c>
      <c r="J1" s="10" t="inlineStr">
        <is>
          <t>Netzeinspeisung</t>
        </is>
      </c>
      <c r="K1" s="10" t="inlineStr">
        <is>
          <t>Verbrauch</t>
        </is>
      </c>
      <c r="L1" t="inlineStr">
        <is>
          <t>Break-Even Jahre</t>
        </is>
      </c>
    </row>
    <row r="2">
      <c r="B2" s="10" t="n">
        <v>0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</row>
    <row r="3">
      <c r="A3" s="8" t="inlineStr">
        <is>
          <t>Net-Metering</t>
        </is>
      </c>
      <c r="B3" s="10" t="n">
        <v>1</v>
      </c>
      <c r="C3" s="2" t="n">
        <v>300210.0036000009</v>
      </c>
      <c r="D3" s="2" t="n">
        <v>21189.14802180016</v>
      </c>
      <c r="E3" s="2" t="n">
        <v>0</v>
      </c>
      <c r="F3" s="2" t="n">
        <v>90063.00108000026</v>
      </c>
      <c r="G3" s="1" t="n">
        <v>36688.25622500003</v>
      </c>
      <c r="H3" s="1" t="n">
        <v>230930.7720000008</v>
      </c>
      <c r="I3" s="1" t="n">
        <v>380379.2692749997</v>
      </c>
      <c r="J3" s="1" t="n">
        <v>194242.5157750007</v>
      </c>
      <c r="K3" s="1" t="n">
        <v>417067.5255000005</v>
      </c>
      <c r="L3">
        <f>(C3-F3)/(D3+E3)</f>
        <v/>
      </c>
    </row>
    <row r="4">
      <c r="B4" s="10" t="n">
        <v>2</v>
      </c>
      <c r="C4" s="2" t="n">
        <v>415675.3896000014</v>
      </c>
      <c r="D4" s="2" t="n">
        <v>85023.26289925056</v>
      </c>
      <c r="E4" s="2" t="n">
        <v>0</v>
      </c>
      <c r="F4" s="2" t="n">
        <v>124702.6168800004</v>
      </c>
      <c r="G4" s="1" t="n">
        <v>36688.25622500003</v>
      </c>
      <c r="H4" s="1" t="n">
        <v>230930.7720000008</v>
      </c>
      <c r="I4" s="1" t="n">
        <v>380379.2692749997</v>
      </c>
      <c r="J4" s="1" t="n">
        <v>194242.5157750007</v>
      </c>
      <c r="K4" s="1" t="n">
        <v>417067.5255000005</v>
      </c>
      <c r="L4">
        <f>(C4-F4)/(D4+E4)</f>
        <v/>
      </c>
    </row>
    <row r="5">
      <c r="B5" s="10" t="n">
        <v>3</v>
      </c>
      <c r="C5" s="2" t="n">
        <v>346396.1580000009</v>
      </c>
      <c r="D5" s="2" t="n">
        <v>39427.02489575029</v>
      </c>
      <c r="E5" s="2" t="n">
        <v>0</v>
      </c>
      <c r="F5" s="2" t="n">
        <v>138558.4632000003</v>
      </c>
      <c r="G5" s="1" t="n">
        <v>36688.25622500003</v>
      </c>
      <c r="H5" s="1" t="n">
        <v>230930.7720000008</v>
      </c>
      <c r="I5" s="1" t="n">
        <v>380379.2692749997</v>
      </c>
      <c r="J5" s="1" t="n">
        <v>194242.5157750007</v>
      </c>
      <c r="K5" s="1" t="n">
        <v>417067.5255000005</v>
      </c>
      <c r="L5">
        <f>(C5-F5)/(D5+E5)</f>
        <v/>
      </c>
    </row>
    <row r="6">
      <c r="A6" s="8" t="inlineStr">
        <is>
          <t>Peer-to-Peer</t>
        </is>
      </c>
      <c r="B6" s="10" t="n">
        <v>4</v>
      </c>
      <c r="C6" s="2" t="n">
        <v>300210.0036000009</v>
      </c>
      <c r="D6" s="2" t="n">
        <v>13984.24580154967</v>
      </c>
      <c r="E6" s="2" t="n">
        <v>1964.883545450593</v>
      </c>
      <c r="F6" s="2" t="n">
        <v>90063.00108000026</v>
      </c>
      <c r="G6" s="1" t="n">
        <v>36661.02822500002</v>
      </c>
      <c r="H6" s="1" t="n">
        <v>230930.7720000008</v>
      </c>
      <c r="I6" s="1" t="n">
        <v>321209.9360999992</v>
      </c>
      <c r="J6" s="1" t="n">
        <v>253411.8489500006</v>
      </c>
      <c r="K6" s="1" t="n">
        <v>417067.5255000005</v>
      </c>
      <c r="L6">
        <f>(C6-F6)/(D6+E6)</f>
        <v/>
      </c>
    </row>
    <row r="7">
      <c r="B7" s="10" t="n">
        <v>5</v>
      </c>
      <c r="C7" s="2" t="n">
        <v>415675.3896000014</v>
      </c>
      <c r="D7" s="2" t="n">
        <v>72424.86796938852</v>
      </c>
      <c r="E7" s="2" t="n">
        <v>5141.445277262388</v>
      </c>
      <c r="F7" s="2" t="n">
        <v>124702.6168800004</v>
      </c>
      <c r="G7" s="1" t="n">
        <v>36661.02822500002</v>
      </c>
      <c r="H7" s="1" t="n">
        <v>230930.7720000008</v>
      </c>
      <c r="I7" s="1" t="n">
        <v>321209.9360999992</v>
      </c>
      <c r="J7" s="1" t="n">
        <v>253411.8489500006</v>
      </c>
      <c r="K7" s="1" t="n">
        <v>417067.5255000005</v>
      </c>
      <c r="L7">
        <f>(C7-F7)/(D7+E7)</f>
        <v/>
      </c>
    </row>
    <row r="8">
      <c r="B8" s="10" t="n">
        <v>6</v>
      </c>
      <c r="C8" s="2" t="n">
        <v>346396.1580000009</v>
      </c>
      <c r="D8" s="2" t="n">
        <v>29262.08798912038</v>
      </c>
      <c r="E8" s="2" t="n">
        <v>3111.065613630106</v>
      </c>
      <c r="F8" s="2" t="n">
        <v>138558.4632000003</v>
      </c>
      <c r="G8" s="1" t="n">
        <v>36661.02822500002</v>
      </c>
      <c r="H8" s="1" t="n">
        <v>230930.7720000008</v>
      </c>
      <c r="I8" s="1" t="n">
        <v>321209.9360999992</v>
      </c>
      <c r="J8" s="1" t="n">
        <v>253411.8489500006</v>
      </c>
      <c r="K8" s="1" t="n">
        <v>417067.5255000005</v>
      </c>
      <c r="L8">
        <f>(C8-F8)/(D8+E8)</f>
        <v/>
      </c>
    </row>
    <row r="9">
      <c r="A9" s="8" t="inlineStr">
        <is>
          <t>Shared Generation</t>
        </is>
      </c>
      <c r="B9" s="10" t="n">
        <v>7</v>
      </c>
      <c r="C9" s="2" t="n">
        <v>840135.103639706</v>
      </c>
      <c r="D9" s="2" t="n">
        <v>33752.63948144754</v>
      </c>
      <c r="E9" s="2" t="n">
        <v>12237.05923832138</v>
      </c>
      <c r="F9" s="2" t="n">
        <v>252040.5310919118</v>
      </c>
      <c r="G9" s="1" t="n">
        <v>113973.4176520113</v>
      </c>
      <c r="H9" s="1" t="n">
        <v>646257.7720305432</v>
      </c>
      <c r="I9" s="1" t="n">
        <v>257445.1320460046</v>
      </c>
      <c r="J9" s="1" t="n">
        <v>577933.3301805116</v>
      </c>
      <c r="K9" s="1" t="n">
        <v>417067.5255000005</v>
      </c>
      <c r="L9">
        <f>(C9-F9)/(D9+E9)</f>
        <v/>
      </c>
    </row>
    <row r="10">
      <c r="B10" s="10" t="n">
        <v>8</v>
      </c>
      <c r="C10" s="2" t="n">
        <v>1163263.989654977</v>
      </c>
      <c r="D10" s="2" t="n">
        <v>166041.3537765352</v>
      </c>
      <c r="E10" s="2" t="n">
        <v>54576.02216693301</v>
      </c>
      <c r="F10" s="2" t="n">
        <v>348979.1968964932</v>
      </c>
      <c r="G10" s="1" t="n">
        <v>113973.4176520113</v>
      </c>
      <c r="H10" s="1" t="n">
        <v>646257.7720305432</v>
      </c>
      <c r="I10" s="1" t="n">
        <v>257445.1320460046</v>
      </c>
      <c r="J10" s="1" t="n">
        <v>577933.3301805116</v>
      </c>
      <c r="K10" s="1" t="n">
        <v>417067.5255000005</v>
      </c>
      <c r="L10">
        <f>(C10-F10)/(D10+E10)</f>
        <v/>
      </c>
    </row>
    <row r="11">
      <c r="B11" s="10" t="n">
        <v>9</v>
      </c>
      <c r="C11" s="2" t="n">
        <v>969386.658045813</v>
      </c>
      <c r="D11" s="2" t="n">
        <v>68885.88994123743</v>
      </c>
      <c r="E11" s="2" t="n">
        <v>23857.41433600515</v>
      </c>
      <c r="F11" s="2" t="n">
        <v>387754.6632183252</v>
      </c>
      <c r="G11" s="1" t="n">
        <v>113973.4176520113</v>
      </c>
      <c r="H11" s="1" t="n">
        <v>646257.7720305432</v>
      </c>
      <c r="I11" s="1" t="n">
        <v>257445.1320460046</v>
      </c>
      <c r="J11" s="1" t="n">
        <v>577933.3301805116</v>
      </c>
      <c r="K11" s="1" t="n">
        <v>417067.5255000005</v>
      </c>
      <c r="L11">
        <f>(C11-F11)/(D11+E11)</f>
        <v/>
      </c>
    </row>
    <row r="13">
      <c r="A13" s="8" t="inlineStr">
        <is>
          <t>Vergangenheit</t>
        </is>
      </c>
      <c r="B13" t="inlineStr">
        <is>
          <t>NT</t>
        </is>
      </c>
      <c r="C13" s="3">
        <f>C3</f>
        <v/>
      </c>
      <c r="D13" s="3">
        <f>D3</f>
        <v/>
      </c>
      <c r="E13" s="3">
        <f>E3</f>
        <v/>
      </c>
      <c r="F13" s="3">
        <f>F3</f>
        <v/>
      </c>
      <c r="G13" s="3">
        <f>G3</f>
        <v/>
      </c>
      <c r="H13" s="3">
        <f>H3</f>
        <v/>
      </c>
      <c r="I13" s="3">
        <f>I3</f>
        <v/>
      </c>
      <c r="J13" s="3">
        <f>J3</f>
        <v/>
      </c>
      <c r="K13" s="3">
        <f>K3</f>
        <v/>
      </c>
      <c r="L13">
        <f>L3</f>
        <v/>
      </c>
      <c r="M13" s="3">
        <f>E13+D13</f>
        <v/>
      </c>
    </row>
    <row r="14">
      <c r="B14" t="inlineStr">
        <is>
          <t>PTP</t>
        </is>
      </c>
      <c r="C14" s="3">
        <f>C6</f>
        <v/>
      </c>
      <c r="D14" s="3">
        <f>D6</f>
        <v/>
      </c>
      <c r="E14" s="3">
        <f>E6</f>
        <v/>
      </c>
      <c r="F14" s="3">
        <f>F6</f>
        <v/>
      </c>
      <c r="G14" s="3">
        <f>G6</f>
        <v/>
      </c>
      <c r="H14" s="3">
        <f>H6</f>
        <v/>
      </c>
      <c r="I14" s="3">
        <f>I6</f>
        <v/>
      </c>
      <c r="J14" s="3">
        <f>J6</f>
        <v/>
      </c>
      <c r="K14" s="3">
        <f>K6</f>
        <v/>
      </c>
      <c r="L14">
        <f>L6</f>
        <v/>
      </c>
      <c r="M14" s="3">
        <f>E14+D14</f>
        <v/>
      </c>
    </row>
    <row r="15">
      <c r="B15" t="inlineStr">
        <is>
          <t>SG</t>
        </is>
      </c>
      <c r="C15" s="3">
        <f>C9</f>
        <v/>
      </c>
      <c r="D15" s="3">
        <f>D9</f>
        <v/>
      </c>
      <c r="E15" s="3">
        <f>E9</f>
        <v/>
      </c>
      <c r="F15" s="3">
        <f>F9</f>
        <v/>
      </c>
      <c r="G15" s="3">
        <f>G9</f>
        <v/>
      </c>
      <c r="H15" s="3">
        <f>H9</f>
        <v/>
      </c>
      <c r="I15" s="3">
        <f>I9</f>
        <v/>
      </c>
      <c r="J15" s="3">
        <f>J9</f>
        <v/>
      </c>
      <c r="K15" s="3">
        <f>K9</f>
        <v/>
      </c>
      <c r="L15">
        <f>L9</f>
        <v/>
      </c>
      <c r="M15" s="3">
        <f>E15+D15</f>
        <v/>
      </c>
    </row>
    <row r="16">
      <c r="A16" s="8" t="inlineStr">
        <is>
          <t>Gegenwart</t>
        </is>
      </c>
      <c r="B16" t="inlineStr">
        <is>
          <t>NT</t>
        </is>
      </c>
      <c r="C16" s="3">
        <f>C4</f>
        <v/>
      </c>
      <c r="D16" s="3">
        <f>D4</f>
        <v/>
      </c>
      <c r="E16" s="3">
        <f>E4</f>
        <v/>
      </c>
      <c r="F16" s="3">
        <f>F4</f>
        <v/>
      </c>
      <c r="G16" s="3">
        <f>G4</f>
        <v/>
      </c>
      <c r="H16" s="3">
        <f>H4</f>
        <v/>
      </c>
      <c r="I16" s="3">
        <f>I4</f>
        <v/>
      </c>
      <c r="J16" s="3">
        <f>J4</f>
        <v/>
      </c>
      <c r="K16" s="3">
        <f>K4</f>
        <v/>
      </c>
      <c r="L16">
        <f>L4</f>
        <v/>
      </c>
      <c r="M16" s="3">
        <f>E16+D16</f>
        <v/>
      </c>
    </row>
    <row r="17">
      <c r="B17" t="inlineStr">
        <is>
          <t>PTP</t>
        </is>
      </c>
      <c r="C17" s="3">
        <f>C7</f>
        <v/>
      </c>
      <c r="D17" s="3">
        <f>D7</f>
        <v/>
      </c>
      <c r="E17" s="3">
        <f>E7</f>
        <v/>
      </c>
      <c r="F17" s="3">
        <f>F7</f>
        <v/>
      </c>
      <c r="G17" s="3">
        <f>G7</f>
        <v/>
      </c>
      <c r="H17" s="3">
        <f>H7</f>
        <v/>
      </c>
      <c r="I17" s="3">
        <f>I7</f>
        <v/>
      </c>
      <c r="J17" s="3">
        <f>J7</f>
        <v/>
      </c>
      <c r="K17" s="3">
        <f>K7</f>
        <v/>
      </c>
      <c r="L17">
        <f>L7</f>
        <v/>
      </c>
      <c r="M17" s="3">
        <f>E17+D17</f>
        <v/>
      </c>
    </row>
    <row r="18">
      <c r="B18" t="inlineStr">
        <is>
          <t>SG</t>
        </is>
      </c>
      <c r="C18" s="3">
        <f>C10</f>
        <v/>
      </c>
      <c r="D18" s="3">
        <f>D10</f>
        <v/>
      </c>
      <c r="E18" s="3">
        <f>E10</f>
        <v/>
      </c>
      <c r="F18" s="3">
        <f>F10</f>
        <v/>
      </c>
      <c r="G18" s="3">
        <f>G10</f>
        <v/>
      </c>
      <c r="H18" s="3">
        <f>H10</f>
        <v/>
      </c>
      <c r="I18" s="3">
        <f>I10</f>
        <v/>
      </c>
      <c r="J18" s="3">
        <f>J10</f>
        <v/>
      </c>
      <c r="K18" s="3">
        <f>K10</f>
        <v/>
      </c>
      <c r="L18">
        <f>L10</f>
        <v/>
      </c>
      <c r="M18" s="3">
        <f>E18+D18</f>
        <v/>
      </c>
    </row>
    <row r="19">
      <c r="A19" s="8" t="inlineStr">
        <is>
          <t>Zukunft</t>
        </is>
      </c>
      <c r="B19" t="inlineStr">
        <is>
          <t>NT</t>
        </is>
      </c>
      <c r="C19" s="3">
        <f>C5</f>
        <v/>
      </c>
      <c r="D19" s="3">
        <f>D5</f>
        <v/>
      </c>
      <c r="E19" s="3">
        <f>E5</f>
        <v/>
      </c>
      <c r="F19" s="3">
        <f>F5</f>
        <v/>
      </c>
      <c r="G19" s="3">
        <f>G5</f>
        <v/>
      </c>
      <c r="H19" s="3">
        <f>H5</f>
        <v/>
      </c>
      <c r="I19" s="3">
        <f>I5</f>
        <v/>
      </c>
      <c r="J19" s="3">
        <f>J5</f>
        <v/>
      </c>
      <c r="K19" s="3">
        <f>K5</f>
        <v/>
      </c>
      <c r="L19">
        <f>L5</f>
        <v/>
      </c>
      <c r="M19" s="3">
        <f>E19+D19</f>
        <v/>
      </c>
    </row>
    <row r="20">
      <c r="B20" t="inlineStr">
        <is>
          <t>PTP</t>
        </is>
      </c>
      <c r="C20" s="3">
        <f>C8</f>
        <v/>
      </c>
      <c r="D20" s="3">
        <f>D8</f>
        <v/>
      </c>
      <c r="E20" s="3">
        <f>E8</f>
        <v/>
      </c>
      <c r="F20" s="3">
        <f>F8</f>
        <v/>
      </c>
      <c r="G20" s="3">
        <f>G8</f>
        <v/>
      </c>
      <c r="H20" s="3">
        <f>H8</f>
        <v/>
      </c>
      <c r="I20" s="3">
        <f>I8</f>
        <v/>
      </c>
      <c r="J20" s="3">
        <f>J8</f>
        <v/>
      </c>
      <c r="K20" s="3">
        <f>K8</f>
        <v/>
      </c>
      <c r="L20">
        <f>L8</f>
        <v/>
      </c>
      <c r="M20" s="3">
        <f>E20+D20</f>
        <v/>
      </c>
    </row>
    <row r="21">
      <c r="B21" t="inlineStr">
        <is>
          <t>SG</t>
        </is>
      </c>
      <c r="C21" s="3">
        <f>C11</f>
        <v/>
      </c>
      <c r="D21" s="3">
        <f>D11</f>
        <v/>
      </c>
      <c r="E21" s="3">
        <f>E11</f>
        <v/>
      </c>
      <c r="F21" s="3">
        <f>F11</f>
        <v/>
      </c>
      <c r="G21" s="3">
        <f>G11</f>
        <v/>
      </c>
      <c r="H21" s="3">
        <f>H11</f>
        <v/>
      </c>
      <c r="I21" s="3">
        <f>I11</f>
        <v/>
      </c>
      <c r="J21" s="3">
        <f>J11</f>
        <v/>
      </c>
      <c r="K21" s="3">
        <f>K11</f>
        <v/>
      </c>
      <c r="L21">
        <f>L11</f>
        <v/>
      </c>
      <c r="M21" s="3">
        <f>E21+D21</f>
        <v/>
      </c>
    </row>
  </sheetData>
  <mergeCells count="6">
    <mergeCell ref="A19:A21"/>
    <mergeCell ref="A3:A5"/>
    <mergeCell ref="A6:A8"/>
    <mergeCell ref="A9:A11"/>
    <mergeCell ref="A13:A15"/>
    <mergeCell ref="A16:A18"/>
  </mergeCells>
  <pageMargins left="0.7" right="0.7" top="0.787401575" bottom="0.7874015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E19" sqref="E19"/>
    </sheetView>
  </sheetViews>
  <sheetFormatPr baseColWidth="8" defaultColWidth="11.42578125" defaultRowHeight="15" outlineLevelCol="0"/>
  <cols>
    <col width="14.42578125" bestFit="1" customWidth="1" style="9" min="2" max="2"/>
    <col width="11.85546875" bestFit="1" customWidth="1" style="9" min="3" max="3"/>
    <col width="11.5703125" bestFit="1" customWidth="1" style="9" min="4" max="4"/>
    <col width="12.85546875" bestFit="1" customWidth="1" style="9" min="5" max="5"/>
  </cols>
  <sheetData>
    <row r="1">
      <c r="B1" t="inlineStr">
        <is>
          <t>Investkosten</t>
        </is>
      </c>
      <c r="C1" t="inlineStr">
        <is>
          <t>Ersparnisse Prosumer</t>
        </is>
      </c>
      <c r="D1" t="inlineStr">
        <is>
          <t>Ersparnisse Consumer</t>
        </is>
      </c>
      <c r="E1" t="inlineStr">
        <is>
          <t>Förderkosten</t>
        </is>
      </c>
      <c r="F1" t="inlineStr">
        <is>
          <t>Eigenverbrauch</t>
        </is>
      </c>
      <c r="G1" t="inlineStr">
        <is>
          <t>Erzeugung</t>
        </is>
      </c>
      <c r="H1" t="inlineStr">
        <is>
          <t>Netzbezug</t>
        </is>
      </c>
      <c r="I1" t="inlineStr">
        <is>
          <t>Netzeinspeisung</t>
        </is>
      </c>
      <c r="J1" t="inlineStr">
        <is>
          <t>Verbrauch</t>
        </is>
      </c>
    </row>
    <row r="2">
      <c r="A2" t="n">
        <v>0</v>
      </c>
    </row>
    <row r="3">
      <c r="A3" t="n">
        <v>1</v>
      </c>
      <c r="B3" t="n">
        <v>369489.2352</v>
      </c>
      <c r="C3" t="n">
        <v>13984.2458015496</v>
      </c>
      <c r="D3" t="n">
        <v>1964.88354545059</v>
      </c>
      <c r="E3" t="n">
        <v>110846.77056</v>
      </c>
      <c r="F3" t="n">
        <v>36661.028225</v>
      </c>
      <c r="G3" t="n">
        <v>230930.772</v>
      </c>
      <c r="H3" t="n">
        <v>321209.936099999</v>
      </c>
      <c r="I3" t="n">
        <v>253411.84895</v>
      </c>
      <c r="J3" t="n">
        <v>417067.5255</v>
      </c>
    </row>
    <row r="4">
      <c r="A4" t="n">
        <v>2</v>
      </c>
      <c r="B4" t="n">
        <v>469489.2352</v>
      </c>
      <c r="C4" t="n">
        <v>17380.7955373814</v>
      </c>
      <c r="D4" t="n">
        <v>2460.91280008605</v>
      </c>
      <c r="E4" t="n">
        <v>130846.77056</v>
      </c>
      <c r="F4" t="n">
        <v>36661.028225</v>
      </c>
      <c r="G4" t="n">
        <v>230930.772</v>
      </c>
      <c r="H4" t="n">
        <v>314211.351793482</v>
      </c>
      <c r="I4" t="n">
        <v>195534.116748729</v>
      </c>
      <c r="J4" t="n">
        <v>417067.5255</v>
      </c>
    </row>
    <row r="5">
      <c r="A5" t="n">
        <v>3</v>
      </c>
      <c r="B5" t="n">
        <v>569489.2352</v>
      </c>
      <c r="C5" t="n">
        <v>19861.8291972064</v>
      </c>
      <c r="D5" t="n">
        <v>2731.71128584154</v>
      </c>
      <c r="E5" t="n">
        <v>150846.77056</v>
      </c>
      <c r="F5" t="n">
        <v>36661.028225</v>
      </c>
      <c r="G5" t="n">
        <v>230930.772</v>
      </c>
      <c r="H5" t="n">
        <v>297577.051127834</v>
      </c>
      <c r="I5" t="n">
        <v>166304.548321368</v>
      </c>
      <c r="J5" t="n">
        <v>417067.5255</v>
      </c>
    </row>
    <row r="6">
      <c r="A6" t="n">
        <v>4</v>
      </c>
      <c r="B6" t="n">
        <v>669489.2352</v>
      </c>
      <c r="C6" t="n">
        <v>21949.1138699064</v>
      </c>
      <c r="D6" t="n">
        <v>2936.98914622631</v>
      </c>
      <c r="E6" t="n">
        <v>170846.77056</v>
      </c>
      <c r="F6" t="n">
        <v>36661.028225</v>
      </c>
      <c r="G6" t="n">
        <v>230930.772</v>
      </c>
      <c r="H6" t="n">
        <v>282892.497515557</v>
      </c>
      <c r="I6" t="n">
        <v>142779.726382233</v>
      </c>
      <c r="J6" t="n">
        <v>417067.5255</v>
      </c>
    </row>
    <row r="7">
      <c r="A7" t="n">
        <v>5</v>
      </c>
      <c r="B7" t="n">
        <v>769489.2352</v>
      </c>
      <c r="C7" t="n">
        <v>23725.9103575686</v>
      </c>
      <c r="D7" t="n">
        <v>3112.18857819406</v>
      </c>
      <c r="E7" t="n">
        <v>190846.77056</v>
      </c>
      <c r="F7" t="n">
        <v>36661.028225</v>
      </c>
      <c r="G7" t="n">
        <v>230930.772</v>
      </c>
      <c r="H7" t="n">
        <v>270029.686131725</v>
      </c>
      <c r="I7" t="n">
        <v>123109.272438898</v>
      </c>
      <c r="J7" t="n">
        <v>417067.5255</v>
      </c>
    </row>
    <row r="8">
      <c r="A8" t="n">
        <v>6</v>
      </c>
      <c r="B8" t="n">
        <v>869489.2352</v>
      </c>
      <c r="C8" t="n">
        <v>25008.292788826</v>
      </c>
      <c r="D8" t="n">
        <v>3287.21066183762</v>
      </c>
      <c r="E8" t="n">
        <v>210846.77056</v>
      </c>
      <c r="F8" t="n">
        <v>36661.028225</v>
      </c>
      <c r="G8" t="n">
        <v>230930.772</v>
      </c>
      <c r="H8" t="n">
        <v>260431.677538035</v>
      </c>
      <c r="I8" t="n">
        <v>108417.205784241</v>
      </c>
      <c r="J8" t="n">
        <v>417067.5255</v>
      </c>
    </row>
    <row r="9">
      <c r="A9" t="n">
        <v>7</v>
      </c>
      <c r="B9" t="n">
        <v>969489.2352</v>
      </c>
      <c r="C9" t="n">
        <v>25680.270275203</v>
      </c>
      <c r="D9" t="n">
        <v>3390.90655652512</v>
      </c>
      <c r="E9" t="n">
        <v>230846.77056</v>
      </c>
      <c r="F9" t="n">
        <v>36661.028225</v>
      </c>
      <c r="G9" t="n">
        <v>230930.772</v>
      </c>
      <c r="H9" t="n">
        <v>255742.769346851</v>
      </c>
      <c r="I9" t="n">
        <v>100178.224291017</v>
      </c>
      <c r="J9" t="n">
        <v>417067.5255</v>
      </c>
    </row>
    <row r="10">
      <c r="A10" t="n">
        <v>8</v>
      </c>
      <c r="B10" t="n">
        <v>1069489.2352</v>
      </c>
      <c r="C10" t="n">
        <v>26099.0312514112</v>
      </c>
      <c r="D10" t="n">
        <v>3458.52991366025</v>
      </c>
      <c r="E10" t="n">
        <v>250846.77056</v>
      </c>
      <c r="F10" t="n">
        <v>36661.028225</v>
      </c>
      <c r="G10" t="n">
        <v>230930.772</v>
      </c>
      <c r="H10" t="n">
        <v>253033.774525408</v>
      </c>
      <c r="I10" t="n">
        <v>94780.8135567378</v>
      </c>
      <c r="J10" t="n">
        <v>417067.5255</v>
      </c>
    </row>
    <row r="11">
      <c r="A11" t="n">
        <v>9</v>
      </c>
      <c r="B11" t="n">
        <v>1169489.2352</v>
      </c>
      <c r="C11" t="n">
        <v>26358.0462417156</v>
      </c>
      <c r="D11" t="n">
        <v>3500.77763863885</v>
      </c>
      <c r="E11" t="n">
        <v>270846.77056</v>
      </c>
      <c r="F11" t="n">
        <v>36661.028225</v>
      </c>
      <c r="G11" t="n">
        <v>230930.772</v>
      </c>
      <c r="H11" t="n">
        <v>251549.416169123</v>
      </c>
      <c r="I11" t="n">
        <v>91244.1266583047</v>
      </c>
      <c r="J11" t="n">
        <v>417067.5255</v>
      </c>
    </row>
    <row r="12">
      <c r="A12" t="n">
        <v>10</v>
      </c>
      <c r="B12" t="n">
        <v>1269489.2352</v>
      </c>
      <c r="C12" t="n">
        <v>26596.627037366</v>
      </c>
      <c r="D12" t="n">
        <v>3527.74647224766</v>
      </c>
      <c r="E12" t="n">
        <v>290846.77056</v>
      </c>
      <c r="F12" t="n">
        <v>36661.028225</v>
      </c>
      <c r="G12" t="n">
        <v>230930.772</v>
      </c>
      <c r="H12" t="n">
        <v>250017.994903866</v>
      </c>
      <c r="I12" t="n">
        <v>88349.7207692423</v>
      </c>
      <c r="J12" t="n">
        <v>417067.5255</v>
      </c>
    </row>
    <row r="13">
      <c r="A13" t="n">
        <v>11</v>
      </c>
      <c r="B13" t="n">
        <v>1369489.2352</v>
      </c>
      <c r="C13" t="n">
        <v>26745.1082064222</v>
      </c>
      <c r="D13" t="n">
        <v>3543.9070841566</v>
      </c>
      <c r="E13" t="n">
        <v>310846.77056</v>
      </c>
      <c r="F13" t="n">
        <v>36661.028225</v>
      </c>
      <c r="G13" t="n">
        <v>230930.772</v>
      </c>
      <c r="H13" t="n">
        <v>249167.876976721</v>
      </c>
      <c r="I13" t="n">
        <v>86455.8090136346</v>
      </c>
      <c r="J13" t="n">
        <v>417067.5255</v>
      </c>
    </row>
    <row r="15">
      <c r="B15">
        <f>B1</f>
        <v/>
      </c>
      <c r="C15">
        <f>C1</f>
        <v/>
      </c>
      <c r="D15">
        <f>D1</f>
        <v/>
      </c>
      <c r="E15">
        <f>E1</f>
        <v/>
      </c>
      <c r="F15">
        <f>F1</f>
        <v/>
      </c>
      <c r="G15">
        <f>G1</f>
        <v/>
      </c>
      <c r="H15">
        <f>H1</f>
        <v/>
      </c>
      <c r="I15">
        <f>I1</f>
        <v/>
      </c>
      <c r="J15">
        <f>J1</f>
        <v/>
      </c>
      <c r="L15" t="inlineStr">
        <is>
          <t>Amortisationszeit</t>
        </is>
      </c>
    </row>
    <row r="16">
      <c r="A16" s="6" t="n">
        <v>0</v>
      </c>
      <c r="B16" s="4">
        <f>B3</f>
        <v/>
      </c>
      <c r="C16" s="4">
        <f>C3</f>
        <v/>
      </c>
      <c r="D16" s="4">
        <f>D3</f>
        <v/>
      </c>
      <c r="E16" s="4">
        <f>E3</f>
        <v/>
      </c>
      <c r="F16" s="5">
        <f>F3</f>
        <v/>
      </c>
      <c r="G16" s="5">
        <f>G3</f>
        <v/>
      </c>
      <c r="H16" s="5">
        <f>H3</f>
        <v/>
      </c>
      <c r="I16" s="5">
        <f>I3</f>
        <v/>
      </c>
      <c r="J16" s="5">
        <f>J3</f>
        <v/>
      </c>
      <c r="K16" s="3">
        <f>C16+D16</f>
        <v/>
      </c>
      <c r="L16">
        <f>(B16-E16)/(C16+D16)</f>
        <v/>
      </c>
    </row>
    <row r="17">
      <c r="A17" s="6" t="n">
        <v>100</v>
      </c>
      <c r="B17" s="4">
        <f>B4</f>
        <v/>
      </c>
      <c r="C17" s="4">
        <f>C4</f>
        <v/>
      </c>
      <c r="D17" s="4">
        <f>D4</f>
        <v/>
      </c>
      <c r="E17" s="4">
        <f>E4</f>
        <v/>
      </c>
      <c r="F17" s="5">
        <f>F4</f>
        <v/>
      </c>
      <c r="G17" s="5">
        <f>G4</f>
        <v/>
      </c>
      <c r="H17" s="5">
        <f>H4</f>
        <v/>
      </c>
      <c r="I17" s="5">
        <f>I4</f>
        <v/>
      </c>
      <c r="J17" s="5">
        <f>J4</f>
        <v/>
      </c>
      <c r="K17" s="3">
        <f>C17+D17</f>
        <v/>
      </c>
      <c r="L17">
        <f>(B17-E17)/(C17+D17)</f>
        <v/>
      </c>
    </row>
    <row r="18">
      <c r="A18" s="6" t="n">
        <v>200</v>
      </c>
      <c r="B18" s="4">
        <f>B5</f>
        <v/>
      </c>
      <c r="C18" s="4">
        <f>C5</f>
        <v/>
      </c>
      <c r="D18" s="4">
        <f>D5</f>
        <v/>
      </c>
      <c r="E18" s="4">
        <f>E5</f>
        <v/>
      </c>
      <c r="F18" s="5">
        <f>F5</f>
        <v/>
      </c>
      <c r="G18" s="5">
        <f>G5</f>
        <v/>
      </c>
      <c r="H18" s="5">
        <f>H5</f>
        <v/>
      </c>
      <c r="I18" s="5">
        <f>I5</f>
        <v/>
      </c>
      <c r="J18" s="5">
        <f>J5</f>
        <v/>
      </c>
      <c r="K18" s="3">
        <f>C18+D18</f>
        <v/>
      </c>
      <c r="L18">
        <f>(B18-E18)/(C18+D18)</f>
        <v/>
      </c>
    </row>
    <row r="19">
      <c r="A19" s="6" t="n">
        <v>300</v>
      </c>
      <c r="B19" s="4">
        <f>B6</f>
        <v/>
      </c>
      <c r="C19" s="4">
        <f>C6</f>
        <v/>
      </c>
      <c r="D19" s="4">
        <f>D6</f>
        <v/>
      </c>
      <c r="E19" s="4">
        <f>E6</f>
        <v/>
      </c>
      <c r="F19" s="5">
        <f>F6</f>
        <v/>
      </c>
      <c r="G19" s="5">
        <f>G6</f>
        <v/>
      </c>
      <c r="H19" s="5">
        <f>H6</f>
        <v/>
      </c>
      <c r="I19" s="5">
        <f>I6</f>
        <v/>
      </c>
      <c r="J19" s="5">
        <f>J6</f>
        <v/>
      </c>
      <c r="K19" s="3">
        <f>C19+D19</f>
        <v/>
      </c>
      <c r="L19">
        <f>(B19-E19)/(C19+D19)</f>
        <v/>
      </c>
    </row>
    <row r="20">
      <c r="A20" s="6" t="n">
        <v>400</v>
      </c>
      <c r="B20" s="4">
        <f>B7</f>
        <v/>
      </c>
      <c r="C20" s="4">
        <f>C7</f>
        <v/>
      </c>
      <c r="D20" s="4">
        <f>D7</f>
        <v/>
      </c>
      <c r="E20" s="4">
        <f>E7</f>
        <v/>
      </c>
      <c r="F20" s="5">
        <f>F7</f>
        <v/>
      </c>
      <c r="G20" s="5">
        <f>G7</f>
        <v/>
      </c>
      <c r="H20" s="5">
        <f>H7</f>
        <v/>
      </c>
      <c r="I20" s="5">
        <f>I7</f>
        <v/>
      </c>
      <c r="J20" s="5">
        <f>J7</f>
        <v/>
      </c>
      <c r="K20" s="3">
        <f>C20+D20</f>
        <v/>
      </c>
      <c r="L20">
        <f>(B20-E20)/(C20+D20)</f>
        <v/>
      </c>
    </row>
    <row r="21">
      <c r="A21" s="6" t="n">
        <v>500</v>
      </c>
      <c r="B21" s="4">
        <f>B8</f>
        <v/>
      </c>
      <c r="C21" s="4">
        <f>C8</f>
        <v/>
      </c>
      <c r="D21" s="4">
        <f>D8</f>
        <v/>
      </c>
      <c r="E21" s="4">
        <f>E8</f>
        <v/>
      </c>
      <c r="F21" s="5">
        <f>F8</f>
        <v/>
      </c>
      <c r="G21" s="5">
        <f>G8</f>
        <v/>
      </c>
      <c r="H21" s="5">
        <f>H8</f>
        <v/>
      </c>
      <c r="I21" s="5">
        <f>I8</f>
        <v/>
      </c>
      <c r="J21" s="5">
        <f>J8</f>
        <v/>
      </c>
      <c r="K21" s="3">
        <f>C21+D21</f>
        <v/>
      </c>
      <c r="L21">
        <f>(B21-E21)/(C21+D21)</f>
        <v/>
      </c>
    </row>
    <row r="22">
      <c r="A22" s="6" t="n">
        <v>600</v>
      </c>
      <c r="B22" s="4">
        <f>B9</f>
        <v/>
      </c>
      <c r="C22" s="4">
        <f>C9</f>
        <v/>
      </c>
      <c r="D22" s="4">
        <f>D9</f>
        <v/>
      </c>
      <c r="E22" s="4">
        <f>E9</f>
        <v/>
      </c>
      <c r="F22" s="5">
        <f>F9</f>
        <v/>
      </c>
      <c r="G22" s="5">
        <f>G9</f>
        <v/>
      </c>
      <c r="H22" s="5">
        <f>H9</f>
        <v/>
      </c>
      <c r="I22" s="5">
        <f>I9</f>
        <v/>
      </c>
      <c r="J22" s="5">
        <f>J9</f>
        <v/>
      </c>
      <c r="K22" s="3">
        <f>C22+D22</f>
        <v/>
      </c>
      <c r="L22">
        <f>(B22-E22)/(C22+D22)</f>
        <v/>
      </c>
    </row>
    <row r="23">
      <c r="A23" s="6" t="n">
        <v>700</v>
      </c>
      <c r="B23" s="4">
        <f>B10</f>
        <v/>
      </c>
      <c r="C23" s="4">
        <f>C10</f>
        <v/>
      </c>
      <c r="D23" s="4">
        <f>D10</f>
        <v/>
      </c>
      <c r="E23" s="4">
        <f>E10</f>
        <v/>
      </c>
      <c r="F23" s="5">
        <f>F10</f>
        <v/>
      </c>
      <c r="G23" s="5">
        <f>G10</f>
        <v/>
      </c>
      <c r="H23" s="5">
        <f>H10</f>
        <v/>
      </c>
      <c r="I23" s="5">
        <f>I10</f>
        <v/>
      </c>
      <c r="J23" s="5">
        <f>J10</f>
        <v/>
      </c>
      <c r="K23" s="3">
        <f>C23+D23</f>
        <v/>
      </c>
      <c r="L23">
        <f>(B23-E23)/(C23+D23)</f>
        <v/>
      </c>
    </row>
    <row r="24">
      <c r="A24" s="6" t="n">
        <v>800</v>
      </c>
      <c r="B24" s="4">
        <f>B11</f>
        <v/>
      </c>
      <c r="C24" s="4">
        <f>C11</f>
        <v/>
      </c>
      <c r="D24" s="4">
        <f>D11</f>
        <v/>
      </c>
      <c r="E24" s="4">
        <f>E11</f>
        <v/>
      </c>
      <c r="F24" s="5">
        <f>F11</f>
        <v/>
      </c>
      <c r="G24" s="5">
        <f>G11</f>
        <v/>
      </c>
      <c r="H24" s="5">
        <f>H11</f>
        <v/>
      </c>
      <c r="I24" s="5">
        <f>I11</f>
        <v/>
      </c>
      <c r="J24" s="5">
        <f>J11</f>
        <v/>
      </c>
      <c r="K24" s="3">
        <f>C24+D24</f>
        <v/>
      </c>
      <c r="L24">
        <f>(B24-E24)/(C24+D24)</f>
        <v/>
      </c>
    </row>
    <row r="25">
      <c r="A25" s="6" t="n">
        <v>900</v>
      </c>
      <c r="B25" s="4">
        <f>B12</f>
        <v/>
      </c>
      <c r="C25" s="4">
        <f>C12</f>
        <v/>
      </c>
      <c r="D25" s="4">
        <f>D12</f>
        <v/>
      </c>
      <c r="E25" s="4">
        <f>E12</f>
        <v/>
      </c>
      <c r="F25" s="5">
        <f>F12</f>
        <v/>
      </c>
      <c r="G25" s="5">
        <f>G12</f>
        <v/>
      </c>
      <c r="H25" s="5">
        <f>H12</f>
        <v/>
      </c>
      <c r="I25" s="5">
        <f>I12</f>
        <v/>
      </c>
      <c r="J25" s="5">
        <f>J12</f>
        <v/>
      </c>
      <c r="K25" s="3">
        <f>C25+D25</f>
        <v/>
      </c>
      <c r="L25">
        <f>(B25-E25)/(C25+D25)</f>
        <v/>
      </c>
    </row>
    <row r="26">
      <c r="A26" s="6" t="n">
        <v>1000</v>
      </c>
      <c r="B26" s="4">
        <f>B13</f>
        <v/>
      </c>
      <c r="C26" s="4">
        <f>C13</f>
        <v/>
      </c>
      <c r="D26" s="4">
        <f>D13</f>
        <v/>
      </c>
      <c r="E26" s="4">
        <f>E13</f>
        <v/>
      </c>
      <c r="F26" s="5">
        <f>F13</f>
        <v/>
      </c>
      <c r="G26" s="5">
        <f>G13</f>
        <v/>
      </c>
      <c r="H26" s="5">
        <f>H13</f>
        <v/>
      </c>
      <c r="I26" s="5">
        <f>I13</f>
        <v/>
      </c>
      <c r="J26" s="5">
        <f>J13</f>
        <v/>
      </c>
      <c r="K26" s="3">
        <f>C26+D26</f>
        <v/>
      </c>
      <c r="L26">
        <f>(B26-E26)/(C26+D26)</f>
        <v/>
      </c>
    </row>
  </sheetData>
  <pageMargins left="0.7" right="0.7" top="0.787401575" bottom="0.787401575" header="0.3" footer="0.3"/>
  <pageSetup orientation="portrait" paperSize="9" horizontalDpi="4294967293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Cermak, Marius</dc:creator>
  <dcterms:created xsi:type="dcterms:W3CDTF">2023-01-13T16:47:34Z</dcterms:created>
  <dcterms:modified xsi:type="dcterms:W3CDTF">2023-01-26T13:37:27Z</dcterms:modified>
  <cp:lastModifiedBy>marius cermak</cp:lastModifiedBy>
</cp:coreProperties>
</file>