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Wirtschaftliche_Bewertung" sheetId="1" state="visible" r:id="rId1"/>
    <sheet name="Tes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??_-;_-@_-"/>
    <numFmt numFmtId="165" formatCode="_-&quot;€&quot;\ * #,##0_-;\-&quot;€&quot;\ * #,##0_-;_-&quot;€&quot;\ * &quot;-&quot;??_-;_-@_-"/>
  </numFmts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2" fillId="0" borderId="0"/>
    <xf numFmtId="43" fontId="2" fillId="0" borderId="0"/>
    <xf numFmtId="44" fontId="2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wrapText="1"/>
    </xf>
    <xf numFmtId="0" fontId="0" fillId="0" borderId="0" pivotButton="0" quotePrefix="0" xfId="0"/>
    <xf numFmtId="164" fontId="0" fillId="0" borderId="0" pivotButton="0" quotePrefix="0" xfId="1"/>
    <xf numFmtId="165" fontId="0" fillId="0" borderId="0" pivotButton="0" quotePrefix="0" xfId="2"/>
    <xf numFmtId="0" fontId="3" fillId="0" borderId="2" applyAlignment="1" pivotButton="0" quotePrefix="0" xfId="0">
      <alignment horizontal="center" vertical="top"/>
    </xf>
    <xf numFmtId="165" fontId="0" fillId="0" borderId="0" pivotButton="0" quotePrefix="0" xfId="2"/>
    <xf numFmtId="164" fontId="0" fillId="0" borderId="0" pivotButton="0" quotePrefix="0" xfId="1"/>
  </cellXfs>
  <cellStyles count="3">
    <cellStyle name="Normal" xfId="0" builtinId="0"/>
    <cellStyle name="Comma" xfId="1" builtinId="3"/>
    <cellStyle name="Currency" xfId="2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1"/>
  <sheetViews>
    <sheetView tabSelected="1" workbookViewId="0">
      <selection activeCell="E13" sqref="E13"/>
    </sheetView>
  </sheetViews>
  <sheetFormatPr baseColWidth="8" defaultColWidth="11.42578125" defaultRowHeight="15" outlineLevelCol="0"/>
  <cols>
    <col width="14.140625" bestFit="1" customWidth="1" style="3" min="2" max="2"/>
    <col width="14.42578125" bestFit="1" customWidth="1" style="3" min="3" max="3"/>
    <col width="19.28515625" bestFit="1" customWidth="1" style="3" min="4" max="4"/>
    <col width="19.7109375" bestFit="1" customWidth="1" style="3" min="5" max="5"/>
    <col width="12.85546875" bestFit="1" customWidth="1" style="3" min="6" max="6"/>
    <col width="15.28515625" bestFit="1" customWidth="1" style="3" min="7" max="7"/>
    <col width="11.5703125" bestFit="1" customWidth="1" style="3" min="8" max="9"/>
    <col width="15" bestFit="1" customWidth="1" style="3" min="10" max="10"/>
    <col width="11.5703125" bestFit="1" customWidth="1" style="3" min="11" max="11"/>
    <col width="16" bestFit="1" customWidth="1" style="3" min="12" max="12"/>
  </cols>
  <sheetData>
    <row r="1">
      <c r="C1" s="6" t="inlineStr">
        <is>
          <t>Investkosten</t>
        </is>
      </c>
      <c r="D1" s="6" t="inlineStr">
        <is>
          <t>Ersparnisse Prosumer</t>
        </is>
      </c>
      <c r="E1" s="6" t="inlineStr">
        <is>
          <t>Ersparnisse Consumer</t>
        </is>
      </c>
      <c r="F1" s="6" t="inlineStr">
        <is>
          <t>Förderkosten</t>
        </is>
      </c>
      <c r="G1" s="6" t="inlineStr">
        <is>
          <t>Eigenverbrauch</t>
        </is>
      </c>
      <c r="H1" s="6" t="inlineStr">
        <is>
          <t>Erzeugung</t>
        </is>
      </c>
      <c r="I1" s="6" t="inlineStr">
        <is>
          <t>Netzbezug</t>
        </is>
      </c>
      <c r="J1" s="6" t="inlineStr">
        <is>
          <t>Netzeinspeisung</t>
        </is>
      </c>
      <c r="K1" s="6" t="inlineStr">
        <is>
          <t>Verbrauch</t>
        </is>
      </c>
      <c r="L1" t="inlineStr">
        <is>
          <t>Break-Even Jahre</t>
        </is>
      </c>
    </row>
    <row r="2">
      <c r="B2" s="6" t="n">
        <v>0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</row>
    <row r="3">
      <c r="A3" s="2" t="inlineStr">
        <is>
          <t>Net-Metering</t>
        </is>
      </c>
      <c r="B3" s="6" t="n">
        <v>1</v>
      </c>
      <c r="C3" s="7" t="n">
        <v>369489.2352000009</v>
      </c>
      <c r="D3" s="7" t="n">
        <v>21189.14802180016</v>
      </c>
      <c r="E3" s="7" t="n">
        <v>0</v>
      </c>
      <c r="F3" s="7" t="n">
        <v>110846.7705600003</v>
      </c>
      <c r="G3" s="8" t="n">
        <v>36661.02822500002</v>
      </c>
      <c r="H3" s="8" t="n">
        <v>230930.7720000008</v>
      </c>
      <c r="I3" s="8" t="n">
        <v>321209.9360999992</v>
      </c>
      <c r="J3" s="8" t="n">
        <v>135073.1826000001</v>
      </c>
      <c r="K3" s="8" t="n">
        <v>417067.5255000005</v>
      </c>
      <c r="L3">
        <f>(C3-F3)/(D3+E3)</f>
        <v/>
      </c>
      <c r="O3">
        <f>K3*0.17</f>
        <v/>
      </c>
      <c r="P3">
        <f>J3*0.05</f>
        <v/>
      </c>
    </row>
    <row r="4">
      <c r="B4" s="6" t="n">
        <v>2</v>
      </c>
      <c r="C4" s="7" t="n">
        <v>438768.4668000015</v>
      </c>
      <c r="D4" s="7" t="n">
        <v>85023.26289925056</v>
      </c>
      <c r="E4" s="7" t="n">
        <v>0</v>
      </c>
      <c r="F4" s="7" t="n">
        <v>131630.5400400005</v>
      </c>
      <c r="G4" s="8" t="n">
        <v>36661.02822500002</v>
      </c>
      <c r="H4" s="8" t="n">
        <v>230930.7720000008</v>
      </c>
      <c r="I4" s="8" t="n">
        <v>321209.9360999992</v>
      </c>
      <c r="J4" s="8" t="n">
        <v>135073.1826000001</v>
      </c>
      <c r="K4" s="8" t="n">
        <v>417067.5255000005</v>
      </c>
      <c r="L4">
        <f>(C4-F4)/(D4+E4)</f>
        <v/>
      </c>
    </row>
    <row r="5">
      <c r="B5" s="6" t="n">
        <v>3</v>
      </c>
      <c r="C5" s="7" t="n">
        <v>415675.3896000014</v>
      </c>
      <c r="D5" s="7" t="n">
        <v>39427.02489575029</v>
      </c>
      <c r="E5" s="7" t="n">
        <v>0</v>
      </c>
      <c r="F5" s="7" t="n">
        <v>166270.1558400006</v>
      </c>
      <c r="G5" s="8" t="n">
        <v>36661.02822500002</v>
      </c>
      <c r="H5" s="8" t="n">
        <v>230930.7720000008</v>
      </c>
      <c r="I5" s="8" t="n">
        <v>321209.9360999992</v>
      </c>
      <c r="J5" s="8" t="n">
        <v>135073.1826000001</v>
      </c>
      <c r="K5" s="8" t="n">
        <v>417067.5255000005</v>
      </c>
      <c r="L5">
        <f>(C5-F5)/(D5+E5)</f>
        <v/>
      </c>
    </row>
    <row r="6">
      <c r="A6" s="2" t="inlineStr">
        <is>
          <t>Peer-to-Peer</t>
        </is>
      </c>
      <c r="B6" s="6" t="n">
        <v>4</v>
      </c>
      <c r="C6" s="7" t="n">
        <v>369489.2352000009</v>
      </c>
      <c r="D6" s="7" t="n">
        <v>21084.56578254971</v>
      </c>
      <c r="E6" s="7" t="n">
        <v>1964.883545450593</v>
      </c>
      <c r="F6" s="7" t="n">
        <v>110846.7705600003</v>
      </c>
      <c r="G6" s="8" t="n">
        <v>36661.02822500002</v>
      </c>
      <c r="H6" s="8" t="n">
        <v>230930.7720000008</v>
      </c>
      <c r="I6" s="8" t="n">
        <v>321209.9360999992</v>
      </c>
      <c r="J6" s="8" t="n">
        <v>135073.1826000001</v>
      </c>
      <c r="K6" s="8" t="n">
        <v>417067.5255000005</v>
      </c>
      <c r="L6">
        <f>(C6-F6)/(D6+E6)</f>
        <v/>
      </c>
    </row>
    <row r="7">
      <c r="B7" s="6" t="n">
        <v>5</v>
      </c>
      <c r="C7" s="7" t="n">
        <v>438768.4668000015</v>
      </c>
      <c r="D7" s="7" t="n">
        <v>91004.03858633862</v>
      </c>
      <c r="E7" s="7" t="n">
        <v>5141.445277262388</v>
      </c>
      <c r="F7" s="7" t="n">
        <v>131630.5400400005</v>
      </c>
      <c r="G7" s="8" t="n">
        <v>36661.02822500002</v>
      </c>
      <c r="H7" s="8" t="n">
        <v>230930.7720000008</v>
      </c>
      <c r="I7" s="8" t="n">
        <v>321209.9360999992</v>
      </c>
      <c r="J7" s="8" t="n">
        <v>135073.1826000001</v>
      </c>
      <c r="K7" s="8" t="n">
        <v>417067.5255000005</v>
      </c>
      <c r="L7">
        <f>(C7-F7)/(D7+E7)</f>
        <v/>
      </c>
    </row>
    <row r="8">
      <c r="B8" s="6" t="n">
        <v>6</v>
      </c>
      <c r="C8" s="7" t="n">
        <v>415675.3896000014</v>
      </c>
      <c r="D8" s="7" t="n">
        <v>40504.26129237042</v>
      </c>
      <c r="E8" s="7" t="n">
        <v>3111.065613630106</v>
      </c>
      <c r="F8" s="7" t="n">
        <v>166270.1558400006</v>
      </c>
      <c r="G8" s="8" t="n">
        <v>36661.02822500002</v>
      </c>
      <c r="H8" s="8" t="n">
        <v>230930.7720000008</v>
      </c>
      <c r="I8" s="8" t="n">
        <v>321209.9360999992</v>
      </c>
      <c r="J8" s="8" t="n">
        <v>135073.1826000001</v>
      </c>
      <c r="K8" s="8" t="n">
        <v>417067.5255000005</v>
      </c>
      <c r="L8">
        <f>(C8-F8)/(D8+E8)</f>
        <v/>
      </c>
    </row>
    <row r="9">
      <c r="A9" s="2" t="inlineStr">
        <is>
          <t>Shared Generation</t>
        </is>
      </c>
      <c r="B9" s="6" t="n">
        <v>7</v>
      </c>
      <c r="C9" s="7" t="n">
        <v>1034012.435248867</v>
      </c>
      <c r="D9" s="7" t="n">
        <v>38181.99460935064</v>
      </c>
      <c r="E9" s="7" t="n">
        <v>13285.5812066561</v>
      </c>
      <c r="F9" s="7" t="n">
        <v>310203.7305746601</v>
      </c>
      <c r="G9" s="8" t="n">
        <v>113973.4176520113</v>
      </c>
      <c r="H9" s="8" t="n">
        <v>646257.7720305432</v>
      </c>
      <c r="I9" s="8" t="n">
        <v>257445.1320460046</v>
      </c>
      <c r="J9" s="8" t="n">
        <v>486635.3785765476</v>
      </c>
      <c r="K9" s="8" t="n">
        <v>417067.5255000005</v>
      </c>
      <c r="L9">
        <f>(C9-F9)/(D9+E9)</f>
        <v/>
      </c>
    </row>
    <row r="10">
      <c r="B10" s="6" t="n">
        <v>8</v>
      </c>
      <c r="C10" s="7" t="n">
        <v>1227889.766858031</v>
      </c>
      <c r="D10" s="7" t="n">
        <v>177631.4996945483</v>
      </c>
      <c r="E10" s="7" t="n">
        <v>57319.65465074215</v>
      </c>
      <c r="F10" s="7" t="n">
        <v>368366.9300574092</v>
      </c>
      <c r="G10" s="8" t="n">
        <v>113973.4176520113</v>
      </c>
      <c r="H10" s="8" t="n">
        <v>646257.7720305432</v>
      </c>
      <c r="I10" s="8" t="n">
        <v>257445.1320460046</v>
      </c>
      <c r="J10" s="8" t="n">
        <v>486635.3785765476</v>
      </c>
      <c r="K10" s="8" t="n">
        <v>417067.5255000005</v>
      </c>
      <c r="L10">
        <f>(C10-F10)/(D10+E10)</f>
        <v/>
      </c>
    </row>
    <row r="11">
      <c r="B11" s="6" t="n">
        <v>9</v>
      </c>
      <c r="C11" s="7" t="n">
        <v>1163263.989654977</v>
      </c>
      <c r="D11" s="7" t="n">
        <v>75899.03556041732</v>
      </c>
      <c r="E11" s="7" t="n">
        <v>25517.57411920175</v>
      </c>
      <c r="F11" s="7" t="n">
        <v>465305.5958619909</v>
      </c>
      <c r="G11" s="8" t="n">
        <v>113973.4176520113</v>
      </c>
      <c r="H11" s="8" t="n">
        <v>646257.7720305432</v>
      </c>
      <c r="I11" s="8" t="n">
        <v>257445.1320460046</v>
      </c>
      <c r="J11" s="8" t="n">
        <v>486635.3785765476</v>
      </c>
      <c r="K11" s="8" t="n">
        <v>417067.5255000005</v>
      </c>
      <c r="L11">
        <f>(C11-F11)/(D11+E11)</f>
        <v/>
      </c>
    </row>
  </sheetData>
  <mergeCells count="3">
    <mergeCell ref="A3:A5"/>
    <mergeCell ref="A6:A8"/>
    <mergeCell ref="A9:A11"/>
  </mergeCells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8" sqref="I8"/>
    </sheetView>
  </sheetViews>
  <sheetFormatPr baseColWidth="8" defaultColWidth="11.42578125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Cermak, Marius</dc:creator>
  <dcterms:created xsi:type="dcterms:W3CDTF">2023-01-13T16:47:34Z</dcterms:created>
  <dcterms:modified xsi:type="dcterms:W3CDTF">2023-01-14T15:00:19Z</dcterms:modified>
  <cp:lastModifiedBy>marius cermak</cp:lastModifiedBy>
</cp:coreProperties>
</file>