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ersonalDocument\cyberPhD\Phd\MyArticles\8th paper MiOT scoring\Dependency graphs\"/>
    </mc:Choice>
  </mc:AlternateContent>
  <xr:revisionPtr revIDLastSave="0" documentId="13_ncr:1_{88BBA2CE-0657-48A2-91D6-1730FF0BDFD8}" xr6:coauthVersionLast="47" xr6:coauthVersionMax="47" xr10:uidLastSave="{00000000-0000-0000-0000-000000000000}"/>
  <bookViews>
    <workbookView xWindow="-120" yWindow="-120" windowWidth="29040" windowHeight="15840" firstSheet="6" activeTab="7" xr2:uid="{2335F29A-DB22-4FD1-A07F-74DA6ED9C716}"/>
  </bookViews>
  <sheets>
    <sheet name="CVE-2014-016-setup" sheetId="3" r:id="rId1"/>
    <sheet name="CVE-2014-0160- no protection" sheetId="1" r:id="rId2"/>
    <sheet name="CVE-2014-0160-setup-protected" sheetId="5" r:id="rId3"/>
    <sheet name="CVE-2014-0160- C2 protected" sheetId="2" r:id="rId4"/>
    <sheet name="CVE-2017-0144 setup" sheetId="4" r:id="rId5"/>
    <sheet name="CVE-2017-0144- no protection " sheetId="7" r:id="rId6"/>
    <sheet name="CVE-2017-0144-protected setup" sheetId="8" r:id="rId7"/>
    <sheet name="CVE-2017-0144-protected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5" i="2" l="1"/>
  <c r="L76" i="2"/>
  <c r="L77" i="2"/>
  <c r="L74" i="2"/>
  <c r="D41" i="2"/>
  <c r="E41" i="2"/>
  <c r="F41" i="2"/>
  <c r="G41" i="2"/>
  <c r="D42" i="2"/>
  <c r="E42" i="2"/>
  <c r="E69" i="2" s="1"/>
  <c r="M69" i="2" s="1"/>
  <c r="F42" i="2"/>
  <c r="G42" i="2"/>
  <c r="D43" i="2"/>
  <c r="E43" i="2"/>
  <c r="F43" i="2"/>
  <c r="G43" i="2"/>
  <c r="E40" i="2"/>
  <c r="F40" i="2"/>
  <c r="G40" i="2"/>
  <c r="D40" i="2"/>
  <c r="D67" i="2" s="1"/>
  <c r="L67" i="2" s="1"/>
  <c r="D32" i="2"/>
  <c r="D59" i="2" s="1"/>
  <c r="L59" i="2" s="1"/>
  <c r="T59" i="2" s="1"/>
  <c r="E32" i="2"/>
  <c r="E59" i="2" s="1"/>
  <c r="M59" i="2" s="1"/>
  <c r="F32" i="2"/>
  <c r="F59" i="2" s="1"/>
  <c r="N59" i="2" s="1"/>
  <c r="G32" i="2"/>
  <c r="G59" i="2" s="1"/>
  <c r="O59" i="2" s="1"/>
  <c r="D33" i="2"/>
  <c r="E33" i="2"/>
  <c r="F33" i="2"/>
  <c r="G33" i="2"/>
  <c r="G60" i="2" s="1"/>
  <c r="O60" i="2" s="1"/>
  <c r="D34" i="2"/>
  <c r="D61" i="2" s="1"/>
  <c r="L61" i="2" s="1"/>
  <c r="T61" i="2" s="1"/>
  <c r="E34" i="2"/>
  <c r="F34" i="2"/>
  <c r="G34" i="2"/>
  <c r="E31" i="2"/>
  <c r="F31" i="2"/>
  <c r="F58" i="2" s="1"/>
  <c r="N58" i="2" s="1"/>
  <c r="G31" i="2"/>
  <c r="D31" i="2"/>
  <c r="D23" i="2"/>
  <c r="D50" i="2" s="1"/>
  <c r="L50" i="2" s="1"/>
  <c r="E23" i="2"/>
  <c r="F23" i="2"/>
  <c r="G23" i="2"/>
  <c r="D24" i="2"/>
  <c r="D51" i="2" s="1"/>
  <c r="L51" i="2" s="1"/>
  <c r="E24" i="2"/>
  <c r="F24" i="2"/>
  <c r="G24" i="2"/>
  <c r="G51" i="2" s="1"/>
  <c r="O51" i="2" s="1"/>
  <c r="W51" i="2" s="1"/>
  <c r="D25" i="2"/>
  <c r="E25" i="2"/>
  <c r="F25" i="2"/>
  <c r="G25" i="2"/>
  <c r="E22" i="2"/>
  <c r="F22" i="2"/>
  <c r="G22" i="2"/>
  <c r="D22" i="2"/>
  <c r="D41" i="1"/>
  <c r="E41" i="1"/>
  <c r="F41" i="1"/>
  <c r="G41" i="1"/>
  <c r="D42" i="1"/>
  <c r="D69" i="1" s="1"/>
  <c r="L69" i="1" s="1"/>
  <c r="E42" i="1"/>
  <c r="E69" i="1" s="1"/>
  <c r="M69" i="1" s="1"/>
  <c r="F42" i="1"/>
  <c r="F69" i="1" s="1"/>
  <c r="N69" i="1" s="1"/>
  <c r="G42" i="1"/>
  <c r="G69" i="1" s="1"/>
  <c r="O69" i="1" s="1"/>
  <c r="D43" i="1"/>
  <c r="E43" i="1"/>
  <c r="F43" i="1"/>
  <c r="G43" i="1"/>
  <c r="E40" i="1"/>
  <c r="F40" i="1"/>
  <c r="G40" i="1"/>
  <c r="D40" i="1"/>
  <c r="D32" i="1"/>
  <c r="E32" i="1"/>
  <c r="F32" i="1"/>
  <c r="G32" i="1"/>
  <c r="D33" i="1"/>
  <c r="E33" i="1"/>
  <c r="E60" i="1" s="1"/>
  <c r="M60" i="1" s="1"/>
  <c r="F33" i="1"/>
  <c r="F60" i="1" s="1"/>
  <c r="N60" i="1" s="1"/>
  <c r="G33" i="1"/>
  <c r="G60" i="1" s="1"/>
  <c r="O60" i="1" s="1"/>
  <c r="D34" i="1"/>
  <c r="D61" i="1" s="1"/>
  <c r="L61" i="1" s="1"/>
  <c r="E34" i="1"/>
  <c r="E61" i="1" s="1"/>
  <c r="M61" i="1" s="1"/>
  <c r="F34" i="1"/>
  <c r="F61" i="1" s="1"/>
  <c r="N61" i="1" s="1"/>
  <c r="G34" i="1"/>
  <c r="G61" i="1" s="1"/>
  <c r="O61" i="1" s="1"/>
  <c r="E31" i="1"/>
  <c r="E58" i="1" s="1"/>
  <c r="M58" i="1" s="1"/>
  <c r="F31" i="1"/>
  <c r="F58" i="1" s="1"/>
  <c r="N58" i="1" s="1"/>
  <c r="G31" i="1"/>
  <c r="G58" i="1" s="1"/>
  <c r="O58" i="1" s="1"/>
  <c r="D31" i="1"/>
  <c r="D58" i="1" s="1"/>
  <c r="L58" i="1" s="1"/>
  <c r="D23" i="1"/>
  <c r="E23" i="1"/>
  <c r="F23" i="1"/>
  <c r="G23" i="1"/>
  <c r="D24" i="1"/>
  <c r="E24" i="1"/>
  <c r="F24" i="1"/>
  <c r="G24" i="1"/>
  <c r="D25" i="1"/>
  <c r="E25" i="1"/>
  <c r="F25" i="1"/>
  <c r="G25" i="1"/>
  <c r="E22" i="1"/>
  <c r="F22" i="1"/>
  <c r="G22" i="1"/>
  <c r="D22" i="1"/>
  <c r="N67" i="9"/>
  <c r="F67" i="9"/>
  <c r="L61" i="9"/>
  <c r="T61" i="9" s="1"/>
  <c r="G61" i="9"/>
  <c r="O61" i="9" s="1"/>
  <c r="F61" i="9"/>
  <c r="N61" i="9" s="1"/>
  <c r="D61" i="9"/>
  <c r="N59" i="9"/>
  <c r="V59" i="9" s="1"/>
  <c r="M59" i="9"/>
  <c r="U59" i="9" s="1"/>
  <c r="F59" i="9"/>
  <c r="E59" i="9"/>
  <c r="D59" i="9"/>
  <c r="L59" i="9" s="1"/>
  <c r="T59" i="9" s="1"/>
  <c r="G52" i="9"/>
  <c r="O52" i="9" s="1"/>
  <c r="E51" i="9"/>
  <c r="M51" i="9" s="1"/>
  <c r="D51" i="9"/>
  <c r="L51" i="9" s="1"/>
  <c r="G49" i="9"/>
  <c r="O49" i="9" s="1"/>
  <c r="F49" i="9"/>
  <c r="N49" i="9" s="1"/>
  <c r="G43" i="9"/>
  <c r="G70" i="9" s="1"/>
  <c r="O70" i="9" s="1"/>
  <c r="F43" i="9"/>
  <c r="F70" i="9" s="1"/>
  <c r="N70" i="9" s="1"/>
  <c r="V70" i="9" s="1"/>
  <c r="E43" i="9"/>
  <c r="E70" i="9" s="1"/>
  <c r="M70" i="9" s="1"/>
  <c r="U70" i="9" s="1"/>
  <c r="D43" i="9"/>
  <c r="D70" i="9" s="1"/>
  <c r="L70" i="9" s="1"/>
  <c r="G42" i="9"/>
  <c r="G69" i="9" s="1"/>
  <c r="O69" i="9" s="1"/>
  <c r="F42" i="9"/>
  <c r="F69" i="9" s="1"/>
  <c r="N69" i="9" s="1"/>
  <c r="E42" i="9"/>
  <c r="E69" i="9" s="1"/>
  <c r="M69" i="9" s="1"/>
  <c r="D42" i="9"/>
  <c r="D69" i="9" s="1"/>
  <c r="L69" i="9" s="1"/>
  <c r="G41" i="9"/>
  <c r="G68" i="9" s="1"/>
  <c r="O68" i="9" s="1"/>
  <c r="W68" i="9" s="1"/>
  <c r="F41" i="9"/>
  <c r="F68" i="9" s="1"/>
  <c r="N68" i="9" s="1"/>
  <c r="V68" i="9" s="1"/>
  <c r="E41" i="9"/>
  <c r="E68" i="9" s="1"/>
  <c r="M68" i="9" s="1"/>
  <c r="U68" i="9" s="1"/>
  <c r="D41" i="9"/>
  <c r="D68" i="9" s="1"/>
  <c r="L68" i="9" s="1"/>
  <c r="T68" i="9" s="1"/>
  <c r="G40" i="9"/>
  <c r="G67" i="9" s="1"/>
  <c r="O67" i="9" s="1"/>
  <c r="W67" i="9" s="1"/>
  <c r="F40" i="9"/>
  <c r="E40" i="9"/>
  <c r="E67" i="9" s="1"/>
  <c r="M67" i="9" s="1"/>
  <c r="U67" i="9" s="1"/>
  <c r="D40" i="9"/>
  <c r="D67" i="9" s="1"/>
  <c r="L67" i="9" s="1"/>
  <c r="AL38" i="9"/>
  <c r="AK38" i="9"/>
  <c r="AJ38" i="9"/>
  <c r="AI38" i="9"/>
  <c r="AH38" i="9"/>
  <c r="AG38" i="9"/>
  <c r="AF38" i="9"/>
  <c r="AM38" i="9" s="1"/>
  <c r="AL37" i="9"/>
  <c r="AK37" i="9"/>
  <c r="AJ37" i="9"/>
  <c r="AI37" i="9"/>
  <c r="AH37" i="9"/>
  <c r="AG37" i="9"/>
  <c r="AF37" i="9"/>
  <c r="AM37" i="9" s="1"/>
  <c r="AL36" i="9"/>
  <c r="AK36" i="9"/>
  <c r="AJ36" i="9"/>
  <c r="AI36" i="9"/>
  <c r="AH36" i="9"/>
  <c r="AG36" i="9"/>
  <c r="AF36" i="9"/>
  <c r="AM36" i="9" s="1"/>
  <c r="AL35" i="9"/>
  <c r="AK35" i="9"/>
  <c r="AJ35" i="9"/>
  <c r="AI35" i="9"/>
  <c r="AH35" i="9"/>
  <c r="AM35" i="9" s="1"/>
  <c r="AG35" i="9"/>
  <c r="AF35" i="9"/>
  <c r="AL34" i="9"/>
  <c r="AK34" i="9"/>
  <c r="AJ34" i="9"/>
  <c r="AM34" i="9" s="1"/>
  <c r="AI34" i="9"/>
  <c r="AH34" i="9"/>
  <c r="AG34" i="9"/>
  <c r="AF34" i="9"/>
  <c r="G34" i="9"/>
  <c r="F34" i="9"/>
  <c r="E34" i="9"/>
  <c r="E61" i="9" s="1"/>
  <c r="M61" i="9" s="1"/>
  <c r="U61" i="9" s="1"/>
  <c r="D34" i="9"/>
  <c r="AL33" i="9"/>
  <c r="AK33" i="9"/>
  <c r="AJ33" i="9"/>
  <c r="AI33" i="9"/>
  <c r="AH33" i="9"/>
  <c r="AG33" i="9"/>
  <c r="AF33" i="9"/>
  <c r="AM33" i="9" s="1"/>
  <c r="G33" i="9"/>
  <c r="G60" i="9" s="1"/>
  <c r="O60" i="9" s="1"/>
  <c r="F33" i="9"/>
  <c r="F60" i="9" s="1"/>
  <c r="N60" i="9" s="1"/>
  <c r="E33" i="9"/>
  <c r="E60" i="9" s="1"/>
  <c r="M60" i="9" s="1"/>
  <c r="D33" i="9"/>
  <c r="D60" i="9" s="1"/>
  <c r="L60" i="9" s="1"/>
  <c r="AL32" i="9"/>
  <c r="AM32" i="9" s="1"/>
  <c r="AK32" i="9"/>
  <c r="AJ32" i="9"/>
  <c r="AI32" i="9"/>
  <c r="AH32" i="9"/>
  <c r="AG32" i="9"/>
  <c r="AF32" i="9"/>
  <c r="G32" i="9"/>
  <c r="G59" i="9" s="1"/>
  <c r="O59" i="9" s="1"/>
  <c r="W59" i="9" s="1"/>
  <c r="F32" i="9"/>
  <c r="E32" i="9"/>
  <c r="D32" i="9"/>
  <c r="AL31" i="9"/>
  <c r="AK31" i="9"/>
  <c r="AJ31" i="9"/>
  <c r="AI31" i="9"/>
  <c r="AH31" i="9"/>
  <c r="AM31" i="9" s="1"/>
  <c r="AG31" i="9"/>
  <c r="AF31" i="9"/>
  <c r="G31" i="9"/>
  <c r="G58" i="9" s="1"/>
  <c r="O58" i="9" s="1"/>
  <c r="F31" i="9"/>
  <c r="F58" i="9" s="1"/>
  <c r="N58" i="9" s="1"/>
  <c r="E31" i="9"/>
  <c r="E58" i="9" s="1"/>
  <c r="M58" i="9" s="1"/>
  <c r="D31" i="9"/>
  <c r="D58" i="9" s="1"/>
  <c r="L58" i="9" s="1"/>
  <c r="T58" i="9" s="1"/>
  <c r="AL30" i="9"/>
  <c r="AK30" i="9"/>
  <c r="AJ30" i="9"/>
  <c r="AI30" i="9"/>
  <c r="AH30" i="9"/>
  <c r="AG30" i="9"/>
  <c r="AF30" i="9"/>
  <c r="AM30" i="9" s="1"/>
  <c r="AL29" i="9"/>
  <c r="AK29" i="9"/>
  <c r="AJ29" i="9"/>
  <c r="AI29" i="9"/>
  <c r="AH29" i="9"/>
  <c r="AG29" i="9"/>
  <c r="AF29" i="9"/>
  <c r="AM29" i="9" s="1"/>
  <c r="AL28" i="9"/>
  <c r="AK28" i="9"/>
  <c r="AJ28" i="9"/>
  <c r="AI28" i="9"/>
  <c r="AH28" i="9"/>
  <c r="AM28" i="9" s="1"/>
  <c r="AG28" i="9"/>
  <c r="AF28" i="9"/>
  <c r="AL27" i="9"/>
  <c r="AK27" i="9"/>
  <c r="AJ27" i="9"/>
  <c r="AI27" i="9"/>
  <c r="AH27" i="9"/>
  <c r="AG27" i="9"/>
  <c r="AF27" i="9"/>
  <c r="AM27" i="9" s="1"/>
  <c r="AL26" i="9"/>
  <c r="AK26" i="9"/>
  <c r="AJ26" i="9"/>
  <c r="AI26" i="9"/>
  <c r="AH26" i="9"/>
  <c r="AM26" i="9" s="1"/>
  <c r="T12" i="9" s="1"/>
  <c r="T21" i="9" s="1"/>
  <c r="AG26" i="9"/>
  <c r="AF26" i="9"/>
  <c r="AL25" i="9"/>
  <c r="AK25" i="9"/>
  <c r="AJ25" i="9"/>
  <c r="AM25" i="9" s="1"/>
  <c r="S12" i="9" s="1"/>
  <c r="S21" i="9" s="1"/>
  <c r="AI25" i="9"/>
  <c r="AH25" i="9"/>
  <c r="AG25" i="9"/>
  <c r="AF25" i="9"/>
  <c r="G25" i="9"/>
  <c r="F25" i="9"/>
  <c r="F52" i="9" s="1"/>
  <c r="N52" i="9" s="1"/>
  <c r="V52" i="9" s="1"/>
  <c r="E25" i="9"/>
  <c r="E52" i="9" s="1"/>
  <c r="M52" i="9" s="1"/>
  <c r="U52" i="9" s="1"/>
  <c r="D25" i="9"/>
  <c r="D52" i="9" s="1"/>
  <c r="L52" i="9" s="1"/>
  <c r="T52" i="9" s="1"/>
  <c r="AL24" i="9"/>
  <c r="AK24" i="9"/>
  <c r="AJ24" i="9"/>
  <c r="AI24" i="9"/>
  <c r="AH24" i="9"/>
  <c r="AG24" i="9"/>
  <c r="AF24" i="9"/>
  <c r="AM24" i="9" s="1"/>
  <c r="R12" i="9" s="1"/>
  <c r="R21" i="9" s="1"/>
  <c r="Q24" i="9"/>
  <c r="G24" i="9"/>
  <c r="G51" i="9" s="1"/>
  <c r="O51" i="9" s="1"/>
  <c r="F24" i="9"/>
  <c r="F51" i="9" s="1"/>
  <c r="N51" i="9" s="1"/>
  <c r="E24" i="9"/>
  <c r="D24" i="9"/>
  <c r="AL23" i="9"/>
  <c r="AK23" i="9"/>
  <c r="AJ23" i="9"/>
  <c r="AI23" i="9"/>
  <c r="AH23" i="9"/>
  <c r="AG23" i="9"/>
  <c r="AF23" i="9"/>
  <c r="AM23" i="9" s="1"/>
  <c r="Q12" i="9" s="1"/>
  <c r="Q21" i="9" s="1"/>
  <c r="G23" i="9"/>
  <c r="G50" i="9" s="1"/>
  <c r="O50" i="9" s="1"/>
  <c r="W50" i="9" s="1"/>
  <c r="F23" i="9"/>
  <c r="F50" i="9" s="1"/>
  <c r="N50" i="9" s="1"/>
  <c r="V50" i="9" s="1"/>
  <c r="E23" i="9"/>
  <c r="E50" i="9" s="1"/>
  <c r="M50" i="9" s="1"/>
  <c r="U50" i="9" s="1"/>
  <c r="D23" i="9"/>
  <c r="D50" i="9" s="1"/>
  <c r="L50" i="9" s="1"/>
  <c r="T22" i="9"/>
  <c r="S22" i="9"/>
  <c r="R22" i="9"/>
  <c r="Q22" i="9"/>
  <c r="G22" i="9"/>
  <c r="F22" i="9"/>
  <c r="E22" i="9"/>
  <c r="E49" i="9" s="1"/>
  <c r="M49" i="9" s="1"/>
  <c r="D22" i="9"/>
  <c r="D49" i="9" s="1"/>
  <c r="L49" i="9" s="1"/>
  <c r="Y15" i="9"/>
  <c r="X15" i="9"/>
  <c r="W15" i="9"/>
  <c r="V15" i="9"/>
  <c r="T15" i="9"/>
  <c r="T24" i="9" s="1"/>
  <c r="S15" i="9"/>
  <c r="S24" i="9" s="1"/>
  <c r="R15" i="9"/>
  <c r="R24" i="9" s="1"/>
  <c r="Q15" i="9"/>
  <c r="N15" i="9"/>
  <c r="H15" i="9"/>
  <c r="Y14" i="9"/>
  <c r="T23" i="9" s="1"/>
  <c r="X14" i="9"/>
  <c r="S23" i="9" s="1"/>
  <c r="W14" i="9"/>
  <c r="R23" i="9" s="1"/>
  <c r="V14" i="9"/>
  <c r="Q23" i="9" s="1"/>
  <c r="T14" i="9"/>
  <c r="S14" i="9"/>
  <c r="R14" i="9"/>
  <c r="Q14" i="9"/>
  <c r="N14" i="9"/>
  <c r="H14" i="9"/>
  <c r="Y13" i="9"/>
  <c r="X13" i="9"/>
  <c r="W13" i="9"/>
  <c r="V13" i="9"/>
  <c r="T13" i="9"/>
  <c r="S13" i="9"/>
  <c r="R13" i="9"/>
  <c r="Q13" i="9"/>
  <c r="N13" i="9"/>
  <c r="H13" i="9"/>
  <c r="Y12" i="9"/>
  <c r="X12" i="9"/>
  <c r="W12" i="9"/>
  <c r="V12" i="9"/>
  <c r="N12" i="9"/>
  <c r="H12" i="9"/>
  <c r="E6" i="9"/>
  <c r="D41" i="7"/>
  <c r="E41" i="7"/>
  <c r="F41" i="7"/>
  <c r="G41" i="7"/>
  <c r="D42" i="7"/>
  <c r="E42" i="7"/>
  <c r="E69" i="7" s="1"/>
  <c r="M69" i="7" s="1"/>
  <c r="F42" i="7"/>
  <c r="F69" i="7" s="1"/>
  <c r="N69" i="7" s="1"/>
  <c r="G42" i="7"/>
  <c r="G69" i="7" s="1"/>
  <c r="O69" i="7" s="1"/>
  <c r="D43" i="7"/>
  <c r="E43" i="7"/>
  <c r="F43" i="7"/>
  <c r="G43" i="7"/>
  <c r="E40" i="7"/>
  <c r="F40" i="7"/>
  <c r="G40" i="7"/>
  <c r="D40" i="7"/>
  <c r="D67" i="7" s="1"/>
  <c r="L67" i="7" s="1"/>
  <c r="T67" i="7" s="1"/>
  <c r="D32" i="7"/>
  <c r="D59" i="7" s="1"/>
  <c r="L59" i="7" s="1"/>
  <c r="E32" i="7"/>
  <c r="F32" i="7"/>
  <c r="G32" i="7"/>
  <c r="D33" i="7"/>
  <c r="D60" i="7" s="1"/>
  <c r="L60" i="7" s="1"/>
  <c r="E33" i="7"/>
  <c r="E60" i="7" s="1"/>
  <c r="M60" i="7" s="1"/>
  <c r="F33" i="7"/>
  <c r="F60" i="7" s="1"/>
  <c r="N60" i="7" s="1"/>
  <c r="G33" i="7"/>
  <c r="G60" i="7" s="1"/>
  <c r="O60" i="7" s="1"/>
  <c r="D34" i="7"/>
  <c r="D61" i="7" s="1"/>
  <c r="L61" i="7" s="1"/>
  <c r="T61" i="7" s="1"/>
  <c r="E34" i="7"/>
  <c r="F34" i="7"/>
  <c r="F61" i="7" s="1"/>
  <c r="N61" i="7" s="1"/>
  <c r="G34" i="7"/>
  <c r="E31" i="7"/>
  <c r="F31" i="7"/>
  <c r="F58" i="7" s="1"/>
  <c r="N58" i="7" s="1"/>
  <c r="G31" i="7"/>
  <c r="G58" i="7" s="1"/>
  <c r="O58" i="7" s="1"/>
  <c r="D31" i="7"/>
  <c r="D23" i="7"/>
  <c r="E23" i="7"/>
  <c r="F23" i="7"/>
  <c r="G23" i="7"/>
  <c r="D24" i="7"/>
  <c r="D51" i="7" s="1"/>
  <c r="L51" i="7" s="1"/>
  <c r="E24" i="7"/>
  <c r="E51" i="7" s="1"/>
  <c r="M51" i="7" s="1"/>
  <c r="F24" i="7"/>
  <c r="F51" i="7" s="1"/>
  <c r="N51" i="7" s="1"/>
  <c r="V51" i="7" s="1"/>
  <c r="G24" i="7"/>
  <c r="G51" i="7" s="1"/>
  <c r="O51" i="7" s="1"/>
  <c r="W51" i="7" s="1"/>
  <c r="D25" i="7"/>
  <c r="E25" i="7"/>
  <c r="F25" i="7"/>
  <c r="G25" i="7"/>
  <c r="E22" i="7"/>
  <c r="E49" i="7" s="1"/>
  <c r="M49" i="7" s="1"/>
  <c r="F22" i="7"/>
  <c r="F49" i="7" s="1"/>
  <c r="N49" i="7" s="1"/>
  <c r="G22" i="7"/>
  <c r="G49" i="7" s="1"/>
  <c r="O49" i="7" s="1"/>
  <c r="D22" i="7"/>
  <c r="D69" i="7"/>
  <c r="L69" i="7" s="1"/>
  <c r="G67" i="7"/>
  <c r="O67" i="7" s="1"/>
  <c r="F67" i="7"/>
  <c r="N67" i="7" s="1"/>
  <c r="E67" i="7"/>
  <c r="M67" i="7" s="1"/>
  <c r="G61" i="7"/>
  <c r="O61" i="7" s="1"/>
  <c r="W61" i="7" s="1"/>
  <c r="E61" i="7"/>
  <c r="M61" i="7" s="1"/>
  <c r="U61" i="7" s="1"/>
  <c r="G59" i="7"/>
  <c r="O59" i="7" s="1"/>
  <c r="F59" i="7"/>
  <c r="N59" i="7" s="1"/>
  <c r="E59" i="7"/>
  <c r="M59" i="7" s="1"/>
  <c r="E58" i="7"/>
  <c r="M58" i="7" s="1"/>
  <c r="D58" i="7"/>
  <c r="L58" i="7" s="1"/>
  <c r="D49" i="7"/>
  <c r="L49" i="7" s="1"/>
  <c r="AL38" i="7"/>
  <c r="AK38" i="7"/>
  <c r="AJ38" i="7"/>
  <c r="AI38" i="7"/>
  <c r="AH38" i="7"/>
  <c r="AG38" i="7"/>
  <c r="AF38" i="7"/>
  <c r="AM38" i="7" s="1"/>
  <c r="AL37" i="7"/>
  <c r="AK37" i="7"/>
  <c r="AJ37" i="7"/>
  <c r="AI37" i="7"/>
  <c r="AH37" i="7"/>
  <c r="AG37" i="7"/>
  <c r="AF37" i="7"/>
  <c r="AM37" i="7" s="1"/>
  <c r="AL36" i="7"/>
  <c r="AK36" i="7"/>
  <c r="AJ36" i="7"/>
  <c r="AI36" i="7"/>
  <c r="AH36" i="7"/>
  <c r="AG36" i="7"/>
  <c r="AF36" i="7"/>
  <c r="AM36" i="7" s="1"/>
  <c r="AL35" i="7"/>
  <c r="AK35" i="7"/>
  <c r="AJ35" i="7"/>
  <c r="AI35" i="7"/>
  <c r="AH35" i="7"/>
  <c r="AG35" i="7"/>
  <c r="AF35" i="7"/>
  <c r="AM35" i="7" s="1"/>
  <c r="AL34" i="7"/>
  <c r="AK34" i="7"/>
  <c r="AJ34" i="7"/>
  <c r="AM34" i="7" s="1"/>
  <c r="AI34" i="7"/>
  <c r="AH34" i="7"/>
  <c r="AG34" i="7"/>
  <c r="AF34" i="7"/>
  <c r="AL33" i="7"/>
  <c r="AK33" i="7"/>
  <c r="AJ33" i="7"/>
  <c r="AI33" i="7"/>
  <c r="AH33" i="7"/>
  <c r="AG33" i="7"/>
  <c r="AF33" i="7"/>
  <c r="AM33" i="7" s="1"/>
  <c r="AL32" i="7"/>
  <c r="AK32" i="7"/>
  <c r="AJ32" i="7"/>
  <c r="AI32" i="7"/>
  <c r="AH32" i="7"/>
  <c r="AG32" i="7"/>
  <c r="AF32" i="7"/>
  <c r="AM32" i="7" s="1"/>
  <c r="AL31" i="7"/>
  <c r="AM31" i="7" s="1"/>
  <c r="AK31" i="7"/>
  <c r="AJ31" i="7"/>
  <c r="AI31" i="7"/>
  <c r="AH31" i="7"/>
  <c r="AG31" i="7"/>
  <c r="AF31" i="7"/>
  <c r="AL30" i="7"/>
  <c r="AK30" i="7"/>
  <c r="AJ30" i="7"/>
  <c r="AI30" i="7"/>
  <c r="AH30" i="7"/>
  <c r="AG30" i="7"/>
  <c r="AF30" i="7"/>
  <c r="AM30" i="7" s="1"/>
  <c r="AL29" i="7"/>
  <c r="AK29" i="7"/>
  <c r="AJ29" i="7"/>
  <c r="AI29" i="7"/>
  <c r="AH29" i="7"/>
  <c r="AG29" i="7"/>
  <c r="AF29" i="7"/>
  <c r="AM29" i="7" s="1"/>
  <c r="AM28" i="7"/>
  <c r="AL28" i="7"/>
  <c r="AK28" i="7"/>
  <c r="AJ28" i="7"/>
  <c r="AI28" i="7"/>
  <c r="AH28" i="7"/>
  <c r="AG28" i="7"/>
  <c r="AF28" i="7"/>
  <c r="AL27" i="7"/>
  <c r="AK27" i="7"/>
  <c r="AJ27" i="7"/>
  <c r="AI27" i="7"/>
  <c r="AH27" i="7"/>
  <c r="AG27" i="7"/>
  <c r="AF27" i="7"/>
  <c r="AM27" i="7" s="1"/>
  <c r="AL26" i="7"/>
  <c r="AK26" i="7"/>
  <c r="AJ26" i="7"/>
  <c r="AI26" i="7"/>
  <c r="AH26" i="7"/>
  <c r="AG26" i="7"/>
  <c r="AF26" i="7"/>
  <c r="AM26" i="7" s="1"/>
  <c r="T12" i="7" s="1"/>
  <c r="T21" i="7" s="1"/>
  <c r="AL25" i="7"/>
  <c r="AK25" i="7"/>
  <c r="AJ25" i="7"/>
  <c r="AI25" i="7"/>
  <c r="AH25" i="7"/>
  <c r="AG25" i="7"/>
  <c r="AF25" i="7"/>
  <c r="AM25" i="7" s="1"/>
  <c r="S12" i="7" s="1"/>
  <c r="S21" i="7" s="1"/>
  <c r="AL24" i="7"/>
  <c r="AK24" i="7"/>
  <c r="AJ24" i="7"/>
  <c r="AI24" i="7"/>
  <c r="AH24" i="7"/>
  <c r="AG24" i="7"/>
  <c r="AF24" i="7"/>
  <c r="AM24" i="7" s="1"/>
  <c r="R12" i="7" s="1"/>
  <c r="R21" i="7" s="1"/>
  <c r="R24" i="7"/>
  <c r="Q24" i="7"/>
  <c r="AM23" i="7"/>
  <c r="Q12" i="7" s="1"/>
  <c r="Q21" i="7" s="1"/>
  <c r="AL23" i="7"/>
  <c r="AK23" i="7"/>
  <c r="AJ23" i="7"/>
  <c r="AI23" i="7"/>
  <c r="AH23" i="7"/>
  <c r="AG23" i="7"/>
  <c r="AF23" i="7"/>
  <c r="Y15" i="7"/>
  <c r="T24" i="7" s="1"/>
  <c r="X15" i="7"/>
  <c r="S24" i="7" s="1"/>
  <c r="W15" i="7"/>
  <c r="V15" i="7"/>
  <c r="T15" i="7"/>
  <c r="S15" i="7"/>
  <c r="R15" i="7"/>
  <c r="Q15" i="7"/>
  <c r="N15" i="7"/>
  <c r="H15" i="7"/>
  <c r="Y14" i="7"/>
  <c r="X14" i="7"/>
  <c r="W14" i="7"/>
  <c r="V14" i="7"/>
  <c r="T14" i="7"/>
  <c r="T23" i="7" s="1"/>
  <c r="S14" i="7"/>
  <c r="S23" i="7" s="1"/>
  <c r="R14" i="7"/>
  <c r="R23" i="7" s="1"/>
  <c r="Q14" i="7"/>
  <c r="Q23" i="7" s="1"/>
  <c r="N14" i="7"/>
  <c r="H14" i="7"/>
  <c r="Y13" i="7"/>
  <c r="X13" i="7"/>
  <c r="W13" i="7"/>
  <c r="R22" i="7" s="1"/>
  <c r="V13" i="7"/>
  <c r="Q22" i="7" s="1"/>
  <c r="T13" i="7"/>
  <c r="T22" i="7" s="1"/>
  <c r="S13" i="7"/>
  <c r="S22" i="7" s="1"/>
  <c r="R13" i="7"/>
  <c r="Q13" i="7"/>
  <c r="N13" i="7"/>
  <c r="H13" i="7"/>
  <c r="Y12" i="7"/>
  <c r="X12" i="7"/>
  <c r="W12" i="7"/>
  <c r="V12" i="7"/>
  <c r="N12" i="7"/>
  <c r="H12" i="7"/>
  <c r="E6" i="7"/>
  <c r="AF24" i="2"/>
  <c r="AG24" i="2"/>
  <c r="AH24" i="2"/>
  <c r="AI24" i="2"/>
  <c r="AM24" i="2" s="1"/>
  <c r="R12" i="2" s="1"/>
  <c r="R21" i="2" s="1"/>
  <c r="AJ24" i="2"/>
  <c r="AK24" i="2"/>
  <c r="AL24" i="2"/>
  <c r="AF25" i="2"/>
  <c r="AM25" i="2" s="1"/>
  <c r="S12" i="2" s="1"/>
  <c r="S21" i="2" s="1"/>
  <c r="AG25" i="2"/>
  <c r="AH25" i="2"/>
  <c r="AI25" i="2"/>
  <c r="AJ25" i="2"/>
  <c r="AK25" i="2"/>
  <c r="AL25" i="2"/>
  <c r="AF26" i="2"/>
  <c r="AM26" i="2" s="1"/>
  <c r="T12" i="2" s="1"/>
  <c r="T21" i="2" s="1"/>
  <c r="AG26" i="2"/>
  <c r="AH26" i="2"/>
  <c r="AI26" i="2"/>
  <c r="AJ26" i="2"/>
  <c r="AK26" i="2"/>
  <c r="AL26" i="2"/>
  <c r="AF27" i="2"/>
  <c r="AG27" i="2"/>
  <c r="AH27" i="2"/>
  <c r="AI27" i="2"/>
  <c r="AJ27" i="2"/>
  <c r="AK27" i="2"/>
  <c r="AL27" i="2"/>
  <c r="AF28" i="2"/>
  <c r="AM28" i="2" s="1"/>
  <c r="AG28" i="2"/>
  <c r="AH28" i="2"/>
  <c r="AI28" i="2"/>
  <c r="AJ28" i="2"/>
  <c r="AK28" i="2"/>
  <c r="AL28" i="2"/>
  <c r="AF29" i="2"/>
  <c r="AM29" i="2" s="1"/>
  <c r="AG29" i="2"/>
  <c r="AH29" i="2"/>
  <c r="AI29" i="2"/>
  <c r="AJ29" i="2"/>
  <c r="AK29" i="2"/>
  <c r="AL29" i="2"/>
  <c r="AF30" i="2"/>
  <c r="AM30" i="2" s="1"/>
  <c r="AG30" i="2"/>
  <c r="AH30" i="2"/>
  <c r="AI30" i="2"/>
  <c r="AJ30" i="2"/>
  <c r="AK30" i="2"/>
  <c r="AL30" i="2"/>
  <c r="AF31" i="2"/>
  <c r="AM31" i="2" s="1"/>
  <c r="AG31" i="2"/>
  <c r="AH31" i="2"/>
  <c r="AI31" i="2"/>
  <c r="AJ31" i="2"/>
  <c r="AK31" i="2"/>
  <c r="AL31" i="2"/>
  <c r="AF32" i="2"/>
  <c r="AM32" i="2" s="1"/>
  <c r="AG32" i="2"/>
  <c r="AH32" i="2"/>
  <c r="AI32" i="2"/>
  <c r="AJ32" i="2"/>
  <c r="AK32" i="2"/>
  <c r="AL32" i="2"/>
  <c r="AF33" i="2"/>
  <c r="AM33" i="2" s="1"/>
  <c r="AG33" i="2"/>
  <c r="AH33" i="2"/>
  <c r="AI33" i="2"/>
  <c r="AJ33" i="2"/>
  <c r="AK33" i="2"/>
  <c r="AL33" i="2"/>
  <c r="AF34" i="2"/>
  <c r="AG34" i="2"/>
  <c r="AH34" i="2"/>
  <c r="AI34" i="2"/>
  <c r="AJ34" i="2"/>
  <c r="AK34" i="2"/>
  <c r="AL34" i="2"/>
  <c r="AF35" i="2"/>
  <c r="AG35" i="2"/>
  <c r="AH35" i="2"/>
  <c r="AI35" i="2"/>
  <c r="AM35" i="2" s="1"/>
  <c r="AJ35" i="2"/>
  <c r="AK35" i="2"/>
  <c r="AL35" i="2"/>
  <c r="AF36" i="2"/>
  <c r="AG36" i="2"/>
  <c r="AH36" i="2"/>
  <c r="AI36" i="2"/>
  <c r="AJ36" i="2"/>
  <c r="AK36" i="2"/>
  <c r="AL36" i="2"/>
  <c r="AF37" i="2"/>
  <c r="AG37" i="2"/>
  <c r="AH37" i="2"/>
  <c r="AI37" i="2"/>
  <c r="AJ37" i="2"/>
  <c r="AK37" i="2"/>
  <c r="AL37" i="2"/>
  <c r="AM37" i="2" s="1"/>
  <c r="AF38" i="2"/>
  <c r="AG38" i="2"/>
  <c r="AM38" i="2" s="1"/>
  <c r="AH38" i="2"/>
  <c r="AI38" i="2"/>
  <c r="AJ38" i="2"/>
  <c r="AK38" i="2"/>
  <c r="AL38" i="2"/>
  <c r="AL23" i="2"/>
  <c r="AK23" i="2"/>
  <c r="AJ23" i="2"/>
  <c r="AI23" i="2"/>
  <c r="AH23" i="2"/>
  <c r="AG23" i="2"/>
  <c r="AF23" i="2"/>
  <c r="AF24" i="1"/>
  <c r="AM24" i="1" s="1"/>
  <c r="R12" i="1" s="1"/>
  <c r="AG24" i="1"/>
  <c r="AH24" i="1"/>
  <c r="AI24" i="1"/>
  <c r="AJ24" i="1"/>
  <c r="AK24" i="1"/>
  <c r="AL24" i="1"/>
  <c r="AF25" i="1"/>
  <c r="AM25" i="1" s="1"/>
  <c r="S12" i="1" s="1"/>
  <c r="S21" i="1" s="1"/>
  <c r="AG25" i="1"/>
  <c r="AH25" i="1"/>
  <c r="AI25" i="1"/>
  <c r="AJ25" i="1"/>
  <c r="AK25" i="1"/>
  <c r="AL25" i="1"/>
  <c r="AF26" i="1"/>
  <c r="AG26" i="1"/>
  <c r="AH26" i="1"/>
  <c r="AI26" i="1"/>
  <c r="AJ26" i="1"/>
  <c r="AK26" i="1"/>
  <c r="AL26" i="1"/>
  <c r="AF27" i="1"/>
  <c r="AG27" i="1"/>
  <c r="AH27" i="1"/>
  <c r="AI27" i="1"/>
  <c r="AJ27" i="1"/>
  <c r="AK27" i="1"/>
  <c r="AL27" i="1"/>
  <c r="AF28" i="1"/>
  <c r="AM28" i="1" s="1"/>
  <c r="AG28" i="1"/>
  <c r="AH28" i="1"/>
  <c r="AI28" i="1"/>
  <c r="AJ28" i="1"/>
  <c r="AK28" i="1"/>
  <c r="AL28" i="1"/>
  <c r="AF29" i="1"/>
  <c r="AG29" i="1"/>
  <c r="AH29" i="1"/>
  <c r="AI29" i="1"/>
  <c r="AJ29" i="1"/>
  <c r="AK29" i="1"/>
  <c r="AL29" i="1"/>
  <c r="AF30" i="1"/>
  <c r="AG30" i="1"/>
  <c r="AM30" i="1" s="1"/>
  <c r="AH30" i="1"/>
  <c r="AI30" i="1"/>
  <c r="AJ30" i="1"/>
  <c r="AK30" i="1"/>
  <c r="AL30" i="1"/>
  <c r="AF31" i="1"/>
  <c r="AG31" i="1"/>
  <c r="AH31" i="1"/>
  <c r="AI31" i="1"/>
  <c r="AJ31" i="1"/>
  <c r="AK31" i="1"/>
  <c r="AL31" i="1"/>
  <c r="AF32" i="1"/>
  <c r="AG32" i="1"/>
  <c r="AH32" i="1"/>
  <c r="AI32" i="1"/>
  <c r="AJ32" i="1"/>
  <c r="AK32" i="1"/>
  <c r="AL32" i="1"/>
  <c r="AF33" i="1"/>
  <c r="AG33" i="1"/>
  <c r="AH33" i="1"/>
  <c r="AI33" i="1"/>
  <c r="AJ33" i="1"/>
  <c r="AK33" i="1"/>
  <c r="AL33" i="1"/>
  <c r="AF34" i="1"/>
  <c r="AG34" i="1"/>
  <c r="AH34" i="1"/>
  <c r="AI34" i="1"/>
  <c r="AJ34" i="1"/>
  <c r="AK34" i="1"/>
  <c r="AL34" i="1"/>
  <c r="AF35" i="1"/>
  <c r="AG35" i="1"/>
  <c r="AH35" i="1"/>
  <c r="AI35" i="1"/>
  <c r="AJ35" i="1"/>
  <c r="AK35" i="1"/>
  <c r="AL35" i="1"/>
  <c r="AF36" i="1"/>
  <c r="AG36" i="1"/>
  <c r="AH36" i="1"/>
  <c r="AI36" i="1"/>
  <c r="AJ36" i="1"/>
  <c r="AK36" i="1"/>
  <c r="AL36" i="1"/>
  <c r="AF37" i="1"/>
  <c r="AG37" i="1"/>
  <c r="AH37" i="1"/>
  <c r="AI37" i="1"/>
  <c r="AJ37" i="1"/>
  <c r="AK37" i="1"/>
  <c r="AL37" i="1"/>
  <c r="AF38" i="1"/>
  <c r="AG38" i="1"/>
  <c r="AH38" i="1"/>
  <c r="AI38" i="1"/>
  <c r="AJ38" i="1"/>
  <c r="AK38" i="1"/>
  <c r="AL38" i="1"/>
  <c r="AH23" i="1"/>
  <c r="AM26" i="1"/>
  <c r="T12" i="1" s="1"/>
  <c r="AM38" i="1"/>
  <c r="AL23" i="1"/>
  <c r="AK23" i="1"/>
  <c r="AI23" i="1"/>
  <c r="AJ23" i="1"/>
  <c r="AG23" i="1"/>
  <c r="AF23" i="1"/>
  <c r="G69" i="2"/>
  <c r="O69" i="2" s="1"/>
  <c r="F69" i="2"/>
  <c r="N69" i="2" s="1"/>
  <c r="D69" i="2"/>
  <c r="L69" i="2" s="1"/>
  <c r="G67" i="2"/>
  <c r="O67" i="2" s="1"/>
  <c r="F67" i="2"/>
  <c r="N67" i="2" s="1"/>
  <c r="E67" i="2"/>
  <c r="M67" i="2" s="1"/>
  <c r="G61" i="2"/>
  <c r="O61" i="2" s="1"/>
  <c r="W61" i="2" s="1"/>
  <c r="F61" i="2"/>
  <c r="N61" i="2" s="1"/>
  <c r="V61" i="2" s="1"/>
  <c r="E61" i="2"/>
  <c r="M61" i="2" s="1"/>
  <c r="U61" i="2" s="1"/>
  <c r="F60" i="2"/>
  <c r="N60" i="2" s="1"/>
  <c r="V60" i="2" s="1"/>
  <c r="E60" i="2"/>
  <c r="M60" i="2" s="1"/>
  <c r="D60" i="2"/>
  <c r="L60" i="2" s="1"/>
  <c r="G58" i="2"/>
  <c r="O58" i="2" s="1"/>
  <c r="E58" i="2"/>
  <c r="M58" i="2" s="1"/>
  <c r="D58" i="2"/>
  <c r="L58" i="2" s="1"/>
  <c r="F51" i="2"/>
  <c r="N51" i="2" s="1"/>
  <c r="E51" i="2"/>
  <c r="M51" i="2" s="1"/>
  <c r="G49" i="2"/>
  <c r="O49" i="2" s="1"/>
  <c r="F49" i="2"/>
  <c r="N49" i="2" s="1"/>
  <c r="E49" i="2"/>
  <c r="M49" i="2" s="1"/>
  <c r="D49" i="2"/>
  <c r="L49" i="2" s="1"/>
  <c r="AM36" i="2"/>
  <c r="AM34" i="2"/>
  <c r="AM27" i="2"/>
  <c r="Q24" i="2"/>
  <c r="S23" i="2"/>
  <c r="Y15" i="2"/>
  <c r="T24" i="2" s="1"/>
  <c r="X15" i="2"/>
  <c r="S24" i="2" s="1"/>
  <c r="W15" i="2"/>
  <c r="R24" i="2" s="1"/>
  <c r="V15" i="2"/>
  <c r="T15" i="2"/>
  <c r="S15" i="2"/>
  <c r="R15" i="2"/>
  <c r="Q15" i="2"/>
  <c r="N15" i="2"/>
  <c r="H15" i="2"/>
  <c r="Y14" i="2"/>
  <c r="T23" i="2" s="1"/>
  <c r="X14" i="2"/>
  <c r="W14" i="2"/>
  <c r="R23" i="2" s="1"/>
  <c r="V14" i="2"/>
  <c r="Q23" i="2" s="1"/>
  <c r="T14" i="2"/>
  <c r="S14" i="2"/>
  <c r="R14" i="2"/>
  <c r="Q14" i="2"/>
  <c r="N14" i="2"/>
  <c r="H14" i="2"/>
  <c r="Y13" i="2"/>
  <c r="X13" i="2"/>
  <c r="W13" i="2"/>
  <c r="R22" i="2" s="1"/>
  <c r="V13" i="2"/>
  <c r="Q22" i="2" s="1"/>
  <c r="T13" i="2"/>
  <c r="T22" i="2" s="1"/>
  <c r="S13" i="2"/>
  <c r="S22" i="2" s="1"/>
  <c r="R13" i="2"/>
  <c r="Q13" i="2"/>
  <c r="N13" i="2"/>
  <c r="H13" i="2"/>
  <c r="Y12" i="2"/>
  <c r="X12" i="2"/>
  <c r="W12" i="2"/>
  <c r="V12" i="2"/>
  <c r="N12" i="2"/>
  <c r="H12" i="2"/>
  <c r="E6" i="2"/>
  <c r="N13" i="1"/>
  <c r="N14" i="1"/>
  <c r="N15" i="1"/>
  <c r="N12" i="1"/>
  <c r="H13" i="1"/>
  <c r="H14" i="1"/>
  <c r="H15" i="1"/>
  <c r="H12" i="1"/>
  <c r="R15" i="1"/>
  <c r="S15" i="1"/>
  <c r="Q15" i="1"/>
  <c r="S14" i="1"/>
  <c r="T24" i="1"/>
  <c r="V13" i="1"/>
  <c r="W13" i="1"/>
  <c r="X13" i="1"/>
  <c r="Y13" i="1"/>
  <c r="V14" i="1"/>
  <c r="W14" i="1"/>
  <c r="X14" i="1"/>
  <c r="Y14" i="1"/>
  <c r="V15" i="1"/>
  <c r="W15" i="1"/>
  <c r="X15" i="1"/>
  <c r="Y15" i="1"/>
  <c r="W12" i="1"/>
  <c r="X12" i="1"/>
  <c r="Y12" i="1"/>
  <c r="V12" i="1"/>
  <c r="T15" i="1"/>
  <c r="T14" i="1"/>
  <c r="T13" i="1"/>
  <c r="S13" i="1"/>
  <c r="Q13" i="1"/>
  <c r="R13" i="1"/>
  <c r="Q14" i="1"/>
  <c r="R14" i="1"/>
  <c r="R23" i="1" s="1"/>
  <c r="E67" i="1"/>
  <c r="M67" i="1" s="1"/>
  <c r="F67" i="1"/>
  <c r="N67" i="1" s="1"/>
  <c r="G67" i="1"/>
  <c r="O67" i="1" s="1"/>
  <c r="D67" i="1"/>
  <c r="L67" i="1" s="1"/>
  <c r="D59" i="1"/>
  <c r="L59" i="1" s="1"/>
  <c r="E59" i="1"/>
  <c r="M59" i="1" s="1"/>
  <c r="F59" i="1"/>
  <c r="N59" i="1" s="1"/>
  <c r="G59" i="1"/>
  <c r="O59" i="1" s="1"/>
  <c r="D60" i="1"/>
  <c r="L60" i="1" s="1"/>
  <c r="D51" i="1"/>
  <c r="L51" i="1" s="1"/>
  <c r="E51" i="1"/>
  <c r="M51" i="1" s="1"/>
  <c r="F51" i="1"/>
  <c r="N51" i="1" s="1"/>
  <c r="G51" i="1"/>
  <c r="O51" i="1" s="1"/>
  <c r="E49" i="1"/>
  <c r="M49" i="1" s="1"/>
  <c r="F49" i="1"/>
  <c r="N49" i="1" s="1"/>
  <c r="G49" i="1"/>
  <c r="O49" i="1" s="1"/>
  <c r="D49" i="1"/>
  <c r="L49" i="1" s="1"/>
  <c r="E6" i="1"/>
  <c r="D52" i="1" s="1"/>
  <c r="L52" i="1" s="1"/>
  <c r="V69" i="2" l="1"/>
  <c r="U51" i="2"/>
  <c r="V51" i="2"/>
  <c r="U67" i="7"/>
  <c r="U60" i="7"/>
  <c r="V60" i="7"/>
  <c r="U58" i="7"/>
  <c r="T58" i="7"/>
  <c r="V51" i="9"/>
  <c r="T49" i="9"/>
  <c r="W51" i="9"/>
  <c r="V61" i="9"/>
  <c r="V69" i="9"/>
  <c r="U69" i="9"/>
  <c r="T69" i="9"/>
  <c r="T70" i="9"/>
  <c r="U60" i="9"/>
  <c r="V60" i="9"/>
  <c r="U51" i="9"/>
  <c r="T67" i="9"/>
  <c r="T60" i="9"/>
  <c r="G52" i="2"/>
  <c r="O52" i="2" s="1"/>
  <c r="W52" i="2" s="1"/>
  <c r="L76" i="1"/>
  <c r="L74" i="1"/>
  <c r="L77" i="1"/>
  <c r="W52" i="9"/>
  <c r="V77" i="9" s="1"/>
  <c r="L74" i="9"/>
  <c r="T50" i="9"/>
  <c r="V75" i="9" s="1"/>
  <c r="L75" i="9"/>
  <c r="W61" i="9"/>
  <c r="L76" i="9"/>
  <c r="T51" i="9"/>
  <c r="W69" i="9"/>
  <c r="W70" i="9"/>
  <c r="L77" i="9"/>
  <c r="U58" i="9"/>
  <c r="U49" i="9"/>
  <c r="V67" i="9"/>
  <c r="V58" i="9"/>
  <c r="V49" i="9"/>
  <c r="W58" i="9"/>
  <c r="W60" i="9"/>
  <c r="W49" i="9"/>
  <c r="F70" i="7"/>
  <c r="N70" i="7" s="1"/>
  <c r="T51" i="7"/>
  <c r="W49" i="7"/>
  <c r="U49" i="7"/>
  <c r="D50" i="7"/>
  <c r="L50" i="7" s="1"/>
  <c r="T50" i="7" s="1"/>
  <c r="U51" i="7"/>
  <c r="V49" i="7"/>
  <c r="V67" i="7"/>
  <c r="W67" i="7"/>
  <c r="T69" i="7"/>
  <c r="U69" i="7"/>
  <c r="T49" i="7"/>
  <c r="L74" i="7"/>
  <c r="V58" i="7"/>
  <c r="V69" i="7"/>
  <c r="V70" i="7"/>
  <c r="W58" i="7"/>
  <c r="W69" i="7"/>
  <c r="T59" i="7"/>
  <c r="U59" i="7"/>
  <c r="V59" i="7"/>
  <c r="W59" i="7"/>
  <c r="W60" i="7"/>
  <c r="T60" i="7"/>
  <c r="V61" i="7"/>
  <c r="E50" i="7"/>
  <c r="M50" i="7" s="1"/>
  <c r="U50" i="7" s="1"/>
  <c r="D52" i="7"/>
  <c r="L52" i="7" s="1"/>
  <c r="G50" i="7"/>
  <c r="O50" i="7" s="1"/>
  <c r="W50" i="7" s="1"/>
  <c r="F52" i="7"/>
  <c r="N52" i="7" s="1"/>
  <c r="V52" i="7" s="1"/>
  <c r="E68" i="7"/>
  <c r="M68" i="7" s="1"/>
  <c r="U68" i="7" s="1"/>
  <c r="F68" i="7"/>
  <c r="N68" i="7" s="1"/>
  <c r="V68" i="7" s="1"/>
  <c r="D70" i="7"/>
  <c r="L70" i="7" s="1"/>
  <c r="T70" i="7" s="1"/>
  <c r="G68" i="7"/>
  <c r="O68" i="7" s="1"/>
  <c r="W68" i="7" s="1"/>
  <c r="E70" i="7"/>
  <c r="M70" i="7" s="1"/>
  <c r="U70" i="7" s="1"/>
  <c r="D68" i="7"/>
  <c r="L68" i="7" s="1"/>
  <c r="T68" i="7" s="1"/>
  <c r="G70" i="7"/>
  <c r="O70" i="7" s="1"/>
  <c r="W70" i="7" s="1"/>
  <c r="F50" i="7"/>
  <c r="N50" i="7" s="1"/>
  <c r="V50" i="7" s="1"/>
  <c r="E52" i="7"/>
  <c r="M52" i="7" s="1"/>
  <c r="U52" i="7" s="1"/>
  <c r="G52" i="7"/>
  <c r="O52" i="7" s="1"/>
  <c r="W52" i="7" s="1"/>
  <c r="L76" i="7"/>
  <c r="W67" i="2"/>
  <c r="W58" i="2"/>
  <c r="W49" i="2"/>
  <c r="AM23" i="2"/>
  <c r="Q12" i="2" s="1"/>
  <c r="Q21" i="2" s="1"/>
  <c r="T49" i="2" s="1"/>
  <c r="T21" i="1"/>
  <c r="W58" i="1" s="1"/>
  <c r="AM32" i="1"/>
  <c r="V49" i="2"/>
  <c r="U59" i="2"/>
  <c r="W59" i="2"/>
  <c r="T50" i="2"/>
  <c r="T75" i="2" s="1"/>
  <c r="U60" i="2"/>
  <c r="U49" i="2"/>
  <c r="T51" i="2"/>
  <c r="W60" i="2"/>
  <c r="V59" i="2"/>
  <c r="T60" i="2"/>
  <c r="U58" i="2"/>
  <c r="U69" i="2"/>
  <c r="V67" i="2"/>
  <c r="V58" i="2"/>
  <c r="U67" i="2"/>
  <c r="T69" i="2"/>
  <c r="W69" i="2"/>
  <c r="E68" i="2"/>
  <c r="M68" i="2" s="1"/>
  <c r="U68" i="2" s="1"/>
  <c r="F68" i="2"/>
  <c r="N68" i="2" s="1"/>
  <c r="V68" i="2" s="1"/>
  <c r="D70" i="2"/>
  <c r="L70" i="2" s="1"/>
  <c r="T70" i="2" s="1"/>
  <c r="G68" i="2"/>
  <c r="O68" i="2" s="1"/>
  <c r="W68" i="2" s="1"/>
  <c r="E70" i="2"/>
  <c r="M70" i="2" s="1"/>
  <c r="U70" i="2" s="1"/>
  <c r="F70" i="2"/>
  <c r="N70" i="2" s="1"/>
  <c r="V70" i="2" s="1"/>
  <c r="D68" i="2"/>
  <c r="L68" i="2" s="1"/>
  <c r="T68" i="2" s="1"/>
  <c r="G70" i="2"/>
  <c r="O70" i="2" s="1"/>
  <c r="W70" i="2" s="1"/>
  <c r="E50" i="2"/>
  <c r="M50" i="2" s="1"/>
  <c r="U50" i="2" s="1"/>
  <c r="D52" i="2"/>
  <c r="L52" i="2" s="1"/>
  <c r="T52" i="2" s="1"/>
  <c r="G50" i="2"/>
  <c r="O50" i="2" s="1"/>
  <c r="W50" i="2" s="1"/>
  <c r="E52" i="2"/>
  <c r="M52" i="2" s="1"/>
  <c r="U52" i="2" s="1"/>
  <c r="F52" i="2"/>
  <c r="N52" i="2" s="1"/>
  <c r="V52" i="2" s="1"/>
  <c r="F50" i="2"/>
  <c r="N50" i="2" s="1"/>
  <c r="V50" i="2" s="1"/>
  <c r="AM37" i="1"/>
  <c r="AM36" i="1"/>
  <c r="AM35" i="1"/>
  <c r="AM34" i="1"/>
  <c r="AM33" i="1"/>
  <c r="AM31" i="1"/>
  <c r="AM29" i="1"/>
  <c r="AM27" i="1"/>
  <c r="AM23" i="1"/>
  <c r="Q12" i="1" s="1"/>
  <c r="Q21" i="1" s="1"/>
  <c r="U69" i="1"/>
  <c r="Q23" i="1"/>
  <c r="T60" i="1" s="1"/>
  <c r="R22" i="1"/>
  <c r="U59" i="1" s="1"/>
  <c r="Q22" i="1"/>
  <c r="T59" i="1" s="1"/>
  <c r="S22" i="1"/>
  <c r="V59" i="1" s="1"/>
  <c r="T23" i="1"/>
  <c r="W51" i="1" s="1"/>
  <c r="T22" i="1"/>
  <c r="W59" i="1" s="1"/>
  <c r="W49" i="1"/>
  <c r="V58" i="1"/>
  <c r="S24" i="1"/>
  <c r="V61" i="1" s="1"/>
  <c r="R24" i="1"/>
  <c r="U61" i="1" s="1"/>
  <c r="U60" i="1"/>
  <c r="U51" i="1"/>
  <c r="G50" i="1"/>
  <c r="O50" i="1" s="1"/>
  <c r="F50" i="1"/>
  <c r="N50" i="1" s="1"/>
  <c r="E50" i="1"/>
  <c r="M50" i="1" s="1"/>
  <c r="G70" i="1"/>
  <c r="O70" i="1" s="1"/>
  <c r="W70" i="1" s="1"/>
  <c r="F70" i="1"/>
  <c r="N70" i="1" s="1"/>
  <c r="E70" i="1"/>
  <c r="M70" i="1" s="1"/>
  <c r="R21" i="1"/>
  <c r="U49" i="1" s="1"/>
  <c r="D70" i="1"/>
  <c r="L70" i="1" s="1"/>
  <c r="S23" i="1"/>
  <c r="V51" i="1" s="1"/>
  <c r="V67" i="1"/>
  <c r="D50" i="1"/>
  <c r="L50" i="1" s="1"/>
  <c r="Q24" i="1"/>
  <c r="T52" i="1" s="1"/>
  <c r="W61" i="1"/>
  <c r="W60" i="1"/>
  <c r="V49" i="1"/>
  <c r="F68" i="1"/>
  <c r="N68" i="1" s="1"/>
  <c r="E52" i="1"/>
  <c r="M52" i="1" s="1"/>
  <c r="G68" i="1"/>
  <c r="O68" i="1" s="1"/>
  <c r="E68" i="1"/>
  <c r="M68" i="1" s="1"/>
  <c r="D68" i="1"/>
  <c r="L68" i="1" s="1"/>
  <c r="G52" i="1"/>
  <c r="O52" i="1" s="1"/>
  <c r="W52" i="1" s="1"/>
  <c r="F52" i="1"/>
  <c r="N52" i="1" s="1"/>
  <c r="V52" i="1" s="1"/>
  <c r="W50" i="1" l="1"/>
  <c r="T61" i="1"/>
  <c r="W69" i="1"/>
  <c r="T68" i="1"/>
  <c r="U68" i="1"/>
  <c r="W68" i="1"/>
  <c r="T74" i="2"/>
  <c r="T76" i="2"/>
  <c r="T77" i="2"/>
  <c r="S74" i="9"/>
  <c r="V76" i="9"/>
  <c r="V74" i="9"/>
  <c r="K81" i="9"/>
  <c r="V76" i="7"/>
  <c r="L75" i="7"/>
  <c r="V75" i="7"/>
  <c r="L77" i="7"/>
  <c r="K81" i="7" s="1"/>
  <c r="T52" i="7"/>
  <c r="V77" i="7" s="1"/>
  <c r="V74" i="7"/>
  <c r="T67" i="2"/>
  <c r="T58" i="2"/>
  <c r="W67" i="1"/>
  <c r="L75" i="1"/>
  <c r="T50" i="1"/>
  <c r="T69" i="1"/>
  <c r="T51" i="1"/>
  <c r="U50" i="1"/>
  <c r="V50" i="1"/>
  <c r="T70" i="1"/>
  <c r="U52" i="1"/>
  <c r="U70" i="1"/>
  <c r="V68" i="1"/>
  <c r="V70" i="1"/>
  <c r="V60" i="1"/>
  <c r="T49" i="1"/>
  <c r="T67" i="1"/>
  <c r="U58" i="1"/>
  <c r="U67" i="1"/>
  <c r="V69" i="1"/>
  <c r="T58" i="1"/>
  <c r="V77" i="1" l="1"/>
  <c r="V76" i="1"/>
  <c r="V74" i="1"/>
  <c r="V75" i="1"/>
  <c r="S74" i="7"/>
  <c r="S80" i="2"/>
  <c r="K81" i="2"/>
  <c r="S74" i="1"/>
  <c r="K81" i="1"/>
</calcChain>
</file>

<file path=xl/sharedStrings.xml><?xml version="1.0" encoding="utf-8"?>
<sst xmlns="http://schemas.openxmlformats.org/spreadsheetml/2006/main" count="1137" uniqueCount="87">
  <si>
    <t>ANT</t>
  </si>
  <si>
    <t>WITH</t>
  </si>
  <si>
    <t>REC</t>
  </si>
  <si>
    <t>ADPT</t>
  </si>
  <si>
    <t>Comp 1</t>
  </si>
  <si>
    <t>HW</t>
  </si>
  <si>
    <t>FW</t>
  </si>
  <si>
    <t>NET</t>
  </si>
  <si>
    <t>APPL</t>
  </si>
  <si>
    <t>Initial resilience</t>
  </si>
  <si>
    <t>R0</t>
  </si>
  <si>
    <t>Weights</t>
  </si>
  <si>
    <t>Comp 2</t>
  </si>
  <si>
    <t>Comp 3</t>
  </si>
  <si>
    <t>Resilience formation (no weights)</t>
  </si>
  <si>
    <t>Resilience formation (with weights)</t>
  </si>
  <si>
    <t>Resilience participation (no weights)</t>
  </si>
  <si>
    <t>CVSS Score</t>
  </si>
  <si>
    <t>Normalized CVSS</t>
  </si>
  <si>
    <t>Layers</t>
  </si>
  <si>
    <t>MSF</t>
  </si>
  <si>
    <t>Mission goal</t>
  </si>
  <si>
    <t>Criticality</t>
  </si>
  <si>
    <t>C2</t>
  </si>
  <si>
    <t>Comm</t>
  </si>
  <si>
    <t>Nav</t>
  </si>
  <si>
    <t>targeting</t>
  </si>
  <si>
    <t>sensor fusion</t>
  </si>
  <si>
    <t>power/energy</t>
  </si>
  <si>
    <t>logging</t>
  </si>
  <si>
    <t>UI</t>
  </si>
  <si>
    <t>Non-critical</t>
  </si>
  <si>
    <t>attack on C1</t>
  </si>
  <si>
    <t>attack on C2</t>
  </si>
  <si>
    <t>Mission stage</t>
  </si>
  <si>
    <t>training</t>
  </si>
  <si>
    <t>standby</t>
  </si>
  <si>
    <t>deployment</t>
  </si>
  <si>
    <t>active operation</t>
  </si>
  <si>
    <t>contested environment</t>
  </si>
  <si>
    <t>Selected</t>
  </si>
  <si>
    <t>Military (system)</t>
  </si>
  <si>
    <t>Civilian (system)</t>
  </si>
  <si>
    <t>C2 system</t>
  </si>
  <si>
    <t>LAN</t>
  </si>
  <si>
    <t>a. confidentiality</t>
  </si>
  <si>
    <t>b. integrity</t>
  </si>
  <si>
    <t>c. availability</t>
  </si>
  <si>
    <t>d. survivability</t>
  </si>
  <si>
    <t>e. recoverability</t>
  </si>
  <si>
    <t>f. degraded operation</t>
  </si>
  <si>
    <t>g. mission continuity</t>
  </si>
  <si>
    <t>a</t>
  </si>
  <si>
    <t>b</t>
  </si>
  <si>
    <t>c</t>
  </si>
  <si>
    <t>d</t>
  </si>
  <si>
    <t>e</t>
  </si>
  <si>
    <t>f</t>
  </si>
  <si>
    <t>g</t>
  </si>
  <si>
    <t>HW-ANT</t>
  </si>
  <si>
    <t>HW-WITH</t>
  </si>
  <si>
    <t>HW-REC</t>
  </si>
  <si>
    <t>HW-ADPT</t>
  </si>
  <si>
    <t>FW-ANT</t>
  </si>
  <si>
    <t>FW-WITH</t>
  </si>
  <si>
    <t>FW-REC</t>
  </si>
  <si>
    <t>FW-ADPT</t>
  </si>
  <si>
    <t>NET-ANT</t>
  </si>
  <si>
    <t>NET-WITH</t>
  </si>
  <si>
    <t>NET-REC</t>
  </si>
  <si>
    <t>NET-ADPT</t>
  </si>
  <si>
    <t>APPL-ANT</t>
  </si>
  <si>
    <t>APPL-WITH</t>
  </si>
  <si>
    <t>APPL-REC</t>
  </si>
  <si>
    <t>APPL-ADPT</t>
  </si>
  <si>
    <t>selected mission goal for resilience nodes (top 3 for each node)</t>
  </si>
  <si>
    <t>Mission goals participation to node</t>
  </si>
  <si>
    <t>Mission values for node</t>
  </si>
  <si>
    <t>Civilian</t>
  </si>
  <si>
    <t>Military</t>
  </si>
  <si>
    <t>no attack on C2 posible (OS upgraded, SSL library upgraded)</t>
  </si>
  <si>
    <t>CVSS-2017-0144</t>
  </si>
  <si>
    <t>CVSS-2014-0160</t>
  </si>
  <si>
    <t xml:space="preserve">attack targeting C1 </t>
  </si>
  <si>
    <t>attack targeting C3</t>
  </si>
  <si>
    <t>Attack targeting C1</t>
  </si>
  <si>
    <t>Attack targeting 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</si>
</sst>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left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5" borderId="4" xfId="0" applyFill="1" applyBorder="1"/>
    <xf numFmtId="0" fontId="0" fillId="5" borderId="1" xfId="0" applyFill="1" applyBorder="1"/>
    <xf numFmtId="0" fontId="0" fillId="2" borderId="2" xfId="0" applyFill="1" applyBorder="1"/>
    <xf numFmtId="2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</xdr:colOff>
      <xdr:row>12</xdr:row>
      <xdr:rowOff>12700</xdr:rowOff>
    </xdr:from>
    <xdr:to>
      <xdr:col>18</xdr:col>
      <xdr:colOff>248831</xdr:colOff>
      <xdr:row>35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59212-05B4-E878-04EE-20DDA669E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4200" y="1993900"/>
          <a:ext cx="9367431" cy="3870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70484</xdr:colOff>
      <xdr:row>5</xdr:row>
      <xdr:rowOff>144779</xdr:rowOff>
    </xdr:from>
    <xdr:to>
      <xdr:col>17</xdr:col>
      <xdr:colOff>328997</xdr:colOff>
      <xdr:row>29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1B25C4-B389-40DB-309D-1C5C08C9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8884" y="944879"/>
          <a:ext cx="8183313" cy="3794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310514</xdr:colOff>
      <xdr:row>8</xdr:row>
      <xdr:rowOff>108584</xdr:rowOff>
    </xdr:from>
    <xdr:to>
      <xdr:col>19</xdr:col>
      <xdr:colOff>607357</xdr:colOff>
      <xdr:row>31</xdr:row>
      <xdr:rowOff>114299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ED1051-3977-F9DC-957D-5575AD388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8514" y="1388744"/>
          <a:ext cx="8831243" cy="3686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14</xdr:col>
      <xdr:colOff>111454</xdr:colOff>
      <xdr:row>20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B626B3-28F0-BEFC-1843-A918B6443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50240"/>
          <a:ext cx="6817054" cy="275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06B4-6720-4AF1-AD3A-B12F0E9948F7}">
  <dimension ref="A1"/>
  <sheetViews>
    <sheetView workbookViewId="0">
      <selection activeCell="K46" sqref="K46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D1A9-28E9-4B45-815E-B654F5CBFE1E}">
  <dimension ref="B1:AN110"/>
  <sheetViews>
    <sheetView topLeftCell="P48" workbookViewId="0">
      <selection activeCell="AD1" sqref="AD1"/>
    </sheetView>
  </sheetViews>
  <sheetFormatPr defaultRowHeight="13.2" x14ac:dyDescent="0.25"/>
  <cols>
    <col min="23" max="23" width="12.6640625" customWidth="1"/>
    <col min="24" max="26" width="5.33203125" customWidth="1"/>
    <col min="27" max="27" width="4.6640625" customWidth="1"/>
    <col min="28" max="28" width="4.44140625" customWidth="1"/>
    <col min="29" max="29" width="4.5546875" customWidth="1"/>
    <col min="30" max="30" width="5.109375" customWidth="1"/>
    <col min="31" max="31" width="5.6640625" customWidth="1"/>
    <col min="32" max="33" width="4.44140625" customWidth="1"/>
    <col min="34" max="34" width="4.6640625" customWidth="1"/>
    <col min="35" max="35" width="4.33203125" customWidth="1"/>
    <col min="36" max="36" width="5.33203125" customWidth="1"/>
    <col min="37" max="37" width="5" customWidth="1"/>
    <col min="38" max="38" width="5.33203125" customWidth="1"/>
    <col min="39" max="39" width="11.88671875" customWidth="1"/>
  </cols>
  <sheetData>
    <row r="1" spans="2:40" x14ac:dyDescent="0.25">
      <c r="N1" s="1"/>
      <c r="P1" s="2"/>
      <c r="Q1" s="3"/>
      <c r="R1" s="3" t="s">
        <v>45</v>
      </c>
      <c r="S1" s="3"/>
      <c r="T1" s="3">
        <v>0.6</v>
      </c>
      <c r="U1" s="3"/>
      <c r="V1" s="3"/>
      <c r="W1" s="3" t="s">
        <v>23</v>
      </c>
      <c r="X1" s="3">
        <v>0.9</v>
      </c>
      <c r="Y1" s="3"/>
      <c r="Z1" s="3"/>
      <c r="AA1" s="3"/>
      <c r="AB1" s="3" t="s">
        <v>35</v>
      </c>
      <c r="AC1" s="3"/>
      <c r="AD1" s="3">
        <v>0.95</v>
      </c>
      <c r="AE1" s="3"/>
      <c r="AF1" s="3"/>
      <c r="AG1" s="3"/>
      <c r="AH1" s="3"/>
      <c r="AI1" s="3"/>
      <c r="AJ1" s="3"/>
      <c r="AK1" s="3"/>
      <c r="AL1" s="3"/>
      <c r="AM1" s="3"/>
      <c r="AN1" s="4"/>
    </row>
    <row r="2" spans="2:40" x14ac:dyDescent="0.25">
      <c r="B2" t="s">
        <v>82</v>
      </c>
      <c r="N2" s="1"/>
      <c r="P2" s="5"/>
      <c r="R2" t="s">
        <v>46</v>
      </c>
      <c r="T2">
        <v>0.8</v>
      </c>
      <c r="W2" t="s">
        <v>24</v>
      </c>
      <c r="X2">
        <v>0.8</v>
      </c>
      <c r="AB2" t="s">
        <v>36</v>
      </c>
      <c r="AD2">
        <v>0.9</v>
      </c>
      <c r="AN2" s="6"/>
    </row>
    <row r="3" spans="2:40" x14ac:dyDescent="0.25">
      <c r="N3" s="1"/>
      <c r="P3" s="15" t="s">
        <v>20</v>
      </c>
      <c r="R3" t="s">
        <v>47</v>
      </c>
      <c r="T3">
        <v>0.6</v>
      </c>
      <c r="W3" t="s">
        <v>25</v>
      </c>
      <c r="X3">
        <v>0.7</v>
      </c>
      <c r="AB3" t="s">
        <v>37</v>
      </c>
      <c r="AD3">
        <v>0.85</v>
      </c>
      <c r="AN3" s="6"/>
    </row>
    <row r="4" spans="2:40" x14ac:dyDescent="0.25">
      <c r="B4" t="s">
        <v>9</v>
      </c>
      <c r="D4" t="s">
        <v>10</v>
      </c>
      <c r="E4">
        <v>1</v>
      </c>
      <c r="N4" s="1"/>
      <c r="P4" s="5"/>
      <c r="R4" t="s">
        <v>48</v>
      </c>
      <c r="T4">
        <v>0.5</v>
      </c>
      <c r="W4" t="s">
        <v>26</v>
      </c>
      <c r="X4">
        <v>0.6</v>
      </c>
      <c r="AB4" t="s">
        <v>38</v>
      </c>
      <c r="AD4">
        <v>0.75</v>
      </c>
      <c r="AN4" s="6"/>
    </row>
    <row r="5" spans="2:40" x14ac:dyDescent="0.25">
      <c r="B5" t="s">
        <v>17</v>
      </c>
      <c r="E5">
        <v>7.5</v>
      </c>
      <c r="N5" s="1"/>
      <c r="P5" s="5"/>
      <c r="R5" t="s">
        <v>49</v>
      </c>
      <c r="T5">
        <v>0.9</v>
      </c>
      <c r="W5" t="s">
        <v>27</v>
      </c>
      <c r="X5">
        <v>0.5</v>
      </c>
      <c r="AB5" t="s">
        <v>39</v>
      </c>
      <c r="AD5">
        <v>0.6</v>
      </c>
      <c r="AN5" s="6"/>
    </row>
    <row r="6" spans="2:40" x14ac:dyDescent="0.25">
      <c r="B6" t="s">
        <v>18</v>
      </c>
      <c r="E6">
        <f>E5/10</f>
        <v>0.75</v>
      </c>
      <c r="N6" s="1"/>
      <c r="P6" s="5" t="s">
        <v>21</v>
      </c>
      <c r="R6" t="s">
        <v>50</v>
      </c>
      <c r="T6">
        <v>0.7</v>
      </c>
      <c r="V6" t="s">
        <v>22</v>
      </c>
      <c r="W6" t="s">
        <v>28</v>
      </c>
      <c r="X6">
        <v>0.4</v>
      </c>
      <c r="AA6" t="s">
        <v>34</v>
      </c>
      <c r="AN6" s="6"/>
    </row>
    <row r="7" spans="2:40" ht="13.8" thickBot="1" x14ac:dyDescent="0.3">
      <c r="N7" s="1"/>
      <c r="P7" s="5"/>
      <c r="R7" t="s">
        <v>51</v>
      </c>
      <c r="T7">
        <v>0.5</v>
      </c>
      <c r="W7" t="s">
        <v>29</v>
      </c>
      <c r="X7">
        <v>0.35</v>
      </c>
      <c r="AN7" s="6"/>
    </row>
    <row r="8" spans="2:40" x14ac:dyDescent="0.25">
      <c r="B8" s="16" t="s">
        <v>78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7"/>
      <c r="O8" s="4"/>
      <c r="W8" t="s">
        <v>30</v>
      </c>
      <c r="X8">
        <v>0.3</v>
      </c>
      <c r="AN8" s="6"/>
    </row>
    <row r="9" spans="2:40" x14ac:dyDescent="0.25">
      <c r="B9" s="5"/>
      <c r="E9" t="s">
        <v>43</v>
      </c>
      <c r="K9" t="s">
        <v>44</v>
      </c>
      <c r="N9" s="1"/>
      <c r="O9" s="6"/>
      <c r="W9" t="s">
        <v>31</v>
      </c>
      <c r="X9">
        <v>0.25</v>
      </c>
      <c r="AN9" s="6"/>
    </row>
    <row r="10" spans="2:40" x14ac:dyDescent="0.25">
      <c r="B10" s="5" t="s">
        <v>11</v>
      </c>
      <c r="N10" s="1"/>
      <c r="O10" s="6"/>
      <c r="AB10" t="s">
        <v>40</v>
      </c>
      <c r="AN10" s="6"/>
    </row>
    <row r="11" spans="2:40" x14ac:dyDescent="0.25">
      <c r="B11" s="5"/>
      <c r="D11" t="s">
        <v>0</v>
      </c>
      <c r="E11" t="s">
        <v>1</v>
      </c>
      <c r="F11" t="s">
        <v>2</v>
      </c>
      <c r="G11" t="s">
        <v>3</v>
      </c>
      <c r="J11" t="s">
        <v>0</v>
      </c>
      <c r="K11" t="s">
        <v>1</v>
      </c>
      <c r="L11" t="s">
        <v>2</v>
      </c>
      <c r="M11" t="s">
        <v>3</v>
      </c>
      <c r="N11" s="1"/>
      <c r="O11" s="6"/>
      <c r="Q11" t="s">
        <v>0</v>
      </c>
      <c r="R11" t="s">
        <v>1</v>
      </c>
      <c r="S11" t="s">
        <v>2</v>
      </c>
      <c r="T11" t="s">
        <v>3</v>
      </c>
      <c r="V11" t="s">
        <v>0</v>
      </c>
      <c r="W11" t="s">
        <v>1</v>
      </c>
      <c r="X11" t="s">
        <v>2</v>
      </c>
      <c r="Y11" t="s">
        <v>3</v>
      </c>
      <c r="AC11">
        <v>1</v>
      </c>
      <c r="AN11" s="6"/>
    </row>
    <row r="12" spans="2:40" x14ac:dyDescent="0.25">
      <c r="B12" s="5"/>
      <c r="C12" t="s">
        <v>5</v>
      </c>
      <c r="D12">
        <v>0.25</v>
      </c>
      <c r="E12">
        <v>0.35</v>
      </c>
      <c r="F12">
        <v>0.2</v>
      </c>
      <c r="G12">
        <v>0.2</v>
      </c>
      <c r="H12">
        <f>SUM(D12:G12)</f>
        <v>1</v>
      </c>
      <c r="J12">
        <v>0.25</v>
      </c>
      <c r="K12">
        <v>0.35</v>
      </c>
      <c r="L12">
        <v>0.2</v>
      </c>
      <c r="M12">
        <v>0.2</v>
      </c>
      <c r="N12" s="1">
        <f>SUM(J12:M12)</f>
        <v>1</v>
      </c>
      <c r="O12" s="6"/>
      <c r="P12" t="s">
        <v>5</v>
      </c>
      <c r="Q12">
        <f>AM23</f>
        <v>0.6</v>
      </c>
      <c r="R12">
        <f>AM24</f>
        <v>0.6</v>
      </c>
      <c r="S12">
        <f>AM25</f>
        <v>0.6</v>
      </c>
      <c r="T12">
        <f>AM26</f>
        <v>0.6</v>
      </c>
      <c r="V12">
        <f>$X$1</f>
        <v>0.9</v>
      </c>
      <c r="W12">
        <f t="shared" ref="W12:Y15" si="0">$X$1</f>
        <v>0.9</v>
      </c>
      <c r="X12">
        <f t="shared" si="0"/>
        <v>0.9</v>
      </c>
      <c r="Y12">
        <f t="shared" si="0"/>
        <v>0.9</v>
      </c>
      <c r="AN12" s="6"/>
    </row>
    <row r="13" spans="2:40" x14ac:dyDescent="0.25">
      <c r="B13" s="5"/>
      <c r="C13" t="s">
        <v>6</v>
      </c>
      <c r="D13">
        <v>0.25</v>
      </c>
      <c r="E13">
        <v>0.35</v>
      </c>
      <c r="F13">
        <v>0.2</v>
      </c>
      <c r="G13">
        <v>0.2</v>
      </c>
      <c r="H13">
        <f t="shared" ref="H13:H15" si="1">SUM(D13:G13)</f>
        <v>1</v>
      </c>
      <c r="J13">
        <v>0.25</v>
      </c>
      <c r="K13">
        <v>0.4</v>
      </c>
      <c r="L13">
        <v>0.25</v>
      </c>
      <c r="M13">
        <v>0.1</v>
      </c>
      <c r="N13" s="1">
        <f t="shared" ref="N13:N15" si="2">SUM(J13:M13)</f>
        <v>1</v>
      </c>
      <c r="O13" s="6"/>
      <c r="P13" t="s">
        <v>6</v>
      </c>
      <c r="Q13">
        <f t="shared" ref="Q13:Q14" si="3">$T$2</f>
        <v>0.8</v>
      </c>
      <c r="R13">
        <f t="shared" ref="R13:R14" si="4">$T$2</f>
        <v>0.8</v>
      </c>
      <c r="S13">
        <f>$T$5</f>
        <v>0.9</v>
      </c>
      <c r="T13">
        <f>$T$7</f>
        <v>0.5</v>
      </c>
      <c r="V13">
        <f t="shared" ref="V13:V15" si="5">$X$1</f>
        <v>0.9</v>
      </c>
      <c r="W13">
        <f t="shared" si="0"/>
        <v>0.9</v>
      </c>
      <c r="X13">
        <f t="shared" si="0"/>
        <v>0.9</v>
      </c>
      <c r="Y13">
        <f t="shared" si="0"/>
        <v>0.9</v>
      </c>
      <c r="AN13" s="6"/>
    </row>
    <row r="14" spans="2:40" x14ac:dyDescent="0.25">
      <c r="B14" s="5"/>
      <c r="C14" t="s">
        <v>7</v>
      </c>
      <c r="D14">
        <v>0.25</v>
      </c>
      <c r="E14">
        <v>0.35</v>
      </c>
      <c r="F14">
        <v>0.3</v>
      </c>
      <c r="G14">
        <v>0.1</v>
      </c>
      <c r="H14">
        <f t="shared" si="1"/>
        <v>0.99999999999999989</v>
      </c>
      <c r="J14">
        <v>0.25</v>
      </c>
      <c r="K14">
        <v>0.4</v>
      </c>
      <c r="L14">
        <v>0.25</v>
      </c>
      <c r="M14">
        <v>0.1</v>
      </c>
      <c r="N14" s="1">
        <f t="shared" si="2"/>
        <v>1</v>
      </c>
      <c r="O14" s="6"/>
      <c r="P14" t="s">
        <v>7</v>
      </c>
      <c r="Q14">
        <f t="shared" si="3"/>
        <v>0.8</v>
      </c>
      <c r="R14">
        <f t="shared" si="4"/>
        <v>0.8</v>
      </c>
      <c r="S14">
        <f>$T$5</f>
        <v>0.9</v>
      </c>
      <c r="T14">
        <f>$T$7</f>
        <v>0.5</v>
      </c>
      <c r="V14">
        <f t="shared" si="5"/>
        <v>0.9</v>
      </c>
      <c r="W14">
        <f t="shared" si="0"/>
        <v>0.9</v>
      </c>
      <c r="X14">
        <f t="shared" si="0"/>
        <v>0.9</v>
      </c>
      <c r="Y14">
        <f t="shared" si="0"/>
        <v>0.9</v>
      </c>
      <c r="AN14" s="6"/>
    </row>
    <row r="15" spans="2:40" x14ac:dyDescent="0.25">
      <c r="B15" s="5"/>
      <c r="C15" t="s">
        <v>8</v>
      </c>
      <c r="D15">
        <v>0.25</v>
      </c>
      <c r="E15">
        <v>0.25</v>
      </c>
      <c r="F15">
        <v>0.1</v>
      </c>
      <c r="G15">
        <v>0.4</v>
      </c>
      <c r="H15">
        <f t="shared" si="1"/>
        <v>1</v>
      </c>
      <c r="J15">
        <v>0.25</v>
      </c>
      <c r="K15">
        <v>0.25</v>
      </c>
      <c r="L15">
        <v>0.1</v>
      </c>
      <c r="M15">
        <v>0.4</v>
      </c>
      <c r="N15" s="1">
        <f t="shared" si="2"/>
        <v>1</v>
      </c>
      <c r="O15" s="6"/>
      <c r="P15" t="s">
        <v>8</v>
      </c>
      <c r="Q15">
        <f>$T$4</f>
        <v>0.5</v>
      </c>
      <c r="R15">
        <f>$T$4</f>
        <v>0.5</v>
      </c>
      <c r="S15">
        <f>$T$6</f>
        <v>0.7</v>
      </c>
      <c r="T15">
        <f>$T$7</f>
        <v>0.5</v>
      </c>
      <c r="V15">
        <f t="shared" si="5"/>
        <v>0.9</v>
      </c>
      <c r="W15">
        <f t="shared" si="0"/>
        <v>0.9</v>
      </c>
      <c r="X15">
        <f t="shared" si="0"/>
        <v>0.9</v>
      </c>
      <c r="Y15">
        <f t="shared" si="0"/>
        <v>0.9</v>
      </c>
      <c r="AN15" s="6"/>
    </row>
    <row r="16" spans="2:40" x14ac:dyDescent="0.25">
      <c r="B16" s="5"/>
      <c r="N16" s="1"/>
      <c r="O16" s="6"/>
      <c r="AN16" s="6"/>
    </row>
    <row r="17" spans="2:40" x14ac:dyDescent="0.25">
      <c r="B17" s="5"/>
      <c r="O17" s="6"/>
      <c r="AN17" s="6"/>
    </row>
    <row r="18" spans="2:40" x14ac:dyDescent="0.25">
      <c r="B18" s="5" t="s">
        <v>16</v>
      </c>
      <c r="O18" s="6"/>
      <c r="X18" t="s">
        <v>21</v>
      </c>
      <c r="AN18" s="6"/>
    </row>
    <row r="19" spans="2:40" ht="13.95" customHeight="1" x14ac:dyDescent="0.25">
      <c r="B19" s="5"/>
      <c r="O19" s="6"/>
      <c r="P19" t="s">
        <v>20</v>
      </c>
      <c r="X19" t="s">
        <v>75</v>
      </c>
      <c r="AN19" s="6"/>
    </row>
    <row r="20" spans="2:40" x14ac:dyDescent="0.25">
      <c r="B20" s="5" t="s">
        <v>4</v>
      </c>
      <c r="O20" s="6"/>
      <c r="Q20" t="s">
        <v>0</v>
      </c>
      <c r="R20" t="s">
        <v>1</v>
      </c>
      <c r="S20" t="s">
        <v>2</v>
      </c>
      <c r="T20" t="s">
        <v>3</v>
      </c>
      <c r="AN20" s="6"/>
    </row>
    <row r="21" spans="2:40" x14ac:dyDescent="0.25">
      <c r="B21" s="5"/>
      <c r="D21" t="s">
        <v>0</v>
      </c>
      <c r="E21" t="s">
        <v>1</v>
      </c>
      <c r="F21" t="s">
        <v>2</v>
      </c>
      <c r="G21" t="s">
        <v>3</v>
      </c>
      <c r="O21" s="6"/>
      <c r="P21" t="s">
        <v>5</v>
      </c>
      <c r="Q21">
        <f>Q12*V12*$AC$11</f>
        <v>0.54</v>
      </c>
      <c r="R21">
        <f t="shared" ref="R21:T21" si="6">R12*W12*$AC$11</f>
        <v>0.54</v>
      </c>
      <c r="S21">
        <f t="shared" si="6"/>
        <v>0.54</v>
      </c>
      <c r="T21">
        <f t="shared" si="6"/>
        <v>0.54</v>
      </c>
      <c r="X21" t="s">
        <v>76</v>
      </c>
      <c r="AF21" t="s">
        <v>77</v>
      </c>
      <c r="AN21" s="6"/>
    </row>
    <row r="22" spans="2:40" x14ac:dyDescent="0.25">
      <c r="B22" s="5"/>
      <c r="C22" t="s">
        <v>5</v>
      </c>
      <c r="D22">
        <f>MAX(D89,L89)</f>
        <v>0</v>
      </c>
      <c r="E22">
        <f t="shared" ref="E22:G22" si="7">MAX(E89,M89)</f>
        <v>0</v>
      </c>
      <c r="F22">
        <f t="shared" si="7"/>
        <v>0</v>
      </c>
      <c r="G22">
        <f t="shared" si="7"/>
        <v>0</v>
      </c>
      <c r="O22" s="6"/>
      <c r="P22" t="s">
        <v>6</v>
      </c>
      <c r="Q22">
        <f t="shared" ref="Q22:Q24" si="8">Q13*V13*$AC$11</f>
        <v>0.72000000000000008</v>
      </c>
      <c r="R22">
        <f t="shared" ref="R22:R24" si="9">R13*W13*$AC$11</f>
        <v>0.72000000000000008</v>
      </c>
      <c r="S22">
        <f t="shared" ref="S22:S24" si="10">S13*X13*$AC$11</f>
        <v>0.81</v>
      </c>
      <c r="T22">
        <f t="shared" ref="T22:T24" si="11">T13*Y13*$AC$11</f>
        <v>0.45</v>
      </c>
      <c r="X22" s="7" t="s">
        <v>52</v>
      </c>
      <c r="Y22" s="7" t="s">
        <v>53</v>
      </c>
      <c r="Z22" s="7" t="s">
        <v>54</v>
      </c>
      <c r="AA22" s="7" t="s">
        <v>55</v>
      </c>
      <c r="AB22" s="7" t="s">
        <v>56</v>
      </c>
      <c r="AC22" s="7" t="s">
        <v>57</v>
      </c>
      <c r="AD22" s="7" t="s">
        <v>58</v>
      </c>
      <c r="AE22" s="8"/>
      <c r="AF22" s="7" t="s">
        <v>52</v>
      </c>
      <c r="AG22" s="7" t="s">
        <v>53</v>
      </c>
      <c r="AH22" s="7" t="s">
        <v>54</v>
      </c>
      <c r="AI22" s="7" t="s">
        <v>55</v>
      </c>
      <c r="AJ22" s="7" t="s">
        <v>56</v>
      </c>
      <c r="AK22" s="7" t="s">
        <v>57</v>
      </c>
      <c r="AL22" s="7" t="s">
        <v>58</v>
      </c>
      <c r="AM22" s="9" t="s">
        <v>21</v>
      </c>
      <c r="AN22" s="6"/>
    </row>
    <row r="23" spans="2:40" x14ac:dyDescent="0.25">
      <c r="B23" s="5"/>
      <c r="C23" t="s">
        <v>6</v>
      </c>
      <c r="D23">
        <f t="shared" ref="D23:D25" si="12">MAX(D90,L90)</f>
        <v>1</v>
      </c>
      <c r="E23">
        <f t="shared" ref="E23:E25" si="13">MAX(E90,M90)</f>
        <v>1</v>
      </c>
      <c r="F23">
        <f t="shared" ref="F23:F25" si="14">MAX(F90,N90)</f>
        <v>1</v>
      </c>
      <c r="G23">
        <f t="shared" ref="G23:G25" si="15">MAX(G90,O90)</f>
        <v>1</v>
      </c>
      <c r="I23" t="s">
        <v>32</v>
      </c>
      <c r="O23" s="6"/>
      <c r="P23" t="s">
        <v>7</v>
      </c>
      <c r="Q23">
        <f t="shared" si="8"/>
        <v>0.72000000000000008</v>
      </c>
      <c r="R23">
        <f t="shared" si="9"/>
        <v>0.72000000000000008</v>
      </c>
      <c r="S23">
        <f t="shared" si="10"/>
        <v>0.81</v>
      </c>
      <c r="T23">
        <f t="shared" si="11"/>
        <v>0.45</v>
      </c>
      <c r="W23" t="s">
        <v>59</v>
      </c>
      <c r="X23" s="10">
        <v>1</v>
      </c>
      <c r="Y23" s="10">
        <v>0</v>
      </c>
      <c r="Z23" s="10">
        <v>1</v>
      </c>
      <c r="AA23" s="10">
        <v>0</v>
      </c>
      <c r="AB23" s="10">
        <v>1</v>
      </c>
      <c r="AC23" s="10">
        <v>0</v>
      </c>
      <c r="AD23" s="10">
        <v>0</v>
      </c>
      <c r="AE23" s="8"/>
      <c r="AF23" s="10">
        <f>IF(X23,$T$1,1)</f>
        <v>0.6</v>
      </c>
      <c r="AG23" s="10">
        <f>IF(Y23,$T$2,1)</f>
        <v>1</v>
      </c>
      <c r="AH23" s="10">
        <f>IF(Z23,$T$3,1)</f>
        <v>0.6</v>
      </c>
      <c r="AI23" s="10">
        <f>IF(AA23,$T$4,1)</f>
        <v>1</v>
      </c>
      <c r="AJ23" s="10">
        <f>IF(AB23,$T$5,1)</f>
        <v>0.9</v>
      </c>
      <c r="AK23" s="10">
        <f>IF(AC23,$T$6,1)</f>
        <v>1</v>
      </c>
      <c r="AL23" s="10">
        <f>IF(AD23,$T$7,1)</f>
        <v>1</v>
      </c>
      <c r="AM23" s="11">
        <f>MIN(AF23:AL23)</f>
        <v>0.6</v>
      </c>
      <c r="AN23" s="6"/>
    </row>
    <row r="24" spans="2:40" x14ac:dyDescent="0.25">
      <c r="B24" s="5"/>
      <c r="C24" t="s">
        <v>7</v>
      </c>
      <c r="D24">
        <f t="shared" si="12"/>
        <v>0</v>
      </c>
      <c r="E24">
        <f t="shared" si="13"/>
        <v>0</v>
      </c>
      <c r="F24">
        <f t="shared" si="14"/>
        <v>0</v>
      </c>
      <c r="G24">
        <f t="shared" si="15"/>
        <v>0</v>
      </c>
      <c r="O24" s="6"/>
      <c r="P24" t="s">
        <v>8</v>
      </c>
      <c r="Q24">
        <f t="shared" si="8"/>
        <v>0.45</v>
      </c>
      <c r="R24">
        <f t="shared" si="9"/>
        <v>0.45</v>
      </c>
      <c r="S24">
        <f t="shared" si="10"/>
        <v>0.63</v>
      </c>
      <c r="T24">
        <f t="shared" si="11"/>
        <v>0.45</v>
      </c>
      <c r="W24" t="s">
        <v>60</v>
      </c>
      <c r="X24" s="10">
        <v>1</v>
      </c>
      <c r="Y24" s="10">
        <v>0</v>
      </c>
      <c r="Z24" s="10">
        <v>1</v>
      </c>
      <c r="AA24" s="10">
        <v>0</v>
      </c>
      <c r="AB24" s="10">
        <v>1</v>
      </c>
      <c r="AC24" s="10">
        <v>0</v>
      </c>
      <c r="AD24" s="10">
        <v>0</v>
      </c>
      <c r="AE24" s="8"/>
      <c r="AF24" s="10">
        <f t="shared" ref="AF24:AF38" si="16">IF(X24,$T$1,1)</f>
        <v>0.6</v>
      </c>
      <c r="AG24" s="10">
        <f t="shared" ref="AG24:AG38" si="17">IF(Y24,$T$2,1)</f>
        <v>1</v>
      </c>
      <c r="AH24" s="10">
        <f t="shared" ref="AH24:AH38" si="18">IF(Z24,$T$3,1)</f>
        <v>0.6</v>
      </c>
      <c r="AI24" s="10">
        <f t="shared" ref="AI24:AI38" si="19">IF(AA24,$T$4,1)</f>
        <v>1</v>
      </c>
      <c r="AJ24" s="10">
        <f t="shared" ref="AJ24:AJ38" si="20">IF(AB24,$T$5,1)</f>
        <v>0.9</v>
      </c>
      <c r="AK24" s="10">
        <f t="shared" ref="AK24:AK38" si="21">IF(AC24,$T$6,1)</f>
        <v>1</v>
      </c>
      <c r="AL24" s="10">
        <f t="shared" ref="AL24:AL38" si="22">IF(AD24,$T$7,1)</f>
        <v>1</v>
      </c>
      <c r="AM24" s="11">
        <f t="shared" ref="AM24:AM38" si="23">MIN(AF24:AL24)</f>
        <v>0.6</v>
      </c>
      <c r="AN24" s="6"/>
    </row>
    <row r="25" spans="2:40" x14ac:dyDescent="0.25">
      <c r="B25" s="5"/>
      <c r="C25" t="s">
        <v>8</v>
      </c>
      <c r="D25">
        <f t="shared" si="12"/>
        <v>1</v>
      </c>
      <c r="E25">
        <f t="shared" si="13"/>
        <v>1</v>
      </c>
      <c r="F25">
        <f t="shared" si="14"/>
        <v>1</v>
      </c>
      <c r="G25">
        <f t="shared" si="15"/>
        <v>1</v>
      </c>
      <c r="O25" s="6"/>
      <c r="W25" t="s">
        <v>61</v>
      </c>
      <c r="X25" s="10">
        <v>1</v>
      </c>
      <c r="Y25" s="10">
        <v>0</v>
      </c>
      <c r="Z25" s="10">
        <v>1</v>
      </c>
      <c r="AA25" s="10">
        <v>0</v>
      </c>
      <c r="AB25" s="10">
        <v>1</v>
      </c>
      <c r="AC25" s="10">
        <v>0</v>
      </c>
      <c r="AD25" s="10">
        <v>0</v>
      </c>
      <c r="AE25" s="8"/>
      <c r="AF25" s="10">
        <f t="shared" si="16"/>
        <v>0.6</v>
      </c>
      <c r="AG25" s="10">
        <f t="shared" si="17"/>
        <v>1</v>
      </c>
      <c r="AH25" s="10">
        <f t="shared" si="18"/>
        <v>0.6</v>
      </c>
      <c r="AI25" s="10">
        <f t="shared" si="19"/>
        <v>1</v>
      </c>
      <c r="AJ25" s="10">
        <f t="shared" si="20"/>
        <v>0.9</v>
      </c>
      <c r="AK25" s="10">
        <f t="shared" si="21"/>
        <v>1</v>
      </c>
      <c r="AL25" s="10">
        <f t="shared" si="22"/>
        <v>1</v>
      </c>
      <c r="AM25" s="11">
        <f t="shared" si="23"/>
        <v>0.6</v>
      </c>
      <c r="AN25" s="6"/>
    </row>
    <row r="26" spans="2:40" x14ac:dyDescent="0.25">
      <c r="B26" s="5"/>
      <c r="O26" s="6"/>
      <c r="W26" t="s">
        <v>62</v>
      </c>
      <c r="X26" s="10">
        <v>1</v>
      </c>
      <c r="Y26" s="10">
        <v>0</v>
      </c>
      <c r="Z26" s="10">
        <v>1</v>
      </c>
      <c r="AA26" s="10">
        <v>0</v>
      </c>
      <c r="AB26" s="10">
        <v>1</v>
      </c>
      <c r="AC26" s="10">
        <v>0</v>
      </c>
      <c r="AD26" s="10">
        <v>0</v>
      </c>
      <c r="AE26" s="8"/>
      <c r="AF26" s="10">
        <f t="shared" si="16"/>
        <v>0.6</v>
      </c>
      <c r="AG26" s="10">
        <f t="shared" si="17"/>
        <v>1</v>
      </c>
      <c r="AH26" s="10">
        <f t="shared" si="18"/>
        <v>0.6</v>
      </c>
      <c r="AI26" s="10">
        <f t="shared" si="19"/>
        <v>1</v>
      </c>
      <c r="AJ26" s="10">
        <f t="shared" si="20"/>
        <v>0.9</v>
      </c>
      <c r="AK26" s="10">
        <f t="shared" si="21"/>
        <v>1</v>
      </c>
      <c r="AL26" s="10">
        <f t="shared" si="22"/>
        <v>1</v>
      </c>
      <c r="AM26" s="11">
        <f t="shared" si="23"/>
        <v>0.6</v>
      </c>
      <c r="AN26" s="6"/>
    </row>
    <row r="27" spans="2:40" x14ac:dyDescent="0.25">
      <c r="B27" s="5"/>
      <c r="O27" s="6"/>
      <c r="W27" t="s">
        <v>63</v>
      </c>
      <c r="X27" s="10">
        <v>1</v>
      </c>
      <c r="Y27" s="10">
        <v>1</v>
      </c>
      <c r="Z27" s="10">
        <v>0</v>
      </c>
      <c r="AA27" s="10">
        <v>0</v>
      </c>
      <c r="AB27" s="10">
        <v>1</v>
      </c>
      <c r="AC27" s="10">
        <v>0</v>
      </c>
      <c r="AD27" s="10">
        <v>0</v>
      </c>
      <c r="AE27" s="8"/>
      <c r="AF27" s="10">
        <f t="shared" si="16"/>
        <v>0.6</v>
      </c>
      <c r="AG27" s="10">
        <f t="shared" si="17"/>
        <v>0.8</v>
      </c>
      <c r="AH27" s="10">
        <f t="shared" si="18"/>
        <v>1</v>
      </c>
      <c r="AI27" s="10">
        <f t="shared" si="19"/>
        <v>1</v>
      </c>
      <c r="AJ27" s="10">
        <f t="shared" si="20"/>
        <v>0.9</v>
      </c>
      <c r="AK27" s="10">
        <f t="shared" si="21"/>
        <v>1</v>
      </c>
      <c r="AL27" s="10">
        <f t="shared" si="22"/>
        <v>1</v>
      </c>
      <c r="AM27" s="11">
        <f t="shared" si="23"/>
        <v>0.6</v>
      </c>
      <c r="AN27" s="6"/>
    </row>
    <row r="28" spans="2:40" x14ac:dyDescent="0.25">
      <c r="B28" s="5"/>
      <c r="O28" s="6"/>
      <c r="W28" t="s">
        <v>64</v>
      </c>
      <c r="X28" s="10">
        <v>1</v>
      </c>
      <c r="Y28" s="10">
        <v>1</v>
      </c>
      <c r="Z28" s="10">
        <v>0</v>
      </c>
      <c r="AA28" s="10">
        <v>0</v>
      </c>
      <c r="AB28" s="10">
        <v>1</v>
      </c>
      <c r="AC28" s="10">
        <v>0</v>
      </c>
      <c r="AD28" s="10">
        <v>0</v>
      </c>
      <c r="AE28" s="8"/>
      <c r="AF28" s="10">
        <f t="shared" si="16"/>
        <v>0.6</v>
      </c>
      <c r="AG28" s="10">
        <f t="shared" si="17"/>
        <v>0.8</v>
      </c>
      <c r="AH28" s="10">
        <f t="shared" si="18"/>
        <v>1</v>
      </c>
      <c r="AI28" s="10">
        <f t="shared" si="19"/>
        <v>1</v>
      </c>
      <c r="AJ28" s="10">
        <f t="shared" si="20"/>
        <v>0.9</v>
      </c>
      <c r="AK28" s="10">
        <f t="shared" si="21"/>
        <v>1</v>
      </c>
      <c r="AL28" s="10">
        <f t="shared" si="22"/>
        <v>1</v>
      </c>
      <c r="AM28" s="11">
        <f t="shared" si="23"/>
        <v>0.6</v>
      </c>
      <c r="AN28" s="6"/>
    </row>
    <row r="29" spans="2:40" x14ac:dyDescent="0.25">
      <c r="B29" s="5" t="s">
        <v>12</v>
      </c>
      <c r="O29" s="6"/>
      <c r="W29" t="s">
        <v>65</v>
      </c>
      <c r="X29" s="10">
        <v>0</v>
      </c>
      <c r="Y29" s="10">
        <v>1</v>
      </c>
      <c r="Z29" s="10">
        <v>0</v>
      </c>
      <c r="AA29" s="10">
        <v>0</v>
      </c>
      <c r="AB29" s="10">
        <v>1</v>
      </c>
      <c r="AC29" s="10">
        <v>0</v>
      </c>
      <c r="AD29" s="10">
        <v>1</v>
      </c>
      <c r="AE29" s="8"/>
      <c r="AF29" s="10">
        <f t="shared" si="16"/>
        <v>1</v>
      </c>
      <c r="AG29" s="10">
        <f t="shared" si="17"/>
        <v>0.8</v>
      </c>
      <c r="AH29" s="10">
        <f t="shared" si="18"/>
        <v>1</v>
      </c>
      <c r="AI29" s="10">
        <f t="shared" si="19"/>
        <v>1</v>
      </c>
      <c r="AJ29" s="10">
        <f t="shared" si="20"/>
        <v>0.9</v>
      </c>
      <c r="AK29" s="10">
        <f t="shared" si="21"/>
        <v>1</v>
      </c>
      <c r="AL29" s="10">
        <f t="shared" si="22"/>
        <v>0.5</v>
      </c>
      <c r="AM29" s="11">
        <f t="shared" si="23"/>
        <v>0.5</v>
      </c>
      <c r="AN29" s="6"/>
    </row>
    <row r="30" spans="2:40" x14ac:dyDescent="0.25">
      <c r="B30" s="5"/>
      <c r="D30" t="s">
        <v>0</v>
      </c>
      <c r="E30" t="s">
        <v>1</v>
      </c>
      <c r="F30" t="s">
        <v>2</v>
      </c>
      <c r="G30" t="s">
        <v>3</v>
      </c>
      <c r="O30" s="6"/>
      <c r="W30" t="s">
        <v>66</v>
      </c>
      <c r="X30" s="10">
        <v>0</v>
      </c>
      <c r="Y30" s="10">
        <v>1</v>
      </c>
      <c r="Z30" s="10">
        <v>0</v>
      </c>
      <c r="AA30" s="10">
        <v>0</v>
      </c>
      <c r="AB30" s="10">
        <v>1</v>
      </c>
      <c r="AC30" s="10">
        <v>0</v>
      </c>
      <c r="AD30" s="10">
        <v>1</v>
      </c>
      <c r="AE30" s="8"/>
      <c r="AF30" s="10">
        <f t="shared" si="16"/>
        <v>1</v>
      </c>
      <c r="AG30" s="10">
        <f t="shared" si="17"/>
        <v>0.8</v>
      </c>
      <c r="AH30" s="10">
        <f t="shared" si="18"/>
        <v>1</v>
      </c>
      <c r="AI30" s="10">
        <f t="shared" si="19"/>
        <v>1</v>
      </c>
      <c r="AJ30" s="10">
        <f t="shared" si="20"/>
        <v>0.9</v>
      </c>
      <c r="AK30" s="10">
        <f t="shared" si="21"/>
        <v>1</v>
      </c>
      <c r="AL30" s="10">
        <f t="shared" si="22"/>
        <v>0.5</v>
      </c>
      <c r="AM30" s="11">
        <f t="shared" si="23"/>
        <v>0.5</v>
      </c>
      <c r="AN30" s="6"/>
    </row>
    <row r="31" spans="2:40" x14ac:dyDescent="0.25">
      <c r="B31" s="5"/>
      <c r="C31" t="s">
        <v>5</v>
      </c>
      <c r="D31">
        <f>MAX(D98,L98)</f>
        <v>0</v>
      </c>
      <c r="E31">
        <f t="shared" ref="E31:G31" si="24">MAX(E98,M98)</f>
        <v>0</v>
      </c>
      <c r="F31">
        <f t="shared" si="24"/>
        <v>0</v>
      </c>
      <c r="G31">
        <f t="shared" si="24"/>
        <v>0</v>
      </c>
      <c r="O31" s="6"/>
      <c r="W31" t="s">
        <v>67</v>
      </c>
      <c r="X31" s="10">
        <v>0</v>
      </c>
      <c r="Y31" s="10">
        <v>0</v>
      </c>
      <c r="Z31" s="10">
        <v>1</v>
      </c>
      <c r="AA31" s="10">
        <v>1</v>
      </c>
      <c r="AB31" s="10">
        <v>1</v>
      </c>
      <c r="AC31" s="10">
        <v>0</v>
      </c>
      <c r="AD31" s="10">
        <v>0</v>
      </c>
      <c r="AE31" s="8"/>
      <c r="AF31" s="10">
        <f t="shared" si="16"/>
        <v>1</v>
      </c>
      <c r="AG31" s="10">
        <f t="shared" si="17"/>
        <v>1</v>
      </c>
      <c r="AH31" s="10">
        <f t="shared" si="18"/>
        <v>0.6</v>
      </c>
      <c r="AI31" s="10">
        <f t="shared" si="19"/>
        <v>0.5</v>
      </c>
      <c r="AJ31" s="10">
        <f t="shared" si="20"/>
        <v>0.9</v>
      </c>
      <c r="AK31" s="10">
        <f t="shared" si="21"/>
        <v>1</v>
      </c>
      <c r="AL31" s="10">
        <f t="shared" si="22"/>
        <v>1</v>
      </c>
      <c r="AM31" s="11">
        <f t="shared" si="23"/>
        <v>0.5</v>
      </c>
      <c r="AN31" s="6"/>
    </row>
    <row r="32" spans="2:40" x14ac:dyDescent="0.25">
      <c r="B32" s="5"/>
      <c r="C32" t="s">
        <v>6</v>
      </c>
      <c r="D32">
        <f t="shared" ref="D32:D34" si="25">MAX(D99,L99)</f>
        <v>0</v>
      </c>
      <c r="E32">
        <f t="shared" ref="E32:E34" si="26">MAX(E99,M99)</f>
        <v>0</v>
      </c>
      <c r="F32">
        <f t="shared" ref="F32:F34" si="27">MAX(F99,N99)</f>
        <v>0</v>
      </c>
      <c r="G32">
        <f t="shared" ref="G32:G34" si="28">MAX(G99,O99)</f>
        <v>0</v>
      </c>
      <c r="O32" s="6"/>
      <c r="W32" t="s">
        <v>68</v>
      </c>
      <c r="X32" s="10">
        <v>0</v>
      </c>
      <c r="Y32" s="10">
        <v>0</v>
      </c>
      <c r="Z32" s="10">
        <v>1</v>
      </c>
      <c r="AA32" s="10">
        <v>1</v>
      </c>
      <c r="AB32" s="10">
        <v>1</v>
      </c>
      <c r="AC32" s="10">
        <v>0</v>
      </c>
      <c r="AD32" s="10">
        <v>0</v>
      </c>
      <c r="AE32" s="8"/>
      <c r="AF32" s="10">
        <f t="shared" si="16"/>
        <v>1</v>
      </c>
      <c r="AG32" s="10">
        <f t="shared" si="17"/>
        <v>1</v>
      </c>
      <c r="AH32" s="10">
        <f t="shared" si="18"/>
        <v>0.6</v>
      </c>
      <c r="AI32" s="10">
        <f t="shared" si="19"/>
        <v>0.5</v>
      </c>
      <c r="AJ32" s="10">
        <f t="shared" si="20"/>
        <v>0.9</v>
      </c>
      <c r="AK32" s="10">
        <f t="shared" si="21"/>
        <v>1</v>
      </c>
      <c r="AL32" s="10">
        <f t="shared" si="22"/>
        <v>1</v>
      </c>
      <c r="AM32" s="11">
        <f t="shared" si="23"/>
        <v>0.5</v>
      </c>
      <c r="AN32" s="6"/>
    </row>
    <row r="33" spans="2:40" x14ac:dyDescent="0.25">
      <c r="B33" s="5"/>
      <c r="C33" t="s">
        <v>7</v>
      </c>
      <c r="D33">
        <f t="shared" si="25"/>
        <v>0</v>
      </c>
      <c r="E33">
        <f t="shared" si="26"/>
        <v>0</v>
      </c>
      <c r="F33">
        <f t="shared" si="27"/>
        <v>0</v>
      </c>
      <c r="G33">
        <f t="shared" si="28"/>
        <v>0</v>
      </c>
      <c r="O33" s="6"/>
      <c r="W33" t="s">
        <v>69</v>
      </c>
      <c r="X33" s="10">
        <v>0</v>
      </c>
      <c r="Y33" s="10">
        <v>0</v>
      </c>
      <c r="Z33" s="10">
        <v>1</v>
      </c>
      <c r="AA33" s="10">
        <v>0</v>
      </c>
      <c r="AB33" s="10">
        <v>1</v>
      </c>
      <c r="AC33" s="10">
        <v>0</v>
      </c>
      <c r="AD33" s="10">
        <v>1</v>
      </c>
      <c r="AE33" s="8"/>
      <c r="AF33" s="10">
        <f t="shared" si="16"/>
        <v>1</v>
      </c>
      <c r="AG33" s="10">
        <f t="shared" si="17"/>
        <v>1</v>
      </c>
      <c r="AH33" s="10">
        <f t="shared" si="18"/>
        <v>0.6</v>
      </c>
      <c r="AI33" s="10">
        <f t="shared" si="19"/>
        <v>1</v>
      </c>
      <c r="AJ33" s="10">
        <f t="shared" si="20"/>
        <v>0.9</v>
      </c>
      <c r="AK33" s="10">
        <f t="shared" si="21"/>
        <v>1</v>
      </c>
      <c r="AL33" s="10">
        <f t="shared" si="22"/>
        <v>0.5</v>
      </c>
      <c r="AM33" s="11">
        <f t="shared" si="23"/>
        <v>0.5</v>
      </c>
      <c r="AN33" s="6"/>
    </row>
    <row r="34" spans="2:40" x14ac:dyDescent="0.25">
      <c r="B34" s="5"/>
      <c r="C34" t="s">
        <v>8</v>
      </c>
      <c r="D34">
        <f t="shared" si="25"/>
        <v>0</v>
      </c>
      <c r="E34">
        <f t="shared" si="26"/>
        <v>0</v>
      </c>
      <c r="F34">
        <f t="shared" si="27"/>
        <v>0</v>
      </c>
      <c r="G34">
        <f t="shared" si="28"/>
        <v>0</v>
      </c>
      <c r="O34" s="6"/>
      <c r="W34" t="s">
        <v>70</v>
      </c>
      <c r="X34" s="10">
        <v>0</v>
      </c>
      <c r="Y34" s="10">
        <v>0</v>
      </c>
      <c r="Z34" s="10">
        <v>1</v>
      </c>
      <c r="AA34" s="10">
        <v>0</v>
      </c>
      <c r="AB34" s="10">
        <v>0</v>
      </c>
      <c r="AC34" s="10">
        <v>1</v>
      </c>
      <c r="AD34" s="10">
        <v>1</v>
      </c>
      <c r="AE34" s="8"/>
      <c r="AF34" s="10">
        <f t="shared" si="16"/>
        <v>1</v>
      </c>
      <c r="AG34" s="10">
        <f t="shared" si="17"/>
        <v>1</v>
      </c>
      <c r="AH34" s="10">
        <f t="shared" si="18"/>
        <v>0.6</v>
      </c>
      <c r="AI34" s="10">
        <f t="shared" si="19"/>
        <v>1</v>
      </c>
      <c r="AJ34" s="10">
        <f t="shared" si="20"/>
        <v>1</v>
      </c>
      <c r="AK34" s="10">
        <f t="shared" si="21"/>
        <v>0.7</v>
      </c>
      <c r="AL34" s="10">
        <f t="shared" si="22"/>
        <v>0.5</v>
      </c>
      <c r="AM34" s="11">
        <f t="shared" si="23"/>
        <v>0.5</v>
      </c>
      <c r="AN34" s="6"/>
    </row>
    <row r="35" spans="2:40" x14ac:dyDescent="0.25">
      <c r="B35" s="5"/>
      <c r="O35" s="6"/>
      <c r="W35" t="s">
        <v>71</v>
      </c>
      <c r="X35" s="10">
        <v>0</v>
      </c>
      <c r="Y35" s="10">
        <v>1</v>
      </c>
      <c r="Z35" s="10">
        <v>0</v>
      </c>
      <c r="AA35" s="10">
        <v>1</v>
      </c>
      <c r="AB35" s="10">
        <v>1</v>
      </c>
      <c r="AC35" s="10">
        <v>0</v>
      </c>
      <c r="AD35" s="10">
        <v>0</v>
      </c>
      <c r="AE35" s="8"/>
      <c r="AF35" s="10">
        <f t="shared" si="16"/>
        <v>1</v>
      </c>
      <c r="AG35" s="10">
        <f t="shared" si="17"/>
        <v>0.8</v>
      </c>
      <c r="AH35" s="10">
        <f t="shared" si="18"/>
        <v>1</v>
      </c>
      <c r="AI35" s="10">
        <f t="shared" si="19"/>
        <v>0.5</v>
      </c>
      <c r="AJ35" s="10">
        <f t="shared" si="20"/>
        <v>0.9</v>
      </c>
      <c r="AK35" s="10">
        <f t="shared" si="21"/>
        <v>1</v>
      </c>
      <c r="AL35" s="10">
        <f t="shared" si="22"/>
        <v>1</v>
      </c>
      <c r="AM35" s="11">
        <f t="shared" si="23"/>
        <v>0.5</v>
      </c>
      <c r="AN35" s="6"/>
    </row>
    <row r="36" spans="2:40" x14ac:dyDescent="0.25">
      <c r="B36" s="5"/>
      <c r="O36" s="6"/>
      <c r="W36" t="s">
        <v>72</v>
      </c>
      <c r="X36" s="10">
        <v>1</v>
      </c>
      <c r="Y36" s="10">
        <v>1</v>
      </c>
      <c r="Z36" s="10">
        <v>0</v>
      </c>
      <c r="AA36" s="10">
        <v>0</v>
      </c>
      <c r="AB36" s="10">
        <v>1</v>
      </c>
      <c r="AC36" s="10">
        <v>0</v>
      </c>
      <c r="AD36" s="10">
        <v>0</v>
      </c>
      <c r="AE36" s="8"/>
      <c r="AF36" s="10">
        <f t="shared" si="16"/>
        <v>0.6</v>
      </c>
      <c r="AG36" s="10">
        <f t="shared" si="17"/>
        <v>0.8</v>
      </c>
      <c r="AH36" s="10">
        <f t="shared" si="18"/>
        <v>1</v>
      </c>
      <c r="AI36" s="10">
        <f t="shared" si="19"/>
        <v>1</v>
      </c>
      <c r="AJ36" s="10">
        <f t="shared" si="20"/>
        <v>0.9</v>
      </c>
      <c r="AK36" s="10">
        <f t="shared" si="21"/>
        <v>1</v>
      </c>
      <c r="AL36" s="10">
        <f t="shared" si="22"/>
        <v>1</v>
      </c>
      <c r="AM36" s="11">
        <f t="shared" si="23"/>
        <v>0.6</v>
      </c>
      <c r="AN36" s="6"/>
    </row>
    <row r="37" spans="2:40" x14ac:dyDescent="0.25">
      <c r="B37" s="5"/>
      <c r="O37" s="6"/>
      <c r="W37" t="s">
        <v>73</v>
      </c>
      <c r="X37" s="10">
        <v>0</v>
      </c>
      <c r="Y37" s="10">
        <v>1</v>
      </c>
      <c r="Z37" s="10">
        <v>0</v>
      </c>
      <c r="AA37" s="10">
        <v>0</v>
      </c>
      <c r="AB37" s="10">
        <v>0</v>
      </c>
      <c r="AC37" s="10">
        <v>1</v>
      </c>
      <c r="AD37" s="10">
        <v>1</v>
      </c>
      <c r="AE37" s="8"/>
      <c r="AF37" s="10">
        <f t="shared" si="16"/>
        <v>1</v>
      </c>
      <c r="AG37" s="10">
        <f t="shared" si="17"/>
        <v>0.8</v>
      </c>
      <c r="AH37" s="10">
        <f t="shared" si="18"/>
        <v>1</v>
      </c>
      <c r="AI37" s="10">
        <f t="shared" si="19"/>
        <v>1</v>
      </c>
      <c r="AJ37" s="10">
        <f t="shared" si="20"/>
        <v>1</v>
      </c>
      <c r="AK37" s="10">
        <f t="shared" si="21"/>
        <v>0.7</v>
      </c>
      <c r="AL37" s="10">
        <f t="shared" si="22"/>
        <v>0.5</v>
      </c>
      <c r="AM37" s="11">
        <f t="shared" si="23"/>
        <v>0.5</v>
      </c>
      <c r="AN37" s="6"/>
    </row>
    <row r="38" spans="2:40" x14ac:dyDescent="0.25">
      <c r="B38" s="5" t="s">
        <v>13</v>
      </c>
      <c r="O38" s="6"/>
      <c r="W38" t="s">
        <v>74</v>
      </c>
      <c r="X38" s="10">
        <v>0</v>
      </c>
      <c r="Y38" s="10">
        <v>1</v>
      </c>
      <c r="Z38" s="10">
        <v>0</v>
      </c>
      <c r="AA38" s="10">
        <v>1</v>
      </c>
      <c r="AB38" s="10">
        <v>0</v>
      </c>
      <c r="AC38" s="10">
        <v>0</v>
      </c>
      <c r="AD38" s="10">
        <v>1</v>
      </c>
      <c r="AE38" s="8"/>
      <c r="AF38" s="10">
        <f t="shared" si="16"/>
        <v>1</v>
      </c>
      <c r="AG38" s="10">
        <f t="shared" si="17"/>
        <v>0.8</v>
      </c>
      <c r="AH38" s="10">
        <f t="shared" si="18"/>
        <v>1</v>
      </c>
      <c r="AI38" s="10">
        <f t="shared" si="19"/>
        <v>0.5</v>
      </c>
      <c r="AJ38" s="10">
        <f t="shared" si="20"/>
        <v>1</v>
      </c>
      <c r="AK38" s="10">
        <f t="shared" si="21"/>
        <v>1</v>
      </c>
      <c r="AL38" s="10">
        <f t="shared" si="22"/>
        <v>0.5</v>
      </c>
      <c r="AM38" s="11">
        <f t="shared" si="23"/>
        <v>0.5</v>
      </c>
      <c r="AN38" s="6"/>
    </row>
    <row r="39" spans="2:40" ht="13.8" thickBot="1" x14ac:dyDescent="0.3">
      <c r="B39" s="5"/>
      <c r="D39" t="s">
        <v>0</v>
      </c>
      <c r="E39" t="s">
        <v>1</v>
      </c>
      <c r="F39" t="s">
        <v>2</v>
      </c>
      <c r="G39" t="s">
        <v>3</v>
      </c>
      <c r="O39" s="6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4"/>
    </row>
    <row r="40" spans="2:40" x14ac:dyDescent="0.25">
      <c r="B40" s="5"/>
      <c r="C40" t="s">
        <v>5</v>
      </c>
      <c r="D40">
        <f>MAX(D107,L107)</f>
        <v>0</v>
      </c>
      <c r="E40">
        <f t="shared" ref="E40:G40" si="29">MAX(E107,M107)</f>
        <v>0</v>
      </c>
      <c r="F40">
        <f t="shared" si="29"/>
        <v>0</v>
      </c>
      <c r="G40">
        <f t="shared" si="29"/>
        <v>0</v>
      </c>
      <c r="O40" s="6"/>
      <c r="P40" s="2"/>
      <c r="Q40" s="3"/>
      <c r="R40" s="3"/>
      <c r="S40" s="3"/>
      <c r="T40" s="3"/>
      <c r="U40" s="3"/>
      <c r="V40" s="3"/>
      <c r="W40" s="3"/>
      <c r="X40" s="3"/>
      <c r="Y40" s="3"/>
      <c r="Z40" s="4"/>
    </row>
    <row r="41" spans="2:40" x14ac:dyDescent="0.25">
      <c r="B41" s="5"/>
      <c r="C41" t="s">
        <v>6</v>
      </c>
      <c r="D41">
        <f t="shared" ref="D41:D43" si="30">MAX(D108,L108)</f>
        <v>1</v>
      </c>
      <c r="E41">
        <f t="shared" ref="E41:E43" si="31">MAX(E108,M108)</f>
        <v>1</v>
      </c>
      <c r="F41">
        <f t="shared" ref="F41:F43" si="32">MAX(F108,N108)</f>
        <v>1</v>
      </c>
      <c r="G41">
        <f t="shared" ref="G41:G43" si="33">MAX(G108,O108)</f>
        <v>1</v>
      </c>
      <c r="O41" s="6"/>
      <c r="P41" s="5"/>
      <c r="Q41" s="19" t="s">
        <v>79</v>
      </c>
      <c r="Z41" s="6"/>
    </row>
    <row r="42" spans="2:40" x14ac:dyDescent="0.25">
      <c r="B42" s="5"/>
      <c r="C42" t="s">
        <v>7</v>
      </c>
      <c r="D42">
        <f t="shared" si="30"/>
        <v>0</v>
      </c>
      <c r="E42">
        <f t="shared" si="31"/>
        <v>0</v>
      </c>
      <c r="F42">
        <f t="shared" si="32"/>
        <v>0</v>
      </c>
      <c r="G42">
        <f t="shared" si="33"/>
        <v>0</v>
      </c>
      <c r="I42" t="s">
        <v>33</v>
      </c>
      <c r="O42" s="6"/>
      <c r="P42" s="5"/>
      <c r="Z42" s="6"/>
    </row>
    <row r="43" spans="2:40" x14ac:dyDescent="0.25">
      <c r="B43" s="5"/>
      <c r="C43" t="s">
        <v>8</v>
      </c>
      <c r="D43">
        <f t="shared" si="30"/>
        <v>1</v>
      </c>
      <c r="E43">
        <f t="shared" si="31"/>
        <v>1</v>
      </c>
      <c r="F43">
        <f t="shared" si="32"/>
        <v>1</v>
      </c>
      <c r="G43">
        <f t="shared" si="33"/>
        <v>1</v>
      </c>
      <c r="O43" s="6"/>
      <c r="P43" s="5"/>
      <c r="Z43" s="6"/>
    </row>
    <row r="44" spans="2:40" x14ac:dyDescent="0.25">
      <c r="B44" s="5"/>
      <c r="O44" s="6"/>
      <c r="P44" s="5"/>
      <c r="Z44" s="6"/>
    </row>
    <row r="45" spans="2:40" x14ac:dyDescent="0.25">
      <c r="B45" s="5" t="s">
        <v>14</v>
      </c>
      <c r="J45" t="s">
        <v>15</v>
      </c>
      <c r="O45" s="6"/>
      <c r="P45" s="5"/>
      <c r="Q45" s="1"/>
      <c r="Z45" s="6"/>
    </row>
    <row r="46" spans="2:40" x14ac:dyDescent="0.25">
      <c r="B46" s="5"/>
      <c r="O46" s="6"/>
      <c r="P46" s="5"/>
      <c r="Q46" s="1"/>
      <c r="Z46" s="6"/>
    </row>
    <row r="47" spans="2:40" x14ac:dyDescent="0.25">
      <c r="B47" s="5" t="s">
        <v>4</v>
      </c>
      <c r="J47" t="s">
        <v>4</v>
      </c>
      <c r="O47" s="6"/>
      <c r="P47" s="5"/>
      <c r="Q47" s="1"/>
      <c r="R47" t="s">
        <v>4</v>
      </c>
      <c r="Z47" s="6"/>
    </row>
    <row r="48" spans="2:40" x14ac:dyDescent="0.25">
      <c r="B48" s="5"/>
      <c r="D48" t="s">
        <v>0</v>
      </c>
      <c r="E48" t="s">
        <v>1</v>
      </c>
      <c r="F48" t="s">
        <v>2</v>
      </c>
      <c r="G48" t="s">
        <v>3</v>
      </c>
      <c r="L48" t="s">
        <v>0</v>
      </c>
      <c r="M48" t="s">
        <v>1</v>
      </c>
      <c r="N48" t="s">
        <v>2</v>
      </c>
      <c r="O48" s="6" t="s">
        <v>3</v>
      </c>
      <c r="P48" s="5"/>
      <c r="Q48" s="1"/>
      <c r="T48" t="s">
        <v>0</v>
      </c>
      <c r="U48" t="s">
        <v>1</v>
      </c>
      <c r="V48" t="s">
        <v>2</v>
      </c>
      <c r="W48" t="s">
        <v>3</v>
      </c>
      <c r="Z48" s="6"/>
    </row>
    <row r="49" spans="2:26" x14ac:dyDescent="0.25">
      <c r="B49" s="5"/>
      <c r="C49" t="s">
        <v>5</v>
      </c>
      <c r="D49">
        <f>IF(D22,$E$4-$E$6,$E$4)</f>
        <v>1</v>
      </c>
      <c r="E49">
        <f t="shared" ref="E49:G49" si="34">IF(E22,$E$4-$E$6,$E$4)</f>
        <v>1</v>
      </c>
      <c r="F49">
        <f t="shared" si="34"/>
        <v>1</v>
      </c>
      <c r="G49">
        <f t="shared" si="34"/>
        <v>1</v>
      </c>
      <c r="K49" t="s">
        <v>5</v>
      </c>
      <c r="L49">
        <f>D49*D12</f>
        <v>0.25</v>
      </c>
      <c r="M49">
        <f t="shared" ref="M49:O49" si="35">E49*E12</f>
        <v>0.35</v>
      </c>
      <c r="N49">
        <f t="shared" si="35"/>
        <v>0.2</v>
      </c>
      <c r="O49" s="6">
        <f t="shared" si="35"/>
        <v>0.2</v>
      </c>
      <c r="P49" s="5"/>
      <c r="Q49" s="1"/>
      <c r="S49" t="s">
        <v>5</v>
      </c>
      <c r="T49">
        <f>L49*Q21</f>
        <v>0.13500000000000001</v>
      </c>
      <c r="U49">
        <f t="shared" ref="U49:W49" si="36">M49*R21</f>
        <v>0.189</v>
      </c>
      <c r="V49">
        <f t="shared" si="36"/>
        <v>0.10800000000000001</v>
      </c>
      <c r="W49">
        <f t="shared" si="36"/>
        <v>0.10800000000000001</v>
      </c>
      <c r="Z49" s="6"/>
    </row>
    <row r="50" spans="2:26" x14ac:dyDescent="0.25">
      <c r="B50" s="5"/>
      <c r="C50" t="s">
        <v>6</v>
      </c>
      <c r="D50">
        <f t="shared" ref="D50:G50" si="37">IF(D23,$E$4-$E$6,$E$4)</f>
        <v>0.25</v>
      </c>
      <c r="E50">
        <f t="shared" si="37"/>
        <v>0.25</v>
      </c>
      <c r="F50">
        <f t="shared" si="37"/>
        <v>0.25</v>
      </c>
      <c r="G50">
        <f t="shared" si="37"/>
        <v>0.25</v>
      </c>
      <c r="K50" t="s">
        <v>6</v>
      </c>
      <c r="L50">
        <f>D50*D13</f>
        <v>6.25E-2</v>
      </c>
      <c r="M50">
        <f t="shared" ref="M50:O52" si="38">E50*E13</f>
        <v>8.7499999999999994E-2</v>
      </c>
      <c r="N50">
        <f t="shared" si="38"/>
        <v>0.05</v>
      </c>
      <c r="O50" s="6">
        <f t="shared" si="38"/>
        <v>0.05</v>
      </c>
      <c r="P50" s="5"/>
      <c r="Q50" s="1"/>
      <c r="S50" t="s">
        <v>6</v>
      </c>
      <c r="T50">
        <f t="shared" ref="T50:T52" si="39">L50*Q22</f>
        <v>4.5000000000000005E-2</v>
      </c>
      <c r="U50">
        <f t="shared" ref="U50:U52" si="40">M50*R22</f>
        <v>6.3E-2</v>
      </c>
      <c r="V50">
        <f t="shared" ref="V50:V52" si="41">N50*S22</f>
        <v>4.0500000000000008E-2</v>
      </c>
      <c r="W50">
        <f t="shared" ref="W50:W52" si="42">O50*T22</f>
        <v>2.2500000000000003E-2</v>
      </c>
      <c r="Z50" s="6"/>
    </row>
    <row r="51" spans="2:26" x14ac:dyDescent="0.25">
      <c r="B51" s="5"/>
      <c r="C51" t="s">
        <v>7</v>
      </c>
      <c r="D51">
        <f t="shared" ref="D51:G51" si="43">IF(D24,$E$4-$E$6,$E$4)</f>
        <v>1</v>
      </c>
      <c r="E51">
        <f t="shared" si="43"/>
        <v>1</v>
      </c>
      <c r="F51">
        <f t="shared" si="43"/>
        <v>1</v>
      </c>
      <c r="G51">
        <f t="shared" si="43"/>
        <v>1</v>
      </c>
      <c r="K51" t="s">
        <v>7</v>
      </c>
      <c r="L51">
        <f>D51*D14</f>
        <v>0.25</v>
      </c>
      <c r="M51">
        <f t="shared" si="38"/>
        <v>0.35</v>
      </c>
      <c r="N51">
        <f t="shared" si="38"/>
        <v>0.3</v>
      </c>
      <c r="O51" s="6">
        <f t="shared" si="38"/>
        <v>0.1</v>
      </c>
      <c r="P51" s="5"/>
      <c r="Q51" s="1"/>
      <c r="S51" t="s">
        <v>7</v>
      </c>
      <c r="T51">
        <f t="shared" si="39"/>
        <v>0.18000000000000002</v>
      </c>
      <c r="U51">
        <f t="shared" si="40"/>
        <v>0.252</v>
      </c>
      <c r="V51">
        <f t="shared" si="41"/>
        <v>0.24299999999999999</v>
      </c>
      <c r="W51">
        <f t="shared" si="42"/>
        <v>4.5000000000000005E-2</v>
      </c>
      <c r="Z51" s="6"/>
    </row>
    <row r="52" spans="2:26" x14ac:dyDescent="0.25">
      <c r="B52" s="5"/>
      <c r="C52" t="s">
        <v>8</v>
      </c>
      <c r="D52">
        <f t="shared" ref="D52:G52" si="44">IF(D25,$E$4-$E$6,$E$4)</f>
        <v>0.25</v>
      </c>
      <c r="E52">
        <f t="shared" si="44"/>
        <v>0.25</v>
      </c>
      <c r="F52">
        <f t="shared" si="44"/>
        <v>0.25</v>
      </c>
      <c r="G52">
        <f t="shared" si="44"/>
        <v>0.25</v>
      </c>
      <c r="K52" t="s">
        <v>8</v>
      </c>
      <c r="L52">
        <f>D52*D15</f>
        <v>6.25E-2</v>
      </c>
      <c r="M52">
        <f t="shared" si="38"/>
        <v>6.25E-2</v>
      </c>
      <c r="N52">
        <f t="shared" si="38"/>
        <v>2.5000000000000001E-2</v>
      </c>
      <c r="O52" s="6">
        <f t="shared" si="38"/>
        <v>0.1</v>
      </c>
      <c r="P52" s="5"/>
      <c r="Q52" s="1"/>
      <c r="S52" t="s">
        <v>8</v>
      </c>
      <c r="T52">
        <f t="shared" si="39"/>
        <v>2.8125000000000001E-2</v>
      </c>
      <c r="U52">
        <f t="shared" si="40"/>
        <v>2.8125000000000001E-2</v>
      </c>
      <c r="V52">
        <f t="shared" si="41"/>
        <v>1.575E-2</v>
      </c>
      <c r="W52">
        <f t="shared" si="42"/>
        <v>4.5000000000000005E-2</v>
      </c>
      <c r="Z52" s="6"/>
    </row>
    <row r="53" spans="2:26" x14ac:dyDescent="0.25">
      <c r="B53" s="5"/>
      <c r="O53" s="6"/>
      <c r="P53" s="5"/>
      <c r="Q53" s="1"/>
      <c r="Z53" s="6"/>
    </row>
    <row r="54" spans="2:26" x14ac:dyDescent="0.25">
      <c r="B54" s="5"/>
      <c r="O54" s="6"/>
      <c r="P54" s="5"/>
      <c r="Q54" s="1"/>
      <c r="Z54" s="6"/>
    </row>
    <row r="55" spans="2:26" x14ac:dyDescent="0.25">
      <c r="B55" s="5"/>
      <c r="O55" s="6"/>
      <c r="P55" s="5"/>
      <c r="Q55" s="1"/>
      <c r="Z55" s="6"/>
    </row>
    <row r="56" spans="2:26" x14ac:dyDescent="0.25">
      <c r="B56" s="5" t="s">
        <v>12</v>
      </c>
      <c r="J56" t="s">
        <v>12</v>
      </c>
      <c r="O56" s="6"/>
      <c r="P56" s="5"/>
      <c r="Q56" s="1"/>
      <c r="R56" t="s">
        <v>12</v>
      </c>
      <c r="Z56" s="6"/>
    </row>
    <row r="57" spans="2:26" x14ac:dyDescent="0.25">
      <c r="B57" s="5"/>
      <c r="D57" t="s">
        <v>0</v>
      </c>
      <c r="E57" t="s">
        <v>1</v>
      </c>
      <c r="F57" t="s">
        <v>2</v>
      </c>
      <c r="G57" t="s">
        <v>3</v>
      </c>
      <c r="L57" t="s">
        <v>0</v>
      </c>
      <c r="M57" t="s">
        <v>1</v>
      </c>
      <c r="N57" t="s">
        <v>2</v>
      </c>
      <c r="O57" s="6" t="s">
        <v>3</v>
      </c>
      <c r="P57" s="5"/>
      <c r="Q57" s="1"/>
      <c r="T57" t="s">
        <v>0</v>
      </c>
      <c r="U57" t="s">
        <v>1</v>
      </c>
      <c r="V57" t="s">
        <v>2</v>
      </c>
      <c r="W57" t="s">
        <v>3</v>
      </c>
      <c r="Z57" s="6"/>
    </row>
    <row r="58" spans="2:26" x14ac:dyDescent="0.25">
      <c r="B58" s="5"/>
      <c r="C58" t="s">
        <v>5</v>
      </c>
      <c r="D58">
        <f>IF(D31,$E$4-$E$6,$E$4)</f>
        <v>1</v>
      </c>
      <c r="E58">
        <f t="shared" ref="E58:G58" si="45">IF(E31,$E$4-$E$6,$E$4)</f>
        <v>1</v>
      </c>
      <c r="F58">
        <f t="shared" si="45"/>
        <v>1</v>
      </c>
      <c r="G58">
        <f t="shared" si="45"/>
        <v>1</v>
      </c>
      <c r="K58" t="s">
        <v>5</v>
      </c>
      <c r="L58">
        <f>D58*J12</f>
        <v>0.25</v>
      </c>
      <c r="M58">
        <f t="shared" ref="M58:O58" si="46">E58*K12</f>
        <v>0.35</v>
      </c>
      <c r="N58">
        <f t="shared" si="46"/>
        <v>0.2</v>
      </c>
      <c r="O58" s="6">
        <f t="shared" si="46"/>
        <v>0.2</v>
      </c>
      <c r="P58" s="5"/>
      <c r="Q58" s="1"/>
      <c r="S58" t="s">
        <v>5</v>
      </c>
      <c r="T58">
        <f>L58*Q21</f>
        <v>0.13500000000000001</v>
      </c>
      <c r="U58">
        <f t="shared" ref="U58:W61" si="47">M58*R21</f>
        <v>0.189</v>
      </c>
      <c r="V58">
        <f t="shared" si="47"/>
        <v>0.10800000000000001</v>
      </c>
      <c r="W58">
        <f t="shared" si="47"/>
        <v>0.10800000000000001</v>
      </c>
      <c r="Z58" s="6"/>
    </row>
    <row r="59" spans="2:26" x14ac:dyDescent="0.25">
      <c r="B59" s="5"/>
      <c r="C59" t="s">
        <v>6</v>
      </c>
      <c r="D59">
        <f t="shared" ref="D59:G59" si="48">IF(D32,$E$4-$E$6,$E$4)</f>
        <v>1</v>
      </c>
      <c r="E59">
        <f t="shared" si="48"/>
        <v>1</v>
      </c>
      <c r="F59">
        <f t="shared" si="48"/>
        <v>1</v>
      </c>
      <c r="G59">
        <f t="shared" si="48"/>
        <v>1</v>
      </c>
      <c r="K59" t="s">
        <v>6</v>
      </c>
      <c r="L59">
        <f>D59*J13</f>
        <v>0.25</v>
      </c>
      <c r="M59">
        <f t="shared" ref="M59:O61" si="49">E59*K13</f>
        <v>0.4</v>
      </c>
      <c r="N59">
        <f t="shared" si="49"/>
        <v>0.25</v>
      </c>
      <c r="O59" s="6">
        <f t="shared" si="49"/>
        <v>0.1</v>
      </c>
      <c r="P59" s="5"/>
      <c r="Q59" s="1"/>
      <c r="S59" t="s">
        <v>6</v>
      </c>
      <c r="T59">
        <f t="shared" ref="T59:T61" si="50">L59*Q22</f>
        <v>0.18000000000000002</v>
      </c>
      <c r="U59">
        <f t="shared" si="47"/>
        <v>0.28800000000000003</v>
      </c>
      <c r="V59">
        <f t="shared" si="47"/>
        <v>0.20250000000000001</v>
      </c>
      <c r="W59">
        <f t="shared" si="47"/>
        <v>4.5000000000000005E-2</v>
      </c>
      <c r="Z59" s="6"/>
    </row>
    <row r="60" spans="2:26" x14ac:dyDescent="0.25">
      <c r="B60" s="5"/>
      <c r="C60" t="s">
        <v>7</v>
      </c>
      <c r="D60">
        <f t="shared" ref="D60:G60" si="51">IF(D33,$E$4-$E$6,$E$4)</f>
        <v>1</v>
      </c>
      <c r="E60">
        <f t="shared" si="51"/>
        <v>1</v>
      </c>
      <c r="F60">
        <f t="shared" si="51"/>
        <v>1</v>
      </c>
      <c r="G60">
        <f t="shared" si="51"/>
        <v>1</v>
      </c>
      <c r="K60" t="s">
        <v>7</v>
      </c>
      <c r="L60">
        <f>D60*J14</f>
        <v>0.25</v>
      </c>
      <c r="M60">
        <f t="shared" si="49"/>
        <v>0.4</v>
      </c>
      <c r="N60">
        <f t="shared" si="49"/>
        <v>0.25</v>
      </c>
      <c r="O60" s="6">
        <f t="shared" si="49"/>
        <v>0.1</v>
      </c>
      <c r="P60" s="5"/>
      <c r="Q60" s="1"/>
      <c r="S60" t="s">
        <v>7</v>
      </c>
      <c r="T60">
        <f t="shared" si="50"/>
        <v>0.18000000000000002</v>
      </c>
      <c r="U60">
        <f t="shared" si="47"/>
        <v>0.28800000000000003</v>
      </c>
      <c r="V60">
        <f t="shared" si="47"/>
        <v>0.20250000000000001</v>
      </c>
      <c r="W60">
        <f t="shared" si="47"/>
        <v>4.5000000000000005E-2</v>
      </c>
      <c r="Z60" s="6"/>
    </row>
    <row r="61" spans="2:26" x14ac:dyDescent="0.25">
      <c r="B61" s="5"/>
      <c r="C61" t="s">
        <v>8</v>
      </c>
      <c r="D61">
        <f t="shared" ref="D61:G61" si="52">IF(D34,$E$4-$E$6,$E$4)</f>
        <v>1</v>
      </c>
      <c r="E61">
        <f t="shared" si="52"/>
        <v>1</v>
      </c>
      <c r="F61">
        <f t="shared" si="52"/>
        <v>1</v>
      </c>
      <c r="G61">
        <f t="shared" si="52"/>
        <v>1</v>
      </c>
      <c r="K61" t="s">
        <v>8</v>
      </c>
      <c r="L61">
        <f>D61*J15</f>
        <v>0.25</v>
      </c>
      <c r="M61">
        <f t="shared" si="49"/>
        <v>0.25</v>
      </c>
      <c r="N61">
        <f t="shared" si="49"/>
        <v>0.1</v>
      </c>
      <c r="O61" s="6">
        <f t="shared" si="49"/>
        <v>0.4</v>
      </c>
      <c r="P61" s="5"/>
      <c r="Q61" s="1"/>
      <c r="S61" t="s">
        <v>8</v>
      </c>
      <c r="T61">
        <f t="shared" si="50"/>
        <v>0.1125</v>
      </c>
      <c r="U61">
        <f t="shared" si="47"/>
        <v>0.1125</v>
      </c>
      <c r="V61">
        <f t="shared" si="47"/>
        <v>6.3E-2</v>
      </c>
      <c r="W61">
        <f t="shared" si="47"/>
        <v>0.18000000000000002</v>
      </c>
      <c r="Z61" s="6"/>
    </row>
    <row r="62" spans="2:26" x14ac:dyDescent="0.25">
      <c r="B62" s="5"/>
      <c r="O62" s="6"/>
      <c r="P62" s="5"/>
      <c r="Q62" s="1"/>
      <c r="Z62" s="6"/>
    </row>
    <row r="63" spans="2:26" x14ac:dyDescent="0.25">
      <c r="B63" s="5"/>
      <c r="O63" s="6"/>
      <c r="P63" s="5"/>
      <c r="Q63" s="1"/>
      <c r="Z63" s="6"/>
    </row>
    <row r="64" spans="2:26" x14ac:dyDescent="0.25">
      <c r="B64" s="5"/>
      <c r="O64" s="6"/>
      <c r="P64" s="5"/>
      <c r="Q64" s="1"/>
      <c r="Z64" s="6"/>
    </row>
    <row r="65" spans="2:26" x14ac:dyDescent="0.25">
      <c r="B65" s="5" t="s">
        <v>13</v>
      </c>
      <c r="J65" t="s">
        <v>13</v>
      </c>
      <c r="O65" s="6"/>
      <c r="P65" s="5"/>
      <c r="Q65" s="1"/>
      <c r="R65" t="s">
        <v>13</v>
      </c>
      <c r="Z65" s="6"/>
    </row>
    <row r="66" spans="2:26" x14ac:dyDescent="0.25">
      <c r="B66" s="5"/>
      <c r="D66" t="s">
        <v>0</v>
      </c>
      <c r="E66" t="s">
        <v>1</v>
      </c>
      <c r="F66" t="s">
        <v>2</v>
      </c>
      <c r="G66" t="s">
        <v>3</v>
      </c>
      <c r="L66" t="s">
        <v>0</v>
      </c>
      <c r="M66" t="s">
        <v>1</v>
      </c>
      <c r="N66" t="s">
        <v>2</v>
      </c>
      <c r="O66" s="6" t="s">
        <v>3</v>
      </c>
      <c r="P66" s="5"/>
      <c r="Q66" s="1"/>
      <c r="T66" t="s">
        <v>0</v>
      </c>
      <c r="U66" t="s">
        <v>1</v>
      </c>
      <c r="V66" t="s">
        <v>2</v>
      </c>
      <c r="W66" t="s">
        <v>3</v>
      </c>
      <c r="Z66" s="6"/>
    </row>
    <row r="67" spans="2:26" x14ac:dyDescent="0.25">
      <c r="B67" s="5"/>
      <c r="C67" t="s">
        <v>5</v>
      </c>
      <c r="D67">
        <f>IF(D40,$E$4-$E$6,$E$4)</f>
        <v>1</v>
      </c>
      <c r="E67">
        <f t="shared" ref="E67:G67" si="53">IF(E40,$E$4-$E$6,$E$4)</f>
        <v>1</v>
      </c>
      <c r="F67">
        <f t="shared" si="53"/>
        <v>1</v>
      </c>
      <c r="G67">
        <f t="shared" si="53"/>
        <v>1</v>
      </c>
      <c r="K67" t="s">
        <v>5</v>
      </c>
      <c r="L67">
        <f>D67*D12</f>
        <v>0.25</v>
      </c>
      <c r="M67">
        <f t="shared" ref="M67:O67" si="54">E67*E12</f>
        <v>0.35</v>
      </c>
      <c r="N67">
        <f t="shared" si="54"/>
        <v>0.2</v>
      </c>
      <c r="O67" s="6">
        <f t="shared" si="54"/>
        <v>0.2</v>
      </c>
      <c r="P67" s="5"/>
      <c r="Q67" s="1"/>
      <c r="S67" t="s">
        <v>5</v>
      </c>
      <c r="T67">
        <f>L67*Q21</f>
        <v>0.13500000000000001</v>
      </c>
      <c r="U67">
        <f t="shared" ref="U67:W67" si="55">M67*R21</f>
        <v>0.189</v>
      </c>
      <c r="V67">
        <f t="shared" si="55"/>
        <v>0.10800000000000001</v>
      </c>
      <c r="W67">
        <f t="shared" si="55"/>
        <v>0.10800000000000001</v>
      </c>
      <c r="Z67" s="6"/>
    </row>
    <row r="68" spans="2:26" x14ac:dyDescent="0.25">
      <c r="B68" s="5"/>
      <c r="C68" t="s">
        <v>6</v>
      </c>
      <c r="D68">
        <f t="shared" ref="D68:G68" si="56">IF(D41,$E$4-$E$6,$E$4)</f>
        <v>0.25</v>
      </c>
      <c r="E68">
        <f t="shared" si="56"/>
        <v>0.25</v>
      </c>
      <c r="F68">
        <f t="shared" si="56"/>
        <v>0.25</v>
      </c>
      <c r="G68">
        <f t="shared" si="56"/>
        <v>0.25</v>
      </c>
      <c r="K68" t="s">
        <v>6</v>
      </c>
      <c r="L68">
        <f>D68*D13</f>
        <v>6.25E-2</v>
      </c>
      <c r="M68">
        <f t="shared" ref="M68:O70" si="57">E68*E13</f>
        <v>8.7499999999999994E-2</v>
      </c>
      <c r="N68">
        <f t="shared" si="57"/>
        <v>0.05</v>
      </c>
      <c r="O68" s="6">
        <f t="shared" si="57"/>
        <v>0.05</v>
      </c>
      <c r="P68" s="5"/>
      <c r="Q68" s="1"/>
      <c r="S68" t="s">
        <v>6</v>
      </c>
      <c r="T68">
        <f t="shared" ref="T68:T70" si="58">L68*Q22</f>
        <v>4.5000000000000005E-2</v>
      </c>
      <c r="U68">
        <f t="shared" ref="U68:U70" si="59">M68*R22</f>
        <v>6.3E-2</v>
      </c>
      <c r="V68">
        <f t="shared" ref="V68:V70" si="60">N68*S22</f>
        <v>4.0500000000000008E-2</v>
      </c>
      <c r="W68">
        <f t="shared" ref="W68:W70" si="61">O68*T22</f>
        <v>2.2500000000000003E-2</v>
      </c>
      <c r="Z68" s="6"/>
    </row>
    <row r="69" spans="2:26" x14ac:dyDescent="0.25">
      <c r="B69" s="5"/>
      <c r="C69" t="s">
        <v>7</v>
      </c>
      <c r="D69">
        <f t="shared" ref="D69:G69" si="62">IF(D42,$E$4-$E$6,$E$4)</f>
        <v>1</v>
      </c>
      <c r="E69">
        <f t="shared" si="62"/>
        <v>1</v>
      </c>
      <c r="F69">
        <f t="shared" si="62"/>
        <v>1</v>
      </c>
      <c r="G69">
        <f t="shared" si="62"/>
        <v>1</v>
      </c>
      <c r="K69" t="s">
        <v>7</v>
      </c>
      <c r="L69">
        <f>D69*D14</f>
        <v>0.25</v>
      </c>
      <c r="M69">
        <f t="shared" si="57"/>
        <v>0.35</v>
      </c>
      <c r="N69">
        <f t="shared" si="57"/>
        <v>0.3</v>
      </c>
      <c r="O69" s="6">
        <f t="shared" si="57"/>
        <v>0.1</v>
      </c>
      <c r="P69" s="5"/>
      <c r="Q69" s="1"/>
      <c r="S69" t="s">
        <v>7</v>
      </c>
      <c r="T69">
        <f t="shared" si="58"/>
        <v>0.18000000000000002</v>
      </c>
      <c r="U69">
        <f t="shared" si="59"/>
        <v>0.252</v>
      </c>
      <c r="V69">
        <f t="shared" si="60"/>
        <v>0.24299999999999999</v>
      </c>
      <c r="W69">
        <f t="shared" si="61"/>
        <v>4.5000000000000005E-2</v>
      </c>
      <c r="Z69" s="6"/>
    </row>
    <row r="70" spans="2:26" x14ac:dyDescent="0.25">
      <c r="B70" s="5"/>
      <c r="C70" t="s">
        <v>8</v>
      </c>
      <c r="D70">
        <f t="shared" ref="D70:G70" si="63">IF(D43,$E$4-$E$6,$E$4)</f>
        <v>0.25</v>
      </c>
      <c r="E70">
        <f t="shared" si="63"/>
        <v>0.25</v>
      </c>
      <c r="F70">
        <f t="shared" si="63"/>
        <v>0.25</v>
      </c>
      <c r="G70">
        <f t="shared" si="63"/>
        <v>0.25</v>
      </c>
      <c r="K70" t="s">
        <v>8</v>
      </c>
      <c r="L70">
        <f>D70*D15</f>
        <v>6.25E-2</v>
      </c>
      <c r="M70">
        <f t="shared" si="57"/>
        <v>6.25E-2</v>
      </c>
      <c r="N70">
        <f t="shared" si="57"/>
        <v>2.5000000000000001E-2</v>
      </c>
      <c r="O70" s="6">
        <f t="shared" si="57"/>
        <v>0.1</v>
      </c>
      <c r="P70" s="5"/>
      <c r="Q70" s="1"/>
      <c r="S70" t="s">
        <v>8</v>
      </c>
      <c r="T70">
        <f t="shared" si="58"/>
        <v>2.8125000000000001E-2</v>
      </c>
      <c r="U70">
        <f t="shared" si="59"/>
        <v>2.8125000000000001E-2</v>
      </c>
      <c r="V70">
        <f t="shared" si="60"/>
        <v>1.575E-2</v>
      </c>
      <c r="W70">
        <f t="shared" si="61"/>
        <v>4.5000000000000005E-2</v>
      </c>
      <c r="Z70" s="6"/>
    </row>
    <row r="71" spans="2:26" x14ac:dyDescent="0.25">
      <c r="B71" s="5"/>
      <c r="O71" s="6"/>
      <c r="P71" s="5"/>
      <c r="Q71" s="1"/>
      <c r="Z71" s="6"/>
    </row>
    <row r="72" spans="2:26" x14ac:dyDescent="0.25">
      <c r="B72" s="5"/>
      <c r="O72" s="6"/>
      <c r="P72" s="5"/>
      <c r="Q72" s="1"/>
      <c r="Z72" s="6"/>
    </row>
    <row r="73" spans="2:26" x14ac:dyDescent="0.25">
      <c r="B73" s="5"/>
      <c r="O73" s="6"/>
      <c r="P73" s="5"/>
      <c r="Q73" s="1"/>
      <c r="Z73" s="6"/>
    </row>
    <row r="74" spans="2:26" x14ac:dyDescent="0.25">
      <c r="B74" s="5"/>
      <c r="J74" t="s">
        <v>19</v>
      </c>
      <c r="K74" t="s">
        <v>5</v>
      </c>
      <c r="L74" s="18">
        <f>SUM(L49:O49,L58:O58,L67:O67)/(2*H12+N12)</f>
        <v>1.0000000000000002</v>
      </c>
      <c r="O74" s="6"/>
      <c r="P74" s="5"/>
      <c r="Q74" t="s">
        <v>41</v>
      </c>
      <c r="S74">
        <f>SUM(T49:W52,T58:W61,T67:W70)/(2*SUM(H12:H15)+SUM(N12:N15))</f>
        <v>0.46124999999999994</v>
      </c>
      <c r="U74" t="s">
        <v>5</v>
      </c>
      <c r="V74" s="18">
        <f>SUM(T49:W49,T58:W58,T67:W67)/(2*H12+N12)</f>
        <v>0.54000000000000015</v>
      </c>
      <c r="Z74" s="6"/>
    </row>
    <row r="75" spans="2:26" x14ac:dyDescent="0.25">
      <c r="B75" s="5"/>
      <c r="K75" t="s">
        <v>6</v>
      </c>
      <c r="L75" s="18">
        <f t="shared" ref="L75:L77" si="64">SUM(L50:O50,L59:O59,L68:O68)/(2*H13+N13)</f>
        <v>0.5</v>
      </c>
      <c r="O75" s="6"/>
      <c r="P75" s="5"/>
      <c r="U75" t="s">
        <v>6</v>
      </c>
      <c r="V75" s="18">
        <f>SUM(T50:W50,T59:W59,T68:W68)/(2*H13+N13)</f>
        <v>0.35250000000000004</v>
      </c>
      <c r="Z75" s="6"/>
    </row>
    <row r="76" spans="2:26" x14ac:dyDescent="0.25">
      <c r="B76" s="5"/>
      <c r="K76" t="s">
        <v>7</v>
      </c>
      <c r="L76" s="18">
        <f t="shared" si="64"/>
        <v>1</v>
      </c>
      <c r="O76" s="6"/>
      <c r="P76" s="5"/>
      <c r="U76" t="s">
        <v>7</v>
      </c>
      <c r="V76" s="18">
        <f t="shared" ref="V76:V77" si="65">SUM(T51:W51,T60:W60,T69:W69)/(2*H14+N14)</f>
        <v>0.71850000000000003</v>
      </c>
      <c r="Z76" s="6"/>
    </row>
    <row r="77" spans="2:26" x14ac:dyDescent="0.25">
      <c r="B77" s="5"/>
      <c r="K77" t="s">
        <v>8</v>
      </c>
      <c r="L77" s="18">
        <f t="shared" si="64"/>
        <v>0.5</v>
      </c>
      <c r="O77" s="6"/>
      <c r="P77" s="5"/>
      <c r="U77" t="s">
        <v>8</v>
      </c>
      <c r="V77" s="18">
        <f t="shared" si="65"/>
        <v>0.23400000000000001</v>
      </c>
      <c r="Z77" s="6"/>
    </row>
    <row r="78" spans="2:26" x14ac:dyDescent="0.25">
      <c r="B78" s="5"/>
      <c r="O78" s="6"/>
      <c r="P78" s="5"/>
      <c r="Z78" s="6"/>
    </row>
    <row r="79" spans="2:26" x14ac:dyDescent="0.25">
      <c r="B79" s="5"/>
      <c r="O79" s="6"/>
      <c r="P79" s="5"/>
      <c r="Z79" s="6"/>
    </row>
    <row r="80" spans="2:26" x14ac:dyDescent="0.25">
      <c r="B80" s="5"/>
      <c r="J80" t="s">
        <v>42</v>
      </c>
      <c r="O80" s="6"/>
      <c r="P80" s="5"/>
      <c r="Z80" s="6"/>
    </row>
    <row r="81" spans="2:26" ht="13.8" thickBot="1" x14ac:dyDescent="0.3">
      <c r="B81" s="12"/>
      <c r="C81" s="13"/>
      <c r="D81" s="13"/>
      <c r="E81" s="13"/>
      <c r="F81" s="13"/>
      <c r="G81" s="13"/>
      <c r="H81" s="13"/>
      <c r="I81" s="13"/>
      <c r="J81" s="13"/>
      <c r="K81" s="13">
        <f>SUM(L74:L77)/4</f>
        <v>0.75</v>
      </c>
      <c r="L81" s="13"/>
      <c r="M81" s="13"/>
      <c r="N81" s="13"/>
      <c r="O81" s="14"/>
      <c r="P81" s="12"/>
      <c r="Q81" s="13"/>
      <c r="R81" s="13"/>
      <c r="S81" s="13"/>
      <c r="T81" s="13"/>
      <c r="U81" s="13"/>
      <c r="V81" s="13"/>
      <c r="W81" s="13"/>
      <c r="X81" s="13"/>
      <c r="Y81" s="13"/>
      <c r="Z81" s="14"/>
    </row>
    <row r="85" spans="2:26" x14ac:dyDescent="0.25">
      <c r="B85" t="s">
        <v>85</v>
      </c>
      <c r="J85" t="s">
        <v>86</v>
      </c>
    </row>
    <row r="87" spans="2:26" x14ac:dyDescent="0.25">
      <c r="B87" s="5" t="s">
        <v>4</v>
      </c>
      <c r="J87" s="5" t="s">
        <v>4</v>
      </c>
    </row>
    <row r="88" spans="2:26" x14ac:dyDescent="0.25">
      <c r="B88" s="5"/>
      <c r="D88" t="s">
        <v>0</v>
      </c>
      <c r="E88" t="s">
        <v>1</v>
      </c>
      <c r="F88" t="s">
        <v>2</v>
      </c>
      <c r="G88" t="s">
        <v>3</v>
      </c>
      <c r="J88" s="5"/>
      <c r="L88" t="s">
        <v>0</v>
      </c>
      <c r="M88" t="s">
        <v>1</v>
      </c>
      <c r="N88" t="s">
        <v>2</v>
      </c>
      <c r="O88" t="s">
        <v>3</v>
      </c>
    </row>
    <row r="89" spans="2:26" x14ac:dyDescent="0.25">
      <c r="B89" s="5"/>
      <c r="C89" t="s">
        <v>5</v>
      </c>
      <c r="D89">
        <v>0</v>
      </c>
      <c r="E89">
        <v>0</v>
      </c>
      <c r="F89">
        <v>0</v>
      </c>
      <c r="G89">
        <v>0</v>
      </c>
      <c r="J89" s="5"/>
      <c r="K89" t="s">
        <v>5</v>
      </c>
      <c r="L89">
        <v>0</v>
      </c>
      <c r="M89">
        <v>0</v>
      </c>
      <c r="N89">
        <v>0</v>
      </c>
      <c r="O89">
        <v>0</v>
      </c>
    </row>
    <row r="90" spans="2:26" x14ac:dyDescent="0.25">
      <c r="B90" s="5"/>
      <c r="C90" t="s">
        <v>6</v>
      </c>
      <c r="D90">
        <v>1</v>
      </c>
      <c r="E90">
        <v>1</v>
      </c>
      <c r="F90">
        <v>1</v>
      </c>
      <c r="G90">
        <v>1</v>
      </c>
      <c r="J90" s="5"/>
      <c r="K90" t="s">
        <v>6</v>
      </c>
      <c r="L90">
        <v>0</v>
      </c>
      <c r="M90">
        <v>0</v>
      </c>
      <c r="N90">
        <v>0</v>
      </c>
      <c r="O90">
        <v>0</v>
      </c>
    </row>
    <row r="91" spans="2:26" x14ac:dyDescent="0.25">
      <c r="B91" s="5"/>
      <c r="C91" t="s">
        <v>7</v>
      </c>
      <c r="D91">
        <v>0</v>
      </c>
      <c r="E91">
        <v>0</v>
      </c>
      <c r="F91">
        <v>0</v>
      </c>
      <c r="G91">
        <v>0</v>
      </c>
      <c r="J91" s="5"/>
      <c r="K91" t="s">
        <v>7</v>
      </c>
      <c r="L91">
        <v>0</v>
      </c>
      <c r="M91">
        <v>0</v>
      </c>
      <c r="N91">
        <v>0</v>
      </c>
      <c r="O91">
        <v>0</v>
      </c>
    </row>
    <row r="92" spans="2:26" x14ac:dyDescent="0.25">
      <c r="B92" s="5"/>
      <c r="C92" t="s">
        <v>8</v>
      </c>
      <c r="D92">
        <v>1</v>
      </c>
      <c r="E92">
        <v>1</v>
      </c>
      <c r="F92">
        <v>1</v>
      </c>
      <c r="G92">
        <v>1</v>
      </c>
      <c r="J92" s="5"/>
      <c r="K92" t="s">
        <v>8</v>
      </c>
      <c r="L92">
        <v>0</v>
      </c>
      <c r="M92">
        <v>0</v>
      </c>
      <c r="N92">
        <v>0</v>
      </c>
      <c r="O92">
        <v>0</v>
      </c>
    </row>
    <row r="93" spans="2:26" x14ac:dyDescent="0.25">
      <c r="B93" s="5"/>
      <c r="J93" s="5"/>
    </row>
    <row r="94" spans="2:26" x14ac:dyDescent="0.25">
      <c r="B94" s="5"/>
      <c r="J94" s="5"/>
    </row>
    <row r="95" spans="2:26" x14ac:dyDescent="0.25">
      <c r="B95" s="5"/>
      <c r="J95" s="5"/>
    </row>
    <row r="96" spans="2:26" x14ac:dyDescent="0.25">
      <c r="B96" s="5" t="s">
        <v>12</v>
      </c>
      <c r="J96" s="5" t="s">
        <v>12</v>
      </c>
    </row>
    <row r="97" spans="2:15" x14ac:dyDescent="0.25">
      <c r="B97" s="5"/>
      <c r="D97" t="s">
        <v>0</v>
      </c>
      <c r="E97" t="s">
        <v>1</v>
      </c>
      <c r="F97" t="s">
        <v>2</v>
      </c>
      <c r="G97" t="s">
        <v>3</v>
      </c>
      <c r="J97" s="5"/>
      <c r="L97" t="s">
        <v>0</v>
      </c>
      <c r="M97" t="s">
        <v>1</v>
      </c>
      <c r="N97" t="s">
        <v>2</v>
      </c>
      <c r="O97" t="s">
        <v>3</v>
      </c>
    </row>
    <row r="98" spans="2:15" x14ac:dyDescent="0.25">
      <c r="B98" s="5"/>
      <c r="C98" t="s">
        <v>5</v>
      </c>
      <c r="D98">
        <v>0</v>
      </c>
      <c r="E98">
        <v>0</v>
      </c>
      <c r="F98">
        <v>0</v>
      </c>
      <c r="G98">
        <v>0</v>
      </c>
      <c r="J98" s="5"/>
      <c r="K98" t="s">
        <v>5</v>
      </c>
      <c r="L98">
        <v>0</v>
      </c>
      <c r="M98">
        <v>0</v>
      </c>
      <c r="N98">
        <v>0</v>
      </c>
      <c r="O98">
        <v>0</v>
      </c>
    </row>
    <row r="99" spans="2:15" x14ac:dyDescent="0.25">
      <c r="B99" s="5"/>
      <c r="C99" t="s">
        <v>6</v>
      </c>
      <c r="D99">
        <v>0</v>
      </c>
      <c r="E99">
        <v>0</v>
      </c>
      <c r="F99">
        <v>0</v>
      </c>
      <c r="G99">
        <v>0</v>
      </c>
      <c r="J99" s="5"/>
      <c r="K99" t="s">
        <v>6</v>
      </c>
      <c r="L99">
        <v>0</v>
      </c>
      <c r="M99">
        <v>0</v>
      </c>
      <c r="N99">
        <v>0</v>
      </c>
      <c r="O99">
        <v>0</v>
      </c>
    </row>
    <row r="100" spans="2:15" x14ac:dyDescent="0.25">
      <c r="B100" s="5"/>
      <c r="C100" t="s">
        <v>7</v>
      </c>
      <c r="D100">
        <v>0</v>
      </c>
      <c r="E100">
        <v>0</v>
      </c>
      <c r="F100">
        <v>0</v>
      </c>
      <c r="G100">
        <v>0</v>
      </c>
      <c r="J100" s="5"/>
      <c r="K100" t="s">
        <v>7</v>
      </c>
      <c r="L100">
        <v>0</v>
      </c>
      <c r="M100">
        <v>0</v>
      </c>
      <c r="N100">
        <v>0</v>
      </c>
      <c r="O100">
        <v>0</v>
      </c>
    </row>
    <row r="101" spans="2:15" x14ac:dyDescent="0.25">
      <c r="B101" s="5"/>
      <c r="C101" t="s">
        <v>8</v>
      </c>
      <c r="D101">
        <v>0</v>
      </c>
      <c r="E101">
        <v>0</v>
      </c>
      <c r="F101">
        <v>0</v>
      </c>
      <c r="G101">
        <v>0</v>
      </c>
      <c r="J101" s="5"/>
      <c r="K101" t="s">
        <v>8</v>
      </c>
      <c r="L101">
        <v>0</v>
      </c>
      <c r="M101">
        <v>0</v>
      </c>
      <c r="N101">
        <v>0</v>
      </c>
      <c r="O101">
        <v>0</v>
      </c>
    </row>
    <row r="102" spans="2:15" x14ac:dyDescent="0.25">
      <c r="B102" s="5"/>
      <c r="J102" s="5"/>
    </row>
    <row r="103" spans="2:15" x14ac:dyDescent="0.25">
      <c r="B103" s="5"/>
      <c r="J103" s="5"/>
    </row>
    <row r="104" spans="2:15" x14ac:dyDescent="0.25">
      <c r="B104" s="5"/>
      <c r="J104" s="5"/>
    </row>
    <row r="105" spans="2:15" x14ac:dyDescent="0.25">
      <c r="B105" s="5" t="s">
        <v>13</v>
      </c>
      <c r="J105" s="5" t="s">
        <v>13</v>
      </c>
    </row>
    <row r="106" spans="2:15" x14ac:dyDescent="0.25">
      <c r="B106" s="5"/>
      <c r="D106" t="s">
        <v>0</v>
      </c>
      <c r="E106" t="s">
        <v>1</v>
      </c>
      <c r="F106" t="s">
        <v>2</v>
      </c>
      <c r="G106" t="s">
        <v>3</v>
      </c>
      <c r="J106" s="5"/>
      <c r="L106" t="s">
        <v>0</v>
      </c>
      <c r="M106" t="s">
        <v>1</v>
      </c>
      <c r="N106" t="s">
        <v>2</v>
      </c>
      <c r="O106" t="s">
        <v>3</v>
      </c>
    </row>
    <row r="107" spans="2:15" x14ac:dyDescent="0.25">
      <c r="B107" s="5"/>
      <c r="C107" t="s">
        <v>5</v>
      </c>
      <c r="D107">
        <v>0</v>
      </c>
      <c r="E107">
        <v>0</v>
      </c>
      <c r="F107">
        <v>0</v>
      </c>
      <c r="G107">
        <v>0</v>
      </c>
      <c r="J107" s="5"/>
      <c r="K107" t="s">
        <v>5</v>
      </c>
      <c r="L107">
        <v>0</v>
      </c>
      <c r="M107">
        <v>0</v>
      </c>
      <c r="N107">
        <v>0</v>
      </c>
      <c r="O107">
        <v>0</v>
      </c>
    </row>
    <row r="108" spans="2:15" x14ac:dyDescent="0.25">
      <c r="B108" s="5"/>
      <c r="C108" t="s">
        <v>6</v>
      </c>
      <c r="D108">
        <v>0</v>
      </c>
      <c r="E108">
        <v>0</v>
      </c>
      <c r="F108">
        <v>0</v>
      </c>
      <c r="G108">
        <v>0</v>
      </c>
      <c r="J108" s="5"/>
      <c r="K108" t="s">
        <v>6</v>
      </c>
      <c r="L108">
        <v>1</v>
      </c>
      <c r="M108">
        <v>1</v>
      </c>
      <c r="N108">
        <v>1</v>
      </c>
      <c r="O108">
        <v>1</v>
      </c>
    </row>
    <row r="109" spans="2:15" x14ac:dyDescent="0.25">
      <c r="B109" s="5"/>
      <c r="C109" t="s">
        <v>7</v>
      </c>
      <c r="D109">
        <v>0</v>
      </c>
      <c r="E109">
        <v>0</v>
      </c>
      <c r="F109">
        <v>0</v>
      </c>
      <c r="G109">
        <v>0</v>
      </c>
      <c r="J109" s="5"/>
      <c r="K109" t="s">
        <v>7</v>
      </c>
      <c r="L109">
        <v>0</v>
      </c>
      <c r="M109">
        <v>0</v>
      </c>
      <c r="N109">
        <v>0</v>
      </c>
      <c r="O109">
        <v>0</v>
      </c>
    </row>
    <row r="110" spans="2:15" x14ac:dyDescent="0.25">
      <c r="B110" s="5"/>
      <c r="C110" t="s">
        <v>8</v>
      </c>
      <c r="D110">
        <v>0</v>
      </c>
      <c r="E110">
        <v>0</v>
      </c>
      <c r="F110">
        <v>0</v>
      </c>
      <c r="G110">
        <v>0</v>
      </c>
      <c r="J110" s="5"/>
      <c r="K110" t="s">
        <v>8</v>
      </c>
      <c r="L110">
        <v>1</v>
      </c>
      <c r="M110">
        <v>1</v>
      </c>
      <c r="N110">
        <v>1</v>
      </c>
      <c r="O1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0DF4-59CE-4B1E-A268-226D17B6FD79}">
  <dimension ref="A1"/>
  <sheetViews>
    <sheetView workbookViewId="0">
      <selection activeCell="K36" sqref="K36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14A3-58BF-423E-A9FF-79BCE717A32D}">
  <dimension ref="B1:AN110"/>
  <sheetViews>
    <sheetView topLeftCell="O1" workbookViewId="0">
      <selection activeCell="N70" sqref="N70"/>
    </sheetView>
  </sheetViews>
  <sheetFormatPr defaultRowHeight="13.2" x14ac:dyDescent="0.25"/>
  <cols>
    <col min="23" max="23" width="12.6640625" customWidth="1"/>
    <col min="24" max="26" width="5.33203125" customWidth="1"/>
    <col min="27" max="27" width="4.6640625" customWidth="1"/>
    <col min="28" max="28" width="4.44140625" customWidth="1"/>
    <col min="29" max="29" width="4.5546875" customWidth="1"/>
    <col min="30" max="30" width="5.109375" customWidth="1"/>
    <col min="31" max="31" width="5.6640625" customWidth="1"/>
    <col min="32" max="33" width="4.44140625" customWidth="1"/>
    <col min="34" max="34" width="4.6640625" customWidth="1"/>
    <col min="35" max="35" width="4.33203125" customWidth="1"/>
    <col min="36" max="36" width="5.33203125" customWidth="1"/>
    <col min="37" max="37" width="5" customWidth="1"/>
    <col min="38" max="38" width="5.33203125" customWidth="1"/>
    <col min="39" max="39" width="11.88671875" customWidth="1"/>
  </cols>
  <sheetData>
    <row r="1" spans="2:40" x14ac:dyDescent="0.25">
      <c r="N1" s="1"/>
      <c r="P1" s="2"/>
      <c r="Q1" s="3"/>
      <c r="R1" s="3" t="s">
        <v>45</v>
      </c>
      <c r="S1" s="3"/>
      <c r="T1" s="3">
        <v>0.6</v>
      </c>
      <c r="U1" s="3"/>
      <c r="V1" s="3"/>
      <c r="W1" s="3" t="s">
        <v>23</v>
      </c>
      <c r="X1" s="3">
        <v>0.9</v>
      </c>
      <c r="Y1" s="3"/>
      <c r="Z1" s="3"/>
      <c r="AA1" s="3"/>
      <c r="AB1" s="3" t="s">
        <v>35</v>
      </c>
      <c r="AC1" s="3"/>
      <c r="AD1" s="3">
        <v>0.95</v>
      </c>
      <c r="AE1" s="3"/>
      <c r="AF1" s="3"/>
      <c r="AG1" s="3"/>
      <c r="AH1" s="3"/>
      <c r="AI1" s="3"/>
      <c r="AJ1" s="3"/>
      <c r="AK1" s="3"/>
      <c r="AL1" s="3"/>
      <c r="AM1" s="3"/>
      <c r="AN1" s="4"/>
    </row>
    <row r="2" spans="2:40" x14ac:dyDescent="0.25">
      <c r="B2" t="s">
        <v>82</v>
      </c>
      <c r="N2" s="1"/>
      <c r="P2" s="5"/>
      <c r="R2" t="s">
        <v>46</v>
      </c>
      <c r="T2">
        <v>0.8</v>
      </c>
      <c r="W2" t="s">
        <v>24</v>
      </c>
      <c r="X2">
        <v>0.8</v>
      </c>
      <c r="AB2" t="s">
        <v>36</v>
      </c>
      <c r="AD2">
        <v>0.9</v>
      </c>
      <c r="AN2" s="6"/>
    </row>
    <row r="3" spans="2:40" x14ac:dyDescent="0.25">
      <c r="N3" s="1"/>
      <c r="P3" s="15" t="s">
        <v>20</v>
      </c>
      <c r="R3" t="s">
        <v>47</v>
      </c>
      <c r="T3">
        <v>0.6</v>
      </c>
      <c r="W3" t="s">
        <v>25</v>
      </c>
      <c r="X3">
        <v>0.7</v>
      </c>
      <c r="AB3" t="s">
        <v>37</v>
      </c>
      <c r="AD3">
        <v>0.85</v>
      </c>
      <c r="AN3" s="6"/>
    </row>
    <row r="4" spans="2:40" x14ac:dyDescent="0.25">
      <c r="B4" t="s">
        <v>9</v>
      </c>
      <c r="D4" t="s">
        <v>10</v>
      </c>
      <c r="E4">
        <v>1</v>
      </c>
      <c r="N4" s="1"/>
      <c r="P4" s="5"/>
      <c r="R4" t="s">
        <v>48</v>
      </c>
      <c r="T4">
        <v>0.5</v>
      </c>
      <c r="W4" t="s">
        <v>26</v>
      </c>
      <c r="X4">
        <v>0.6</v>
      </c>
      <c r="AB4" t="s">
        <v>38</v>
      </c>
      <c r="AD4">
        <v>0.75</v>
      </c>
      <c r="AN4" s="6"/>
    </row>
    <row r="5" spans="2:40" x14ac:dyDescent="0.25">
      <c r="B5" t="s">
        <v>17</v>
      </c>
      <c r="E5">
        <v>7.5</v>
      </c>
      <c r="N5" s="1"/>
      <c r="P5" s="5"/>
      <c r="R5" t="s">
        <v>49</v>
      </c>
      <c r="T5">
        <v>0.9</v>
      </c>
      <c r="W5" t="s">
        <v>27</v>
      </c>
      <c r="X5">
        <v>0.5</v>
      </c>
      <c r="AB5" t="s">
        <v>39</v>
      </c>
      <c r="AD5">
        <v>0.6</v>
      </c>
      <c r="AN5" s="6"/>
    </row>
    <row r="6" spans="2:40" x14ac:dyDescent="0.25">
      <c r="B6" t="s">
        <v>18</v>
      </c>
      <c r="E6">
        <f>E5/10</f>
        <v>0.75</v>
      </c>
      <c r="N6" s="1"/>
      <c r="P6" s="5" t="s">
        <v>21</v>
      </c>
      <c r="R6" t="s">
        <v>50</v>
      </c>
      <c r="T6">
        <v>0.7</v>
      </c>
      <c r="V6" t="s">
        <v>22</v>
      </c>
      <c r="W6" t="s">
        <v>28</v>
      </c>
      <c r="X6">
        <v>0.4</v>
      </c>
      <c r="AA6" t="s">
        <v>34</v>
      </c>
      <c r="AN6" s="6"/>
    </row>
    <row r="7" spans="2:40" ht="13.8" thickBot="1" x14ac:dyDescent="0.3">
      <c r="N7" s="1"/>
      <c r="P7" s="5"/>
      <c r="R7" t="s">
        <v>51</v>
      </c>
      <c r="T7">
        <v>0.5</v>
      </c>
      <c r="W7" t="s">
        <v>29</v>
      </c>
      <c r="X7">
        <v>0.35</v>
      </c>
      <c r="AN7" s="6"/>
    </row>
    <row r="8" spans="2:40" x14ac:dyDescent="0.25">
      <c r="B8" s="16" t="s">
        <v>78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7"/>
      <c r="O8" s="4"/>
      <c r="W8" t="s">
        <v>30</v>
      </c>
      <c r="X8">
        <v>0.3</v>
      </c>
      <c r="AN8" s="6"/>
    </row>
    <row r="9" spans="2:40" x14ac:dyDescent="0.25">
      <c r="B9" s="5"/>
      <c r="E9" t="s">
        <v>43</v>
      </c>
      <c r="K9" t="s">
        <v>44</v>
      </c>
      <c r="N9" s="1"/>
      <c r="O9" s="6"/>
      <c r="W9" t="s">
        <v>31</v>
      </c>
      <c r="X9">
        <v>0.25</v>
      </c>
      <c r="AN9" s="6"/>
    </row>
    <row r="10" spans="2:40" x14ac:dyDescent="0.25">
      <c r="B10" s="5" t="s">
        <v>11</v>
      </c>
      <c r="N10" s="1"/>
      <c r="O10" s="6"/>
      <c r="AB10" t="s">
        <v>40</v>
      </c>
      <c r="AN10" s="6"/>
    </row>
    <row r="11" spans="2:40" x14ac:dyDescent="0.25">
      <c r="B11" s="5"/>
      <c r="D11" t="s">
        <v>0</v>
      </c>
      <c r="E11" t="s">
        <v>1</v>
      </c>
      <c r="F11" t="s">
        <v>2</v>
      </c>
      <c r="G11" t="s">
        <v>3</v>
      </c>
      <c r="J11" t="s">
        <v>0</v>
      </c>
      <c r="K11" t="s">
        <v>1</v>
      </c>
      <c r="L11" t="s">
        <v>2</v>
      </c>
      <c r="M11" t="s">
        <v>3</v>
      </c>
      <c r="N11" s="1"/>
      <c r="O11" s="6"/>
      <c r="Q11" t="s">
        <v>0</v>
      </c>
      <c r="R11" t="s">
        <v>1</v>
      </c>
      <c r="S11" t="s">
        <v>2</v>
      </c>
      <c r="T11" t="s">
        <v>3</v>
      </c>
      <c r="V11" t="s">
        <v>0</v>
      </c>
      <c r="W11" t="s">
        <v>1</v>
      </c>
      <c r="X11" t="s">
        <v>2</v>
      </c>
      <c r="Y11" t="s">
        <v>3</v>
      </c>
      <c r="AC11">
        <v>1</v>
      </c>
      <c r="AN11" s="6"/>
    </row>
    <row r="12" spans="2:40" x14ac:dyDescent="0.25">
      <c r="B12" s="5"/>
      <c r="C12" t="s">
        <v>5</v>
      </c>
      <c r="D12">
        <v>0.25</v>
      </c>
      <c r="E12">
        <v>0.35</v>
      </c>
      <c r="F12">
        <v>0.2</v>
      </c>
      <c r="G12">
        <v>0.2</v>
      </c>
      <c r="H12">
        <f>SUM(D12:G12)</f>
        <v>1</v>
      </c>
      <c r="J12">
        <v>0.25</v>
      </c>
      <c r="K12">
        <v>0.35</v>
      </c>
      <c r="L12">
        <v>0.2</v>
      </c>
      <c r="M12">
        <v>0.2</v>
      </c>
      <c r="N12" s="1">
        <f>SUM(J12:M12)</f>
        <v>1</v>
      </c>
      <c r="O12" s="6"/>
      <c r="P12" t="s">
        <v>5</v>
      </c>
      <c r="Q12">
        <f>AM23</f>
        <v>0.6</v>
      </c>
      <c r="R12">
        <f>AM24</f>
        <v>0.6</v>
      </c>
      <c r="S12">
        <f>AM25</f>
        <v>0.6</v>
      </c>
      <c r="T12">
        <f>AM26</f>
        <v>0.6</v>
      </c>
      <c r="V12">
        <f>$X$1</f>
        <v>0.9</v>
      </c>
      <c r="W12">
        <f t="shared" ref="W12:Y15" si="0">$X$1</f>
        <v>0.9</v>
      </c>
      <c r="X12">
        <f t="shared" si="0"/>
        <v>0.9</v>
      </c>
      <c r="Y12">
        <f t="shared" si="0"/>
        <v>0.9</v>
      </c>
      <c r="AN12" s="6"/>
    </row>
    <row r="13" spans="2:40" x14ac:dyDescent="0.25">
      <c r="B13" s="5"/>
      <c r="C13" t="s">
        <v>6</v>
      </c>
      <c r="D13">
        <v>0.25</v>
      </c>
      <c r="E13">
        <v>0.35</v>
      </c>
      <c r="F13">
        <v>0.2</v>
      </c>
      <c r="G13">
        <v>0.2</v>
      </c>
      <c r="H13">
        <f t="shared" ref="H13:H15" si="1">SUM(D13:G13)</f>
        <v>1</v>
      </c>
      <c r="J13">
        <v>0.25</v>
      </c>
      <c r="K13">
        <v>0.4</v>
      </c>
      <c r="L13">
        <v>0.25</v>
      </c>
      <c r="M13">
        <v>0.1</v>
      </c>
      <c r="N13" s="1">
        <f t="shared" ref="N13:N15" si="2">SUM(J13:M13)</f>
        <v>1</v>
      </c>
      <c r="O13" s="6"/>
      <c r="P13" t="s">
        <v>6</v>
      </c>
      <c r="Q13">
        <f t="shared" ref="Q13:R14" si="3">$T$2</f>
        <v>0.8</v>
      </c>
      <c r="R13">
        <f t="shared" si="3"/>
        <v>0.8</v>
      </c>
      <c r="S13">
        <f>$T$5</f>
        <v>0.9</v>
      </c>
      <c r="T13">
        <f>$T$7</f>
        <v>0.5</v>
      </c>
      <c r="V13">
        <f t="shared" ref="V13:V15" si="4">$X$1</f>
        <v>0.9</v>
      </c>
      <c r="W13">
        <f t="shared" si="0"/>
        <v>0.9</v>
      </c>
      <c r="X13">
        <f t="shared" si="0"/>
        <v>0.9</v>
      </c>
      <c r="Y13">
        <f t="shared" si="0"/>
        <v>0.9</v>
      </c>
      <c r="AN13" s="6"/>
    </row>
    <row r="14" spans="2:40" x14ac:dyDescent="0.25">
      <c r="B14" s="5"/>
      <c r="C14" t="s">
        <v>7</v>
      </c>
      <c r="D14">
        <v>0.25</v>
      </c>
      <c r="E14">
        <v>0.35</v>
      </c>
      <c r="F14">
        <v>0.3</v>
      </c>
      <c r="G14">
        <v>0.1</v>
      </c>
      <c r="H14">
        <f t="shared" si="1"/>
        <v>0.99999999999999989</v>
      </c>
      <c r="J14">
        <v>0.25</v>
      </c>
      <c r="K14">
        <v>0.4</v>
      </c>
      <c r="L14">
        <v>0.25</v>
      </c>
      <c r="M14">
        <v>0.1</v>
      </c>
      <c r="N14" s="1">
        <f t="shared" si="2"/>
        <v>1</v>
      </c>
      <c r="O14" s="6"/>
      <c r="P14" t="s">
        <v>7</v>
      </c>
      <c r="Q14">
        <f t="shared" si="3"/>
        <v>0.8</v>
      </c>
      <c r="R14">
        <f t="shared" si="3"/>
        <v>0.8</v>
      </c>
      <c r="S14">
        <f>$T$5</f>
        <v>0.9</v>
      </c>
      <c r="T14">
        <f>$T$7</f>
        <v>0.5</v>
      </c>
      <c r="V14">
        <f t="shared" si="4"/>
        <v>0.9</v>
      </c>
      <c r="W14">
        <f t="shared" si="0"/>
        <v>0.9</v>
      </c>
      <c r="X14">
        <f t="shared" si="0"/>
        <v>0.9</v>
      </c>
      <c r="Y14">
        <f t="shared" si="0"/>
        <v>0.9</v>
      </c>
      <c r="AN14" s="6"/>
    </row>
    <row r="15" spans="2:40" x14ac:dyDescent="0.25">
      <c r="B15" s="5"/>
      <c r="C15" t="s">
        <v>8</v>
      </c>
      <c r="D15">
        <v>0.25</v>
      </c>
      <c r="E15">
        <v>0.25</v>
      </c>
      <c r="F15">
        <v>0.1</v>
      </c>
      <c r="G15">
        <v>0.4</v>
      </c>
      <c r="H15">
        <f t="shared" si="1"/>
        <v>1</v>
      </c>
      <c r="J15">
        <v>0.25</v>
      </c>
      <c r="K15">
        <v>0.25</v>
      </c>
      <c r="L15">
        <v>0.1</v>
      </c>
      <c r="M15">
        <v>0.4</v>
      </c>
      <c r="N15" s="1">
        <f t="shared" si="2"/>
        <v>1</v>
      </c>
      <c r="O15" s="6"/>
      <c r="P15" t="s">
        <v>8</v>
      </c>
      <c r="Q15">
        <f>$T$4</f>
        <v>0.5</v>
      </c>
      <c r="R15">
        <f>$T$4</f>
        <v>0.5</v>
      </c>
      <c r="S15">
        <f>$T$6</f>
        <v>0.7</v>
      </c>
      <c r="T15">
        <f>$T$7</f>
        <v>0.5</v>
      </c>
      <c r="V15">
        <f t="shared" si="4"/>
        <v>0.9</v>
      </c>
      <c r="W15">
        <f t="shared" si="0"/>
        <v>0.9</v>
      </c>
      <c r="X15">
        <f t="shared" si="0"/>
        <v>0.9</v>
      </c>
      <c r="Y15">
        <f t="shared" si="0"/>
        <v>0.9</v>
      </c>
      <c r="AN15" s="6"/>
    </row>
    <row r="16" spans="2:40" x14ac:dyDescent="0.25">
      <c r="B16" s="5"/>
      <c r="N16" s="1"/>
      <c r="O16" s="6"/>
      <c r="AN16" s="6"/>
    </row>
    <row r="17" spans="2:40" x14ac:dyDescent="0.25">
      <c r="B17" s="5"/>
      <c r="O17" s="6"/>
      <c r="AN17" s="6"/>
    </row>
    <row r="18" spans="2:40" x14ac:dyDescent="0.25">
      <c r="B18" s="5" t="s">
        <v>16</v>
      </c>
      <c r="O18" s="6"/>
      <c r="X18" t="s">
        <v>21</v>
      </c>
      <c r="AN18" s="6"/>
    </row>
    <row r="19" spans="2:40" ht="13.95" customHeight="1" x14ac:dyDescent="0.25">
      <c r="B19" s="5"/>
      <c r="O19" s="6"/>
      <c r="P19" t="s">
        <v>20</v>
      </c>
      <c r="X19" t="s">
        <v>75</v>
      </c>
      <c r="AN19" s="6"/>
    </row>
    <row r="20" spans="2:40" x14ac:dyDescent="0.25">
      <c r="B20" s="5" t="s">
        <v>4</v>
      </c>
      <c r="O20" s="6"/>
      <c r="Q20" t="s">
        <v>0</v>
      </c>
      <c r="R20" t="s">
        <v>1</v>
      </c>
      <c r="S20" t="s">
        <v>2</v>
      </c>
      <c r="T20" t="s">
        <v>3</v>
      </c>
      <c r="AN20" s="6"/>
    </row>
    <row r="21" spans="2:40" x14ac:dyDescent="0.25">
      <c r="B21" s="5"/>
      <c r="D21" t="s">
        <v>0</v>
      </c>
      <c r="E21" t="s">
        <v>1</v>
      </c>
      <c r="F21" t="s">
        <v>2</v>
      </c>
      <c r="G21" t="s">
        <v>3</v>
      </c>
      <c r="O21" s="6"/>
      <c r="P21" t="s">
        <v>5</v>
      </c>
      <c r="Q21">
        <f>Q12*V12*$AC$11</f>
        <v>0.54</v>
      </c>
      <c r="R21">
        <f t="shared" ref="R21:T24" si="5">R12*W12*$AC$11</f>
        <v>0.54</v>
      </c>
      <c r="S21">
        <f t="shared" si="5"/>
        <v>0.54</v>
      </c>
      <c r="T21">
        <f t="shared" si="5"/>
        <v>0.54</v>
      </c>
      <c r="X21" t="s">
        <v>76</v>
      </c>
      <c r="AF21" t="s">
        <v>77</v>
      </c>
      <c r="AN21" s="6"/>
    </row>
    <row r="22" spans="2:40" x14ac:dyDescent="0.25">
      <c r="B22" s="5"/>
      <c r="C22" t="s">
        <v>5</v>
      </c>
      <c r="D22">
        <f>MAX(D89,L89)</f>
        <v>0</v>
      </c>
      <c r="E22">
        <f t="shared" ref="E22:G22" si="6">MAX(E89,M89)</f>
        <v>0</v>
      </c>
      <c r="F22">
        <f t="shared" si="6"/>
        <v>0</v>
      </c>
      <c r="G22">
        <f t="shared" si="6"/>
        <v>0</v>
      </c>
      <c r="O22" s="6"/>
      <c r="P22" t="s">
        <v>6</v>
      </c>
      <c r="Q22">
        <f t="shared" ref="Q22:Q24" si="7">Q13*V13*$AC$11</f>
        <v>0.72000000000000008</v>
      </c>
      <c r="R22">
        <f t="shared" si="5"/>
        <v>0.72000000000000008</v>
      </c>
      <c r="S22">
        <f t="shared" si="5"/>
        <v>0.81</v>
      </c>
      <c r="T22">
        <f t="shared" si="5"/>
        <v>0.45</v>
      </c>
      <c r="X22" s="7" t="s">
        <v>52</v>
      </c>
      <c r="Y22" s="7" t="s">
        <v>53</v>
      </c>
      <c r="Z22" s="7" t="s">
        <v>54</v>
      </c>
      <c r="AA22" s="7" t="s">
        <v>55</v>
      </c>
      <c r="AB22" s="7" t="s">
        <v>56</v>
      </c>
      <c r="AC22" s="7" t="s">
        <v>57</v>
      </c>
      <c r="AD22" s="7" t="s">
        <v>58</v>
      </c>
      <c r="AE22" s="8"/>
      <c r="AF22" s="7" t="s">
        <v>52</v>
      </c>
      <c r="AG22" s="7" t="s">
        <v>53</v>
      </c>
      <c r="AH22" s="7" t="s">
        <v>54</v>
      </c>
      <c r="AI22" s="7" t="s">
        <v>55</v>
      </c>
      <c r="AJ22" s="7" t="s">
        <v>56</v>
      </c>
      <c r="AK22" s="7" t="s">
        <v>57</v>
      </c>
      <c r="AL22" s="7" t="s">
        <v>58</v>
      </c>
      <c r="AM22" s="9" t="s">
        <v>21</v>
      </c>
      <c r="AN22" s="6"/>
    </row>
    <row r="23" spans="2:40" x14ac:dyDescent="0.25">
      <c r="B23" s="5"/>
      <c r="C23" t="s">
        <v>6</v>
      </c>
      <c r="D23">
        <f t="shared" ref="D23:D25" si="8">MAX(D90,L90)</f>
        <v>1</v>
      </c>
      <c r="E23">
        <f t="shared" ref="E23:E25" si="9">MAX(E90,M90)</f>
        <v>1</v>
      </c>
      <c r="F23">
        <f t="shared" ref="F23:F25" si="10">MAX(F90,N90)</f>
        <v>1</v>
      </c>
      <c r="G23">
        <f t="shared" ref="G23:G25" si="11">MAX(G90,O90)</f>
        <v>1</v>
      </c>
      <c r="I23" t="s">
        <v>32</v>
      </c>
      <c r="O23" s="6"/>
      <c r="P23" t="s">
        <v>7</v>
      </c>
      <c r="Q23">
        <f t="shared" si="7"/>
        <v>0.72000000000000008</v>
      </c>
      <c r="R23">
        <f t="shared" si="5"/>
        <v>0.72000000000000008</v>
      </c>
      <c r="S23">
        <f t="shared" si="5"/>
        <v>0.81</v>
      </c>
      <c r="T23">
        <f t="shared" si="5"/>
        <v>0.45</v>
      </c>
      <c r="W23" t="s">
        <v>59</v>
      </c>
      <c r="X23" s="10">
        <v>1</v>
      </c>
      <c r="Y23" s="10">
        <v>0</v>
      </c>
      <c r="Z23" s="10">
        <v>1</v>
      </c>
      <c r="AA23" s="10">
        <v>0</v>
      </c>
      <c r="AB23" s="10">
        <v>1</v>
      </c>
      <c r="AC23" s="10">
        <v>0</v>
      </c>
      <c r="AD23" s="10">
        <v>0</v>
      </c>
      <c r="AE23" s="8"/>
      <c r="AF23" s="10">
        <f>IF(X23,$T$1,1)</f>
        <v>0.6</v>
      </c>
      <c r="AG23" s="10">
        <f>IF(Y23,$T$2,1)</f>
        <v>1</v>
      </c>
      <c r="AH23" s="10">
        <f>IF(Z23,$T$3,1)</f>
        <v>0.6</v>
      </c>
      <c r="AI23" s="10">
        <f>IF(AA23,$T$4,1)</f>
        <v>1</v>
      </c>
      <c r="AJ23" s="10">
        <f>IF(AB23,$T$5,1)</f>
        <v>0.9</v>
      </c>
      <c r="AK23" s="10">
        <f>IF(AC23,$T$6,1)</f>
        <v>1</v>
      </c>
      <c r="AL23" s="10">
        <f>IF(AD23,$T$7,1)</f>
        <v>1</v>
      </c>
      <c r="AM23" s="11">
        <f>MIN(AF23:AL23)</f>
        <v>0.6</v>
      </c>
      <c r="AN23" s="6"/>
    </row>
    <row r="24" spans="2:40" x14ac:dyDescent="0.25">
      <c r="B24" s="5"/>
      <c r="C24" t="s">
        <v>7</v>
      </c>
      <c r="D24">
        <f t="shared" si="8"/>
        <v>0</v>
      </c>
      <c r="E24">
        <f t="shared" si="9"/>
        <v>0</v>
      </c>
      <c r="F24">
        <f t="shared" si="10"/>
        <v>0</v>
      </c>
      <c r="G24">
        <f t="shared" si="11"/>
        <v>0</v>
      </c>
      <c r="O24" s="6"/>
      <c r="P24" t="s">
        <v>8</v>
      </c>
      <c r="Q24">
        <f t="shared" si="7"/>
        <v>0.45</v>
      </c>
      <c r="R24">
        <f t="shared" si="5"/>
        <v>0.45</v>
      </c>
      <c r="S24">
        <f t="shared" si="5"/>
        <v>0.63</v>
      </c>
      <c r="T24">
        <f t="shared" si="5"/>
        <v>0.45</v>
      </c>
      <c r="W24" t="s">
        <v>60</v>
      </c>
      <c r="X24" s="10">
        <v>1</v>
      </c>
      <c r="Y24" s="10">
        <v>0</v>
      </c>
      <c r="Z24" s="10">
        <v>1</v>
      </c>
      <c r="AA24" s="10">
        <v>0</v>
      </c>
      <c r="AB24" s="10">
        <v>1</v>
      </c>
      <c r="AC24" s="10">
        <v>0</v>
      </c>
      <c r="AD24" s="10">
        <v>0</v>
      </c>
      <c r="AE24" s="8"/>
      <c r="AF24" s="10">
        <f t="shared" ref="AF24:AF38" si="12">IF(X24,$T$1,1)</f>
        <v>0.6</v>
      </c>
      <c r="AG24" s="10">
        <f t="shared" ref="AG24:AG38" si="13">IF(Y24,$T$2,1)</f>
        <v>1</v>
      </c>
      <c r="AH24" s="10">
        <f t="shared" ref="AH24:AH38" si="14">IF(Z24,$T$3,1)</f>
        <v>0.6</v>
      </c>
      <c r="AI24" s="10">
        <f t="shared" ref="AI24:AI38" si="15">IF(AA24,$T$4,1)</f>
        <v>1</v>
      </c>
      <c r="AJ24" s="10">
        <f t="shared" ref="AJ24:AJ38" si="16">IF(AB24,$T$5,1)</f>
        <v>0.9</v>
      </c>
      <c r="AK24" s="10">
        <f t="shared" ref="AK24:AK38" si="17">IF(AC24,$T$6,1)</f>
        <v>1</v>
      </c>
      <c r="AL24" s="10">
        <f t="shared" ref="AL24:AL38" si="18">IF(AD24,$T$7,1)</f>
        <v>1</v>
      </c>
      <c r="AM24" s="11">
        <f t="shared" ref="AM24:AM38" si="19">MIN(AF24:AL24)</f>
        <v>0.6</v>
      </c>
      <c r="AN24" s="6"/>
    </row>
    <row r="25" spans="2:40" x14ac:dyDescent="0.25">
      <c r="B25" s="5"/>
      <c r="C25" t="s">
        <v>8</v>
      </c>
      <c r="D25">
        <f t="shared" si="8"/>
        <v>1</v>
      </c>
      <c r="E25">
        <f t="shared" si="9"/>
        <v>1</v>
      </c>
      <c r="F25">
        <f t="shared" si="10"/>
        <v>1</v>
      </c>
      <c r="G25">
        <f t="shared" si="11"/>
        <v>1</v>
      </c>
      <c r="O25" s="6"/>
      <c r="W25" t="s">
        <v>61</v>
      </c>
      <c r="X25" s="10">
        <v>1</v>
      </c>
      <c r="Y25" s="10">
        <v>0</v>
      </c>
      <c r="Z25" s="10">
        <v>1</v>
      </c>
      <c r="AA25" s="10">
        <v>0</v>
      </c>
      <c r="AB25" s="10">
        <v>1</v>
      </c>
      <c r="AC25" s="10">
        <v>0</v>
      </c>
      <c r="AD25" s="10">
        <v>0</v>
      </c>
      <c r="AE25" s="8"/>
      <c r="AF25" s="10">
        <f t="shared" si="12"/>
        <v>0.6</v>
      </c>
      <c r="AG25" s="10">
        <f t="shared" si="13"/>
        <v>1</v>
      </c>
      <c r="AH25" s="10">
        <f t="shared" si="14"/>
        <v>0.6</v>
      </c>
      <c r="AI25" s="10">
        <f t="shared" si="15"/>
        <v>1</v>
      </c>
      <c r="AJ25" s="10">
        <f t="shared" si="16"/>
        <v>0.9</v>
      </c>
      <c r="AK25" s="10">
        <f t="shared" si="17"/>
        <v>1</v>
      </c>
      <c r="AL25" s="10">
        <f t="shared" si="18"/>
        <v>1</v>
      </c>
      <c r="AM25" s="11">
        <f t="shared" si="19"/>
        <v>0.6</v>
      </c>
      <c r="AN25" s="6"/>
    </row>
    <row r="26" spans="2:40" x14ac:dyDescent="0.25">
      <c r="B26" s="5"/>
      <c r="O26" s="6"/>
      <c r="W26" t="s">
        <v>62</v>
      </c>
      <c r="X26" s="10">
        <v>1</v>
      </c>
      <c r="Y26" s="10">
        <v>0</v>
      </c>
      <c r="Z26" s="10">
        <v>1</v>
      </c>
      <c r="AA26" s="10">
        <v>0</v>
      </c>
      <c r="AB26" s="10">
        <v>1</v>
      </c>
      <c r="AC26" s="10">
        <v>0</v>
      </c>
      <c r="AD26" s="10">
        <v>0</v>
      </c>
      <c r="AE26" s="8"/>
      <c r="AF26" s="10">
        <f t="shared" si="12"/>
        <v>0.6</v>
      </c>
      <c r="AG26" s="10">
        <f t="shared" si="13"/>
        <v>1</v>
      </c>
      <c r="AH26" s="10">
        <f t="shared" si="14"/>
        <v>0.6</v>
      </c>
      <c r="AI26" s="10">
        <f t="shared" si="15"/>
        <v>1</v>
      </c>
      <c r="AJ26" s="10">
        <f t="shared" si="16"/>
        <v>0.9</v>
      </c>
      <c r="AK26" s="10">
        <f t="shared" si="17"/>
        <v>1</v>
      </c>
      <c r="AL26" s="10">
        <f t="shared" si="18"/>
        <v>1</v>
      </c>
      <c r="AM26" s="11">
        <f t="shared" si="19"/>
        <v>0.6</v>
      </c>
      <c r="AN26" s="6"/>
    </row>
    <row r="27" spans="2:40" x14ac:dyDescent="0.25">
      <c r="B27" s="5"/>
      <c r="O27" s="6"/>
      <c r="W27" t="s">
        <v>63</v>
      </c>
      <c r="X27" s="10">
        <v>1</v>
      </c>
      <c r="Y27" s="10">
        <v>1</v>
      </c>
      <c r="Z27" s="10">
        <v>0</v>
      </c>
      <c r="AA27" s="10">
        <v>0</v>
      </c>
      <c r="AB27" s="10">
        <v>1</v>
      </c>
      <c r="AC27" s="10">
        <v>0</v>
      </c>
      <c r="AD27" s="10">
        <v>0</v>
      </c>
      <c r="AE27" s="8"/>
      <c r="AF27" s="10">
        <f t="shared" si="12"/>
        <v>0.6</v>
      </c>
      <c r="AG27" s="10">
        <f t="shared" si="13"/>
        <v>0.8</v>
      </c>
      <c r="AH27" s="10">
        <f t="shared" si="14"/>
        <v>1</v>
      </c>
      <c r="AI27" s="10">
        <f t="shared" si="15"/>
        <v>1</v>
      </c>
      <c r="AJ27" s="10">
        <f t="shared" si="16"/>
        <v>0.9</v>
      </c>
      <c r="AK27" s="10">
        <f t="shared" si="17"/>
        <v>1</v>
      </c>
      <c r="AL27" s="10">
        <f t="shared" si="18"/>
        <v>1</v>
      </c>
      <c r="AM27" s="11">
        <f t="shared" si="19"/>
        <v>0.6</v>
      </c>
      <c r="AN27" s="6"/>
    </row>
    <row r="28" spans="2:40" x14ac:dyDescent="0.25">
      <c r="B28" s="5"/>
      <c r="O28" s="6"/>
      <c r="W28" t="s">
        <v>64</v>
      </c>
      <c r="X28" s="10">
        <v>1</v>
      </c>
      <c r="Y28" s="10">
        <v>1</v>
      </c>
      <c r="Z28" s="10">
        <v>0</v>
      </c>
      <c r="AA28" s="10">
        <v>0</v>
      </c>
      <c r="AB28" s="10">
        <v>1</v>
      </c>
      <c r="AC28" s="10">
        <v>0</v>
      </c>
      <c r="AD28" s="10">
        <v>0</v>
      </c>
      <c r="AE28" s="8"/>
      <c r="AF28" s="10">
        <f t="shared" si="12"/>
        <v>0.6</v>
      </c>
      <c r="AG28" s="10">
        <f t="shared" si="13"/>
        <v>0.8</v>
      </c>
      <c r="AH28" s="10">
        <f t="shared" si="14"/>
        <v>1</v>
      </c>
      <c r="AI28" s="10">
        <f t="shared" si="15"/>
        <v>1</v>
      </c>
      <c r="AJ28" s="10">
        <f t="shared" si="16"/>
        <v>0.9</v>
      </c>
      <c r="AK28" s="10">
        <f t="shared" si="17"/>
        <v>1</v>
      </c>
      <c r="AL28" s="10">
        <f t="shared" si="18"/>
        <v>1</v>
      </c>
      <c r="AM28" s="11">
        <f t="shared" si="19"/>
        <v>0.6</v>
      </c>
      <c r="AN28" s="6"/>
    </row>
    <row r="29" spans="2:40" x14ac:dyDescent="0.25">
      <c r="B29" s="5" t="s">
        <v>12</v>
      </c>
      <c r="O29" s="6"/>
      <c r="W29" t="s">
        <v>65</v>
      </c>
      <c r="X29" s="10">
        <v>0</v>
      </c>
      <c r="Y29" s="10">
        <v>1</v>
      </c>
      <c r="Z29" s="10">
        <v>0</v>
      </c>
      <c r="AA29" s="10">
        <v>0</v>
      </c>
      <c r="AB29" s="10">
        <v>1</v>
      </c>
      <c r="AC29" s="10">
        <v>0</v>
      </c>
      <c r="AD29" s="10">
        <v>1</v>
      </c>
      <c r="AE29" s="8"/>
      <c r="AF29" s="10">
        <f t="shared" si="12"/>
        <v>1</v>
      </c>
      <c r="AG29" s="10">
        <f t="shared" si="13"/>
        <v>0.8</v>
      </c>
      <c r="AH29" s="10">
        <f t="shared" si="14"/>
        <v>1</v>
      </c>
      <c r="AI29" s="10">
        <f t="shared" si="15"/>
        <v>1</v>
      </c>
      <c r="AJ29" s="10">
        <f t="shared" si="16"/>
        <v>0.9</v>
      </c>
      <c r="AK29" s="10">
        <f t="shared" si="17"/>
        <v>1</v>
      </c>
      <c r="AL29" s="10">
        <f t="shared" si="18"/>
        <v>0.5</v>
      </c>
      <c r="AM29" s="11">
        <f t="shared" si="19"/>
        <v>0.5</v>
      </c>
      <c r="AN29" s="6"/>
    </row>
    <row r="30" spans="2:40" x14ac:dyDescent="0.25">
      <c r="B30" s="5"/>
      <c r="D30" t="s">
        <v>0</v>
      </c>
      <c r="E30" t="s">
        <v>1</v>
      </c>
      <c r="F30" t="s">
        <v>2</v>
      </c>
      <c r="G30" t="s">
        <v>3</v>
      </c>
      <c r="O30" s="6"/>
      <c r="W30" t="s">
        <v>66</v>
      </c>
      <c r="X30" s="10">
        <v>0</v>
      </c>
      <c r="Y30" s="10">
        <v>1</v>
      </c>
      <c r="Z30" s="10">
        <v>0</v>
      </c>
      <c r="AA30" s="10">
        <v>0</v>
      </c>
      <c r="AB30" s="10">
        <v>1</v>
      </c>
      <c r="AC30" s="10">
        <v>0</v>
      </c>
      <c r="AD30" s="10">
        <v>1</v>
      </c>
      <c r="AE30" s="8"/>
      <c r="AF30" s="10">
        <f t="shared" si="12"/>
        <v>1</v>
      </c>
      <c r="AG30" s="10">
        <f t="shared" si="13"/>
        <v>0.8</v>
      </c>
      <c r="AH30" s="10">
        <f t="shared" si="14"/>
        <v>1</v>
      </c>
      <c r="AI30" s="10">
        <f t="shared" si="15"/>
        <v>1</v>
      </c>
      <c r="AJ30" s="10">
        <f t="shared" si="16"/>
        <v>0.9</v>
      </c>
      <c r="AK30" s="10">
        <f t="shared" si="17"/>
        <v>1</v>
      </c>
      <c r="AL30" s="10">
        <f t="shared" si="18"/>
        <v>0.5</v>
      </c>
      <c r="AM30" s="11">
        <f t="shared" si="19"/>
        <v>0.5</v>
      </c>
      <c r="AN30" s="6"/>
    </row>
    <row r="31" spans="2:40" x14ac:dyDescent="0.25">
      <c r="B31" s="5"/>
      <c r="C31" t="s">
        <v>5</v>
      </c>
      <c r="D31">
        <f>MAX(D98,L98)</f>
        <v>0</v>
      </c>
      <c r="E31">
        <f t="shared" ref="E31:G31" si="20">MAX(E98,M98)</f>
        <v>0</v>
      </c>
      <c r="F31">
        <f t="shared" si="20"/>
        <v>0</v>
      </c>
      <c r="G31">
        <f t="shared" si="20"/>
        <v>0</v>
      </c>
      <c r="O31" s="6"/>
      <c r="W31" t="s">
        <v>67</v>
      </c>
      <c r="X31" s="10">
        <v>0</v>
      </c>
      <c r="Y31" s="10">
        <v>0</v>
      </c>
      <c r="Z31" s="10">
        <v>1</v>
      </c>
      <c r="AA31" s="10">
        <v>1</v>
      </c>
      <c r="AB31" s="10">
        <v>1</v>
      </c>
      <c r="AC31" s="10">
        <v>0</v>
      </c>
      <c r="AD31" s="10">
        <v>0</v>
      </c>
      <c r="AE31" s="8"/>
      <c r="AF31" s="10">
        <f t="shared" si="12"/>
        <v>1</v>
      </c>
      <c r="AG31" s="10">
        <f t="shared" si="13"/>
        <v>1</v>
      </c>
      <c r="AH31" s="10">
        <f t="shared" si="14"/>
        <v>0.6</v>
      </c>
      <c r="AI31" s="10">
        <f t="shared" si="15"/>
        <v>0.5</v>
      </c>
      <c r="AJ31" s="10">
        <f t="shared" si="16"/>
        <v>0.9</v>
      </c>
      <c r="AK31" s="10">
        <f t="shared" si="17"/>
        <v>1</v>
      </c>
      <c r="AL31" s="10">
        <f t="shared" si="18"/>
        <v>1</v>
      </c>
      <c r="AM31" s="11">
        <f t="shared" si="19"/>
        <v>0.5</v>
      </c>
      <c r="AN31" s="6"/>
    </row>
    <row r="32" spans="2:40" x14ac:dyDescent="0.25">
      <c r="B32" s="5"/>
      <c r="C32" t="s">
        <v>6</v>
      </c>
      <c r="D32">
        <f t="shared" ref="D32:D34" si="21">MAX(D99,L99)</f>
        <v>0</v>
      </c>
      <c r="E32">
        <f t="shared" ref="E32:E34" si="22">MAX(E99,M99)</f>
        <v>0</v>
      </c>
      <c r="F32">
        <f t="shared" ref="F32:F34" si="23">MAX(F99,N99)</f>
        <v>0</v>
      </c>
      <c r="G32">
        <f t="shared" ref="G32:G34" si="24">MAX(G99,O99)</f>
        <v>0</v>
      </c>
      <c r="O32" s="6"/>
      <c r="W32" t="s">
        <v>68</v>
      </c>
      <c r="X32" s="10">
        <v>0</v>
      </c>
      <c r="Y32" s="10">
        <v>0</v>
      </c>
      <c r="Z32" s="10">
        <v>1</v>
      </c>
      <c r="AA32" s="10">
        <v>1</v>
      </c>
      <c r="AB32" s="10">
        <v>1</v>
      </c>
      <c r="AC32" s="10">
        <v>0</v>
      </c>
      <c r="AD32" s="10">
        <v>0</v>
      </c>
      <c r="AE32" s="8"/>
      <c r="AF32" s="10">
        <f t="shared" si="12"/>
        <v>1</v>
      </c>
      <c r="AG32" s="10">
        <f t="shared" si="13"/>
        <v>1</v>
      </c>
      <c r="AH32" s="10">
        <f t="shared" si="14"/>
        <v>0.6</v>
      </c>
      <c r="AI32" s="10">
        <f t="shared" si="15"/>
        <v>0.5</v>
      </c>
      <c r="AJ32" s="10">
        <f t="shared" si="16"/>
        <v>0.9</v>
      </c>
      <c r="AK32" s="10">
        <f t="shared" si="17"/>
        <v>1</v>
      </c>
      <c r="AL32" s="10">
        <f t="shared" si="18"/>
        <v>1</v>
      </c>
      <c r="AM32" s="11">
        <f t="shared" si="19"/>
        <v>0.5</v>
      </c>
      <c r="AN32" s="6"/>
    </row>
    <row r="33" spans="2:40" x14ac:dyDescent="0.25">
      <c r="B33" s="5"/>
      <c r="C33" t="s">
        <v>7</v>
      </c>
      <c r="D33">
        <f t="shared" si="21"/>
        <v>0</v>
      </c>
      <c r="E33">
        <f t="shared" si="22"/>
        <v>0</v>
      </c>
      <c r="F33">
        <f t="shared" si="23"/>
        <v>0</v>
      </c>
      <c r="G33">
        <f t="shared" si="24"/>
        <v>0</v>
      </c>
      <c r="O33" s="6"/>
      <c r="W33" t="s">
        <v>69</v>
      </c>
      <c r="X33" s="10">
        <v>0</v>
      </c>
      <c r="Y33" s="10">
        <v>0</v>
      </c>
      <c r="Z33" s="10">
        <v>1</v>
      </c>
      <c r="AA33" s="10">
        <v>0</v>
      </c>
      <c r="AB33" s="10">
        <v>1</v>
      </c>
      <c r="AC33" s="10">
        <v>0</v>
      </c>
      <c r="AD33" s="10">
        <v>1</v>
      </c>
      <c r="AE33" s="8"/>
      <c r="AF33" s="10">
        <f t="shared" si="12"/>
        <v>1</v>
      </c>
      <c r="AG33" s="10">
        <f t="shared" si="13"/>
        <v>1</v>
      </c>
      <c r="AH33" s="10">
        <f t="shared" si="14"/>
        <v>0.6</v>
      </c>
      <c r="AI33" s="10">
        <f t="shared" si="15"/>
        <v>1</v>
      </c>
      <c r="AJ33" s="10">
        <f t="shared" si="16"/>
        <v>0.9</v>
      </c>
      <c r="AK33" s="10">
        <f t="shared" si="17"/>
        <v>1</v>
      </c>
      <c r="AL33" s="10">
        <f t="shared" si="18"/>
        <v>0.5</v>
      </c>
      <c r="AM33" s="11">
        <f t="shared" si="19"/>
        <v>0.5</v>
      </c>
      <c r="AN33" s="6"/>
    </row>
    <row r="34" spans="2:40" x14ac:dyDescent="0.25">
      <c r="B34" s="5"/>
      <c r="C34" t="s">
        <v>8</v>
      </c>
      <c r="D34">
        <f t="shared" si="21"/>
        <v>0</v>
      </c>
      <c r="E34">
        <f t="shared" si="22"/>
        <v>0</v>
      </c>
      <c r="F34">
        <f t="shared" si="23"/>
        <v>0</v>
      </c>
      <c r="G34">
        <f t="shared" si="24"/>
        <v>0</v>
      </c>
      <c r="O34" s="6"/>
      <c r="W34" t="s">
        <v>70</v>
      </c>
      <c r="X34" s="10">
        <v>0</v>
      </c>
      <c r="Y34" s="10">
        <v>0</v>
      </c>
      <c r="Z34" s="10">
        <v>1</v>
      </c>
      <c r="AA34" s="10">
        <v>0</v>
      </c>
      <c r="AB34" s="10">
        <v>0</v>
      </c>
      <c r="AC34" s="10">
        <v>1</v>
      </c>
      <c r="AD34" s="10">
        <v>1</v>
      </c>
      <c r="AE34" s="8"/>
      <c r="AF34" s="10">
        <f t="shared" si="12"/>
        <v>1</v>
      </c>
      <c r="AG34" s="10">
        <f t="shared" si="13"/>
        <v>1</v>
      </c>
      <c r="AH34" s="10">
        <f t="shared" si="14"/>
        <v>0.6</v>
      </c>
      <c r="AI34" s="10">
        <f t="shared" si="15"/>
        <v>1</v>
      </c>
      <c r="AJ34" s="10">
        <f t="shared" si="16"/>
        <v>1</v>
      </c>
      <c r="AK34" s="10">
        <f t="shared" si="17"/>
        <v>0.7</v>
      </c>
      <c r="AL34" s="10">
        <f t="shared" si="18"/>
        <v>0.5</v>
      </c>
      <c r="AM34" s="11">
        <f t="shared" si="19"/>
        <v>0.5</v>
      </c>
      <c r="AN34" s="6"/>
    </row>
    <row r="35" spans="2:40" x14ac:dyDescent="0.25">
      <c r="B35" s="5"/>
      <c r="O35" s="6"/>
      <c r="W35" t="s">
        <v>71</v>
      </c>
      <c r="X35" s="10">
        <v>0</v>
      </c>
      <c r="Y35" s="10">
        <v>1</v>
      </c>
      <c r="Z35" s="10">
        <v>0</v>
      </c>
      <c r="AA35" s="10">
        <v>1</v>
      </c>
      <c r="AB35" s="10">
        <v>1</v>
      </c>
      <c r="AC35" s="10">
        <v>0</v>
      </c>
      <c r="AD35" s="10">
        <v>0</v>
      </c>
      <c r="AE35" s="8"/>
      <c r="AF35" s="10">
        <f t="shared" si="12"/>
        <v>1</v>
      </c>
      <c r="AG35" s="10">
        <f t="shared" si="13"/>
        <v>0.8</v>
      </c>
      <c r="AH35" s="10">
        <f t="shared" si="14"/>
        <v>1</v>
      </c>
      <c r="AI35" s="10">
        <f t="shared" si="15"/>
        <v>0.5</v>
      </c>
      <c r="AJ35" s="10">
        <f t="shared" si="16"/>
        <v>0.9</v>
      </c>
      <c r="AK35" s="10">
        <f t="shared" si="17"/>
        <v>1</v>
      </c>
      <c r="AL35" s="10">
        <f t="shared" si="18"/>
        <v>1</v>
      </c>
      <c r="AM35" s="11">
        <f t="shared" si="19"/>
        <v>0.5</v>
      </c>
      <c r="AN35" s="6"/>
    </row>
    <row r="36" spans="2:40" x14ac:dyDescent="0.25">
      <c r="B36" s="5"/>
      <c r="O36" s="6"/>
      <c r="W36" t="s">
        <v>72</v>
      </c>
      <c r="X36" s="10">
        <v>1</v>
      </c>
      <c r="Y36" s="10">
        <v>1</v>
      </c>
      <c r="Z36" s="10">
        <v>0</v>
      </c>
      <c r="AA36" s="10">
        <v>0</v>
      </c>
      <c r="AB36" s="10">
        <v>1</v>
      </c>
      <c r="AC36" s="10">
        <v>0</v>
      </c>
      <c r="AD36" s="10">
        <v>0</v>
      </c>
      <c r="AE36" s="8"/>
      <c r="AF36" s="10">
        <f t="shared" si="12"/>
        <v>0.6</v>
      </c>
      <c r="AG36" s="10">
        <f t="shared" si="13"/>
        <v>0.8</v>
      </c>
      <c r="AH36" s="10">
        <f t="shared" si="14"/>
        <v>1</v>
      </c>
      <c r="AI36" s="10">
        <f t="shared" si="15"/>
        <v>1</v>
      </c>
      <c r="AJ36" s="10">
        <f t="shared" si="16"/>
        <v>0.9</v>
      </c>
      <c r="AK36" s="10">
        <f t="shared" si="17"/>
        <v>1</v>
      </c>
      <c r="AL36" s="10">
        <f t="shared" si="18"/>
        <v>1</v>
      </c>
      <c r="AM36" s="11">
        <f t="shared" si="19"/>
        <v>0.6</v>
      </c>
      <c r="AN36" s="6"/>
    </row>
    <row r="37" spans="2:40" x14ac:dyDescent="0.25">
      <c r="B37" s="5"/>
      <c r="O37" s="6"/>
      <c r="W37" t="s">
        <v>73</v>
      </c>
      <c r="X37" s="10">
        <v>0</v>
      </c>
      <c r="Y37" s="10">
        <v>1</v>
      </c>
      <c r="Z37" s="10">
        <v>0</v>
      </c>
      <c r="AA37" s="10">
        <v>0</v>
      </c>
      <c r="AB37" s="10">
        <v>0</v>
      </c>
      <c r="AC37" s="10">
        <v>1</v>
      </c>
      <c r="AD37" s="10">
        <v>1</v>
      </c>
      <c r="AE37" s="8"/>
      <c r="AF37" s="10">
        <f t="shared" si="12"/>
        <v>1</v>
      </c>
      <c r="AG37" s="10">
        <f t="shared" si="13"/>
        <v>0.8</v>
      </c>
      <c r="AH37" s="10">
        <f t="shared" si="14"/>
        <v>1</v>
      </c>
      <c r="AI37" s="10">
        <f t="shared" si="15"/>
        <v>1</v>
      </c>
      <c r="AJ37" s="10">
        <f t="shared" si="16"/>
        <v>1</v>
      </c>
      <c r="AK37" s="10">
        <f t="shared" si="17"/>
        <v>0.7</v>
      </c>
      <c r="AL37" s="10">
        <f t="shared" si="18"/>
        <v>0.5</v>
      </c>
      <c r="AM37" s="11">
        <f t="shared" si="19"/>
        <v>0.5</v>
      </c>
      <c r="AN37" s="6"/>
    </row>
    <row r="38" spans="2:40" x14ac:dyDescent="0.25">
      <c r="B38" s="5" t="s">
        <v>13</v>
      </c>
      <c r="O38" s="6"/>
      <c r="W38" t="s">
        <v>74</v>
      </c>
      <c r="X38" s="10">
        <v>0</v>
      </c>
      <c r="Y38" s="10">
        <v>1</v>
      </c>
      <c r="Z38" s="10">
        <v>0</v>
      </c>
      <c r="AA38" s="10">
        <v>1</v>
      </c>
      <c r="AB38" s="10">
        <v>0</v>
      </c>
      <c r="AC38" s="10">
        <v>0</v>
      </c>
      <c r="AD38" s="10">
        <v>1</v>
      </c>
      <c r="AE38" s="8"/>
      <c r="AF38" s="10">
        <f t="shared" si="12"/>
        <v>1</v>
      </c>
      <c r="AG38" s="10">
        <f t="shared" si="13"/>
        <v>0.8</v>
      </c>
      <c r="AH38" s="10">
        <f t="shared" si="14"/>
        <v>1</v>
      </c>
      <c r="AI38" s="10">
        <f t="shared" si="15"/>
        <v>0.5</v>
      </c>
      <c r="AJ38" s="10">
        <f t="shared" si="16"/>
        <v>1</v>
      </c>
      <c r="AK38" s="10">
        <f t="shared" si="17"/>
        <v>1</v>
      </c>
      <c r="AL38" s="10">
        <f t="shared" si="18"/>
        <v>0.5</v>
      </c>
      <c r="AM38" s="11">
        <f t="shared" si="19"/>
        <v>0.5</v>
      </c>
      <c r="AN38" s="6"/>
    </row>
    <row r="39" spans="2:40" ht="13.8" thickBot="1" x14ac:dyDescent="0.3">
      <c r="B39" s="5"/>
      <c r="D39" t="s">
        <v>0</v>
      </c>
      <c r="E39" t="s">
        <v>1</v>
      </c>
      <c r="F39" t="s">
        <v>2</v>
      </c>
      <c r="G39" t="s">
        <v>3</v>
      </c>
      <c r="O39" s="6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4"/>
    </row>
    <row r="40" spans="2:40" x14ac:dyDescent="0.25">
      <c r="B40" s="5"/>
      <c r="C40" t="s">
        <v>5</v>
      </c>
      <c r="D40">
        <f>MAX(D107,L107)</f>
        <v>0</v>
      </c>
      <c r="E40">
        <f t="shared" ref="E40:G40" si="25">MAX(E107,M107)</f>
        <v>0</v>
      </c>
      <c r="F40">
        <f t="shared" si="25"/>
        <v>0</v>
      </c>
      <c r="G40">
        <f t="shared" si="25"/>
        <v>0</v>
      </c>
      <c r="O40" s="6"/>
      <c r="P40" s="2"/>
      <c r="Q40" s="3"/>
      <c r="R40" s="3"/>
      <c r="S40" s="3"/>
      <c r="T40" s="3"/>
      <c r="U40" s="3"/>
      <c r="V40" s="3"/>
      <c r="W40" s="3"/>
      <c r="X40" s="3"/>
      <c r="Y40" s="3"/>
      <c r="Z40" s="4"/>
    </row>
    <row r="41" spans="2:40" x14ac:dyDescent="0.25">
      <c r="B41" s="5"/>
      <c r="C41" t="s">
        <v>6</v>
      </c>
      <c r="D41">
        <f t="shared" ref="D41:D43" si="26">MAX(D108,L108)</f>
        <v>0</v>
      </c>
      <c r="E41">
        <f t="shared" ref="E41:E43" si="27">MAX(E108,M108)</f>
        <v>0</v>
      </c>
      <c r="F41">
        <f t="shared" ref="F41:F43" si="28">MAX(F108,N108)</f>
        <v>0</v>
      </c>
      <c r="G41">
        <f t="shared" ref="G41:G43" si="29">MAX(G108,O108)</f>
        <v>0</v>
      </c>
      <c r="O41" s="6"/>
      <c r="P41" s="5"/>
      <c r="Q41" s="19" t="s">
        <v>79</v>
      </c>
      <c r="Z41" s="6"/>
    </row>
    <row r="42" spans="2:40" x14ac:dyDescent="0.25">
      <c r="B42" s="5"/>
      <c r="C42" t="s">
        <v>7</v>
      </c>
      <c r="D42">
        <f t="shared" si="26"/>
        <v>0</v>
      </c>
      <c r="E42">
        <f t="shared" si="27"/>
        <v>0</v>
      </c>
      <c r="F42">
        <f t="shared" si="28"/>
        <v>0</v>
      </c>
      <c r="G42">
        <f t="shared" si="29"/>
        <v>0</v>
      </c>
      <c r="I42" t="s">
        <v>80</v>
      </c>
      <c r="O42" s="6"/>
      <c r="P42" s="5"/>
      <c r="Z42" s="6"/>
    </row>
    <row r="43" spans="2:40" x14ac:dyDescent="0.25">
      <c r="B43" s="5"/>
      <c r="C43" t="s">
        <v>8</v>
      </c>
      <c r="D43">
        <f t="shared" si="26"/>
        <v>0</v>
      </c>
      <c r="E43">
        <f t="shared" si="27"/>
        <v>0</v>
      </c>
      <c r="F43">
        <f t="shared" si="28"/>
        <v>0</v>
      </c>
      <c r="G43">
        <f t="shared" si="29"/>
        <v>0</v>
      </c>
      <c r="O43" s="6"/>
      <c r="P43" s="5"/>
      <c r="Z43" s="6"/>
    </row>
    <row r="44" spans="2:40" x14ac:dyDescent="0.25">
      <c r="B44" s="5"/>
      <c r="O44" s="6"/>
      <c r="P44" s="5"/>
      <c r="Z44" s="6"/>
    </row>
    <row r="45" spans="2:40" x14ac:dyDescent="0.25">
      <c r="B45" s="5" t="s">
        <v>14</v>
      </c>
      <c r="J45" t="s">
        <v>15</v>
      </c>
      <c r="O45" s="6"/>
      <c r="P45" s="5"/>
      <c r="Q45" s="1"/>
      <c r="Z45" s="6"/>
    </row>
    <row r="46" spans="2:40" x14ac:dyDescent="0.25">
      <c r="B46" s="5"/>
      <c r="O46" s="6"/>
      <c r="P46" s="5"/>
      <c r="Q46" s="1"/>
      <c r="Z46" s="6"/>
    </row>
    <row r="47" spans="2:40" x14ac:dyDescent="0.25">
      <c r="B47" s="5" t="s">
        <v>4</v>
      </c>
      <c r="J47" t="s">
        <v>4</v>
      </c>
      <c r="O47" s="6"/>
      <c r="P47" s="5"/>
      <c r="Q47" s="1"/>
      <c r="R47" t="s">
        <v>4</v>
      </c>
      <c r="Z47" s="6"/>
    </row>
    <row r="48" spans="2:40" x14ac:dyDescent="0.25">
      <c r="B48" s="5"/>
      <c r="D48" t="s">
        <v>0</v>
      </c>
      <c r="E48" t="s">
        <v>1</v>
      </c>
      <c r="F48" t="s">
        <v>2</v>
      </c>
      <c r="G48" t="s">
        <v>3</v>
      </c>
      <c r="L48" t="s">
        <v>0</v>
      </c>
      <c r="M48" t="s">
        <v>1</v>
      </c>
      <c r="N48" t="s">
        <v>2</v>
      </c>
      <c r="O48" s="6" t="s">
        <v>3</v>
      </c>
      <c r="P48" s="5"/>
      <c r="Q48" s="1"/>
      <c r="T48" t="s">
        <v>0</v>
      </c>
      <c r="U48" t="s">
        <v>1</v>
      </c>
      <c r="V48" t="s">
        <v>2</v>
      </c>
      <c r="W48" t="s">
        <v>3</v>
      </c>
      <c r="Z48" s="6"/>
    </row>
    <row r="49" spans="2:26" x14ac:dyDescent="0.25">
      <c r="B49" s="5"/>
      <c r="C49" t="s">
        <v>5</v>
      </c>
      <c r="D49">
        <f>IF(D22,$E$4-$E$6,$E$4)</f>
        <v>1</v>
      </c>
      <c r="E49">
        <f t="shared" ref="E49:G49" si="30">IF(E22,$E$4-$E$6,$E$4)</f>
        <v>1</v>
      </c>
      <c r="F49">
        <f t="shared" si="30"/>
        <v>1</v>
      </c>
      <c r="G49">
        <f t="shared" si="30"/>
        <v>1</v>
      </c>
      <c r="K49" t="s">
        <v>5</v>
      </c>
      <c r="L49">
        <f>D49*D12</f>
        <v>0.25</v>
      </c>
      <c r="M49">
        <f t="shared" ref="M49:O52" si="31">E49*E12</f>
        <v>0.35</v>
      </c>
      <c r="N49">
        <f t="shared" si="31"/>
        <v>0.2</v>
      </c>
      <c r="O49" s="6">
        <f t="shared" si="31"/>
        <v>0.2</v>
      </c>
      <c r="P49" s="5"/>
      <c r="Q49" s="1"/>
      <c r="S49" t="s">
        <v>5</v>
      </c>
      <c r="T49">
        <f>L49*Q21</f>
        <v>0.13500000000000001</v>
      </c>
      <c r="U49">
        <f t="shared" ref="U49:W52" si="32">M49*R21</f>
        <v>0.189</v>
      </c>
      <c r="V49">
        <f t="shared" si="32"/>
        <v>0.10800000000000001</v>
      </c>
      <c r="W49">
        <f t="shared" si="32"/>
        <v>0.10800000000000001</v>
      </c>
      <c r="Z49" s="6"/>
    </row>
    <row r="50" spans="2:26" x14ac:dyDescent="0.25">
      <c r="B50" s="5"/>
      <c r="C50" t="s">
        <v>6</v>
      </c>
      <c r="D50">
        <f t="shared" ref="D50:G52" si="33">IF(D23,$E$4-$E$6,$E$4)</f>
        <v>0.25</v>
      </c>
      <c r="E50">
        <f t="shared" si="33"/>
        <v>0.25</v>
      </c>
      <c r="F50">
        <f t="shared" si="33"/>
        <v>0.25</v>
      </c>
      <c r="G50">
        <f t="shared" si="33"/>
        <v>0.25</v>
      </c>
      <c r="K50" t="s">
        <v>6</v>
      </c>
      <c r="L50">
        <f>D50*D13</f>
        <v>6.25E-2</v>
      </c>
      <c r="M50">
        <f t="shared" si="31"/>
        <v>8.7499999999999994E-2</v>
      </c>
      <c r="N50">
        <f t="shared" si="31"/>
        <v>0.05</v>
      </c>
      <c r="O50" s="6">
        <f t="shared" si="31"/>
        <v>0.05</v>
      </c>
      <c r="P50" s="5"/>
      <c r="Q50" s="1"/>
      <c r="S50" t="s">
        <v>6</v>
      </c>
      <c r="T50">
        <f t="shared" ref="T50:T52" si="34">L50*Q22</f>
        <v>4.5000000000000005E-2</v>
      </c>
      <c r="U50">
        <f t="shared" si="32"/>
        <v>6.3E-2</v>
      </c>
      <c r="V50">
        <f t="shared" si="32"/>
        <v>4.0500000000000008E-2</v>
      </c>
      <c r="W50">
        <f t="shared" si="32"/>
        <v>2.2500000000000003E-2</v>
      </c>
      <c r="Z50" s="6"/>
    </row>
    <row r="51" spans="2:26" x14ac:dyDescent="0.25">
      <c r="B51" s="5"/>
      <c r="C51" t="s">
        <v>7</v>
      </c>
      <c r="D51">
        <f t="shared" si="33"/>
        <v>1</v>
      </c>
      <c r="E51">
        <f t="shared" si="33"/>
        <v>1</v>
      </c>
      <c r="F51">
        <f t="shared" si="33"/>
        <v>1</v>
      </c>
      <c r="G51">
        <f t="shared" si="33"/>
        <v>1</v>
      </c>
      <c r="K51" t="s">
        <v>7</v>
      </c>
      <c r="L51">
        <f>D51*D14</f>
        <v>0.25</v>
      </c>
      <c r="M51">
        <f t="shared" si="31"/>
        <v>0.35</v>
      </c>
      <c r="N51">
        <f t="shared" si="31"/>
        <v>0.3</v>
      </c>
      <c r="O51" s="6">
        <f t="shared" si="31"/>
        <v>0.1</v>
      </c>
      <c r="P51" s="5"/>
      <c r="Q51" s="1"/>
      <c r="S51" t="s">
        <v>7</v>
      </c>
      <c r="T51">
        <f t="shared" si="34"/>
        <v>0.18000000000000002</v>
      </c>
      <c r="U51">
        <f t="shared" si="32"/>
        <v>0.252</v>
      </c>
      <c r="V51">
        <f t="shared" si="32"/>
        <v>0.24299999999999999</v>
      </c>
      <c r="W51">
        <f t="shared" si="32"/>
        <v>4.5000000000000005E-2</v>
      </c>
      <c r="Z51" s="6"/>
    </row>
    <row r="52" spans="2:26" x14ac:dyDescent="0.25">
      <c r="B52" s="5"/>
      <c r="C52" t="s">
        <v>8</v>
      </c>
      <c r="D52">
        <f t="shared" si="33"/>
        <v>0.25</v>
      </c>
      <c r="E52">
        <f t="shared" si="33"/>
        <v>0.25</v>
      </c>
      <c r="F52">
        <f t="shared" si="33"/>
        <v>0.25</v>
      </c>
      <c r="G52">
        <f t="shared" si="33"/>
        <v>0.25</v>
      </c>
      <c r="K52" t="s">
        <v>8</v>
      </c>
      <c r="L52">
        <f>D52*D15</f>
        <v>6.25E-2</v>
      </c>
      <c r="M52">
        <f t="shared" si="31"/>
        <v>6.25E-2</v>
      </c>
      <c r="N52">
        <f t="shared" si="31"/>
        <v>2.5000000000000001E-2</v>
      </c>
      <c r="O52" s="6">
        <f t="shared" si="31"/>
        <v>0.1</v>
      </c>
      <c r="P52" s="5"/>
      <c r="Q52" s="1"/>
      <c r="S52" t="s">
        <v>8</v>
      </c>
      <c r="T52">
        <f t="shared" si="34"/>
        <v>2.8125000000000001E-2</v>
      </c>
      <c r="U52">
        <f t="shared" si="32"/>
        <v>2.8125000000000001E-2</v>
      </c>
      <c r="V52">
        <f t="shared" si="32"/>
        <v>1.575E-2</v>
      </c>
      <c r="W52">
        <f t="shared" si="32"/>
        <v>4.5000000000000005E-2</v>
      </c>
      <c r="Z52" s="6"/>
    </row>
    <row r="53" spans="2:26" x14ac:dyDescent="0.25">
      <c r="B53" s="5"/>
      <c r="O53" s="6"/>
      <c r="P53" s="5"/>
      <c r="Q53" s="1"/>
      <c r="Z53" s="6"/>
    </row>
    <row r="54" spans="2:26" x14ac:dyDescent="0.25">
      <c r="B54" s="5"/>
      <c r="O54" s="6"/>
      <c r="P54" s="5"/>
      <c r="Q54" s="1"/>
      <c r="Z54" s="6"/>
    </row>
    <row r="55" spans="2:26" x14ac:dyDescent="0.25">
      <c r="B55" s="5"/>
      <c r="O55" s="6"/>
      <c r="P55" s="5"/>
      <c r="Q55" s="1"/>
      <c r="Z55" s="6"/>
    </row>
    <row r="56" spans="2:26" x14ac:dyDescent="0.25">
      <c r="B56" s="5" t="s">
        <v>12</v>
      </c>
      <c r="J56" t="s">
        <v>12</v>
      </c>
      <c r="O56" s="6"/>
      <c r="P56" s="5"/>
      <c r="Q56" s="1"/>
      <c r="R56" t="s">
        <v>12</v>
      </c>
      <c r="Z56" s="6"/>
    </row>
    <row r="57" spans="2:26" x14ac:dyDescent="0.25">
      <c r="B57" s="5"/>
      <c r="D57" t="s">
        <v>0</v>
      </c>
      <c r="E57" t="s">
        <v>1</v>
      </c>
      <c r="F57" t="s">
        <v>2</v>
      </c>
      <c r="G57" t="s">
        <v>3</v>
      </c>
      <c r="L57" t="s">
        <v>0</v>
      </c>
      <c r="M57" t="s">
        <v>1</v>
      </c>
      <c r="N57" t="s">
        <v>2</v>
      </c>
      <c r="O57" s="6" t="s">
        <v>3</v>
      </c>
      <c r="P57" s="5"/>
      <c r="Q57" s="1"/>
      <c r="T57" t="s">
        <v>0</v>
      </c>
      <c r="U57" t="s">
        <v>1</v>
      </c>
      <c r="V57" t="s">
        <v>2</v>
      </c>
      <c r="W57" t="s">
        <v>3</v>
      </c>
      <c r="Z57" s="6"/>
    </row>
    <row r="58" spans="2:26" x14ac:dyDescent="0.25">
      <c r="B58" s="5"/>
      <c r="C58" t="s">
        <v>5</v>
      </c>
      <c r="D58">
        <f>IF(D31,$E$4-$E$6,$E$4)</f>
        <v>1</v>
      </c>
      <c r="E58">
        <f t="shared" ref="E58:G58" si="35">IF(E31,$E$4-$E$6,$E$4)</f>
        <v>1</v>
      </c>
      <c r="F58">
        <f t="shared" si="35"/>
        <v>1</v>
      </c>
      <c r="G58">
        <f t="shared" si="35"/>
        <v>1</v>
      </c>
      <c r="K58" t="s">
        <v>5</v>
      </c>
      <c r="L58">
        <f>D58*J12</f>
        <v>0.25</v>
      </c>
      <c r="M58">
        <f t="shared" ref="M58:O61" si="36">E58*K12</f>
        <v>0.35</v>
      </c>
      <c r="N58">
        <f t="shared" si="36"/>
        <v>0.2</v>
      </c>
      <c r="O58" s="6">
        <f t="shared" si="36"/>
        <v>0.2</v>
      </c>
      <c r="P58" s="5"/>
      <c r="Q58" s="1"/>
      <c r="S58" t="s">
        <v>5</v>
      </c>
      <c r="T58">
        <f>L58*Q21</f>
        <v>0.13500000000000001</v>
      </c>
      <c r="U58">
        <f t="shared" ref="U58:W61" si="37">M58*R21</f>
        <v>0.189</v>
      </c>
      <c r="V58">
        <f t="shared" si="37"/>
        <v>0.10800000000000001</v>
      </c>
      <c r="W58">
        <f t="shared" si="37"/>
        <v>0.10800000000000001</v>
      </c>
      <c r="Z58" s="6"/>
    </row>
    <row r="59" spans="2:26" x14ac:dyDescent="0.25">
      <c r="B59" s="5"/>
      <c r="C59" t="s">
        <v>6</v>
      </c>
      <c r="D59">
        <f t="shared" ref="D59:G61" si="38">IF(D32,$E$4-$E$6,$E$4)</f>
        <v>1</v>
      </c>
      <c r="E59">
        <f t="shared" si="38"/>
        <v>1</v>
      </c>
      <c r="F59">
        <f t="shared" si="38"/>
        <v>1</v>
      </c>
      <c r="G59">
        <f t="shared" si="38"/>
        <v>1</v>
      </c>
      <c r="K59" t="s">
        <v>6</v>
      </c>
      <c r="L59">
        <f>D59*J13</f>
        <v>0.25</v>
      </c>
      <c r="M59">
        <f t="shared" si="36"/>
        <v>0.4</v>
      </c>
      <c r="N59">
        <f t="shared" si="36"/>
        <v>0.25</v>
      </c>
      <c r="O59" s="6">
        <f t="shared" si="36"/>
        <v>0.1</v>
      </c>
      <c r="P59" s="5"/>
      <c r="Q59" s="1"/>
      <c r="S59" t="s">
        <v>6</v>
      </c>
      <c r="T59">
        <f t="shared" ref="T59:T61" si="39">L59*Q22</f>
        <v>0.18000000000000002</v>
      </c>
      <c r="U59">
        <f t="shared" si="37"/>
        <v>0.28800000000000003</v>
      </c>
      <c r="V59">
        <f t="shared" si="37"/>
        <v>0.20250000000000001</v>
      </c>
      <c r="W59">
        <f t="shared" si="37"/>
        <v>4.5000000000000005E-2</v>
      </c>
      <c r="Z59" s="6"/>
    </row>
    <row r="60" spans="2:26" x14ac:dyDescent="0.25">
      <c r="B60" s="5"/>
      <c r="C60" t="s">
        <v>7</v>
      </c>
      <c r="D60">
        <f t="shared" si="38"/>
        <v>1</v>
      </c>
      <c r="E60">
        <f t="shared" si="38"/>
        <v>1</v>
      </c>
      <c r="F60">
        <f t="shared" si="38"/>
        <v>1</v>
      </c>
      <c r="G60">
        <f t="shared" si="38"/>
        <v>1</v>
      </c>
      <c r="K60" t="s">
        <v>7</v>
      </c>
      <c r="L60">
        <f>D60*J14</f>
        <v>0.25</v>
      </c>
      <c r="M60">
        <f t="shared" si="36"/>
        <v>0.4</v>
      </c>
      <c r="N60">
        <f t="shared" si="36"/>
        <v>0.25</v>
      </c>
      <c r="O60" s="6">
        <f t="shared" si="36"/>
        <v>0.1</v>
      </c>
      <c r="P60" s="5"/>
      <c r="Q60" s="1"/>
      <c r="S60" t="s">
        <v>7</v>
      </c>
      <c r="T60">
        <f t="shared" si="39"/>
        <v>0.18000000000000002</v>
      </c>
      <c r="U60">
        <f t="shared" si="37"/>
        <v>0.28800000000000003</v>
      </c>
      <c r="V60">
        <f t="shared" si="37"/>
        <v>0.20250000000000001</v>
      </c>
      <c r="W60">
        <f t="shared" si="37"/>
        <v>4.5000000000000005E-2</v>
      </c>
      <c r="Z60" s="6"/>
    </row>
    <row r="61" spans="2:26" x14ac:dyDescent="0.25">
      <c r="B61" s="5"/>
      <c r="C61" t="s">
        <v>8</v>
      </c>
      <c r="D61">
        <f t="shared" si="38"/>
        <v>1</v>
      </c>
      <c r="E61">
        <f t="shared" si="38"/>
        <v>1</v>
      </c>
      <c r="F61">
        <f t="shared" si="38"/>
        <v>1</v>
      </c>
      <c r="G61">
        <f t="shared" si="38"/>
        <v>1</v>
      </c>
      <c r="K61" t="s">
        <v>8</v>
      </c>
      <c r="L61">
        <f>D61*J15</f>
        <v>0.25</v>
      </c>
      <c r="M61">
        <f t="shared" si="36"/>
        <v>0.25</v>
      </c>
      <c r="N61">
        <f t="shared" si="36"/>
        <v>0.1</v>
      </c>
      <c r="O61" s="6">
        <f t="shared" si="36"/>
        <v>0.4</v>
      </c>
      <c r="P61" s="5"/>
      <c r="Q61" s="1"/>
      <c r="S61" t="s">
        <v>8</v>
      </c>
      <c r="T61">
        <f t="shared" si="39"/>
        <v>0.1125</v>
      </c>
      <c r="U61">
        <f t="shared" si="37"/>
        <v>0.1125</v>
      </c>
      <c r="V61">
        <f t="shared" si="37"/>
        <v>6.3E-2</v>
      </c>
      <c r="W61">
        <f t="shared" si="37"/>
        <v>0.18000000000000002</v>
      </c>
      <c r="Z61" s="6"/>
    </row>
    <row r="62" spans="2:26" x14ac:dyDescent="0.25">
      <c r="B62" s="5"/>
      <c r="O62" s="6"/>
      <c r="P62" s="5"/>
      <c r="Q62" s="1"/>
      <c r="Z62" s="6"/>
    </row>
    <row r="63" spans="2:26" x14ac:dyDescent="0.25">
      <c r="B63" s="5"/>
      <c r="O63" s="6"/>
      <c r="P63" s="5"/>
      <c r="Q63" s="1"/>
      <c r="Z63" s="6"/>
    </row>
    <row r="64" spans="2:26" x14ac:dyDescent="0.25">
      <c r="B64" s="5"/>
      <c r="O64" s="6"/>
      <c r="P64" s="5"/>
      <c r="Q64" s="1"/>
      <c r="Z64" s="6"/>
    </row>
    <row r="65" spans="2:26" x14ac:dyDescent="0.25">
      <c r="B65" s="5" t="s">
        <v>13</v>
      </c>
      <c r="J65" t="s">
        <v>13</v>
      </c>
      <c r="O65" s="6"/>
      <c r="P65" s="5"/>
      <c r="Q65" s="1"/>
      <c r="R65" t="s">
        <v>13</v>
      </c>
      <c r="Z65" s="6"/>
    </row>
    <row r="66" spans="2:26" x14ac:dyDescent="0.25">
      <c r="B66" s="5"/>
      <c r="D66" t="s">
        <v>0</v>
      </c>
      <c r="E66" t="s">
        <v>1</v>
      </c>
      <c r="F66" t="s">
        <v>2</v>
      </c>
      <c r="G66" t="s">
        <v>3</v>
      </c>
      <c r="L66" t="s">
        <v>0</v>
      </c>
      <c r="M66" t="s">
        <v>1</v>
      </c>
      <c r="N66" t="s">
        <v>2</v>
      </c>
      <c r="O66" s="6" t="s">
        <v>3</v>
      </c>
      <c r="P66" s="5"/>
      <c r="Q66" s="1"/>
      <c r="T66" t="s">
        <v>0</v>
      </c>
      <c r="U66" t="s">
        <v>1</v>
      </c>
      <c r="V66" t="s">
        <v>2</v>
      </c>
      <c r="W66" t="s">
        <v>3</v>
      </c>
      <c r="Z66" s="6"/>
    </row>
    <row r="67" spans="2:26" x14ac:dyDescent="0.25">
      <c r="B67" s="5"/>
      <c r="C67" t="s">
        <v>5</v>
      </c>
      <c r="D67">
        <f>IF(D40,$E$4-$E$6,$E$4)</f>
        <v>1</v>
      </c>
      <c r="E67">
        <f t="shared" ref="E67:G67" si="40">IF(E40,$E$4-$E$6,$E$4)</f>
        <v>1</v>
      </c>
      <c r="F67">
        <f t="shared" si="40"/>
        <v>1</v>
      </c>
      <c r="G67">
        <f t="shared" si="40"/>
        <v>1</v>
      </c>
      <c r="K67" t="s">
        <v>5</v>
      </c>
      <c r="L67">
        <f>D67*D12</f>
        <v>0.25</v>
      </c>
      <c r="M67">
        <f t="shared" ref="M67:O70" si="41">E67*E12</f>
        <v>0.35</v>
      </c>
      <c r="N67">
        <f t="shared" si="41"/>
        <v>0.2</v>
      </c>
      <c r="O67" s="6">
        <f t="shared" si="41"/>
        <v>0.2</v>
      </c>
      <c r="P67" s="5"/>
      <c r="Q67" s="1"/>
      <c r="S67" t="s">
        <v>5</v>
      </c>
      <c r="T67">
        <f>L67*Q21</f>
        <v>0.13500000000000001</v>
      </c>
      <c r="U67">
        <f t="shared" ref="U67:W70" si="42">M67*R21</f>
        <v>0.189</v>
      </c>
      <c r="V67">
        <f t="shared" si="42"/>
        <v>0.10800000000000001</v>
      </c>
      <c r="W67">
        <f t="shared" si="42"/>
        <v>0.10800000000000001</v>
      </c>
      <c r="Z67" s="6"/>
    </row>
    <row r="68" spans="2:26" x14ac:dyDescent="0.25">
      <c r="B68" s="5"/>
      <c r="C68" t="s">
        <v>6</v>
      </c>
      <c r="D68">
        <f t="shared" ref="D68:G70" si="43">IF(D41,$E$4-$E$6,$E$4)</f>
        <v>1</v>
      </c>
      <c r="E68">
        <f t="shared" si="43"/>
        <v>1</v>
      </c>
      <c r="F68">
        <f t="shared" si="43"/>
        <v>1</v>
      </c>
      <c r="G68">
        <f t="shared" si="43"/>
        <v>1</v>
      </c>
      <c r="K68" t="s">
        <v>6</v>
      </c>
      <c r="L68">
        <f>D68*D13</f>
        <v>0.25</v>
      </c>
      <c r="M68">
        <f t="shared" si="41"/>
        <v>0.35</v>
      </c>
      <c r="N68">
        <f t="shared" si="41"/>
        <v>0.2</v>
      </c>
      <c r="O68" s="6">
        <f t="shared" si="41"/>
        <v>0.2</v>
      </c>
      <c r="P68" s="5"/>
      <c r="Q68" s="1"/>
      <c r="S68" t="s">
        <v>6</v>
      </c>
      <c r="T68">
        <f t="shared" ref="T68:T70" si="44">L68*Q22</f>
        <v>0.18000000000000002</v>
      </c>
      <c r="U68">
        <f t="shared" si="42"/>
        <v>0.252</v>
      </c>
      <c r="V68">
        <f t="shared" si="42"/>
        <v>0.16200000000000003</v>
      </c>
      <c r="W68">
        <f t="shared" si="42"/>
        <v>9.0000000000000011E-2</v>
      </c>
      <c r="Z68" s="6"/>
    </row>
    <row r="69" spans="2:26" x14ac:dyDescent="0.25">
      <c r="B69" s="5"/>
      <c r="C69" t="s">
        <v>7</v>
      </c>
      <c r="D69">
        <f t="shared" si="43"/>
        <v>1</v>
      </c>
      <c r="E69">
        <f t="shared" si="43"/>
        <v>1</v>
      </c>
      <c r="F69">
        <f t="shared" si="43"/>
        <v>1</v>
      </c>
      <c r="G69">
        <f t="shared" si="43"/>
        <v>1</v>
      </c>
      <c r="K69" t="s">
        <v>7</v>
      </c>
      <c r="L69">
        <f>D69*D14</f>
        <v>0.25</v>
      </c>
      <c r="M69">
        <f t="shared" si="41"/>
        <v>0.35</v>
      </c>
      <c r="N69">
        <f t="shared" si="41"/>
        <v>0.3</v>
      </c>
      <c r="O69" s="6">
        <f t="shared" si="41"/>
        <v>0.1</v>
      </c>
      <c r="P69" s="5"/>
      <c r="Q69" s="1"/>
      <c r="S69" t="s">
        <v>7</v>
      </c>
      <c r="T69">
        <f t="shared" si="44"/>
        <v>0.18000000000000002</v>
      </c>
      <c r="U69">
        <f t="shared" si="42"/>
        <v>0.252</v>
      </c>
      <c r="V69">
        <f t="shared" si="42"/>
        <v>0.24299999999999999</v>
      </c>
      <c r="W69">
        <f t="shared" si="42"/>
        <v>4.5000000000000005E-2</v>
      </c>
      <c r="Z69" s="6"/>
    </row>
    <row r="70" spans="2:26" x14ac:dyDescent="0.25">
      <c r="B70" s="5"/>
      <c r="C70" t="s">
        <v>8</v>
      </c>
      <c r="D70">
        <f t="shared" si="43"/>
        <v>1</v>
      </c>
      <c r="E70">
        <f t="shared" si="43"/>
        <v>1</v>
      </c>
      <c r="F70">
        <f t="shared" si="43"/>
        <v>1</v>
      </c>
      <c r="G70">
        <f t="shared" si="43"/>
        <v>1</v>
      </c>
      <c r="K70" t="s">
        <v>8</v>
      </c>
      <c r="L70">
        <f>D70*D15</f>
        <v>0.25</v>
      </c>
      <c r="M70">
        <f t="shared" si="41"/>
        <v>0.25</v>
      </c>
      <c r="N70">
        <f t="shared" si="41"/>
        <v>0.1</v>
      </c>
      <c r="O70" s="6">
        <f t="shared" si="41"/>
        <v>0.4</v>
      </c>
      <c r="P70" s="5"/>
      <c r="Q70" s="1"/>
      <c r="S70" t="s">
        <v>8</v>
      </c>
      <c r="T70">
        <f t="shared" si="44"/>
        <v>0.1125</v>
      </c>
      <c r="U70">
        <f t="shared" si="42"/>
        <v>0.1125</v>
      </c>
      <c r="V70">
        <f t="shared" si="42"/>
        <v>6.3E-2</v>
      </c>
      <c r="W70">
        <f t="shared" si="42"/>
        <v>0.18000000000000002</v>
      </c>
      <c r="Z70" s="6"/>
    </row>
    <row r="71" spans="2:26" x14ac:dyDescent="0.25">
      <c r="B71" s="5"/>
      <c r="O71" s="6"/>
      <c r="P71" s="5"/>
      <c r="Q71" s="1"/>
      <c r="Z71" s="6"/>
    </row>
    <row r="72" spans="2:26" x14ac:dyDescent="0.25">
      <c r="B72" s="5"/>
      <c r="O72" s="6"/>
      <c r="P72" s="5"/>
      <c r="Q72" s="1"/>
      <c r="Z72" s="6"/>
    </row>
    <row r="73" spans="2:26" x14ac:dyDescent="0.25">
      <c r="B73" s="5"/>
      <c r="O73" s="6"/>
      <c r="P73" s="5"/>
      <c r="Q73" s="1"/>
      <c r="Z73" s="6"/>
    </row>
    <row r="74" spans="2:26" x14ac:dyDescent="0.25">
      <c r="B74" s="5"/>
      <c r="J74" t="s">
        <v>19</v>
      </c>
      <c r="K74" t="s">
        <v>5</v>
      </c>
      <c r="L74" s="18">
        <f>SUM(L49:O49,L58:O58,L67:O67)/(2*$H12+$N12)</f>
        <v>1.0000000000000002</v>
      </c>
      <c r="O74" s="6"/>
      <c r="P74" s="5"/>
      <c r="R74" t="s">
        <v>19</v>
      </c>
      <c r="S74" t="s">
        <v>5</v>
      </c>
      <c r="T74" s="18">
        <f>SUM(T49:W49,T58:W58,T67:W67)/(2*$H12+$N12)</f>
        <v>0.54000000000000015</v>
      </c>
      <c r="Z74" s="6"/>
    </row>
    <row r="75" spans="2:26" x14ac:dyDescent="0.25">
      <c r="B75" s="5"/>
      <c r="K75" t="s">
        <v>6</v>
      </c>
      <c r="L75" s="18">
        <f t="shared" ref="L75:L77" si="45">SUM(L50:O50,L59:O59,L68:O68)/(2*$H13+$N13)</f>
        <v>0.75000000000000011</v>
      </c>
      <c r="O75" s="6"/>
      <c r="P75" s="5"/>
      <c r="S75" t="s">
        <v>6</v>
      </c>
      <c r="T75" s="18">
        <f t="shared" ref="T75:T77" si="46">SUM(T50:W50,T59:W59,T68:W68)/(2*$H13+$N13)</f>
        <v>0.52350000000000008</v>
      </c>
      <c r="Z75" s="6"/>
    </row>
    <row r="76" spans="2:26" x14ac:dyDescent="0.25">
      <c r="B76" s="5"/>
      <c r="K76" t="s">
        <v>7</v>
      </c>
      <c r="L76" s="18">
        <f t="shared" si="45"/>
        <v>1</v>
      </c>
      <c r="O76" s="6"/>
      <c r="P76" s="5"/>
      <c r="S76" t="s">
        <v>7</v>
      </c>
      <c r="T76" s="18">
        <f t="shared" si="46"/>
        <v>0.71850000000000003</v>
      </c>
      <c r="Z76" s="6"/>
    </row>
    <row r="77" spans="2:26" x14ac:dyDescent="0.25">
      <c r="B77" s="5"/>
      <c r="K77" t="s">
        <v>8</v>
      </c>
      <c r="L77" s="18">
        <f t="shared" si="45"/>
        <v>0.75</v>
      </c>
      <c r="O77" s="6"/>
      <c r="P77" s="5"/>
      <c r="S77" t="s">
        <v>8</v>
      </c>
      <c r="T77" s="18">
        <f t="shared" si="46"/>
        <v>0.35100000000000003</v>
      </c>
      <c r="Z77" s="6"/>
    </row>
    <row r="78" spans="2:26" x14ac:dyDescent="0.25">
      <c r="B78" s="5"/>
      <c r="O78" s="6"/>
      <c r="P78" s="5"/>
      <c r="Z78" s="6"/>
    </row>
    <row r="79" spans="2:26" x14ac:dyDescent="0.25">
      <c r="B79" s="5"/>
      <c r="O79" s="6"/>
      <c r="P79" s="5"/>
      <c r="Z79" s="6"/>
    </row>
    <row r="80" spans="2:26" x14ac:dyDescent="0.25">
      <c r="B80" s="5"/>
      <c r="J80" t="s">
        <v>42</v>
      </c>
      <c r="O80" s="6"/>
      <c r="P80" s="5"/>
      <c r="Q80" t="s">
        <v>41</v>
      </c>
      <c r="S80">
        <f>SUM(T49:W52,T58:W61,T67:W70)/(2*SUM(H12:H15)+SUM(N12:N15))</f>
        <v>0.53324999999999989</v>
      </c>
      <c r="Z80" s="6"/>
    </row>
    <row r="81" spans="2:26" ht="13.8" thickBot="1" x14ac:dyDescent="0.3">
      <c r="B81" s="12"/>
      <c r="C81" s="13"/>
      <c r="D81" s="13"/>
      <c r="E81" s="13"/>
      <c r="F81" s="13"/>
      <c r="G81" s="13"/>
      <c r="H81" s="13"/>
      <c r="I81" s="13"/>
      <c r="J81" s="13"/>
      <c r="K81" s="13">
        <f>SUM(L74:L77)/4</f>
        <v>0.87500000000000011</v>
      </c>
      <c r="L81" s="13"/>
      <c r="M81" s="13"/>
      <c r="N81" s="13"/>
      <c r="O81" s="14"/>
      <c r="P81" s="12"/>
      <c r="Q81" s="13"/>
      <c r="R81" s="13"/>
      <c r="S81" s="13"/>
      <c r="T81" s="13"/>
      <c r="U81" s="13"/>
      <c r="V81" s="13"/>
      <c r="W81" s="13"/>
      <c r="X81" s="13"/>
      <c r="Y81" s="13"/>
      <c r="Z81" s="14"/>
    </row>
    <row r="85" spans="2:26" x14ac:dyDescent="0.25">
      <c r="B85" t="s">
        <v>85</v>
      </c>
      <c r="J85" t="s">
        <v>86</v>
      </c>
    </row>
    <row r="87" spans="2:26" x14ac:dyDescent="0.25">
      <c r="B87" s="5" t="s">
        <v>4</v>
      </c>
      <c r="J87" s="5" t="s">
        <v>4</v>
      </c>
    </row>
    <row r="88" spans="2:26" x14ac:dyDescent="0.25">
      <c r="B88" s="5"/>
      <c r="D88" t="s">
        <v>0</v>
      </c>
      <c r="E88" t="s">
        <v>1</v>
      </c>
      <c r="F88" t="s">
        <v>2</v>
      </c>
      <c r="G88" t="s">
        <v>3</v>
      </c>
      <c r="J88" s="5"/>
      <c r="L88" t="s">
        <v>0</v>
      </c>
      <c r="M88" t="s">
        <v>1</v>
      </c>
      <c r="N88" t="s">
        <v>2</v>
      </c>
      <c r="O88" t="s">
        <v>3</v>
      </c>
    </row>
    <row r="89" spans="2:26" x14ac:dyDescent="0.25">
      <c r="B89" s="5"/>
      <c r="C89" t="s">
        <v>5</v>
      </c>
      <c r="D89">
        <v>0</v>
      </c>
      <c r="E89">
        <v>0</v>
      </c>
      <c r="F89">
        <v>0</v>
      </c>
      <c r="G89">
        <v>0</v>
      </c>
      <c r="J89" s="5"/>
      <c r="K89" t="s">
        <v>5</v>
      </c>
      <c r="L89">
        <v>0</v>
      </c>
      <c r="M89">
        <v>0</v>
      </c>
      <c r="N89">
        <v>0</v>
      </c>
      <c r="O89">
        <v>0</v>
      </c>
    </row>
    <row r="90" spans="2:26" x14ac:dyDescent="0.25">
      <c r="B90" s="5"/>
      <c r="C90" t="s">
        <v>6</v>
      </c>
      <c r="D90">
        <v>1</v>
      </c>
      <c r="E90">
        <v>1</v>
      </c>
      <c r="F90">
        <v>1</v>
      </c>
      <c r="G90">
        <v>1</v>
      </c>
      <c r="J90" s="5"/>
      <c r="K90" t="s">
        <v>6</v>
      </c>
      <c r="L90">
        <v>0</v>
      </c>
      <c r="M90">
        <v>0</v>
      </c>
      <c r="N90">
        <v>0</v>
      </c>
      <c r="O90">
        <v>0</v>
      </c>
    </row>
    <row r="91" spans="2:26" x14ac:dyDescent="0.25">
      <c r="B91" s="5"/>
      <c r="C91" t="s">
        <v>7</v>
      </c>
      <c r="D91">
        <v>0</v>
      </c>
      <c r="E91">
        <v>0</v>
      </c>
      <c r="F91">
        <v>0</v>
      </c>
      <c r="G91">
        <v>0</v>
      </c>
      <c r="J91" s="5"/>
      <c r="K91" t="s">
        <v>7</v>
      </c>
      <c r="L91">
        <v>0</v>
      </c>
      <c r="M91">
        <v>0</v>
      </c>
      <c r="N91">
        <v>0</v>
      </c>
      <c r="O91">
        <v>0</v>
      </c>
    </row>
    <row r="92" spans="2:26" x14ac:dyDescent="0.25">
      <c r="B92" s="5"/>
      <c r="C92" t="s">
        <v>8</v>
      </c>
      <c r="D92">
        <v>1</v>
      </c>
      <c r="E92">
        <v>1</v>
      </c>
      <c r="F92">
        <v>1</v>
      </c>
      <c r="G92">
        <v>1</v>
      </c>
      <c r="J92" s="5"/>
      <c r="K92" t="s">
        <v>8</v>
      </c>
      <c r="L92">
        <v>0</v>
      </c>
      <c r="M92">
        <v>0</v>
      </c>
      <c r="N92">
        <v>0</v>
      </c>
      <c r="O92">
        <v>0</v>
      </c>
    </row>
    <row r="93" spans="2:26" x14ac:dyDescent="0.25">
      <c r="B93" s="5"/>
      <c r="J93" s="5"/>
    </row>
    <row r="94" spans="2:26" x14ac:dyDescent="0.25">
      <c r="B94" s="5"/>
      <c r="J94" s="5"/>
    </row>
    <row r="95" spans="2:26" x14ac:dyDescent="0.25">
      <c r="B95" s="5"/>
      <c r="J95" s="5"/>
    </row>
    <row r="96" spans="2:26" x14ac:dyDescent="0.25">
      <c r="B96" s="5" t="s">
        <v>12</v>
      </c>
      <c r="J96" s="5" t="s">
        <v>12</v>
      </c>
    </row>
    <row r="97" spans="2:15" x14ac:dyDescent="0.25">
      <c r="B97" s="5"/>
      <c r="D97" t="s">
        <v>0</v>
      </c>
      <c r="E97" t="s">
        <v>1</v>
      </c>
      <c r="F97" t="s">
        <v>2</v>
      </c>
      <c r="G97" t="s">
        <v>3</v>
      </c>
      <c r="J97" s="5"/>
      <c r="L97" t="s">
        <v>0</v>
      </c>
      <c r="M97" t="s">
        <v>1</v>
      </c>
      <c r="N97" t="s">
        <v>2</v>
      </c>
      <c r="O97" t="s">
        <v>3</v>
      </c>
    </row>
    <row r="98" spans="2:15" x14ac:dyDescent="0.25">
      <c r="B98" s="5"/>
      <c r="C98" t="s">
        <v>5</v>
      </c>
      <c r="D98">
        <v>0</v>
      </c>
      <c r="E98">
        <v>0</v>
      </c>
      <c r="F98">
        <v>0</v>
      </c>
      <c r="G98">
        <v>0</v>
      </c>
      <c r="J98" s="5"/>
      <c r="K98" t="s">
        <v>5</v>
      </c>
      <c r="L98">
        <v>0</v>
      </c>
      <c r="M98">
        <v>0</v>
      </c>
      <c r="N98">
        <v>0</v>
      </c>
      <c r="O98">
        <v>0</v>
      </c>
    </row>
    <row r="99" spans="2:15" x14ac:dyDescent="0.25">
      <c r="B99" s="5"/>
      <c r="C99" t="s">
        <v>6</v>
      </c>
      <c r="D99">
        <v>0</v>
      </c>
      <c r="E99">
        <v>0</v>
      </c>
      <c r="F99">
        <v>0</v>
      </c>
      <c r="G99">
        <v>0</v>
      </c>
      <c r="J99" s="5"/>
      <c r="K99" t="s">
        <v>6</v>
      </c>
      <c r="L99">
        <v>0</v>
      </c>
      <c r="M99">
        <v>0</v>
      </c>
      <c r="N99">
        <v>0</v>
      </c>
      <c r="O99">
        <v>0</v>
      </c>
    </row>
    <row r="100" spans="2:15" x14ac:dyDescent="0.25">
      <c r="B100" s="5"/>
      <c r="C100" t="s">
        <v>7</v>
      </c>
      <c r="D100">
        <v>0</v>
      </c>
      <c r="E100">
        <v>0</v>
      </c>
      <c r="F100">
        <v>0</v>
      </c>
      <c r="G100">
        <v>0</v>
      </c>
      <c r="J100" s="5"/>
      <c r="K100" t="s">
        <v>7</v>
      </c>
      <c r="L100">
        <v>0</v>
      </c>
      <c r="M100">
        <v>0</v>
      </c>
      <c r="N100">
        <v>0</v>
      </c>
      <c r="O100">
        <v>0</v>
      </c>
    </row>
    <row r="101" spans="2:15" x14ac:dyDescent="0.25">
      <c r="B101" s="5"/>
      <c r="C101" t="s">
        <v>8</v>
      </c>
      <c r="D101">
        <v>0</v>
      </c>
      <c r="E101">
        <v>0</v>
      </c>
      <c r="F101">
        <v>0</v>
      </c>
      <c r="G101">
        <v>0</v>
      </c>
      <c r="J101" s="5"/>
      <c r="K101" t="s">
        <v>8</v>
      </c>
      <c r="L101">
        <v>0</v>
      </c>
      <c r="M101">
        <v>0</v>
      </c>
      <c r="N101">
        <v>0</v>
      </c>
      <c r="O101">
        <v>0</v>
      </c>
    </row>
    <row r="102" spans="2:15" x14ac:dyDescent="0.25">
      <c r="B102" s="5"/>
      <c r="J102" s="5"/>
    </row>
    <row r="103" spans="2:15" x14ac:dyDescent="0.25">
      <c r="B103" s="5"/>
      <c r="J103" s="5"/>
    </row>
    <row r="104" spans="2:15" x14ac:dyDescent="0.25">
      <c r="B104" s="5"/>
      <c r="J104" s="5"/>
    </row>
    <row r="105" spans="2:15" x14ac:dyDescent="0.25">
      <c r="B105" s="5" t="s">
        <v>13</v>
      </c>
      <c r="J105" s="5" t="s">
        <v>13</v>
      </c>
    </row>
    <row r="106" spans="2:15" x14ac:dyDescent="0.25">
      <c r="B106" s="5"/>
      <c r="D106" t="s">
        <v>0</v>
      </c>
      <c r="E106" t="s">
        <v>1</v>
      </c>
      <c r="F106" t="s">
        <v>2</v>
      </c>
      <c r="G106" t="s">
        <v>3</v>
      </c>
      <c r="J106" s="5"/>
      <c r="L106" t="s">
        <v>0</v>
      </c>
      <c r="M106" t="s">
        <v>1</v>
      </c>
      <c r="N106" t="s">
        <v>2</v>
      </c>
      <c r="O106" t="s">
        <v>3</v>
      </c>
    </row>
    <row r="107" spans="2:15" x14ac:dyDescent="0.25">
      <c r="B107" s="5"/>
      <c r="C107" t="s">
        <v>5</v>
      </c>
      <c r="D107">
        <v>0</v>
      </c>
      <c r="E107">
        <v>0</v>
      </c>
      <c r="F107">
        <v>0</v>
      </c>
      <c r="G107">
        <v>0</v>
      </c>
      <c r="J107" s="5"/>
      <c r="K107" t="s">
        <v>5</v>
      </c>
      <c r="L107">
        <v>0</v>
      </c>
      <c r="M107">
        <v>0</v>
      </c>
      <c r="N107">
        <v>0</v>
      </c>
      <c r="O107">
        <v>0</v>
      </c>
    </row>
    <row r="108" spans="2:15" x14ac:dyDescent="0.25">
      <c r="B108" s="5"/>
      <c r="C108" t="s">
        <v>6</v>
      </c>
      <c r="D108">
        <v>0</v>
      </c>
      <c r="E108">
        <v>0</v>
      </c>
      <c r="F108">
        <v>0</v>
      </c>
      <c r="G108">
        <v>0</v>
      </c>
      <c r="J108" s="5"/>
      <c r="K108" t="s">
        <v>6</v>
      </c>
      <c r="L108">
        <v>0</v>
      </c>
      <c r="M108">
        <v>0</v>
      </c>
      <c r="N108">
        <v>0</v>
      </c>
      <c r="O108">
        <v>0</v>
      </c>
    </row>
    <row r="109" spans="2:15" x14ac:dyDescent="0.25">
      <c r="B109" s="5"/>
      <c r="C109" t="s">
        <v>7</v>
      </c>
      <c r="D109">
        <v>0</v>
      </c>
      <c r="E109">
        <v>0</v>
      </c>
      <c r="F109">
        <v>0</v>
      </c>
      <c r="G109">
        <v>0</v>
      </c>
      <c r="J109" s="5"/>
      <c r="K109" t="s">
        <v>7</v>
      </c>
      <c r="L109">
        <v>0</v>
      </c>
      <c r="M109">
        <v>0</v>
      </c>
      <c r="N109">
        <v>0</v>
      </c>
      <c r="O109">
        <v>0</v>
      </c>
    </row>
    <row r="110" spans="2:15" x14ac:dyDescent="0.25">
      <c r="B110" s="5"/>
      <c r="C110" t="s">
        <v>8</v>
      </c>
      <c r="D110">
        <v>0</v>
      </c>
      <c r="E110">
        <v>0</v>
      </c>
      <c r="F110">
        <v>0</v>
      </c>
      <c r="G110">
        <v>0</v>
      </c>
      <c r="J110" s="5"/>
      <c r="K110" t="s">
        <v>8</v>
      </c>
      <c r="L110">
        <v>0</v>
      </c>
      <c r="M110">
        <v>0</v>
      </c>
      <c r="N110">
        <v>0</v>
      </c>
      <c r="O1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2027-89A6-4338-84BB-06F69F9A1E67}">
  <dimension ref="A1"/>
  <sheetViews>
    <sheetView workbookViewId="0">
      <selection activeCell="T34" sqref="T34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C717F-4D1C-4682-B90E-6859FD39A812}">
  <dimension ref="B1:AN109"/>
  <sheetViews>
    <sheetView topLeftCell="P2" workbookViewId="0">
      <selection activeCell="AC12" sqref="AC12"/>
    </sheetView>
  </sheetViews>
  <sheetFormatPr defaultRowHeight="13.2" x14ac:dyDescent="0.25"/>
  <cols>
    <col min="23" max="23" width="12.6640625" customWidth="1"/>
    <col min="24" max="26" width="5.33203125" customWidth="1"/>
    <col min="27" max="27" width="4.6640625" customWidth="1"/>
    <col min="28" max="28" width="4.44140625" customWidth="1"/>
    <col min="29" max="29" width="4.5546875" customWidth="1"/>
    <col min="30" max="30" width="5.109375" customWidth="1"/>
    <col min="31" max="31" width="5.6640625" customWidth="1"/>
    <col min="32" max="33" width="4.44140625" customWidth="1"/>
    <col min="34" max="34" width="4.6640625" customWidth="1"/>
    <col min="35" max="35" width="4.33203125" customWidth="1"/>
    <col min="36" max="36" width="5.33203125" customWidth="1"/>
    <col min="37" max="37" width="5" customWidth="1"/>
    <col min="38" max="38" width="5.33203125" customWidth="1"/>
    <col min="39" max="39" width="11.88671875" customWidth="1"/>
  </cols>
  <sheetData>
    <row r="1" spans="2:40" x14ac:dyDescent="0.25">
      <c r="N1" s="1"/>
      <c r="P1" s="2"/>
      <c r="Q1" s="3"/>
      <c r="R1" s="3" t="s">
        <v>45</v>
      </c>
      <c r="S1" s="3"/>
      <c r="T1" s="3">
        <v>0.6</v>
      </c>
      <c r="U1" s="3"/>
      <c r="V1" s="3"/>
      <c r="W1" s="3" t="s">
        <v>23</v>
      </c>
      <c r="X1" s="3">
        <v>0.9</v>
      </c>
      <c r="Y1" s="3"/>
      <c r="Z1" s="3"/>
      <c r="AA1" s="3"/>
      <c r="AB1" s="3" t="s">
        <v>35</v>
      </c>
      <c r="AC1" s="3"/>
      <c r="AD1" s="3">
        <v>0.95</v>
      </c>
      <c r="AE1" s="3"/>
      <c r="AF1" s="3"/>
      <c r="AG1" s="3"/>
      <c r="AH1" s="3"/>
      <c r="AI1" s="3"/>
      <c r="AJ1" s="3"/>
      <c r="AK1" s="3"/>
      <c r="AL1" s="3"/>
      <c r="AM1" s="3"/>
      <c r="AN1" s="4"/>
    </row>
    <row r="2" spans="2:40" x14ac:dyDescent="0.25">
      <c r="B2" t="s">
        <v>81</v>
      </c>
      <c r="N2" s="1"/>
      <c r="P2" s="5"/>
      <c r="R2" t="s">
        <v>46</v>
      </c>
      <c r="T2">
        <v>0.8</v>
      </c>
      <c r="W2" t="s">
        <v>24</v>
      </c>
      <c r="X2">
        <v>0.8</v>
      </c>
      <c r="AB2" t="s">
        <v>36</v>
      </c>
      <c r="AD2">
        <v>0.9</v>
      </c>
      <c r="AN2" s="6"/>
    </row>
    <row r="3" spans="2:40" x14ac:dyDescent="0.25">
      <c r="N3" s="1"/>
      <c r="P3" s="15" t="s">
        <v>20</v>
      </c>
      <c r="R3" t="s">
        <v>47</v>
      </c>
      <c r="T3">
        <v>0.6</v>
      </c>
      <c r="W3" t="s">
        <v>25</v>
      </c>
      <c r="X3">
        <v>0.7</v>
      </c>
      <c r="AB3" t="s">
        <v>37</v>
      </c>
      <c r="AD3">
        <v>0.85</v>
      </c>
      <c r="AN3" s="6"/>
    </row>
    <row r="4" spans="2:40" x14ac:dyDescent="0.25">
      <c r="B4" t="s">
        <v>9</v>
      </c>
      <c r="D4" t="s">
        <v>10</v>
      </c>
      <c r="E4">
        <v>1</v>
      </c>
      <c r="N4" s="1"/>
      <c r="P4" s="5"/>
      <c r="R4" t="s">
        <v>48</v>
      </c>
      <c r="T4">
        <v>0.5</v>
      </c>
      <c r="W4" t="s">
        <v>26</v>
      </c>
      <c r="X4">
        <v>0.6</v>
      </c>
      <c r="AB4" t="s">
        <v>38</v>
      </c>
      <c r="AD4">
        <v>0.75</v>
      </c>
      <c r="AN4" s="6"/>
    </row>
    <row r="5" spans="2:40" x14ac:dyDescent="0.25">
      <c r="B5" t="s">
        <v>17</v>
      </c>
      <c r="E5">
        <v>8.8000000000000007</v>
      </c>
      <c r="N5" s="1"/>
      <c r="P5" s="5"/>
      <c r="R5" t="s">
        <v>49</v>
      </c>
      <c r="T5">
        <v>0.9</v>
      </c>
      <c r="W5" t="s">
        <v>27</v>
      </c>
      <c r="X5">
        <v>0.5</v>
      </c>
      <c r="AB5" t="s">
        <v>39</v>
      </c>
      <c r="AD5">
        <v>0.6</v>
      </c>
      <c r="AN5" s="6"/>
    </row>
    <row r="6" spans="2:40" x14ac:dyDescent="0.25">
      <c r="B6" t="s">
        <v>18</v>
      </c>
      <c r="E6">
        <f>E5/10</f>
        <v>0.88000000000000012</v>
      </c>
      <c r="N6" s="1"/>
      <c r="P6" s="5" t="s">
        <v>21</v>
      </c>
      <c r="R6" t="s">
        <v>50</v>
      </c>
      <c r="T6">
        <v>0.7</v>
      </c>
      <c r="V6" t="s">
        <v>22</v>
      </c>
      <c r="W6" t="s">
        <v>28</v>
      </c>
      <c r="X6">
        <v>0.4</v>
      </c>
      <c r="AA6" t="s">
        <v>34</v>
      </c>
      <c r="AN6" s="6"/>
    </row>
    <row r="7" spans="2:40" ht="13.8" thickBot="1" x14ac:dyDescent="0.3">
      <c r="N7" s="1"/>
      <c r="P7" s="5"/>
      <c r="R7" t="s">
        <v>51</v>
      </c>
      <c r="T7">
        <v>0.5</v>
      </c>
      <c r="W7" t="s">
        <v>29</v>
      </c>
      <c r="X7">
        <v>0.35</v>
      </c>
      <c r="AN7" s="6"/>
    </row>
    <row r="8" spans="2:40" x14ac:dyDescent="0.25">
      <c r="B8" s="16" t="s">
        <v>78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7"/>
      <c r="O8" s="4"/>
      <c r="W8" t="s">
        <v>30</v>
      </c>
      <c r="X8">
        <v>0.3</v>
      </c>
      <c r="AN8" s="6"/>
    </row>
    <row r="9" spans="2:40" x14ac:dyDescent="0.25">
      <c r="B9" s="5"/>
      <c r="E9" t="s">
        <v>43</v>
      </c>
      <c r="K9" t="s">
        <v>44</v>
      </c>
      <c r="N9" s="1"/>
      <c r="O9" s="6"/>
      <c r="W9" t="s">
        <v>31</v>
      </c>
      <c r="X9">
        <v>0.25</v>
      </c>
      <c r="AN9" s="6"/>
    </row>
    <row r="10" spans="2:40" x14ac:dyDescent="0.25">
      <c r="B10" s="5" t="s">
        <v>11</v>
      </c>
      <c r="N10" s="1"/>
      <c r="O10" s="6"/>
      <c r="AB10" t="s">
        <v>40</v>
      </c>
      <c r="AN10" s="6"/>
    </row>
    <row r="11" spans="2:40" x14ac:dyDescent="0.25">
      <c r="B11" s="5"/>
      <c r="D11" t="s">
        <v>0</v>
      </c>
      <c r="E11" t="s">
        <v>1</v>
      </c>
      <c r="F11" t="s">
        <v>2</v>
      </c>
      <c r="G11" t="s">
        <v>3</v>
      </c>
      <c r="J11" t="s">
        <v>0</v>
      </c>
      <c r="K11" t="s">
        <v>1</v>
      </c>
      <c r="L11" t="s">
        <v>2</v>
      </c>
      <c r="M11" t="s">
        <v>3</v>
      </c>
      <c r="N11" s="1"/>
      <c r="O11" s="6"/>
      <c r="Q11" t="s">
        <v>0</v>
      </c>
      <c r="R11" t="s">
        <v>1</v>
      </c>
      <c r="S11" t="s">
        <v>2</v>
      </c>
      <c r="T11" t="s">
        <v>3</v>
      </c>
      <c r="V11" t="s">
        <v>0</v>
      </c>
      <c r="W11" t="s">
        <v>1</v>
      </c>
      <c r="X11" t="s">
        <v>2</v>
      </c>
      <c r="Y11" t="s">
        <v>3</v>
      </c>
      <c r="AC11">
        <v>1</v>
      </c>
      <c r="AN11" s="6"/>
    </row>
    <row r="12" spans="2:40" x14ac:dyDescent="0.25">
      <c r="B12" s="5"/>
      <c r="C12" t="s">
        <v>5</v>
      </c>
      <c r="D12">
        <v>0.25</v>
      </c>
      <c r="E12">
        <v>0.35</v>
      </c>
      <c r="F12">
        <v>0.2</v>
      </c>
      <c r="G12">
        <v>0.2</v>
      </c>
      <c r="H12">
        <f>SUM(D12:G12)</f>
        <v>1</v>
      </c>
      <c r="J12">
        <v>0.25</v>
      </c>
      <c r="K12">
        <v>0.35</v>
      </c>
      <c r="L12">
        <v>0.2</v>
      </c>
      <c r="M12">
        <v>0.2</v>
      </c>
      <c r="N12" s="1">
        <f>SUM(J12:M12)</f>
        <v>1</v>
      </c>
      <c r="O12" s="6"/>
      <c r="P12" t="s">
        <v>5</v>
      </c>
      <c r="Q12">
        <f>AM23</f>
        <v>0.6</v>
      </c>
      <c r="R12">
        <f>AM24</f>
        <v>0.6</v>
      </c>
      <c r="S12">
        <f>AM25</f>
        <v>0.6</v>
      </c>
      <c r="T12">
        <f>AM26</f>
        <v>0.6</v>
      </c>
      <c r="V12">
        <f>$X$1</f>
        <v>0.9</v>
      </c>
      <c r="W12">
        <f t="shared" ref="W12:Y15" si="0">$X$1</f>
        <v>0.9</v>
      </c>
      <c r="X12">
        <f t="shared" si="0"/>
        <v>0.9</v>
      </c>
      <c r="Y12">
        <f t="shared" si="0"/>
        <v>0.9</v>
      </c>
      <c r="AN12" s="6"/>
    </row>
    <row r="13" spans="2:40" x14ac:dyDescent="0.25">
      <c r="B13" s="5"/>
      <c r="C13" t="s">
        <v>6</v>
      </c>
      <c r="D13">
        <v>0.25</v>
      </c>
      <c r="E13">
        <v>0.35</v>
      </c>
      <c r="F13">
        <v>0.2</v>
      </c>
      <c r="G13">
        <v>0.2</v>
      </c>
      <c r="H13">
        <f t="shared" ref="H13:H15" si="1">SUM(D13:G13)</f>
        <v>1</v>
      </c>
      <c r="J13">
        <v>0.25</v>
      </c>
      <c r="K13">
        <v>0.4</v>
      </c>
      <c r="L13">
        <v>0.25</v>
      </c>
      <c r="M13">
        <v>0.1</v>
      </c>
      <c r="N13" s="1">
        <f t="shared" ref="N13:N15" si="2">SUM(J13:M13)</f>
        <v>1</v>
      </c>
      <c r="O13" s="6"/>
      <c r="P13" t="s">
        <v>6</v>
      </c>
      <c r="Q13">
        <f t="shared" ref="Q13:R14" si="3">$T$2</f>
        <v>0.8</v>
      </c>
      <c r="R13">
        <f t="shared" si="3"/>
        <v>0.8</v>
      </c>
      <c r="S13">
        <f>$T$5</f>
        <v>0.9</v>
      </c>
      <c r="T13">
        <f>$T$7</f>
        <v>0.5</v>
      </c>
      <c r="V13">
        <f t="shared" ref="V13:V15" si="4">$X$1</f>
        <v>0.9</v>
      </c>
      <c r="W13">
        <f t="shared" si="0"/>
        <v>0.9</v>
      </c>
      <c r="X13">
        <f t="shared" si="0"/>
        <v>0.9</v>
      </c>
      <c r="Y13">
        <f t="shared" si="0"/>
        <v>0.9</v>
      </c>
      <c r="AN13" s="6"/>
    </row>
    <row r="14" spans="2:40" x14ac:dyDescent="0.25">
      <c r="B14" s="5"/>
      <c r="C14" t="s">
        <v>7</v>
      </c>
      <c r="D14">
        <v>0.25</v>
      </c>
      <c r="E14">
        <v>0.35</v>
      </c>
      <c r="F14">
        <v>0.3</v>
      </c>
      <c r="G14">
        <v>0.1</v>
      </c>
      <c r="H14">
        <f t="shared" si="1"/>
        <v>0.99999999999999989</v>
      </c>
      <c r="J14">
        <v>0.25</v>
      </c>
      <c r="K14">
        <v>0.4</v>
      </c>
      <c r="L14">
        <v>0.25</v>
      </c>
      <c r="M14">
        <v>0.1</v>
      </c>
      <c r="N14" s="1">
        <f t="shared" si="2"/>
        <v>1</v>
      </c>
      <c r="O14" s="6"/>
      <c r="P14" t="s">
        <v>7</v>
      </c>
      <c r="Q14">
        <f t="shared" si="3"/>
        <v>0.8</v>
      </c>
      <c r="R14">
        <f t="shared" si="3"/>
        <v>0.8</v>
      </c>
      <c r="S14">
        <f>$T$5</f>
        <v>0.9</v>
      </c>
      <c r="T14">
        <f>$T$7</f>
        <v>0.5</v>
      </c>
      <c r="V14">
        <f t="shared" si="4"/>
        <v>0.9</v>
      </c>
      <c r="W14">
        <f t="shared" si="0"/>
        <v>0.9</v>
      </c>
      <c r="X14">
        <f t="shared" si="0"/>
        <v>0.9</v>
      </c>
      <c r="Y14">
        <f t="shared" si="0"/>
        <v>0.9</v>
      </c>
      <c r="AN14" s="6"/>
    </row>
    <row r="15" spans="2:40" x14ac:dyDescent="0.25">
      <c r="B15" s="5"/>
      <c r="C15" t="s">
        <v>8</v>
      </c>
      <c r="D15">
        <v>0.25</v>
      </c>
      <c r="E15">
        <v>0.25</v>
      </c>
      <c r="F15">
        <v>0.1</v>
      </c>
      <c r="G15">
        <v>0.4</v>
      </c>
      <c r="H15">
        <f t="shared" si="1"/>
        <v>1</v>
      </c>
      <c r="J15">
        <v>0.25</v>
      </c>
      <c r="K15">
        <v>0.25</v>
      </c>
      <c r="L15">
        <v>0.1</v>
      </c>
      <c r="M15">
        <v>0.4</v>
      </c>
      <c r="N15" s="1">
        <f t="shared" si="2"/>
        <v>1</v>
      </c>
      <c r="O15" s="6"/>
      <c r="P15" t="s">
        <v>8</v>
      </c>
      <c r="Q15">
        <f>$T$4</f>
        <v>0.5</v>
      </c>
      <c r="R15">
        <f>$T$4</f>
        <v>0.5</v>
      </c>
      <c r="S15">
        <f>$T$6</f>
        <v>0.7</v>
      </c>
      <c r="T15">
        <f>$T$7</f>
        <v>0.5</v>
      </c>
      <c r="V15">
        <f t="shared" si="4"/>
        <v>0.9</v>
      </c>
      <c r="W15">
        <f t="shared" si="0"/>
        <v>0.9</v>
      </c>
      <c r="X15">
        <f t="shared" si="0"/>
        <v>0.9</v>
      </c>
      <c r="Y15">
        <f t="shared" si="0"/>
        <v>0.9</v>
      </c>
      <c r="AN15" s="6"/>
    </row>
    <row r="16" spans="2:40" x14ac:dyDescent="0.25">
      <c r="B16" s="5"/>
      <c r="N16" s="1"/>
      <c r="O16" s="6"/>
      <c r="AN16" s="6"/>
    </row>
    <row r="17" spans="2:40" x14ac:dyDescent="0.25">
      <c r="B17" s="5"/>
      <c r="O17" s="6"/>
      <c r="AN17" s="6"/>
    </row>
    <row r="18" spans="2:40" x14ac:dyDescent="0.25">
      <c r="B18" s="5" t="s">
        <v>16</v>
      </c>
      <c r="O18" s="6"/>
      <c r="X18" t="s">
        <v>21</v>
      </c>
      <c r="AN18" s="6"/>
    </row>
    <row r="19" spans="2:40" ht="13.95" customHeight="1" x14ac:dyDescent="0.25">
      <c r="B19" s="5"/>
      <c r="O19" s="6"/>
      <c r="P19" t="s">
        <v>20</v>
      </c>
      <c r="X19" t="s">
        <v>75</v>
      </c>
      <c r="AN19" s="6"/>
    </row>
    <row r="20" spans="2:40" x14ac:dyDescent="0.25">
      <c r="B20" s="5" t="s">
        <v>4</v>
      </c>
      <c r="O20" s="6"/>
      <c r="Q20" t="s">
        <v>0</v>
      </c>
      <c r="R20" t="s">
        <v>1</v>
      </c>
      <c r="S20" t="s">
        <v>2</v>
      </c>
      <c r="T20" t="s">
        <v>3</v>
      </c>
      <c r="AN20" s="6"/>
    </row>
    <row r="21" spans="2:40" x14ac:dyDescent="0.25">
      <c r="B21" s="5"/>
      <c r="D21" t="s">
        <v>0</v>
      </c>
      <c r="E21" t="s">
        <v>1</v>
      </c>
      <c r="F21" t="s">
        <v>2</v>
      </c>
      <c r="G21" t="s">
        <v>3</v>
      </c>
      <c r="O21" s="6"/>
      <c r="P21" t="s">
        <v>5</v>
      </c>
      <c r="Q21">
        <f>Q12*V12*$AC$11</f>
        <v>0.54</v>
      </c>
      <c r="R21">
        <f t="shared" ref="R21:T24" si="5">R12*W12*$AC$11</f>
        <v>0.54</v>
      </c>
      <c r="S21">
        <f t="shared" si="5"/>
        <v>0.54</v>
      </c>
      <c r="T21">
        <f t="shared" si="5"/>
        <v>0.54</v>
      </c>
      <c r="X21" t="s">
        <v>76</v>
      </c>
      <c r="AF21" t="s">
        <v>77</v>
      </c>
      <c r="AN21" s="6"/>
    </row>
    <row r="22" spans="2:40" x14ac:dyDescent="0.25">
      <c r="B22" s="5"/>
      <c r="C22" t="s">
        <v>5</v>
      </c>
      <c r="D22">
        <f>MAX(D88,L88)</f>
        <v>0</v>
      </c>
      <c r="E22">
        <f t="shared" ref="E22:G22" si="6">MAX(E88,M88)</f>
        <v>0</v>
      </c>
      <c r="F22">
        <f t="shared" si="6"/>
        <v>0</v>
      </c>
      <c r="G22">
        <f t="shared" si="6"/>
        <v>0</v>
      </c>
      <c r="O22" s="6"/>
      <c r="P22" t="s">
        <v>6</v>
      </c>
      <c r="Q22">
        <f t="shared" ref="Q22:Q24" si="7">Q13*V13*$AC$11</f>
        <v>0.72000000000000008</v>
      </c>
      <c r="R22">
        <f t="shared" si="5"/>
        <v>0.72000000000000008</v>
      </c>
      <c r="S22">
        <f t="shared" si="5"/>
        <v>0.81</v>
      </c>
      <c r="T22">
        <f t="shared" si="5"/>
        <v>0.45</v>
      </c>
      <c r="X22" s="7" t="s">
        <v>52</v>
      </c>
      <c r="Y22" s="7" t="s">
        <v>53</v>
      </c>
      <c r="Z22" s="7" t="s">
        <v>54</v>
      </c>
      <c r="AA22" s="7" t="s">
        <v>55</v>
      </c>
      <c r="AB22" s="7" t="s">
        <v>56</v>
      </c>
      <c r="AC22" s="7" t="s">
        <v>57</v>
      </c>
      <c r="AD22" s="7" t="s">
        <v>58</v>
      </c>
      <c r="AE22" s="8"/>
      <c r="AF22" s="7" t="s">
        <v>52</v>
      </c>
      <c r="AG22" s="7" t="s">
        <v>53</v>
      </c>
      <c r="AH22" s="7" t="s">
        <v>54</v>
      </c>
      <c r="AI22" s="7" t="s">
        <v>55</v>
      </c>
      <c r="AJ22" s="7" t="s">
        <v>56</v>
      </c>
      <c r="AK22" s="7" t="s">
        <v>57</v>
      </c>
      <c r="AL22" s="7" t="s">
        <v>58</v>
      </c>
      <c r="AM22" s="9" t="s">
        <v>21</v>
      </c>
      <c r="AN22" s="6"/>
    </row>
    <row r="23" spans="2:40" x14ac:dyDescent="0.25">
      <c r="B23" s="5"/>
      <c r="C23" t="s">
        <v>6</v>
      </c>
      <c r="D23">
        <f t="shared" ref="D23:D25" si="8">MAX(D89,L89)</f>
        <v>1</v>
      </c>
      <c r="E23">
        <f t="shared" ref="E23:E25" si="9">MAX(E89,M89)</f>
        <v>1</v>
      </c>
      <c r="F23">
        <f t="shared" ref="F23:F25" si="10">MAX(F89,N89)</f>
        <v>1</v>
      </c>
      <c r="G23">
        <f t="shared" ref="G23:G25" si="11">MAX(G89,O89)</f>
        <v>1</v>
      </c>
      <c r="I23" t="s">
        <v>83</v>
      </c>
      <c r="O23" s="6"/>
      <c r="P23" t="s">
        <v>7</v>
      </c>
      <c r="Q23">
        <f t="shared" si="7"/>
        <v>0.72000000000000008</v>
      </c>
      <c r="R23">
        <f t="shared" si="5"/>
        <v>0.72000000000000008</v>
      </c>
      <c r="S23">
        <f t="shared" si="5"/>
        <v>0.81</v>
      </c>
      <c r="T23">
        <f t="shared" si="5"/>
        <v>0.45</v>
      </c>
      <c r="W23" t="s">
        <v>59</v>
      </c>
      <c r="X23" s="10">
        <v>1</v>
      </c>
      <c r="Y23" s="10">
        <v>0</v>
      </c>
      <c r="Z23" s="10">
        <v>1</v>
      </c>
      <c r="AA23" s="10">
        <v>0</v>
      </c>
      <c r="AB23" s="10">
        <v>1</v>
      </c>
      <c r="AC23" s="10">
        <v>0</v>
      </c>
      <c r="AD23" s="10">
        <v>0</v>
      </c>
      <c r="AE23" s="8"/>
      <c r="AF23" s="10">
        <f>IF(X23,$T$1,1)</f>
        <v>0.6</v>
      </c>
      <c r="AG23" s="10">
        <f>IF(Y23,$T$2,1)</f>
        <v>1</v>
      </c>
      <c r="AH23" s="10">
        <f>IF(Z23,$T$3,1)</f>
        <v>0.6</v>
      </c>
      <c r="AI23" s="10">
        <f>IF(AA23,$T$4,1)</f>
        <v>1</v>
      </c>
      <c r="AJ23" s="10">
        <f>IF(AB23,$T$5,1)</f>
        <v>0.9</v>
      </c>
      <c r="AK23" s="10">
        <f>IF(AC23,$T$6,1)</f>
        <v>1</v>
      </c>
      <c r="AL23" s="10">
        <f>IF(AD23,$T$7,1)</f>
        <v>1</v>
      </c>
      <c r="AM23" s="11">
        <f>MIN(AF23:AL23)</f>
        <v>0.6</v>
      </c>
      <c r="AN23" s="6"/>
    </row>
    <row r="24" spans="2:40" x14ac:dyDescent="0.25">
      <c r="B24" s="5"/>
      <c r="C24" t="s">
        <v>7</v>
      </c>
      <c r="D24">
        <f t="shared" si="8"/>
        <v>1</v>
      </c>
      <c r="E24">
        <f t="shared" si="9"/>
        <v>1</v>
      </c>
      <c r="F24">
        <f t="shared" si="10"/>
        <v>0</v>
      </c>
      <c r="G24">
        <f t="shared" si="11"/>
        <v>0</v>
      </c>
      <c r="O24" s="6"/>
      <c r="P24" t="s">
        <v>8</v>
      </c>
      <c r="Q24">
        <f t="shared" si="7"/>
        <v>0.45</v>
      </c>
      <c r="R24">
        <f t="shared" si="5"/>
        <v>0.45</v>
      </c>
      <c r="S24">
        <f t="shared" si="5"/>
        <v>0.63</v>
      </c>
      <c r="T24">
        <f t="shared" si="5"/>
        <v>0.45</v>
      </c>
      <c r="W24" t="s">
        <v>60</v>
      </c>
      <c r="X24" s="10">
        <v>1</v>
      </c>
      <c r="Y24" s="10">
        <v>0</v>
      </c>
      <c r="Z24" s="10">
        <v>1</v>
      </c>
      <c r="AA24" s="10">
        <v>0</v>
      </c>
      <c r="AB24" s="10">
        <v>1</v>
      </c>
      <c r="AC24" s="10">
        <v>0</v>
      </c>
      <c r="AD24" s="10">
        <v>0</v>
      </c>
      <c r="AE24" s="8"/>
      <c r="AF24" s="10">
        <f t="shared" ref="AF24:AF38" si="12">IF(X24,$T$1,1)</f>
        <v>0.6</v>
      </c>
      <c r="AG24" s="10">
        <f t="shared" ref="AG24:AG38" si="13">IF(Y24,$T$2,1)</f>
        <v>1</v>
      </c>
      <c r="AH24" s="10">
        <f t="shared" ref="AH24:AH38" si="14">IF(Z24,$T$3,1)</f>
        <v>0.6</v>
      </c>
      <c r="AI24" s="10">
        <f t="shared" ref="AI24:AI38" si="15">IF(AA24,$T$4,1)</f>
        <v>1</v>
      </c>
      <c r="AJ24" s="10">
        <f t="shared" ref="AJ24:AJ38" si="16">IF(AB24,$T$5,1)</f>
        <v>0.9</v>
      </c>
      <c r="AK24" s="10">
        <f t="shared" ref="AK24:AK38" si="17">IF(AC24,$T$6,1)</f>
        <v>1</v>
      </c>
      <c r="AL24" s="10">
        <f t="shared" ref="AL24:AL38" si="18">IF(AD24,$T$7,1)</f>
        <v>1</v>
      </c>
      <c r="AM24" s="11">
        <f t="shared" ref="AM24:AM38" si="19">MIN(AF24:AL24)</f>
        <v>0.6</v>
      </c>
      <c r="AN24" s="6"/>
    </row>
    <row r="25" spans="2:40" x14ac:dyDescent="0.25">
      <c r="B25" s="5"/>
      <c r="C25" t="s">
        <v>8</v>
      </c>
      <c r="D25">
        <f t="shared" si="8"/>
        <v>1</v>
      </c>
      <c r="E25">
        <f t="shared" si="9"/>
        <v>1</v>
      </c>
      <c r="F25">
        <f t="shared" si="10"/>
        <v>1</v>
      </c>
      <c r="G25">
        <f t="shared" si="11"/>
        <v>0</v>
      </c>
      <c r="O25" s="6"/>
      <c r="W25" t="s">
        <v>61</v>
      </c>
      <c r="X25" s="10">
        <v>1</v>
      </c>
      <c r="Y25" s="10">
        <v>0</v>
      </c>
      <c r="Z25" s="10">
        <v>1</v>
      </c>
      <c r="AA25" s="10">
        <v>0</v>
      </c>
      <c r="AB25" s="10">
        <v>1</v>
      </c>
      <c r="AC25" s="10">
        <v>0</v>
      </c>
      <c r="AD25" s="10">
        <v>0</v>
      </c>
      <c r="AE25" s="8"/>
      <c r="AF25" s="10">
        <f t="shared" si="12"/>
        <v>0.6</v>
      </c>
      <c r="AG25" s="10">
        <f t="shared" si="13"/>
        <v>1</v>
      </c>
      <c r="AH25" s="10">
        <f t="shared" si="14"/>
        <v>0.6</v>
      </c>
      <c r="AI25" s="10">
        <f t="shared" si="15"/>
        <v>1</v>
      </c>
      <c r="AJ25" s="10">
        <f t="shared" si="16"/>
        <v>0.9</v>
      </c>
      <c r="AK25" s="10">
        <f t="shared" si="17"/>
        <v>1</v>
      </c>
      <c r="AL25" s="10">
        <f t="shared" si="18"/>
        <v>1</v>
      </c>
      <c r="AM25" s="11">
        <f t="shared" si="19"/>
        <v>0.6</v>
      </c>
      <c r="AN25" s="6"/>
    </row>
    <row r="26" spans="2:40" x14ac:dyDescent="0.25">
      <c r="B26" s="5"/>
      <c r="O26" s="6"/>
      <c r="W26" t="s">
        <v>62</v>
      </c>
      <c r="X26" s="10">
        <v>1</v>
      </c>
      <c r="Y26" s="10">
        <v>0</v>
      </c>
      <c r="Z26" s="10">
        <v>1</v>
      </c>
      <c r="AA26" s="10">
        <v>0</v>
      </c>
      <c r="AB26" s="10">
        <v>1</v>
      </c>
      <c r="AC26" s="10">
        <v>0</v>
      </c>
      <c r="AD26" s="10">
        <v>0</v>
      </c>
      <c r="AE26" s="8"/>
      <c r="AF26" s="10">
        <f t="shared" si="12"/>
        <v>0.6</v>
      </c>
      <c r="AG26" s="10">
        <f t="shared" si="13"/>
        <v>1</v>
      </c>
      <c r="AH26" s="10">
        <f t="shared" si="14"/>
        <v>0.6</v>
      </c>
      <c r="AI26" s="10">
        <f t="shared" si="15"/>
        <v>1</v>
      </c>
      <c r="AJ26" s="10">
        <f t="shared" si="16"/>
        <v>0.9</v>
      </c>
      <c r="AK26" s="10">
        <f t="shared" si="17"/>
        <v>1</v>
      </c>
      <c r="AL26" s="10">
        <f t="shared" si="18"/>
        <v>1</v>
      </c>
      <c r="AM26" s="11">
        <f t="shared" si="19"/>
        <v>0.6</v>
      </c>
      <c r="AN26" s="6"/>
    </row>
    <row r="27" spans="2:40" x14ac:dyDescent="0.25">
      <c r="B27" s="5"/>
      <c r="O27" s="6"/>
      <c r="W27" t="s">
        <v>63</v>
      </c>
      <c r="X27" s="10">
        <v>1</v>
      </c>
      <c r="Y27" s="10">
        <v>1</v>
      </c>
      <c r="Z27" s="10">
        <v>0</v>
      </c>
      <c r="AA27" s="10">
        <v>0</v>
      </c>
      <c r="AB27" s="10">
        <v>1</v>
      </c>
      <c r="AC27" s="10">
        <v>0</v>
      </c>
      <c r="AD27" s="10">
        <v>0</v>
      </c>
      <c r="AE27" s="8"/>
      <c r="AF27" s="10">
        <f t="shared" si="12"/>
        <v>0.6</v>
      </c>
      <c r="AG27" s="10">
        <f t="shared" si="13"/>
        <v>0.8</v>
      </c>
      <c r="AH27" s="10">
        <f t="shared" si="14"/>
        <v>1</v>
      </c>
      <c r="AI27" s="10">
        <f t="shared" si="15"/>
        <v>1</v>
      </c>
      <c r="AJ27" s="10">
        <f t="shared" si="16"/>
        <v>0.9</v>
      </c>
      <c r="AK27" s="10">
        <f t="shared" si="17"/>
        <v>1</v>
      </c>
      <c r="AL27" s="10">
        <f t="shared" si="18"/>
        <v>1</v>
      </c>
      <c r="AM27" s="11">
        <f t="shared" si="19"/>
        <v>0.6</v>
      </c>
      <c r="AN27" s="6"/>
    </row>
    <row r="28" spans="2:40" x14ac:dyDescent="0.25">
      <c r="B28" s="5"/>
      <c r="O28" s="6"/>
      <c r="W28" t="s">
        <v>64</v>
      </c>
      <c r="X28" s="10">
        <v>1</v>
      </c>
      <c r="Y28" s="10">
        <v>1</v>
      </c>
      <c r="Z28" s="10">
        <v>0</v>
      </c>
      <c r="AA28" s="10">
        <v>0</v>
      </c>
      <c r="AB28" s="10">
        <v>1</v>
      </c>
      <c r="AC28" s="10">
        <v>0</v>
      </c>
      <c r="AD28" s="10">
        <v>0</v>
      </c>
      <c r="AE28" s="8"/>
      <c r="AF28" s="10">
        <f t="shared" si="12"/>
        <v>0.6</v>
      </c>
      <c r="AG28" s="10">
        <f t="shared" si="13"/>
        <v>0.8</v>
      </c>
      <c r="AH28" s="10">
        <f t="shared" si="14"/>
        <v>1</v>
      </c>
      <c r="AI28" s="10">
        <f t="shared" si="15"/>
        <v>1</v>
      </c>
      <c r="AJ28" s="10">
        <f t="shared" si="16"/>
        <v>0.9</v>
      </c>
      <c r="AK28" s="10">
        <f t="shared" si="17"/>
        <v>1</v>
      </c>
      <c r="AL28" s="10">
        <f t="shared" si="18"/>
        <v>1</v>
      </c>
      <c r="AM28" s="11">
        <f t="shared" si="19"/>
        <v>0.6</v>
      </c>
      <c r="AN28" s="6"/>
    </row>
    <row r="29" spans="2:40" x14ac:dyDescent="0.25">
      <c r="B29" s="5" t="s">
        <v>12</v>
      </c>
      <c r="O29" s="6"/>
      <c r="W29" t="s">
        <v>65</v>
      </c>
      <c r="X29" s="10">
        <v>0</v>
      </c>
      <c r="Y29" s="10">
        <v>1</v>
      </c>
      <c r="Z29" s="10">
        <v>0</v>
      </c>
      <c r="AA29" s="10">
        <v>0</v>
      </c>
      <c r="AB29" s="10">
        <v>1</v>
      </c>
      <c r="AC29" s="10">
        <v>0</v>
      </c>
      <c r="AD29" s="10">
        <v>1</v>
      </c>
      <c r="AE29" s="8"/>
      <c r="AF29" s="10">
        <f t="shared" si="12"/>
        <v>1</v>
      </c>
      <c r="AG29" s="10">
        <f t="shared" si="13"/>
        <v>0.8</v>
      </c>
      <c r="AH29" s="10">
        <f t="shared" si="14"/>
        <v>1</v>
      </c>
      <c r="AI29" s="10">
        <f t="shared" si="15"/>
        <v>1</v>
      </c>
      <c r="AJ29" s="10">
        <f t="shared" si="16"/>
        <v>0.9</v>
      </c>
      <c r="AK29" s="10">
        <f t="shared" si="17"/>
        <v>1</v>
      </c>
      <c r="AL29" s="10">
        <f t="shared" si="18"/>
        <v>0.5</v>
      </c>
      <c r="AM29" s="11">
        <f t="shared" si="19"/>
        <v>0.5</v>
      </c>
      <c r="AN29" s="6"/>
    </row>
    <row r="30" spans="2:40" x14ac:dyDescent="0.25">
      <c r="B30" s="5"/>
      <c r="D30" t="s">
        <v>0</v>
      </c>
      <c r="E30" t="s">
        <v>1</v>
      </c>
      <c r="F30" t="s">
        <v>2</v>
      </c>
      <c r="G30" t="s">
        <v>3</v>
      </c>
      <c r="O30" s="6"/>
      <c r="W30" t="s">
        <v>66</v>
      </c>
      <c r="X30" s="10">
        <v>0</v>
      </c>
      <c r="Y30" s="10">
        <v>1</v>
      </c>
      <c r="Z30" s="10">
        <v>0</v>
      </c>
      <c r="AA30" s="10">
        <v>0</v>
      </c>
      <c r="AB30" s="10">
        <v>1</v>
      </c>
      <c r="AC30" s="10">
        <v>0</v>
      </c>
      <c r="AD30" s="10">
        <v>1</v>
      </c>
      <c r="AE30" s="8"/>
      <c r="AF30" s="10">
        <f t="shared" si="12"/>
        <v>1</v>
      </c>
      <c r="AG30" s="10">
        <f t="shared" si="13"/>
        <v>0.8</v>
      </c>
      <c r="AH30" s="10">
        <f t="shared" si="14"/>
        <v>1</v>
      </c>
      <c r="AI30" s="10">
        <f t="shared" si="15"/>
        <v>1</v>
      </c>
      <c r="AJ30" s="10">
        <f t="shared" si="16"/>
        <v>0.9</v>
      </c>
      <c r="AK30" s="10">
        <f t="shared" si="17"/>
        <v>1</v>
      </c>
      <c r="AL30" s="10">
        <f t="shared" si="18"/>
        <v>0.5</v>
      </c>
      <c r="AM30" s="11">
        <f t="shared" si="19"/>
        <v>0.5</v>
      </c>
      <c r="AN30" s="6"/>
    </row>
    <row r="31" spans="2:40" x14ac:dyDescent="0.25">
      <c r="B31" s="5"/>
      <c r="C31" t="s">
        <v>5</v>
      </c>
      <c r="D31">
        <f>MAX(D97,L97)</f>
        <v>0</v>
      </c>
      <c r="E31">
        <f t="shared" ref="E31:G31" si="20">MAX(E97,M97)</f>
        <v>0</v>
      </c>
      <c r="F31">
        <f t="shared" si="20"/>
        <v>0</v>
      </c>
      <c r="G31">
        <f t="shared" si="20"/>
        <v>0</v>
      </c>
      <c r="O31" s="6"/>
      <c r="W31" t="s">
        <v>67</v>
      </c>
      <c r="X31" s="10">
        <v>0</v>
      </c>
      <c r="Y31" s="10">
        <v>0</v>
      </c>
      <c r="Z31" s="10">
        <v>1</v>
      </c>
      <c r="AA31" s="10">
        <v>1</v>
      </c>
      <c r="AB31" s="10">
        <v>1</v>
      </c>
      <c r="AC31" s="10">
        <v>0</v>
      </c>
      <c r="AD31" s="10">
        <v>0</v>
      </c>
      <c r="AE31" s="8"/>
      <c r="AF31" s="10">
        <f t="shared" si="12"/>
        <v>1</v>
      </c>
      <c r="AG31" s="10">
        <f t="shared" si="13"/>
        <v>1</v>
      </c>
      <c r="AH31" s="10">
        <f t="shared" si="14"/>
        <v>0.6</v>
      </c>
      <c r="AI31" s="10">
        <f t="shared" si="15"/>
        <v>0.5</v>
      </c>
      <c r="AJ31" s="10">
        <f t="shared" si="16"/>
        <v>0.9</v>
      </c>
      <c r="AK31" s="10">
        <f t="shared" si="17"/>
        <v>1</v>
      </c>
      <c r="AL31" s="10">
        <f t="shared" si="18"/>
        <v>1</v>
      </c>
      <c r="AM31" s="11">
        <f t="shared" si="19"/>
        <v>0.5</v>
      </c>
      <c r="AN31" s="6"/>
    </row>
    <row r="32" spans="2:40" x14ac:dyDescent="0.25">
      <c r="B32" s="5"/>
      <c r="C32" t="s">
        <v>6</v>
      </c>
      <c r="D32">
        <f t="shared" ref="D32:D34" si="21">MAX(D98,L98)</f>
        <v>0</v>
      </c>
      <c r="E32">
        <f t="shared" ref="E32:E34" si="22">MAX(E98,M98)</f>
        <v>0</v>
      </c>
      <c r="F32">
        <f t="shared" ref="F32:F34" si="23">MAX(F98,N98)</f>
        <v>0</v>
      </c>
      <c r="G32">
        <f t="shared" ref="G32:G34" si="24">MAX(G98,O98)</f>
        <v>0</v>
      </c>
      <c r="O32" s="6"/>
      <c r="W32" t="s">
        <v>68</v>
      </c>
      <c r="X32" s="10">
        <v>0</v>
      </c>
      <c r="Y32" s="10">
        <v>0</v>
      </c>
      <c r="Z32" s="10">
        <v>1</v>
      </c>
      <c r="AA32" s="10">
        <v>1</v>
      </c>
      <c r="AB32" s="10">
        <v>1</v>
      </c>
      <c r="AC32" s="10">
        <v>0</v>
      </c>
      <c r="AD32" s="10">
        <v>0</v>
      </c>
      <c r="AE32" s="8"/>
      <c r="AF32" s="10">
        <f t="shared" si="12"/>
        <v>1</v>
      </c>
      <c r="AG32" s="10">
        <f t="shared" si="13"/>
        <v>1</v>
      </c>
      <c r="AH32" s="10">
        <f t="shared" si="14"/>
        <v>0.6</v>
      </c>
      <c r="AI32" s="10">
        <f t="shared" si="15"/>
        <v>0.5</v>
      </c>
      <c r="AJ32" s="10">
        <f t="shared" si="16"/>
        <v>0.9</v>
      </c>
      <c r="AK32" s="10">
        <f t="shared" si="17"/>
        <v>1</v>
      </c>
      <c r="AL32" s="10">
        <f t="shared" si="18"/>
        <v>1</v>
      </c>
      <c r="AM32" s="11">
        <f t="shared" si="19"/>
        <v>0.5</v>
      </c>
      <c r="AN32" s="6"/>
    </row>
    <row r="33" spans="2:40" x14ac:dyDescent="0.25">
      <c r="B33" s="5"/>
      <c r="C33" t="s">
        <v>7</v>
      </c>
      <c r="D33">
        <f t="shared" si="21"/>
        <v>1</v>
      </c>
      <c r="E33">
        <f t="shared" si="22"/>
        <v>1</v>
      </c>
      <c r="F33">
        <f t="shared" si="23"/>
        <v>0</v>
      </c>
      <c r="G33">
        <f t="shared" si="24"/>
        <v>0</v>
      </c>
      <c r="O33" s="6"/>
      <c r="W33" t="s">
        <v>69</v>
      </c>
      <c r="X33" s="10">
        <v>0</v>
      </c>
      <c r="Y33" s="10">
        <v>0</v>
      </c>
      <c r="Z33" s="10">
        <v>1</v>
      </c>
      <c r="AA33" s="10">
        <v>0</v>
      </c>
      <c r="AB33" s="10">
        <v>1</v>
      </c>
      <c r="AC33" s="10">
        <v>0</v>
      </c>
      <c r="AD33" s="10">
        <v>1</v>
      </c>
      <c r="AE33" s="8"/>
      <c r="AF33" s="10">
        <f t="shared" si="12"/>
        <v>1</v>
      </c>
      <c r="AG33" s="10">
        <f t="shared" si="13"/>
        <v>1</v>
      </c>
      <c r="AH33" s="10">
        <f t="shared" si="14"/>
        <v>0.6</v>
      </c>
      <c r="AI33" s="10">
        <f t="shared" si="15"/>
        <v>1</v>
      </c>
      <c r="AJ33" s="10">
        <f t="shared" si="16"/>
        <v>0.9</v>
      </c>
      <c r="AK33" s="10">
        <f t="shared" si="17"/>
        <v>1</v>
      </c>
      <c r="AL33" s="10">
        <f t="shared" si="18"/>
        <v>0.5</v>
      </c>
      <c r="AM33" s="11">
        <f t="shared" si="19"/>
        <v>0.5</v>
      </c>
      <c r="AN33" s="6"/>
    </row>
    <row r="34" spans="2:40" x14ac:dyDescent="0.25">
      <c r="B34" s="5"/>
      <c r="C34" t="s">
        <v>8</v>
      </c>
      <c r="D34">
        <f t="shared" si="21"/>
        <v>0</v>
      </c>
      <c r="E34">
        <f t="shared" si="22"/>
        <v>0</v>
      </c>
      <c r="F34">
        <f t="shared" si="23"/>
        <v>0</v>
      </c>
      <c r="G34">
        <f t="shared" si="24"/>
        <v>0</v>
      </c>
      <c r="O34" s="6"/>
      <c r="W34" t="s">
        <v>70</v>
      </c>
      <c r="X34" s="10">
        <v>0</v>
      </c>
      <c r="Y34" s="10">
        <v>0</v>
      </c>
      <c r="Z34" s="10">
        <v>1</v>
      </c>
      <c r="AA34" s="10">
        <v>0</v>
      </c>
      <c r="AB34" s="10">
        <v>0</v>
      </c>
      <c r="AC34" s="10">
        <v>1</v>
      </c>
      <c r="AD34" s="10">
        <v>1</v>
      </c>
      <c r="AE34" s="8"/>
      <c r="AF34" s="10">
        <f t="shared" si="12"/>
        <v>1</v>
      </c>
      <c r="AG34" s="10">
        <f t="shared" si="13"/>
        <v>1</v>
      </c>
      <c r="AH34" s="10">
        <f t="shared" si="14"/>
        <v>0.6</v>
      </c>
      <c r="AI34" s="10">
        <f t="shared" si="15"/>
        <v>1</v>
      </c>
      <c r="AJ34" s="10">
        <f t="shared" si="16"/>
        <v>1</v>
      </c>
      <c r="AK34" s="10">
        <f t="shared" si="17"/>
        <v>0.7</v>
      </c>
      <c r="AL34" s="10">
        <f t="shared" si="18"/>
        <v>0.5</v>
      </c>
      <c r="AM34" s="11">
        <f t="shared" si="19"/>
        <v>0.5</v>
      </c>
      <c r="AN34" s="6"/>
    </row>
    <row r="35" spans="2:40" x14ac:dyDescent="0.25">
      <c r="B35" s="5"/>
      <c r="O35" s="6"/>
      <c r="W35" t="s">
        <v>71</v>
      </c>
      <c r="X35" s="10">
        <v>0</v>
      </c>
      <c r="Y35" s="10">
        <v>1</v>
      </c>
      <c r="Z35" s="10">
        <v>0</v>
      </c>
      <c r="AA35" s="10">
        <v>1</v>
      </c>
      <c r="AB35" s="10">
        <v>1</v>
      </c>
      <c r="AC35" s="10">
        <v>0</v>
      </c>
      <c r="AD35" s="10">
        <v>0</v>
      </c>
      <c r="AE35" s="8"/>
      <c r="AF35" s="10">
        <f t="shared" si="12"/>
        <v>1</v>
      </c>
      <c r="AG35" s="10">
        <f t="shared" si="13"/>
        <v>0.8</v>
      </c>
      <c r="AH35" s="10">
        <f t="shared" si="14"/>
        <v>1</v>
      </c>
      <c r="AI35" s="10">
        <f t="shared" si="15"/>
        <v>0.5</v>
      </c>
      <c r="AJ35" s="10">
        <f t="shared" si="16"/>
        <v>0.9</v>
      </c>
      <c r="AK35" s="10">
        <f t="shared" si="17"/>
        <v>1</v>
      </c>
      <c r="AL35" s="10">
        <f t="shared" si="18"/>
        <v>1</v>
      </c>
      <c r="AM35" s="11">
        <f t="shared" si="19"/>
        <v>0.5</v>
      </c>
      <c r="AN35" s="6"/>
    </row>
    <row r="36" spans="2:40" x14ac:dyDescent="0.25">
      <c r="B36" s="5"/>
      <c r="O36" s="6"/>
      <c r="W36" t="s">
        <v>72</v>
      </c>
      <c r="X36" s="10">
        <v>1</v>
      </c>
      <c r="Y36" s="10">
        <v>1</v>
      </c>
      <c r="Z36" s="10">
        <v>0</v>
      </c>
      <c r="AA36" s="10">
        <v>0</v>
      </c>
      <c r="AB36" s="10">
        <v>1</v>
      </c>
      <c r="AC36" s="10">
        <v>0</v>
      </c>
      <c r="AD36" s="10">
        <v>0</v>
      </c>
      <c r="AE36" s="8"/>
      <c r="AF36" s="10">
        <f t="shared" si="12"/>
        <v>0.6</v>
      </c>
      <c r="AG36" s="10">
        <f t="shared" si="13"/>
        <v>0.8</v>
      </c>
      <c r="AH36" s="10">
        <f t="shared" si="14"/>
        <v>1</v>
      </c>
      <c r="AI36" s="10">
        <f t="shared" si="15"/>
        <v>1</v>
      </c>
      <c r="AJ36" s="10">
        <f t="shared" si="16"/>
        <v>0.9</v>
      </c>
      <c r="AK36" s="10">
        <f t="shared" si="17"/>
        <v>1</v>
      </c>
      <c r="AL36" s="10">
        <f t="shared" si="18"/>
        <v>1</v>
      </c>
      <c r="AM36" s="11">
        <f t="shared" si="19"/>
        <v>0.6</v>
      </c>
      <c r="AN36" s="6"/>
    </row>
    <row r="37" spans="2:40" x14ac:dyDescent="0.25">
      <c r="B37" s="5"/>
      <c r="O37" s="6"/>
      <c r="W37" t="s">
        <v>73</v>
      </c>
      <c r="X37" s="10">
        <v>0</v>
      </c>
      <c r="Y37" s="10">
        <v>1</v>
      </c>
      <c r="Z37" s="10">
        <v>0</v>
      </c>
      <c r="AA37" s="10">
        <v>0</v>
      </c>
      <c r="AB37" s="10">
        <v>0</v>
      </c>
      <c r="AC37" s="10">
        <v>1</v>
      </c>
      <c r="AD37" s="10">
        <v>1</v>
      </c>
      <c r="AE37" s="8"/>
      <c r="AF37" s="10">
        <f t="shared" si="12"/>
        <v>1</v>
      </c>
      <c r="AG37" s="10">
        <f t="shared" si="13"/>
        <v>0.8</v>
      </c>
      <c r="AH37" s="10">
        <f t="shared" si="14"/>
        <v>1</v>
      </c>
      <c r="AI37" s="10">
        <f t="shared" si="15"/>
        <v>1</v>
      </c>
      <c r="AJ37" s="10">
        <f t="shared" si="16"/>
        <v>1</v>
      </c>
      <c r="AK37" s="10">
        <f t="shared" si="17"/>
        <v>0.7</v>
      </c>
      <c r="AL37" s="10">
        <f t="shared" si="18"/>
        <v>0.5</v>
      </c>
      <c r="AM37" s="11">
        <f t="shared" si="19"/>
        <v>0.5</v>
      </c>
      <c r="AN37" s="6"/>
    </row>
    <row r="38" spans="2:40" x14ac:dyDescent="0.25">
      <c r="B38" s="5" t="s">
        <v>13</v>
      </c>
      <c r="O38" s="6"/>
      <c r="W38" t="s">
        <v>74</v>
      </c>
      <c r="X38" s="10">
        <v>0</v>
      </c>
      <c r="Y38" s="10">
        <v>1</v>
      </c>
      <c r="Z38" s="10">
        <v>0</v>
      </c>
      <c r="AA38" s="10">
        <v>1</v>
      </c>
      <c r="AB38" s="10">
        <v>0</v>
      </c>
      <c r="AC38" s="10">
        <v>0</v>
      </c>
      <c r="AD38" s="10">
        <v>1</v>
      </c>
      <c r="AE38" s="8"/>
      <c r="AF38" s="10">
        <f t="shared" si="12"/>
        <v>1</v>
      </c>
      <c r="AG38" s="10">
        <f t="shared" si="13"/>
        <v>0.8</v>
      </c>
      <c r="AH38" s="10">
        <f t="shared" si="14"/>
        <v>1</v>
      </c>
      <c r="AI38" s="10">
        <f t="shared" si="15"/>
        <v>0.5</v>
      </c>
      <c r="AJ38" s="10">
        <f t="shared" si="16"/>
        <v>1</v>
      </c>
      <c r="AK38" s="10">
        <f t="shared" si="17"/>
        <v>1</v>
      </c>
      <c r="AL38" s="10">
        <f t="shared" si="18"/>
        <v>0.5</v>
      </c>
      <c r="AM38" s="11">
        <f t="shared" si="19"/>
        <v>0.5</v>
      </c>
      <c r="AN38" s="6"/>
    </row>
    <row r="39" spans="2:40" ht="13.8" thickBot="1" x14ac:dyDescent="0.3">
      <c r="B39" s="5"/>
      <c r="D39" t="s">
        <v>0</v>
      </c>
      <c r="E39" t="s">
        <v>1</v>
      </c>
      <c r="F39" t="s">
        <v>2</v>
      </c>
      <c r="G39" t="s">
        <v>3</v>
      </c>
      <c r="O39" s="6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4"/>
    </row>
    <row r="40" spans="2:40" x14ac:dyDescent="0.25">
      <c r="B40" s="5"/>
      <c r="C40" t="s">
        <v>5</v>
      </c>
      <c r="D40">
        <f>MAX(D106,L106)</f>
        <v>0</v>
      </c>
      <c r="E40">
        <f t="shared" ref="E40:G40" si="25">MAX(E106,M106)</f>
        <v>0</v>
      </c>
      <c r="F40">
        <f t="shared" si="25"/>
        <v>0</v>
      </c>
      <c r="G40">
        <f t="shared" si="25"/>
        <v>0</v>
      </c>
      <c r="O40" s="6"/>
      <c r="P40" s="2"/>
      <c r="Q40" s="3"/>
      <c r="R40" s="3"/>
      <c r="S40" s="3"/>
      <c r="T40" s="3"/>
      <c r="U40" s="3"/>
      <c r="V40" s="3"/>
      <c r="W40" s="3"/>
      <c r="X40" s="3"/>
      <c r="Y40" s="3"/>
      <c r="Z40" s="4"/>
    </row>
    <row r="41" spans="2:40" x14ac:dyDescent="0.25">
      <c r="B41" s="5"/>
      <c r="C41" t="s">
        <v>6</v>
      </c>
      <c r="D41">
        <f t="shared" ref="D41:D43" si="26">MAX(D107,L107)</f>
        <v>1</v>
      </c>
      <c r="E41">
        <f t="shared" ref="E41:E43" si="27">MAX(E107,M107)</f>
        <v>1</v>
      </c>
      <c r="F41">
        <f t="shared" ref="F41:F43" si="28">MAX(F107,N107)</f>
        <v>1</v>
      </c>
      <c r="G41">
        <f t="shared" ref="G41:G43" si="29">MAX(G107,O107)</f>
        <v>1</v>
      </c>
      <c r="O41" s="6"/>
      <c r="P41" s="5"/>
      <c r="Q41" s="19" t="s">
        <v>79</v>
      </c>
      <c r="Z41" s="6"/>
    </row>
    <row r="42" spans="2:40" x14ac:dyDescent="0.25">
      <c r="B42" s="5"/>
      <c r="C42" t="s">
        <v>7</v>
      </c>
      <c r="D42">
        <f t="shared" si="26"/>
        <v>1</v>
      </c>
      <c r="E42">
        <f t="shared" si="27"/>
        <v>1</v>
      </c>
      <c r="F42">
        <f t="shared" si="28"/>
        <v>0</v>
      </c>
      <c r="G42">
        <f t="shared" si="29"/>
        <v>0</v>
      </c>
      <c r="I42" t="s">
        <v>84</v>
      </c>
      <c r="O42" s="6"/>
      <c r="P42" s="5"/>
      <c r="Z42" s="6"/>
    </row>
    <row r="43" spans="2:40" x14ac:dyDescent="0.25">
      <c r="B43" s="5"/>
      <c r="C43" t="s">
        <v>8</v>
      </c>
      <c r="D43">
        <f t="shared" si="26"/>
        <v>1</v>
      </c>
      <c r="E43">
        <f t="shared" si="27"/>
        <v>1</v>
      </c>
      <c r="F43">
        <f t="shared" si="28"/>
        <v>1</v>
      </c>
      <c r="G43">
        <f t="shared" si="29"/>
        <v>0</v>
      </c>
      <c r="O43" s="6"/>
      <c r="P43" s="5"/>
      <c r="Z43" s="6"/>
    </row>
    <row r="44" spans="2:40" x14ac:dyDescent="0.25">
      <c r="B44" s="5"/>
      <c r="O44" s="6"/>
      <c r="P44" s="5"/>
      <c r="Z44" s="6"/>
    </row>
    <row r="45" spans="2:40" x14ac:dyDescent="0.25">
      <c r="B45" s="5" t="s">
        <v>14</v>
      </c>
      <c r="J45" t="s">
        <v>15</v>
      </c>
      <c r="O45" s="6"/>
      <c r="P45" s="5"/>
      <c r="Q45" s="1"/>
      <c r="Z45" s="6"/>
    </row>
    <row r="46" spans="2:40" x14ac:dyDescent="0.25">
      <c r="B46" s="5"/>
      <c r="O46" s="6"/>
      <c r="P46" s="5"/>
      <c r="Q46" s="1"/>
      <c r="Z46" s="6"/>
    </row>
    <row r="47" spans="2:40" x14ac:dyDescent="0.25">
      <c r="B47" s="5" t="s">
        <v>4</v>
      </c>
      <c r="J47" t="s">
        <v>4</v>
      </c>
      <c r="O47" s="6"/>
      <c r="P47" s="5"/>
      <c r="Q47" s="1"/>
      <c r="R47" t="s">
        <v>4</v>
      </c>
      <c r="Z47" s="6"/>
    </row>
    <row r="48" spans="2:40" x14ac:dyDescent="0.25">
      <c r="B48" s="5"/>
      <c r="D48" t="s">
        <v>0</v>
      </c>
      <c r="E48" t="s">
        <v>1</v>
      </c>
      <c r="F48" t="s">
        <v>2</v>
      </c>
      <c r="G48" t="s">
        <v>3</v>
      </c>
      <c r="L48" t="s">
        <v>0</v>
      </c>
      <c r="M48" t="s">
        <v>1</v>
      </c>
      <c r="N48" t="s">
        <v>2</v>
      </c>
      <c r="O48" s="6" t="s">
        <v>3</v>
      </c>
      <c r="P48" s="5"/>
      <c r="Q48" s="1"/>
      <c r="T48" t="s">
        <v>0</v>
      </c>
      <c r="U48" t="s">
        <v>1</v>
      </c>
      <c r="V48" t="s">
        <v>2</v>
      </c>
      <c r="W48" t="s">
        <v>3</v>
      </c>
      <c r="Z48" s="6"/>
    </row>
    <row r="49" spans="2:26" x14ac:dyDescent="0.25">
      <c r="B49" s="5"/>
      <c r="C49" t="s">
        <v>5</v>
      </c>
      <c r="D49">
        <f>IF(D22,$E$4-$E$6,$E$4)</f>
        <v>1</v>
      </c>
      <c r="E49">
        <f t="shared" ref="E49:G49" si="30">IF(E22,$E$4-$E$6,$E$4)</f>
        <v>1</v>
      </c>
      <c r="F49">
        <f t="shared" si="30"/>
        <v>1</v>
      </c>
      <c r="G49">
        <f t="shared" si="30"/>
        <v>1</v>
      </c>
      <c r="K49" t="s">
        <v>5</v>
      </c>
      <c r="L49">
        <f>D49*D12</f>
        <v>0.25</v>
      </c>
      <c r="M49">
        <f t="shared" ref="M49:O52" si="31">E49*E12</f>
        <v>0.35</v>
      </c>
      <c r="N49">
        <f t="shared" si="31"/>
        <v>0.2</v>
      </c>
      <c r="O49" s="6">
        <f t="shared" si="31"/>
        <v>0.2</v>
      </c>
      <c r="P49" s="5"/>
      <c r="Q49" s="1"/>
      <c r="S49" t="s">
        <v>5</v>
      </c>
      <c r="T49">
        <f>L49*Q21</f>
        <v>0.13500000000000001</v>
      </c>
      <c r="U49">
        <f t="shared" ref="U49:W52" si="32">M49*R21</f>
        <v>0.189</v>
      </c>
      <c r="V49">
        <f t="shared" si="32"/>
        <v>0.10800000000000001</v>
      </c>
      <c r="W49">
        <f t="shared" si="32"/>
        <v>0.10800000000000001</v>
      </c>
      <c r="Z49" s="6"/>
    </row>
    <row r="50" spans="2:26" x14ac:dyDescent="0.25">
      <c r="B50" s="5"/>
      <c r="C50" t="s">
        <v>6</v>
      </c>
      <c r="D50">
        <f t="shared" ref="D50:G52" si="33">IF(D23,$E$4-$E$6,$E$4)</f>
        <v>0.11999999999999988</v>
      </c>
      <c r="E50">
        <f t="shared" si="33"/>
        <v>0.11999999999999988</v>
      </c>
      <c r="F50">
        <f t="shared" si="33"/>
        <v>0.11999999999999988</v>
      </c>
      <c r="G50">
        <f t="shared" si="33"/>
        <v>0.11999999999999988</v>
      </c>
      <c r="K50" t="s">
        <v>6</v>
      </c>
      <c r="L50">
        <f>D50*D13</f>
        <v>2.9999999999999971E-2</v>
      </c>
      <c r="M50">
        <f t="shared" si="31"/>
        <v>4.1999999999999954E-2</v>
      </c>
      <c r="N50">
        <f t="shared" si="31"/>
        <v>2.399999999999998E-2</v>
      </c>
      <c r="O50" s="6">
        <f t="shared" si="31"/>
        <v>2.399999999999998E-2</v>
      </c>
      <c r="P50" s="5"/>
      <c r="Q50" s="1"/>
      <c r="S50" t="s">
        <v>6</v>
      </c>
      <c r="T50">
        <f t="shared" ref="T50:T52" si="34">L50*Q22</f>
        <v>2.159999999999998E-2</v>
      </c>
      <c r="U50">
        <f t="shared" si="32"/>
        <v>3.0239999999999972E-2</v>
      </c>
      <c r="V50">
        <f t="shared" si="32"/>
        <v>1.9439999999999985E-2</v>
      </c>
      <c r="W50">
        <f t="shared" si="32"/>
        <v>1.0799999999999992E-2</v>
      </c>
      <c r="Z50" s="6"/>
    </row>
    <row r="51" spans="2:26" x14ac:dyDescent="0.25">
      <c r="B51" s="5"/>
      <c r="C51" t="s">
        <v>7</v>
      </c>
      <c r="D51">
        <f t="shared" si="33"/>
        <v>0.11999999999999988</v>
      </c>
      <c r="E51">
        <f t="shared" si="33"/>
        <v>0.11999999999999988</v>
      </c>
      <c r="F51">
        <f t="shared" si="33"/>
        <v>1</v>
      </c>
      <c r="G51">
        <f t="shared" si="33"/>
        <v>1</v>
      </c>
      <c r="K51" t="s">
        <v>7</v>
      </c>
      <c r="L51">
        <f>D51*D14</f>
        <v>2.9999999999999971E-2</v>
      </c>
      <c r="M51">
        <f t="shared" si="31"/>
        <v>4.1999999999999954E-2</v>
      </c>
      <c r="N51">
        <f t="shared" si="31"/>
        <v>0.3</v>
      </c>
      <c r="O51" s="6">
        <f t="shared" si="31"/>
        <v>0.1</v>
      </c>
      <c r="P51" s="5"/>
      <c r="Q51" s="1"/>
      <c r="S51" t="s">
        <v>7</v>
      </c>
      <c r="T51">
        <f t="shared" si="34"/>
        <v>2.159999999999998E-2</v>
      </c>
      <c r="U51">
        <f t="shared" si="32"/>
        <v>3.0239999999999972E-2</v>
      </c>
      <c r="V51">
        <f t="shared" si="32"/>
        <v>0.24299999999999999</v>
      </c>
      <c r="W51">
        <f t="shared" si="32"/>
        <v>4.5000000000000005E-2</v>
      </c>
      <c r="Z51" s="6"/>
    </row>
    <row r="52" spans="2:26" x14ac:dyDescent="0.25">
      <c r="B52" s="5"/>
      <c r="C52" t="s">
        <v>8</v>
      </c>
      <c r="D52">
        <f t="shared" si="33"/>
        <v>0.11999999999999988</v>
      </c>
      <c r="E52">
        <f t="shared" si="33"/>
        <v>0.11999999999999988</v>
      </c>
      <c r="F52">
        <f t="shared" si="33"/>
        <v>0.11999999999999988</v>
      </c>
      <c r="G52">
        <f t="shared" si="33"/>
        <v>1</v>
      </c>
      <c r="K52" t="s">
        <v>8</v>
      </c>
      <c r="L52">
        <f>D52*D15</f>
        <v>2.9999999999999971E-2</v>
      </c>
      <c r="M52">
        <f t="shared" si="31"/>
        <v>2.9999999999999971E-2</v>
      </c>
      <c r="N52">
        <f t="shared" si="31"/>
        <v>1.199999999999999E-2</v>
      </c>
      <c r="O52" s="6">
        <f t="shared" si="31"/>
        <v>0.4</v>
      </c>
      <c r="P52" s="5"/>
      <c r="Q52" s="1"/>
      <c r="S52" t="s">
        <v>8</v>
      </c>
      <c r="T52">
        <f t="shared" si="34"/>
        <v>1.3499999999999988E-2</v>
      </c>
      <c r="U52">
        <f t="shared" si="32"/>
        <v>1.3499999999999988E-2</v>
      </c>
      <c r="V52">
        <f t="shared" si="32"/>
        <v>7.5599999999999938E-3</v>
      </c>
      <c r="W52">
        <f t="shared" si="32"/>
        <v>0.18000000000000002</v>
      </c>
      <c r="Z52" s="6"/>
    </row>
    <row r="53" spans="2:26" x14ac:dyDescent="0.25">
      <c r="B53" s="5"/>
      <c r="O53" s="6"/>
      <c r="P53" s="5"/>
      <c r="Q53" s="1"/>
      <c r="Z53" s="6"/>
    </row>
    <row r="54" spans="2:26" x14ac:dyDescent="0.25">
      <c r="B54" s="5"/>
      <c r="O54" s="6"/>
      <c r="P54" s="5"/>
      <c r="Q54" s="1"/>
      <c r="Z54" s="6"/>
    </row>
    <row r="55" spans="2:26" x14ac:dyDescent="0.25">
      <c r="B55" s="5"/>
      <c r="O55" s="6"/>
      <c r="P55" s="5"/>
      <c r="Q55" s="1"/>
      <c r="Z55" s="6"/>
    </row>
    <row r="56" spans="2:26" x14ac:dyDescent="0.25">
      <c r="B56" s="5" t="s">
        <v>12</v>
      </c>
      <c r="J56" t="s">
        <v>12</v>
      </c>
      <c r="O56" s="6"/>
      <c r="P56" s="5"/>
      <c r="Q56" s="1"/>
      <c r="R56" t="s">
        <v>12</v>
      </c>
      <c r="Z56" s="6"/>
    </row>
    <row r="57" spans="2:26" x14ac:dyDescent="0.25">
      <c r="B57" s="5"/>
      <c r="D57" t="s">
        <v>0</v>
      </c>
      <c r="E57" t="s">
        <v>1</v>
      </c>
      <c r="F57" t="s">
        <v>2</v>
      </c>
      <c r="G57" t="s">
        <v>3</v>
      </c>
      <c r="L57" t="s">
        <v>0</v>
      </c>
      <c r="M57" t="s">
        <v>1</v>
      </c>
      <c r="N57" t="s">
        <v>2</v>
      </c>
      <c r="O57" s="6" t="s">
        <v>3</v>
      </c>
      <c r="P57" s="5"/>
      <c r="Q57" s="1"/>
      <c r="T57" t="s">
        <v>0</v>
      </c>
      <c r="U57" t="s">
        <v>1</v>
      </c>
      <c r="V57" t="s">
        <v>2</v>
      </c>
      <c r="W57" t="s">
        <v>3</v>
      </c>
      <c r="Z57" s="6"/>
    </row>
    <row r="58" spans="2:26" x14ac:dyDescent="0.25">
      <c r="B58" s="5"/>
      <c r="C58" t="s">
        <v>5</v>
      </c>
      <c r="D58">
        <f>IF(D31,$E$4-$E$6,$E$4)</f>
        <v>1</v>
      </c>
      <c r="E58">
        <f t="shared" ref="E58:G58" si="35">IF(E31,$E$4-$E$6,$E$4)</f>
        <v>1</v>
      </c>
      <c r="F58">
        <f t="shared" si="35"/>
        <v>1</v>
      </c>
      <c r="G58">
        <f t="shared" si="35"/>
        <v>1</v>
      </c>
      <c r="K58" t="s">
        <v>5</v>
      </c>
      <c r="L58">
        <f>D58*J12</f>
        <v>0.25</v>
      </c>
      <c r="M58">
        <f t="shared" ref="M58:O61" si="36">E58*K12</f>
        <v>0.35</v>
      </c>
      <c r="N58">
        <f t="shared" si="36"/>
        <v>0.2</v>
      </c>
      <c r="O58" s="6">
        <f t="shared" si="36"/>
        <v>0.2</v>
      </c>
      <c r="P58" s="5"/>
      <c r="Q58" s="1"/>
      <c r="S58" t="s">
        <v>5</v>
      </c>
      <c r="T58">
        <f>L58*Q21</f>
        <v>0.13500000000000001</v>
      </c>
      <c r="U58">
        <f t="shared" ref="U58:W61" si="37">M58*R21</f>
        <v>0.189</v>
      </c>
      <c r="V58">
        <f t="shared" si="37"/>
        <v>0.10800000000000001</v>
      </c>
      <c r="W58">
        <f t="shared" si="37"/>
        <v>0.10800000000000001</v>
      </c>
      <c r="Z58" s="6"/>
    </row>
    <row r="59" spans="2:26" x14ac:dyDescent="0.25">
      <c r="B59" s="5"/>
      <c r="C59" t="s">
        <v>6</v>
      </c>
      <c r="D59">
        <f t="shared" ref="D59:G61" si="38">IF(D32,$E$4-$E$6,$E$4)</f>
        <v>1</v>
      </c>
      <c r="E59">
        <f t="shared" si="38"/>
        <v>1</v>
      </c>
      <c r="F59">
        <f t="shared" si="38"/>
        <v>1</v>
      </c>
      <c r="G59">
        <f t="shared" si="38"/>
        <v>1</v>
      </c>
      <c r="K59" t="s">
        <v>6</v>
      </c>
      <c r="L59">
        <f>D59*J13</f>
        <v>0.25</v>
      </c>
      <c r="M59">
        <f t="shared" si="36"/>
        <v>0.4</v>
      </c>
      <c r="N59">
        <f t="shared" si="36"/>
        <v>0.25</v>
      </c>
      <c r="O59" s="6">
        <f t="shared" si="36"/>
        <v>0.1</v>
      </c>
      <c r="P59" s="5"/>
      <c r="Q59" s="1"/>
      <c r="S59" t="s">
        <v>6</v>
      </c>
      <c r="T59">
        <f t="shared" ref="T59:T61" si="39">L59*Q22</f>
        <v>0.18000000000000002</v>
      </c>
      <c r="U59">
        <f t="shared" si="37"/>
        <v>0.28800000000000003</v>
      </c>
      <c r="V59">
        <f t="shared" si="37"/>
        <v>0.20250000000000001</v>
      </c>
      <c r="W59">
        <f t="shared" si="37"/>
        <v>4.5000000000000005E-2</v>
      </c>
      <c r="Z59" s="6"/>
    </row>
    <row r="60" spans="2:26" x14ac:dyDescent="0.25">
      <c r="B60" s="5"/>
      <c r="C60" t="s">
        <v>7</v>
      </c>
      <c r="D60">
        <f t="shared" si="38"/>
        <v>0.11999999999999988</v>
      </c>
      <c r="E60">
        <f t="shared" si="38"/>
        <v>0.11999999999999988</v>
      </c>
      <c r="F60">
        <f t="shared" si="38"/>
        <v>1</v>
      </c>
      <c r="G60">
        <f t="shared" si="38"/>
        <v>1</v>
      </c>
      <c r="K60" t="s">
        <v>7</v>
      </c>
      <c r="L60">
        <f>D60*J14</f>
        <v>2.9999999999999971E-2</v>
      </c>
      <c r="M60">
        <f t="shared" si="36"/>
        <v>4.7999999999999959E-2</v>
      </c>
      <c r="N60">
        <f t="shared" si="36"/>
        <v>0.25</v>
      </c>
      <c r="O60" s="6">
        <f t="shared" si="36"/>
        <v>0.1</v>
      </c>
      <c r="P60" s="5"/>
      <c r="Q60" s="1"/>
      <c r="S60" t="s">
        <v>7</v>
      </c>
      <c r="T60">
        <f t="shared" si="39"/>
        <v>2.159999999999998E-2</v>
      </c>
      <c r="U60">
        <f t="shared" si="37"/>
        <v>3.4559999999999973E-2</v>
      </c>
      <c r="V60">
        <f t="shared" si="37"/>
        <v>0.20250000000000001</v>
      </c>
      <c r="W60">
        <f t="shared" si="37"/>
        <v>4.5000000000000005E-2</v>
      </c>
      <c r="Z60" s="6"/>
    </row>
    <row r="61" spans="2:26" x14ac:dyDescent="0.25">
      <c r="B61" s="5"/>
      <c r="C61" t="s">
        <v>8</v>
      </c>
      <c r="D61">
        <f t="shared" si="38"/>
        <v>1</v>
      </c>
      <c r="E61">
        <f t="shared" si="38"/>
        <v>1</v>
      </c>
      <c r="F61">
        <f t="shared" si="38"/>
        <v>1</v>
      </c>
      <c r="G61">
        <f t="shared" si="38"/>
        <v>1</v>
      </c>
      <c r="K61" t="s">
        <v>8</v>
      </c>
      <c r="L61">
        <f>D61*J15</f>
        <v>0.25</v>
      </c>
      <c r="M61">
        <f t="shared" si="36"/>
        <v>0.25</v>
      </c>
      <c r="N61">
        <f t="shared" si="36"/>
        <v>0.1</v>
      </c>
      <c r="O61" s="6">
        <f t="shared" si="36"/>
        <v>0.4</v>
      </c>
      <c r="P61" s="5"/>
      <c r="Q61" s="1"/>
      <c r="S61" t="s">
        <v>8</v>
      </c>
      <c r="T61">
        <f t="shared" si="39"/>
        <v>0.1125</v>
      </c>
      <c r="U61">
        <f t="shared" si="37"/>
        <v>0.1125</v>
      </c>
      <c r="V61">
        <f t="shared" si="37"/>
        <v>6.3E-2</v>
      </c>
      <c r="W61">
        <f t="shared" si="37"/>
        <v>0.18000000000000002</v>
      </c>
      <c r="Z61" s="6"/>
    </row>
    <row r="62" spans="2:26" x14ac:dyDescent="0.25">
      <c r="B62" s="5"/>
      <c r="O62" s="6"/>
      <c r="P62" s="5"/>
      <c r="Q62" s="1"/>
      <c r="Z62" s="6"/>
    </row>
    <row r="63" spans="2:26" x14ac:dyDescent="0.25">
      <c r="B63" s="5"/>
      <c r="O63" s="6"/>
      <c r="P63" s="5"/>
      <c r="Q63" s="1"/>
      <c r="Z63" s="6"/>
    </row>
    <row r="64" spans="2:26" x14ac:dyDescent="0.25">
      <c r="B64" s="5"/>
      <c r="O64" s="6"/>
      <c r="P64" s="5"/>
      <c r="Q64" s="1"/>
      <c r="Z64" s="6"/>
    </row>
    <row r="65" spans="2:26" x14ac:dyDescent="0.25">
      <c r="B65" s="5" t="s">
        <v>13</v>
      </c>
      <c r="J65" t="s">
        <v>13</v>
      </c>
      <c r="O65" s="6"/>
      <c r="P65" s="5"/>
      <c r="Q65" s="1"/>
      <c r="R65" t="s">
        <v>13</v>
      </c>
      <c r="Z65" s="6"/>
    </row>
    <row r="66" spans="2:26" x14ac:dyDescent="0.25">
      <c r="B66" s="5"/>
      <c r="D66" t="s">
        <v>0</v>
      </c>
      <c r="E66" t="s">
        <v>1</v>
      </c>
      <c r="F66" t="s">
        <v>2</v>
      </c>
      <c r="G66" t="s">
        <v>3</v>
      </c>
      <c r="L66" t="s">
        <v>0</v>
      </c>
      <c r="M66" t="s">
        <v>1</v>
      </c>
      <c r="N66" t="s">
        <v>2</v>
      </c>
      <c r="O66" s="6" t="s">
        <v>3</v>
      </c>
      <c r="P66" s="5"/>
      <c r="Q66" s="1"/>
      <c r="T66" t="s">
        <v>0</v>
      </c>
      <c r="U66" t="s">
        <v>1</v>
      </c>
      <c r="V66" t="s">
        <v>2</v>
      </c>
      <c r="W66" t="s">
        <v>3</v>
      </c>
      <c r="Z66" s="6"/>
    </row>
    <row r="67" spans="2:26" x14ac:dyDescent="0.25">
      <c r="B67" s="5"/>
      <c r="C67" t="s">
        <v>5</v>
      </c>
      <c r="D67">
        <f>IF(D40,$E$4-$E$6,$E$4)</f>
        <v>1</v>
      </c>
      <c r="E67">
        <f t="shared" ref="E67:G67" si="40">IF(E40,$E$4-$E$6,$E$4)</f>
        <v>1</v>
      </c>
      <c r="F67">
        <f t="shared" si="40"/>
        <v>1</v>
      </c>
      <c r="G67">
        <f t="shared" si="40"/>
        <v>1</v>
      </c>
      <c r="K67" t="s">
        <v>5</v>
      </c>
      <c r="L67">
        <f>D67*D12</f>
        <v>0.25</v>
      </c>
      <c r="M67">
        <f t="shared" ref="M67:O70" si="41">E67*E12</f>
        <v>0.35</v>
      </c>
      <c r="N67">
        <f t="shared" si="41"/>
        <v>0.2</v>
      </c>
      <c r="O67" s="6">
        <f t="shared" si="41"/>
        <v>0.2</v>
      </c>
      <c r="P67" s="5"/>
      <c r="Q67" s="1"/>
      <c r="S67" t="s">
        <v>5</v>
      </c>
      <c r="T67">
        <f>L67*Q21</f>
        <v>0.13500000000000001</v>
      </c>
      <c r="U67">
        <f t="shared" ref="U67:W70" si="42">M67*R21</f>
        <v>0.189</v>
      </c>
      <c r="V67">
        <f t="shared" si="42"/>
        <v>0.10800000000000001</v>
      </c>
      <c r="W67">
        <f t="shared" si="42"/>
        <v>0.10800000000000001</v>
      </c>
      <c r="Z67" s="6"/>
    </row>
    <row r="68" spans="2:26" x14ac:dyDescent="0.25">
      <c r="B68" s="5"/>
      <c r="C68" t="s">
        <v>6</v>
      </c>
      <c r="D68">
        <f t="shared" ref="D68:G70" si="43">IF(D41,$E$4-$E$6,$E$4)</f>
        <v>0.11999999999999988</v>
      </c>
      <c r="E68">
        <f t="shared" si="43"/>
        <v>0.11999999999999988</v>
      </c>
      <c r="F68">
        <f t="shared" si="43"/>
        <v>0.11999999999999988</v>
      </c>
      <c r="G68">
        <f t="shared" si="43"/>
        <v>0.11999999999999988</v>
      </c>
      <c r="K68" t="s">
        <v>6</v>
      </c>
      <c r="L68">
        <f>D68*D13</f>
        <v>2.9999999999999971E-2</v>
      </c>
      <c r="M68">
        <f t="shared" si="41"/>
        <v>4.1999999999999954E-2</v>
      </c>
      <c r="N68">
        <f t="shared" si="41"/>
        <v>2.399999999999998E-2</v>
      </c>
      <c r="O68" s="6">
        <f t="shared" si="41"/>
        <v>2.399999999999998E-2</v>
      </c>
      <c r="P68" s="5"/>
      <c r="Q68" s="1"/>
      <c r="S68" t="s">
        <v>6</v>
      </c>
      <c r="T68">
        <f t="shared" ref="T68:T70" si="44">L68*Q22</f>
        <v>2.159999999999998E-2</v>
      </c>
      <c r="U68">
        <f t="shared" si="42"/>
        <v>3.0239999999999972E-2</v>
      </c>
      <c r="V68">
        <f t="shared" si="42"/>
        <v>1.9439999999999985E-2</v>
      </c>
      <c r="W68">
        <f t="shared" si="42"/>
        <v>1.0799999999999992E-2</v>
      </c>
      <c r="Z68" s="6"/>
    </row>
    <row r="69" spans="2:26" x14ac:dyDescent="0.25">
      <c r="B69" s="5"/>
      <c r="C69" t="s">
        <v>7</v>
      </c>
      <c r="D69">
        <f t="shared" si="43"/>
        <v>0.11999999999999988</v>
      </c>
      <c r="E69">
        <f t="shared" si="43"/>
        <v>0.11999999999999988</v>
      </c>
      <c r="F69">
        <f t="shared" si="43"/>
        <v>1</v>
      </c>
      <c r="G69">
        <f t="shared" si="43"/>
        <v>1</v>
      </c>
      <c r="K69" t="s">
        <v>7</v>
      </c>
      <c r="L69">
        <f>D69*D14</f>
        <v>2.9999999999999971E-2</v>
      </c>
      <c r="M69">
        <f t="shared" si="41"/>
        <v>4.1999999999999954E-2</v>
      </c>
      <c r="N69">
        <f t="shared" si="41"/>
        <v>0.3</v>
      </c>
      <c r="O69" s="6">
        <f t="shared" si="41"/>
        <v>0.1</v>
      </c>
      <c r="P69" s="5"/>
      <c r="Q69" s="1"/>
      <c r="S69" t="s">
        <v>7</v>
      </c>
      <c r="T69">
        <f t="shared" si="44"/>
        <v>2.159999999999998E-2</v>
      </c>
      <c r="U69">
        <f t="shared" si="42"/>
        <v>3.0239999999999972E-2</v>
      </c>
      <c r="V69">
        <f t="shared" si="42"/>
        <v>0.24299999999999999</v>
      </c>
      <c r="W69">
        <f t="shared" si="42"/>
        <v>4.5000000000000005E-2</v>
      </c>
      <c r="Z69" s="6"/>
    </row>
    <row r="70" spans="2:26" x14ac:dyDescent="0.25">
      <c r="B70" s="5"/>
      <c r="C70" t="s">
        <v>8</v>
      </c>
      <c r="D70">
        <f t="shared" si="43"/>
        <v>0.11999999999999988</v>
      </c>
      <c r="E70">
        <f t="shared" si="43"/>
        <v>0.11999999999999988</v>
      </c>
      <c r="F70">
        <f t="shared" si="43"/>
        <v>0.11999999999999988</v>
      </c>
      <c r="G70">
        <f t="shared" si="43"/>
        <v>1</v>
      </c>
      <c r="K70" t="s">
        <v>8</v>
      </c>
      <c r="L70">
        <f>D70*D15</f>
        <v>2.9999999999999971E-2</v>
      </c>
      <c r="M70">
        <f t="shared" si="41"/>
        <v>2.9999999999999971E-2</v>
      </c>
      <c r="N70">
        <f t="shared" si="41"/>
        <v>1.199999999999999E-2</v>
      </c>
      <c r="O70" s="6">
        <f t="shared" si="41"/>
        <v>0.4</v>
      </c>
      <c r="P70" s="5"/>
      <c r="Q70" s="1"/>
      <c r="S70" t="s">
        <v>8</v>
      </c>
      <c r="T70">
        <f t="shared" si="44"/>
        <v>1.3499999999999988E-2</v>
      </c>
      <c r="U70">
        <f t="shared" si="42"/>
        <v>1.3499999999999988E-2</v>
      </c>
      <c r="V70">
        <f t="shared" si="42"/>
        <v>7.5599999999999938E-3</v>
      </c>
      <c r="W70">
        <f t="shared" si="42"/>
        <v>0.18000000000000002</v>
      </c>
      <c r="Z70" s="6"/>
    </row>
    <row r="71" spans="2:26" x14ac:dyDescent="0.25">
      <c r="B71" s="5"/>
      <c r="O71" s="6"/>
      <c r="P71" s="5"/>
      <c r="Q71" s="1"/>
      <c r="Z71" s="6"/>
    </row>
    <row r="72" spans="2:26" x14ac:dyDescent="0.25">
      <c r="B72" s="5"/>
      <c r="O72" s="6"/>
      <c r="P72" s="5"/>
      <c r="Q72" s="1"/>
      <c r="Z72" s="6"/>
    </row>
    <row r="73" spans="2:26" x14ac:dyDescent="0.25">
      <c r="B73" s="5"/>
      <c r="O73" s="6"/>
      <c r="P73" s="5"/>
      <c r="Q73" s="1"/>
      <c r="Z73" s="6"/>
    </row>
    <row r="74" spans="2:26" x14ac:dyDescent="0.25">
      <c r="B74" s="5"/>
      <c r="J74" t="s">
        <v>19</v>
      </c>
      <c r="K74" t="s">
        <v>5</v>
      </c>
      <c r="L74" s="18">
        <f>SUM(L49:O49,L58:O58,L67:O67)/(2*H12+N12)</f>
        <v>1.0000000000000002</v>
      </c>
      <c r="O74" s="6"/>
      <c r="P74" s="5"/>
      <c r="Q74" t="s">
        <v>41</v>
      </c>
      <c r="S74">
        <f>SUM(T49:W52,T58:W61,T67:W70)/(2*SUM(H12:H15)+SUM(N12:N15))</f>
        <v>0.36500999999999989</v>
      </c>
      <c r="U74" t="s">
        <v>5</v>
      </c>
      <c r="V74" s="18">
        <f>SUM(T49:W49,T58:W58,T67:W67)/(2*H12+N12)</f>
        <v>0.54000000000000015</v>
      </c>
      <c r="Z74" s="6"/>
    </row>
    <row r="75" spans="2:26" x14ac:dyDescent="0.25">
      <c r="B75" s="5"/>
      <c r="K75" t="s">
        <v>6</v>
      </c>
      <c r="L75" s="18">
        <f t="shared" ref="L75:L77" si="45">SUM(L50:O50,L59:O59,L68:O68)/(2*H13+N13)</f>
        <v>0.41333333333333339</v>
      </c>
      <c r="O75" s="6"/>
      <c r="P75" s="5"/>
      <c r="U75" t="s">
        <v>6</v>
      </c>
      <c r="V75" s="18">
        <f>SUM(T50:W50,T59:W59,T68:W68)/(2*H13+N13)</f>
        <v>0.29321999999999998</v>
      </c>
      <c r="Z75" s="6"/>
    </row>
    <row r="76" spans="2:26" x14ac:dyDescent="0.25">
      <c r="B76" s="5"/>
      <c r="K76" t="s">
        <v>7</v>
      </c>
      <c r="L76" s="18">
        <f t="shared" si="45"/>
        <v>0.4573333333333332</v>
      </c>
      <c r="O76" s="6"/>
      <c r="P76" s="5"/>
      <c r="U76" t="s">
        <v>7</v>
      </c>
      <c r="V76" s="18">
        <f t="shared" ref="V76:V77" si="46">SUM(T51:W51,T60:W60,T69:W69)/(2*H14+N14)</f>
        <v>0.3277799999999999</v>
      </c>
      <c r="Z76" s="6"/>
    </row>
    <row r="77" spans="2:26" x14ac:dyDescent="0.25">
      <c r="B77" s="5"/>
      <c r="K77" t="s">
        <v>8</v>
      </c>
      <c r="L77" s="18">
        <f t="shared" si="45"/>
        <v>0.64800000000000002</v>
      </c>
      <c r="O77" s="6"/>
      <c r="P77" s="5"/>
      <c r="U77" t="s">
        <v>8</v>
      </c>
      <c r="V77" s="18">
        <f t="shared" si="46"/>
        <v>0.29903999999999997</v>
      </c>
      <c r="Z77" s="6"/>
    </row>
    <row r="78" spans="2:26" x14ac:dyDescent="0.25">
      <c r="B78" s="5"/>
      <c r="O78" s="6"/>
      <c r="P78" s="5"/>
      <c r="Z78" s="6"/>
    </row>
    <row r="79" spans="2:26" x14ac:dyDescent="0.25">
      <c r="B79" s="5"/>
      <c r="O79" s="6"/>
      <c r="P79" s="5"/>
      <c r="Z79" s="6"/>
    </row>
    <row r="80" spans="2:26" x14ac:dyDescent="0.25">
      <c r="B80" s="5"/>
      <c r="J80" t="s">
        <v>42</v>
      </c>
      <c r="O80" s="6"/>
      <c r="P80" s="5"/>
      <c r="Z80" s="6"/>
    </row>
    <row r="81" spans="2:26" ht="13.8" thickBot="1" x14ac:dyDescent="0.3">
      <c r="B81" s="12"/>
      <c r="C81" s="13"/>
      <c r="D81" s="13"/>
      <c r="E81" s="13"/>
      <c r="F81" s="13"/>
      <c r="G81" s="13"/>
      <c r="H81" s="13"/>
      <c r="I81" s="13"/>
      <c r="J81" s="13"/>
      <c r="K81" s="13">
        <f>SUM(L74:L77)/4</f>
        <v>0.62966666666666671</v>
      </c>
      <c r="L81" s="13"/>
      <c r="M81" s="13"/>
      <c r="N81" s="13"/>
      <c r="O81" s="14"/>
      <c r="P81" s="12"/>
      <c r="Q81" s="13"/>
      <c r="R81" s="13"/>
      <c r="S81" s="13"/>
      <c r="T81" s="13"/>
      <c r="U81" s="13"/>
      <c r="V81" s="13"/>
      <c r="W81" s="13"/>
      <c r="X81" s="13"/>
      <c r="Y81" s="13"/>
      <c r="Z81" s="14"/>
    </row>
    <row r="84" spans="2:26" x14ac:dyDescent="0.25">
      <c r="B84" t="s">
        <v>85</v>
      </c>
      <c r="J84" t="s">
        <v>86</v>
      </c>
    </row>
    <row r="86" spans="2:26" x14ac:dyDescent="0.25">
      <c r="B86" s="5" t="s">
        <v>4</v>
      </c>
      <c r="J86" s="5" t="s">
        <v>4</v>
      </c>
    </row>
    <row r="87" spans="2:26" x14ac:dyDescent="0.25">
      <c r="B87" s="5"/>
      <c r="D87" t="s">
        <v>0</v>
      </c>
      <c r="E87" t="s">
        <v>1</v>
      </c>
      <c r="F87" t="s">
        <v>2</v>
      </c>
      <c r="G87" t="s">
        <v>3</v>
      </c>
      <c r="J87" s="5"/>
      <c r="L87" t="s">
        <v>0</v>
      </c>
      <c r="M87" t="s">
        <v>1</v>
      </c>
      <c r="N87" t="s">
        <v>2</v>
      </c>
      <c r="O87" t="s">
        <v>3</v>
      </c>
    </row>
    <row r="88" spans="2:26" x14ac:dyDescent="0.25">
      <c r="B88" s="5"/>
      <c r="C88" t="s">
        <v>5</v>
      </c>
      <c r="D88">
        <v>0</v>
      </c>
      <c r="E88">
        <v>0</v>
      </c>
      <c r="F88">
        <v>0</v>
      </c>
      <c r="G88">
        <v>0</v>
      </c>
      <c r="J88" s="5"/>
      <c r="K88" t="s">
        <v>5</v>
      </c>
      <c r="L88">
        <v>0</v>
      </c>
      <c r="M88">
        <v>0</v>
      </c>
      <c r="N88">
        <v>0</v>
      </c>
      <c r="O88">
        <v>0</v>
      </c>
    </row>
    <row r="89" spans="2:26" x14ac:dyDescent="0.25">
      <c r="B89" s="5"/>
      <c r="C89" t="s">
        <v>6</v>
      </c>
      <c r="D89">
        <v>1</v>
      </c>
      <c r="E89">
        <v>1</v>
      </c>
      <c r="F89">
        <v>1</v>
      </c>
      <c r="G89">
        <v>1</v>
      </c>
      <c r="J89" s="5"/>
      <c r="K89" t="s">
        <v>6</v>
      </c>
      <c r="L89">
        <v>1</v>
      </c>
      <c r="M89">
        <v>1</v>
      </c>
      <c r="N89">
        <v>1</v>
      </c>
      <c r="O89">
        <v>1</v>
      </c>
    </row>
    <row r="90" spans="2:26" x14ac:dyDescent="0.25">
      <c r="B90" s="5"/>
      <c r="C90" t="s">
        <v>7</v>
      </c>
      <c r="D90">
        <v>1</v>
      </c>
      <c r="E90">
        <v>1</v>
      </c>
      <c r="F90">
        <v>0</v>
      </c>
      <c r="G90">
        <v>0</v>
      </c>
      <c r="J90" s="5"/>
      <c r="K90" t="s">
        <v>7</v>
      </c>
      <c r="L90">
        <v>1</v>
      </c>
      <c r="M90">
        <v>1</v>
      </c>
      <c r="N90">
        <v>0</v>
      </c>
      <c r="O90">
        <v>0</v>
      </c>
    </row>
    <row r="91" spans="2:26" x14ac:dyDescent="0.25">
      <c r="B91" s="5"/>
      <c r="C91" t="s">
        <v>8</v>
      </c>
      <c r="D91">
        <v>1</v>
      </c>
      <c r="E91">
        <v>1</v>
      </c>
      <c r="F91">
        <v>0</v>
      </c>
      <c r="G91">
        <v>0</v>
      </c>
      <c r="J91" s="5"/>
      <c r="K91" t="s">
        <v>8</v>
      </c>
      <c r="L91">
        <v>1</v>
      </c>
      <c r="M91">
        <v>1</v>
      </c>
      <c r="N91">
        <v>1</v>
      </c>
      <c r="O91">
        <v>0</v>
      </c>
    </row>
    <row r="92" spans="2:26" x14ac:dyDescent="0.25">
      <c r="B92" s="5"/>
      <c r="J92" s="5"/>
    </row>
    <row r="93" spans="2:26" x14ac:dyDescent="0.25">
      <c r="B93" s="5"/>
      <c r="J93" s="5"/>
    </row>
    <row r="94" spans="2:26" x14ac:dyDescent="0.25">
      <c r="B94" s="5"/>
      <c r="J94" s="5"/>
    </row>
    <row r="95" spans="2:26" x14ac:dyDescent="0.25">
      <c r="B95" s="5" t="s">
        <v>12</v>
      </c>
      <c r="J95" s="5" t="s">
        <v>12</v>
      </c>
    </row>
    <row r="96" spans="2:26" x14ac:dyDescent="0.25">
      <c r="B96" s="5"/>
      <c r="D96" t="s">
        <v>0</v>
      </c>
      <c r="E96" t="s">
        <v>1</v>
      </c>
      <c r="F96" t="s">
        <v>2</v>
      </c>
      <c r="G96" t="s">
        <v>3</v>
      </c>
      <c r="J96" s="5"/>
      <c r="L96" t="s">
        <v>0</v>
      </c>
      <c r="M96" t="s">
        <v>1</v>
      </c>
      <c r="N96" t="s">
        <v>2</v>
      </c>
      <c r="O96" t="s">
        <v>3</v>
      </c>
    </row>
    <row r="97" spans="2:15" x14ac:dyDescent="0.25">
      <c r="B97" s="5"/>
      <c r="C97" t="s">
        <v>5</v>
      </c>
      <c r="D97">
        <v>0</v>
      </c>
      <c r="E97">
        <v>0</v>
      </c>
      <c r="F97">
        <v>0</v>
      </c>
      <c r="G97">
        <v>0</v>
      </c>
      <c r="J97" s="5"/>
      <c r="K97" t="s">
        <v>5</v>
      </c>
      <c r="L97">
        <v>0</v>
      </c>
      <c r="M97">
        <v>0</v>
      </c>
      <c r="N97">
        <v>0</v>
      </c>
      <c r="O97">
        <v>0</v>
      </c>
    </row>
    <row r="98" spans="2:15" x14ac:dyDescent="0.25">
      <c r="B98" s="5"/>
      <c r="C98" t="s">
        <v>6</v>
      </c>
      <c r="D98">
        <v>0</v>
      </c>
      <c r="E98">
        <v>0</v>
      </c>
      <c r="F98">
        <v>0</v>
      </c>
      <c r="G98">
        <v>0</v>
      </c>
      <c r="J98" s="5"/>
      <c r="K98" t="s">
        <v>6</v>
      </c>
      <c r="L98">
        <v>0</v>
      </c>
      <c r="M98">
        <v>0</v>
      </c>
      <c r="N98">
        <v>0</v>
      </c>
      <c r="O98">
        <v>0</v>
      </c>
    </row>
    <row r="99" spans="2:15" x14ac:dyDescent="0.25">
      <c r="B99" s="5"/>
      <c r="C99" t="s">
        <v>7</v>
      </c>
      <c r="D99">
        <v>1</v>
      </c>
      <c r="E99">
        <v>1</v>
      </c>
      <c r="F99">
        <v>0</v>
      </c>
      <c r="G99">
        <v>0</v>
      </c>
      <c r="J99" s="5"/>
      <c r="K99" t="s">
        <v>7</v>
      </c>
      <c r="L99">
        <v>1</v>
      </c>
      <c r="M99">
        <v>1</v>
      </c>
      <c r="N99">
        <v>0</v>
      </c>
      <c r="O99">
        <v>0</v>
      </c>
    </row>
    <row r="100" spans="2:15" x14ac:dyDescent="0.25">
      <c r="B100" s="5"/>
      <c r="C100" t="s">
        <v>8</v>
      </c>
      <c r="D100">
        <v>0</v>
      </c>
      <c r="E100">
        <v>0</v>
      </c>
      <c r="F100">
        <v>0</v>
      </c>
      <c r="G100">
        <v>0</v>
      </c>
      <c r="J100" s="5"/>
      <c r="K100" t="s">
        <v>8</v>
      </c>
      <c r="L100">
        <v>0</v>
      </c>
      <c r="M100">
        <v>0</v>
      </c>
      <c r="N100">
        <v>0</v>
      </c>
      <c r="O100">
        <v>0</v>
      </c>
    </row>
    <row r="101" spans="2:15" x14ac:dyDescent="0.25">
      <c r="B101" s="5"/>
      <c r="J101" s="5"/>
    </row>
    <row r="102" spans="2:15" x14ac:dyDescent="0.25">
      <c r="B102" s="5"/>
      <c r="J102" s="5"/>
    </row>
    <row r="103" spans="2:15" x14ac:dyDescent="0.25">
      <c r="B103" s="5"/>
      <c r="J103" s="5"/>
    </row>
    <row r="104" spans="2:15" x14ac:dyDescent="0.25">
      <c r="B104" s="5" t="s">
        <v>13</v>
      </c>
      <c r="J104" s="5" t="s">
        <v>13</v>
      </c>
    </row>
    <row r="105" spans="2:15" x14ac:dyDescent="0.25">
      <c r="B105" s="5"/>
      <c r="D105" t="s">
        <v>0</v>
      </c>
      <c r="E105" t="s">
        <v>1</v>
      </c>
      <c r="F105" t="s">
        <v>2</v>
      </c>
      <c r="G105" t="s">
        <v>3</v>
      </c>
      <c r="J105" s="5"/>
      <c r="L105" t="s">
        <v>0</v>
      </c>
      <c r="M105" t="s">
        <v>1</v>
      </c>
      <c r="N105" t="s">
        <v>2</v>
      </c>
      <c r="O105" t="s">
        <v>3</v>
      </c>
    </row>
    <row r="106" spans="2:15" x14ac:dyDescent="0.25">
      <c r="B106" s="5"/>
      <c r="C106" t="s">
        <v>5</v>
      </c>
      <c r="D106">
        <v>0</v>
      </c>
      <c r="E106">
        <v>0</v>
      </c>
      <c r="F106">
        <v>0</v>
      </c>
      <c r="G106">
        <v>0</v>
      </c>
      <c r="J106" s="5"/>
      <c r="K106" t="s">
        <v>5</v>
      </c>
      <c r="L106">
        <v>0</v>
      </c>
      <c r="M106">
        <v>0</v>
      </c>
      <c r="N106">
        <v>0</v>
      </c>
      <c r="O106">
        <v>0</v>
      </c>
    </row>
    <row r="107" spans="2:15" x14ac:dyDescent="0.25">
      <c r="B107" s="5"/>
      <c r="C107" t="s">
        <v>6</v>
      </c>
      <c r="D107">
        <v>1</v>
      </c>
      <c r="E107">
        <v>1</v>
      </c>
      <c r="F107">
        <v>1</v>
      </c>
      <c r="G107">
        <v>1</v>
      </c>
      <c r="J107" s="5"/>
      <c r="K107" t="s">
        <v>6</v>
      </c>
      <c r="L107">
        <v>1</v>
      </c>
      <c r="M107">
        <v>1</v>
      </c>
      <c r="N107">
        <v>1</v>
      </c>
      <c r="O107">
        <v>1</v>
      </c>
    </row>
    <row r="108" spans="2:15" x14ac:dyDescent="0.25">
      <c r="B108" s="5"/>
      <c r="C108" t="s">
        <v>7</v>
      </c>
      <c r="D108">
        <v>1</v>
      </c>
      <c r="E108">
        <v>1</v>
      </c>
      <c r="F108">
        <v>0</v>
      </c>
      <c r="G108">
        <v>0</v>
      </c>
      <c r="J108" s="5"/>
      <c r="K108" t="s">
        <v>7</v>
      </c>
      <c r="L108">
        <v>1</v>
      </c>
      <c r="M108">
        <v>1</v>
      </c>
      <c r="N108">
        <v>0</v>
      </c>
      <c r="O108">
        <v>0</v>
      </c>
    </row>
    <row r="109" spans="2:15" x14ac:dyDescent="0.25">
      <c r="B109" s="5"/>
      <c r="C109" t="s">
        <v>8</v>
      </c>
      <c r="D109">
        <v>1</v>
      </c>
      <c r="E109">
        <v>1</v>
      </c>
      <c r="F109">
        <v>1</v>
      </c>
      <c r="G109">
        <v>0</v>
      </c>
      <c r="J109" s="5"/>
      <c r="K109" t="s">
        <v>8</v>
      </c>
      <c r="L109">
        <v>1</v>
      </c>
      <c r="M109">
        <v>1</v>
      </c>
      <c r="N109">
        <v>0</v>
      </c>
      <c r="O10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85BAC-E013-4BFB-8025-E52095EDB586}">
  <dimension ref="A1"/>
  <sheetViews>
    <sheetView zoomScale="150" zoomScaleNormal="150" workbookViewId="0">
      <selection activeCell="J24" sqref="J24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40FC-8CB3-4E2F-8AAB-3EC944D8B0ED}">
  <dimension ref="B1:AN109"/>
  <sheetViews>
    <sheetView tabSelected="1" workbookViewId="0">
      <selection activeCell="Q12" sqref="Q12"/>
    </sheetView>
  </sheetViews>
  <sheetFormatPr defaultRowHeight="13.2" x14ac:dyDescent="0.25"/>
  <cols>
    <col min="23" max="23" width="12.6640625" customWidth="1"/>
    <col min="24" max="26" width="5.33203125" customWidth="1"/>
    <col min="27" max="27" width="4.6640625" customWidth="1"/>
    <col min="28" max="28" width="4.44140625" customWidth="1"/>
    <col min="29" max="29" width="4.5546875" customWidth="1"/>
    <col min="30" max="30" width="5.109375" customWidth="1"/>
    <col min="31" max="31" width="5.6640625" customWidth="1"/>
    <col min="32" max="33" width="4.44140625" customWidth="1"/>
    <col min="34" max="34" width="4.6640625" customWidth="1"/>
    <col min="35" max="35" width="4.33203125" customWidth="1"/>
    <col min="36" max="36" width="5.33203125" customWidth="1"/>
    <col min="37" max="37" width="5" customWidth="1"/>
    <col min="38" max="38" width="5.33203125" customWidth="1"/>
    <col min="39" max="39" width="11.88671875" customWidth="1"/>
  </cols>
  <sheetData>
    <row r="1" spans="2:40" x14ac:dyDescent="0.25">
      <c r="N1" s="1"/>
      <c r="P1" s="2"/>
      <c r="Q1" s="3"/>
      <c r="R1" s="3" t="s">
        <v>45</v>
      </c>
      <c r="S1" s="3"/>
      <c r="T1" s="3">
        <v>0.6</v>
      </c>
      <c r="U1" s="3"/>
      <c r="V1" s="3"/>
      <c r="W1" s="3" t="s">
        <v>23</v>
      </c>
      <c r="X1" s="3">
        <v>0.9</v>
      </c>
      <c r="Y1" s="3"/>
      <c r="Z1" s="3"/>
      <c r="AA1" s="3"/>
      <c r="AB1" s="3" t="s">
        <v>35</v>
      </c>
      <c r="AC1" s="3"/>
      <c r="AD1" s="3">
        <v>0.95</v>
      </c>
      <c r="AE1" s="3"/>
      <c r="AF1" s="3"/>
      <c r="AG1" s="3"/>
      <c r="AH1" s="3"/>
      <c r="AI1" s="3"/>
      <c r="AJ1" s="3"/>
      <c r="AK1" s="3"/>
      <c r="AL1" s="3"/>
      <c r="AM1" s="3"/>
      <c r="AN1" s="4"/>
    </row>
    <row r="2" spans="2:40" x14ac:dyDescent="0.25">
      <c r="B2" t="s">
        <v>81</v>
      </c>
      <c r="N2" s="1"/>
      <c r="P2" s="5"/>
      <c r="R2" t="s">
        <v>46</v>
      </c>
      <c r="T2">
        <v>0.8</v>
      </c>
      <c r="W2" t="s">
        <v>24</v>
      </c>
      <c r="X2">
        <v>0.8</v>
      </c>
      <c r="AB2" t="s">
        <v>36</v>
      </c>
      <c r="AD2">
        <v>0.9</v>
      </c>
      <c r="AN2" s="6"/>
    </row>
    <row r="3" spans="2:40" x14ac:dyDescent="0.25">
      <c r="N3" s="1"/>
      <c r="P3" s="15" t="s">
        <v>20</v>
      </c>
      <c r="R3" t="s">
        <v>47</v>
      </c>
      <c r="T3">
        <v>0.6</v>
      </c>
      <c r="W3" t="s">
        <v>25</v>
      </c>
      <c r="X3">
        <v>0.7</v>
      </c>
      <c r="AB3" t="s">
        <v>37</v>
      </c>
      <c r="AD3">
        <v>0.85</v>
      </c>
      <c r="AN3" s="6"/>
    </row>
    <row r="4" spans="2:40" x14ac:dyDescent="0.25">
      <c r="B4" t="s">
        <v>9</v>
      </c>
      <c r="D4" t="s">
        <v>10</v>
      </c>
      <c r="E4">
        <v>1</v>
      </c>
      <c r="N4" s="1"/>
      <c r="P4" s="5"/>
      <c r="R4" t="s">
        <v>48</v>
      </c>
      <c r="T4">
        <v>0.5</v>
      </c>
      <c r="W4" t="s">
        <v>26</v>
      </c>
      <c r="X4">
        <v>0.6</v>
      </c>
      <c r="AB4" t="s">
        <v>38</v>
      </c>
      <c r="AD4">
        <v>0.75</v>
      </c>
      <c r="AN4" s="6"/>
    </row>
    <row r="5" spans="2:40" x14ac:dyDescent="0.25">
      <c r="B5" t="s">
        <v>17</v>
      </c>
      <c r="E5">
        <v>8.8000000000000007</v>
      </c>
      <c r="N5" s="1"/>
      <c r="P5" s="5"/>
      <c r="R5" t="s">
        <v>49</v>
      </c>
      <c r="T5">
        <v>0.9</v>
      </c>
      <c r="W5" t="s">
        <v>27</v>
      </c>
      <c r="X5">
        <v>0.5</v>
      </c>
      <c r="AB5" t="s">
        <v>39</v>
      </c>
      <c r="AD5">
        <v>0.6</v>
      </c>
      <c r="AN5" s="6"/>
    </row>
    <row r="6" spans="2:40" x14ac:dyDescent="0.25">
      <c r="B6" t="s">
        <v>18</v>
      </c>
      <c r="E6">
        <f>E5/10</f>
        <v>0.88000000000000012</v>
      </c>
      <c r="N6" s="1"/>
      <c r="P6" s="5" t="s">
        <v>21</v>
      </c>
      <c r="R6" t="s">
        <v>50</v>
      </c>
      <c r="T6">
        <v>0.7</v>
      </c>
      <c r="V6" t="s">
        <v>22</v>
      </c>
      <c r="W6" t="s">
        <v>28</v>
      </c>
      <c r="X6">
        <v>0.4</v>
      </c>
      <c r="AA6" t="s">
        <v>34</v>
      </c>
      <c r="AN6" s="6"/>
    </row>
    <row r="7" spans="2:40" ht="13.8" thickBot="1" x14ac:dyDescent="0.3">
      <c r="N7" s="1"/>
      <c r="P7" s="5"/>
      <c r="R7" t="s">
        <v>51</v>
      </c>
      <c r="T7">
        <v>0.5</v>
      </c>
      <c r="W7" t="s">
        <v>29</v>
      </c>
      <c r="X7">
        <v>0.35</v>
      </c>
      <c r="AN7" s="6"/>
    </row>
    <row r="8" spans="2:40" x14ac:dyDescent="0.25">
      <c r="B8" s="16" t="s">
        <v>78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7"/>
      <c r="O8" s="4"/>
      <c r="W8" t="s">
        <v>30</v>
      </c>
      <c r="X8">
        <v>0.3</v>
      </c>
      <c r="AN8" s="6"/>
    </row>
    <row r="9" spans="2:40" x14ac:dyDescent="0.25">
      <c r="B9" s="5"/>
      <c r="E9" t="s">
        <v>43</v>
      </c>
      <c r="K9" t="s">
        <v>44</v>
      </c>
      <c r="N9" s="1"/>
      <c r="O9" s="6"/>
      <c r="W9" t="s">
        <v>31</v>
      </c>
      <c r="X9">
        <v>0.25</v>
      </c>
      <c r="AN9" s="6"/>
    </row>
    <row r="10" spans="2:40" x14ac:dyDescent="0.25">
      <c r="B10" s="5" t="s">
        <v>11</v>
      </c>
      <c r="N10" s="1"/>
      <c r="O10" s="6"/>
      <c r="AB10" t="s">
        <v>40</v>
      </c>
      <c r="AN10" s="6"/>
    </row>
    <row r="11" spans="2:40" x14ac:dyDescent="0.25">
      <c r="B11" s="5"/>
      <c r="D11" t="s">
        <v>0</v>
      </c>
      <c r="E11" t="s">
        <v>1</v>
      </c>
      <c r="F11" t="s">
        <v>2</v>
      </c>
      <c r="G11" t="s">
        <v>3</v>
      </c>
      <c r="J11" t="s">
        <v>0</v>
      </c>
      <c r="K11" t="s">
        <v>1</v>
      </c>
      <c r="L11" t="s">
        <v>2</v>
      </c>
      <c r="M11" t="s">
        <v>3</v>
      </c>
      <c r="N11" s="1"/>
      <c r="O11" s="6"/>
      <c r="Q11" t="s">
        <v>0</v>
      </c>
      <c r="R11" t="s">
        <v>1</v>
      </c>
      <c r="S11" t="s">
        <v>2</v>
      </c>
      <c r="T11" t="s">
        <v>3</v>
      </c>
      <c r="V11" t="s">
        <v>0</v>
      </c>
      <c r="W11" t="s">
        <v>1</v>
      </c>
      <c r="X11" t="s">
        <v>2</v>
      </c>
      <c r="Y11" t="s">
        <v>3</v>
      </c>
      <c r="AC11">
        <v>1</v>
      </c>
      <c r="AN11" s="6"/>
    </row>
    <row r="12" spans="2:40" x14ac:dyDescent="0.25">
      <c r="B12" s="5"/>
      <c r="C12" t="s">
        <v>5</v>
      </c>
      <c r="D12">
        <v>0.25</v>
      </c>
      <c r="E12">
        <v>0.35</v>
      </c>
      <c r="F12">
        <v>0.2</v>
      </c>
      <c r="G12">
        <v>0.2</v>
      </c>
      <c r="H12">
        <f>SUM(D12:G12)</f>
        <v>1</v>
      </c>
      <c r="J12">
        <v>0.25</v>
      </c>
      <c r="K12">
        <v>0.35</v>
      </c>
      <c r="L12">
        <v>0.2</v>
      </c>
      <c r="M12">
        <v>0.2</v>
      </c>
      <c r="N12" s="1">
        <f>SUM(J12:M12)</f>
        <v>1</v>
      </c>
      <c r="O12" s="6"/>
      <c r="P12" t="s">
        <v>5</v>
      </c>
      <c r="Q12">
        <f>AM23</f>
        <v>0.6</v>
      </c>
      <c r="R12">
        <f>AM24</f>
        <v>0.6</v>
      </c>
      <c r="S12">
        <f>AM25</f>
        <v>0.6</v>
      </c>
      <c r="T12">
        <f>AM26</f>
        <v>0.6</v>
      </c>
      <c r="V12">
        <f>$X$1</f>
        <v>0.9</v>
      </c>
      <c r="W12">
        <f t="shared" ref="W12:Y15" si="0">$X$1</f>
        <v>0.9</v>
      </c>
      <c r="X12">
        <f t="shared" si="0"/>
        <v>0.9</v>
      </c>
      <c r="Y12">
        <f t="shared" si="0"/>
        <v>0.9</v>
      </c>
      <c r="AN12" s="6"/>
    </row>
    <row r="13" spans="2:40" x14ac:dyDescent="0.25">
      <c r="B13" s="5"/>
      <c r="C13" t="s">
        <v>6</v>
      </c>
      <c r="D13">
        <v>0.25</v>
      </c>
      <c r="E13">
        <v>0.35</v>
      </c>
      <c r="F13">
        <v>0.2</v>
      </c>
      <c r="G13">
        <v>0.2</v>
      </c>
      <c r="H13">
        <f t="shared" ref="H13:H15" si="1">SUM(D13:G13)</f>
        <v>1</v>
      </c>
      <c r="J13">
        <v>0.25</v>
      </c>
      <c r="K13">
        <v>0.4</v>
      </c>
      <c r="L13">
        <v>0.25</v>
      </c>
      <c r="M13">
        <v>0.1</v>
      </c>
      <c r="N13" s="1">
        <f t="shared" ref="N13:N15" si="2">SUM(J13:M13)</f>
        <v>1</v>
      </c>
      <c r="O13" s="6"/>
      <c r="P13" t="s">
        <v>6</v>
      </c>
      <c r="Q13">
        <f t="shared" ref="Q13:R14" si="3">$T$2</f>
        <v>0.8</v>
      </c>
      <c r="R13">
        <f t="shared" si="3"/>
        <v>0.8</v>
      </c>
      <c r="S13">
        <f>$T$5</f>
        <v>0.9</v>
      </c>
      <c r="T13">
        <f>$T$7</f>
        <v>0.5</v>
      </c>
      <c r="V13">
        <f t="shared" ref="V13:V15" si="4">$X$1</f>
        <v>0.9</v>
      </c>
      <c r="W13">
        <f t="shared" si="0"/>
        <v>0.9</v>
      </c>
      <c r="X13">
        <f t="shared" si="0"/>
        <v>0.9</v>
      </c>
      <c r="Y13">
        <f t="shared" si="0"/>
        <v>0.9</v>
      </c>
      <c r="AN13" s="6"/>
    </row>
    <row r="14" spans="2:40" x14ac:dyDescent="0.25">
      <c r="B14" s="5"/>
      <c r="C14" t="s">
        <v>7</v>
      </c>
      <c r="D14">
        <v>0.25</v>
      </c>
      <c r="E14">
        <v>0.35</v>
      </c>
      <c r="F14">
        <v>0.3</v>
      </c>
      <c r="G14">
        <v>0.1</v>
      </c>
      <c r="H14">
        <f t="shared" si="1"/>
        <v>0.99999999999999989</v>
      </c>
      <c r="J14">
        <v>0.25</v>
      </c>
      <c r="K14">
        <v>0.4</v>
      </c>
      <c r="L14">
        <v>0.25</v>
      </c>
      <c r="M14">
        <v>0.1</v>
      </c>
      <c r="N14" s="1">
        <f t="shared" si="2"/>
        <v>1</v>
      </c>
      <c r="O14" s="6"/>
      <c r="P14" t="s">
        <v>7</v>
      </c>
      <c r="Q14">
        <f t="shared" si="3"/>
        <v>0.8</v>
      </c>
      <c r="R14">
        <f t="shared" si="3"/>
        <v>0.8</v>
      </c>
      <c r="S14">
        <f>$T$5</f>
        <v>0.9</v>
      </c>
      <c r="T14">
        <f>$T$7</f>
        <v>0.5</v>
      </c>
      <c r="V14">
        <f t="shared" si="4"/>
        <v>0.9</v>
      </c>
      <c r="W14">
        <f t="shared" si="0"/>
        <v>0.9</v>
      </c>
      <c r="X14">
        <f t="shared" si="0"/>
        <v>0.9</v>
      </c>
      <c r="Y14">
        <f t="shared" si="0"/>
        <v>0.9</v>
      </c>
      <c r="AN14" s="6"/>
    </row>
    <row r="15" spans="2:40" x14ac:dyDescent="0.25">
      <c r="B15" s="5"/>
      <c r="C15" t="s">
        <v>8</v>
      </c>
      <c r="D15">
        <v>0.25</v>
      </c>
      <c r="E15">
        <v>0.25</v>
      </c>
      <c r="F15">
        <v>0.1</v>
      </c>
      <c r="G15">
        <v>0.4</v>
      </c>
      <c r="H15">
        <f t="shared" si="1"/>
        <v>1</v>
      </c>
      <c r="J15">
        <v>0.25</v>
      </c>
      <c r="K15">
        <v>0.25</v>
      </c>
      <c r="L15">
        <v>0.1</v>
      </c>
      <c r="M15">
        <v>0.4</v>
      </c>
      <c r="N15" s="1">
        <f t="shared" si="2"/>
        <v>1</v>
      </c>
      <c r="O15" s="6"/>
      <c r="P15" t="s">
        <v>8</v>
      </c>
      <c r="Q15">
        <f>$T$4</f>
        <v>0.5</v>
      </c>
      <c r="R15">
        <f>$T$4</f>
        <v>0.5</v>
      </c>
      <c r="S15">
        <f>$T$6</f>
        <v>0.7</v>
      </c>
      <c r="T15">
        <f>$T$7</f>
        <v>0.5</v>
      </c>
      <c r="V15">
        <f t="shared" si="4"/>
        <v>0.9</v>
      </c>
      <c r="W15">
        <f t="shared" si="0"/>
        <v>0.9</v>
      </c>
      <c r="X15">
        <f t="shared" si="0"/>
        <v>0.9</v>
      </c>
      <c r="Y15">
        <f t="shared" si="0"/>
        <v>0.9</v>
      </c>
      <c r="AN15" s="6"/>
    </row>
    <row r="16" spans="2:40" x14ac:dyDescent="0.25">
      <c r="B16" s="5"/>
      <c r="N16" s="1"/>
      <c r="O16" s="6"/>
      <c r="AN16" s="6"/>
    </row>
    <row r="17" spans="2:40" x14ac:dyDescent="0.25">
      <c r="B17" s="5"/>
      <c r="O17" s="6"/>
      <c r="AN17" s="6"/>
    </row>
    <row r="18" spans="2:40" x14ac:dyDescent="0.25">
      <c r="B18" s="5" t="s">
        <v>16</v>
      </c>
      <c r="O18" s="6"/>
      <c r="X18" t="s">
        <v>21</v>
      </c>
      <c r="AN18" s="6"/>
    </row>
    <row r="19" spans="2:40" ht="13.95" customHeight="1" x14ac:dyDescent="0.25">
      <c r="B19" s="5"/>
      <c r="O19" s="6"/>
      <c r="P19" t="s">
        <v>20</v>
      </c>
      <c r="X19" t="s">
        <v>75</v>
      </c>
      <c r="AN19" s="6"/>
    </row>
    <row r="20" spans="2:40" x14ac:dyDescent="0.25">
      <c r="B20" s="5" t="s">
        <v>4</v>
      </c>
      <c r="O20" s="6"/>
      <c r="Q20" t="s">
        <v>0</v>
      </c>
      <c r="R20" t="s">
        <v>1</v>
      </c>
      <c r="S20" t="s">
        <v>2</v>
      </c>
      <c r="T20" t="s">
        <v>3</v>
      </c>
      <c r="AN20" s="6"/>
    </row>
    <row r="21" spans="2:40" x14ac:dyDescent="0.25">
      <c r="B21" s="5"/>
      <c r="D21" t="s">
        <v>0</v>
      </c>
      <c r="E21" t="s">
        <v>1</v>
      </c>
      <c r="F21" t="s">
        <v>2</v>
      </c>
      <c r="G21" t="s">
        <v>3</v>
      </c>
      <c r="O21" s="6"/>
      <c r="P21" t="s">
        <v>5</v>
      </c>
      <c r="Q21">
        <f>Q12*V12*$AC$11</f>
        <v>0.54</v>
      </c>
      <c r="R21">
        <f t="shared" ref="R21:T24" si="5">R12*W12*$AC$11</f>
        <v>0.54</v>
      </c>
      <c r="S21">
        <f t="shared" si="5"/>
        <v>0.54</v>
      </c>
      <c r="T21">
        <f t="shared" si="5"/>
        <v>0.54</v>
      </c>
      <c r="X21" t="s">
        <v>76</v>
      </c>
      <c r="AF21" t="s">
        <v>77</v>
      </c>
      <c r="AN21" s="6"/>
    </row>
    <row r="22" spans="2:40" x14ac:dyDescent="0.25">
      <c r="B22" s="5"/>
      <c r="C22" t="s">
        <v>5</v>
      </c>
      <c r="D22">
        <f>MAX(D88,L88)</f>
        <v>0</v>
      </c>
      <c r="E22">
        <f t="shared" ref="E22:G25" si="6">MAX(E88,M88)</f>
        <v>0</v>
      </c>
      <c r="F22">
        <f t="shared" si="6"/>
        <v>0</v>
      </c>
      <c r="G22">
        <f t="shared" si="6"/>
        <v>0</v>
      </c>
      <c r="O22" s="6"/>
      <c r="P22" t="s">
        <v>6</v>
      </c>
      <c r="Q22">
        <f t="shared" ref="Q22:Q24" si="7">Q13*V13*$AC$11</f>
        <v>0.72000000000000008</v>
      </c>
      <c r="R22">
        <f t="shared" si="5"/>
        <v>0.72000000000000008</v>
      </c>
      <c r="S22">
        <f t="shared" si="5"/>
        <v>0.81</v>
      </c>
      <c r="T22">
        <f t="shared" si="5"/>
        <v>0.45</v>
      </c>
      <c r="X22" s="7" t="s">
        <v>52</v>
      </c>
      <c r="Y22" s="7" t="s">
        <v>53</v>
      </c>
      <c r="Z22" s="7" t="s">
        <v>54</v>
      </c>
      <c r="AA22" s="7" t="s">
        <v>55</v>
      </c>
      <c r="AB22" s="7" t="s">
        <v>56</v>
      </c>
      <c r="AC22" s="7" t="s">
        <v>57</v>
      </c>
      <c r="AD22" s="7" t="s">
        <v>58</v>
      </c>
      <c r="AE22" s="8"/>
      <c r="AF22" s="7" t="s">
        <v>52</v>
      </c>
      <c r="AG22" s="7" t="s">
        <v>53</v>
      </c>
      <c r="AH22" s="7" t="s">
        <v>54</v>
      </c>
      <c r="AI22" s="7" t="s">
        <v>55</v>
      </c>
      <c r="AJ22" s="7" t="s">
        <v>56</v>
      </c>
      <c r="AK22" s="7" t="s">
        <v>57</v>
      </c>
      <c r="AL22" s="7" t="s">
        <v>58</v>
      </c>
      <c r="AM22" s="9" t="s">
        <v>21</v>
      </c>
      <c r="AN22" s="6"/>
    </row>
    <row r="23" spans="2:40" x14ac:dyDescent="0.25">
      <c r="B23" s="5"/>
      <c r="C23" t="s">
        <v>6</v>
      </c>
      <c r="D23">
        <f t="shared" ref="D23:D25" si="8">MAX(D89,L89)</f>
        <v>1</v>
      </c>
      <c r="E23">
        <f t="shared" si="6"/>
        <v>1</v>
      </c>
      <c r="F23">
        <f t="shared" si="6"/>
        <v>1</v>
      </c>
      <c r="G23">
        <f t="shared" si="6"/>
        <v>1</v>
      </c>
      <c r="I23" t="s">
        <v>83</v>
      </c>
      <c r="O23" s="6"/>
      <c r="P23" t="s">
        <v>7</v>
      </c>
      <c r="Q23">
        <f t="shared" si="7"/>
        <v>0.72000000000000008</v>
      </c>
      <c r="R23">
        <f t="shared" si="5"/>
        <v>0.72000000000000008</v>
      </c>
      <c r="S23">
        <f t="shared" si="5"/>
        <v>0.81</v>
      </c>
      <c r="T23">
        <f t="shared" si="5"/>
        <v>0.45</v>
      </c>
      <c r="W23" t="s">
        <v>59</v>
      </c>
      <c r="X23" s="10">
        <v>1</v>
      </c>
      <c r="Y23" s="10">
        <v>0</v>
      </c>
      <c r="Z23" s="10">
        <v>1</v>
      </c>
      <c r="AA23" s="10">
        <v>0</v>
      </c>
      <c r="AB23" s="10">
        <v>1</v>
      </c>
      <c r="AC23" s="10">
        <v>0</v>
      </c>
      <c r="AD23" s="10">
        <v>0</v>
      </c>
      <c r="AE23" s="8"/>
      <c r="AF23" s="10">
        <f>IF(X23,$T$1,1)</f>
        <v>0.6</v>
      </c>
      <c r="AG23" s="10">
        <f>IF(Y23,$T$2,1)</f>
        <v>1</v>
      </c>
      <c r="AH23" s="10">
        <f>IF(Z23,$T$3,1)</f>
        <v>0.6</v>
      </c>
      <c r="AI23" s="10">
        <f>IF(AA23,$T$4,1)</f>
        <v>1</v>
      </c>
      <c r="AJ23" s="10">
        <f>IF(AB23,$T$5,1)</f>
        <v>0.9</v>
      </c>
      <c r="AK23" s="10">
        <f>IF(AC23,$T$6,1)</f>
        <v>1</v>
      </c>
      <c r="AL23" s="10">
        <f>IF(AD23,$T$7,1)</f>
        <v>1</v>
      </c>
      <c r="AM23" s="11">
        <f>MIN(AF23:AL23)</f>
        <v>0.6</v>
      </c>
      <c r="AN23" s="6"/>
    </row>
    <row r="24" spans="2:40" x14ac:dyDescent="0.25">
      <c r="B24" s="5"/>
      <c r="C24" t="s">
        <v>7</v>
      </c>
      <c r="D24">
        <f t="shared" si="8"/>
        <v>1</v>
      </c>
      <c r="E24">
        <f t="shared" si="6"/>
        <v>1</v>
      </c>
      <c r="F24">
        <f t="shared" si="6"/>
        <v>0</v>
      </c>
      <c r="G24">
        <f t="shared" si="6"/>
        <v>0</v>
      </c>
      <c r="O24" s="6"/>
      <c r="P24" t="s">
        <v>8</v>
      </c>
      <c r="Q24">
        <f t="shared" si="7"/>
        <v>0.45</v>
      </c>
      <c r="R24">
        <f t="shared" si="5"/>
        <v>0.45</v>
      </c>
      <c r="S24">
        <f t="shared" si="5"/>
        <v>0.63</v>
      </c>
      <c r="T24">
        <f t="shared" si="5"/>
        <v>0.45</v>
      </c>
      <c r="W24" t="s">
        <v>60</v>
      </c>
      <c r="X24" s="10">
        <v>1</v>
      </c>
      <c r="Y24" s="10">
        <v>0</v>
      </c>
      <c r="Z24" s="10">
        <v>1</v>
      </c>
      <c r="AA24" s="10">
        <v>0</v>
      </c>
      <c r="AB24" s="10">
        <v>1</v>
      </c>
      <c r="AC24" s="10">
        <v>0</v>
      </c>
      <c r="AD24" s="10">
        <v>0</v>
      </c>
      <c r="AE24" s="8"/>
      <c r="AF24" s="10">
        <f t="shared" ref="AF24:AF38" si="9">IF(X24,$T$1,1)</f>
        <v>0.6</v>
      </c>
      <c r="AG24" s="10">
        <f t="shared" ref="AG24:AG38" si="10">IF(Y24,$T$2,1)</f>
        <v>1</v>
      </c>
      <c r="AH24" s="10">
        <f t="shared" ref="AH24:AH38" si="11">IF(Z24,$T$3,1)</f>
        <v>0.6</v>
      </c>
      <c r="AI24" s="10">
        <f t="shared" ref="AI24:AI38" si="12">IF(AA24,$T$4,1)</f>
        <v>1</v>
      </c>
      <c r="AJ24" s="10">
        <f t="shared" ref="AJ24:AJ38" si="13">IF(AB24,$T$5,1)</f>
        <v>0.9</v>
      </c>
      <c r="AK24" s="10">
        <f t="shared" ref="AK24:AK38" si="14">IF(AC24,$T$6,1)</f>
        <v>1</v>
      </c>
      <c r="AL24" s="10">
        <f t="shared" ref="AL24:AL38" si="15">IF(AD24,$T$7,1)</f>
        <v>1</v>
      </c>
      <c r="AM24" s="11">
        <f t="shared" ref="AM24:AM38" si="16">MIN(AF24:AL24)</f>
        <v>0.6</v>
      </c>
      <c r="AN24" s="6"/>
    </row>
    <row r="25" spans="2:40" x14ac:dyDescent="0.25">
      <c r="B25" s="5"/>
      <c r="C25" t="s">
        <v>8</v>
      </c>
      <c r="D25">
        <f t="shared" si="8"/>
        <v>1</v>
      </c>
      <c r="E25">
        <f t="shared" si="6"/>
        <v>1</v>
      </c>
      <c r="F25">
        <f t="shared" si="6"/>
        <v>1</v>
      </c>
      <c r="G25">
        <f t="shared" si="6"/>
        <v>0</v>
      </c>
      <c r="O25" s="6"/>
      <c r="W25" t="s">
        <v>61</v>
      </c>
      <c r="X25" s="10">
        <v>1</v>
      </c>
      <c r="Y25" s="10">
        <v>0</v>
      </c>
      <c r="Z25" s="10">
        <v>1</v>
      </c>
      <c r="AA25" s="10">
        <v>0</v>
      </c>
      <c r="AB25" s="10">
        <v>1</v>
      </c>
      <c r="AC25" s="10">
        <v>0</v>
      </c>
      <c r="AD25" s="10">
        <v>0</v>
      </c>
      <c r="AE25" s="8"/>
      <c r="AF25" s="10">
        <f t="shared" si="9"/>
        <v>0.6</v>
      </c>
      <c r="AG25" s="10">
        <f t="shared" si="10"/>
        <v>1</v>
      </c>
      <c r="AH25" s="10">
        <f t="shared" si="11"/>
        <v>0.6</v>
      </c>
      <c r="AI25" s="10">
        <f t="shared" si="12"/>
        <v>1</v>
      </c>
      <c r="AJ25" s="10">
        <f t="shared" si="13"/>
        <v>0.9</v>
      </c>
      <c r="AK25" s="10">
        <f t="shared" si="14"/>
        <v>1</v>
      </c>
      <c r="AL25" s="10">
        <f t="shared" si="15"/>
        <v>1</v>
      </c>
      <c r="AM25" s="11">
        <f t="shared" si="16"/>
        <v>0.6</v>
      </c>
      <c r="AN25" s="6"/>
    </row>
    <row r="26" spans="2:40" x14ac:dyDescent="0.25">
      <c r="B26" s="5"/>
      <c r="O26" s="6"/>
      <c r="W26" t="s">
        <v>62</v>
      </c>
      <c r="X26" s="10">
        <v>1</v>
      </c>
      <c r="Y26" s="10">
        <v>0</v>
      </c>
      <c r="Z26" s="10">
        <v>1</v>
      </c>
      <c r="AA26" s="10">
        <v>0</v>
      </c>
      <c r="AB26" s="10">
        <v>1</v>
      </c>
      <c r="AC26" s="10">
        <v>0</v>
      </c>
      <c r="AD26" s="10">
        <v>0</v>
      </c>
      <c r="AE26" s="8"/>
      <c r="AF26" s="10">
        <f t="shared" si="9"/>
        <v>0.6</v>
      </c>
      <c r="AG26" s="10">
        <f t="shared" si="10"/>
        <v>1</v>
      </c>
      <c r="AH26" s="10">
        <f t="shared" si="11"/>
        <v>0.6</v>
      </c>
      <c r="AI26" s="10">
        <f t="shared" si="12"/>
        <v>1</v>
      </c>
      <c r="AJ26" s="10">
        <f t="shared" si="13"/>
        <v>0.9</v>
      </c>
      <c r="AK26" s="10">
        <f t="shared" si="14"/>
        <v>1</v>
      </c>
      <c r="AL26" s="10">
        <f t="shared" si="15"/>
        <v>1</v>
      </c>
      <c r="AM26" s="11">
        <f t="shared" si="16"/>
        <v>0.6</v>
      </c>
      <c r="AN26" s="6"/>
    </row>
    <row r="27" spans="2:40" x14ac:dyDescent="0.25">
      <c r="B27" s="5"/>
      <c r="O27" s="6"/>
      <c r="W27" t="s">
        <v>63</v>
      </c>
      <c r="X27" s="10">
        <v>1</v>
      </c>
      <c r="Y27" s="10">
        <v>1</v>
      </c>
      <c r="Z27" s="10">
        <v>0</v>
      </c>
      <c r="AA27" s="10">
        <v>0</v>
      </c>
      <c r="AB27" s="10">
        <v>1</v>
      </c>
      <c r="AC27" s="10">
        <v>0</v>
      </c>
      <c r="AD27" s="10">
        <v>0</v>
      </c>
      <c r="AE27" s="8"/>
      <c r="AF27" s="10">
        <f t="shared" si="9"/>
        <v>0.6</v>
      </c>
      <c r="AG27" s="10">
        <f t="shared" si="10"/>
        <v>0.8</v>
      </c>
      <c r="AH27" s="10">
        <f t="shared" si="11"/>
        <v>1</v>
      </c>
      <c r="AI27" s="10">
        <f t="shared" si="12"/>
        <v>1</v>
      </c>
      <c r="AJ27" s="10">
        <f t="shared" si="13"/>
        <v>0.9</v>
      </c>
      <c r="AK27" s="10">
        <f t="shared" si="14"/>
        <v>1</v>
      </c>
      <c r="AL27" s="10">
        <f t="shared" si="15"/>
        <v>1</v>
      </c>
      <c r="AM27" s="11">
        <f t="shared" si="16"/>
        <v>0.6</v>
      </c>
      <c r="AN27" s="6"/>
    </row>
    <row r="28" spans="2:40" x14ac:dyDescent="0.25">
      <c r="B28" s="5"/>
      <c r="O28" s="6"/>
      <c r="W28" t="s">
        <v>64</v>
      </c>
      <c r="X28" s="10">
        <v>1</v>
      </c>
      <c r="Y28" s="10">
        <v>1</v>
      </c>
      <c r="Z28" s="10">
        <v>0</v>
      </c>
      <c r="AA28" s="10">
        <v>0</v>
      </c>
      <c r="AB28" s="10">
        <v>1</v>
      </c>
      <c r="AC28" s="10">
        <v>0</v>
      </c>
      <c r="AD28" s="10">
        <v>0</v>
      </c>
      <c r="AE28" s="8"/>
      <c r="AF28" s="10">
        <f t="shared" si="9"/>
        <v>0.6</v>
      </c>
      <c r="AG28" s="10">
        <f t="shared" si="10"/>
        <v>0.8</v>
      </c>
      <c r="AH28" s="10">
        <f t="shared" si="11"/>
        <v>1</v>
      </c>
      <c r="AI28" s="10">
        <f t="shared" si="12"/>
        <v>1</v>
      </c>
      <c r="AJ28" s="10">
        <f t="shared" si="13"/>
        <v>0.9</v>
      </c>
      <c r="AK28" s="10">
        <f t="shared" si="14"/>
        <v>1</v>
      </c>
      <c r="AL28" s="10">
        <f t="shared" si="15"/>
        <v>1</v>
      </c>
      <c r="AM28" s="11">
        <f t="shared" si="16"/>
        <v>0.6</v>
      </c>
      <c r="AN28" s="6"/>
    </row>
    <row r="29" spans="2:40" x14ac:dyDescent="0.25">
      <c r="B29" s="5" t="s">
        <v>12</v>
      </c>
      <c r="O29" s="6"/>
      <c r="W29" t="s">
        <v>65</v>
      </c>
      <c r="X29" s="10">
        <v>0</v>
      </c>
      <c r="Y29" s="10">
        <v>1</v>
      </c>
      <c r="Z29" s="10">
        <v>0</v>
      </c>
      <c r="AA29" s="10">
        <v>0</v>
      </c>
      <c r="AB29" s="10">
        <v>1</v>
      </c>
      <c r="AC29" s="10">
        <v>0</v>
      </c>
      <c r="AD29" s="10">
        <v>1</v>
      </c>
      <c r="AE29" s="8"/>
      <c r="AF29" s="10">
        <f t="shared" si="9"/>
        <v>1</v>
      </c>
      <c r="AG29" s="10">
        <f t="shared" si="10"/>
        <v>0.8</v>
      </c>
      <c r="AH29" s="10">
        <f t="shared" si="11"/>
        <v>1</v>
      </c>
      <c r="AI29" s="10">
        <f t="shared" si="12"/>
        <v>1</v>
      </c>
      <c r="AJ29" s="10">
        <f t="shared" si="13"/>
        <v>0.9</v>
      </c>
      <c r="AK29" s="10">
        <f t="shared" si="14"/>
        <v>1</v>
      </c>
      <c r="AL29" s="10">
        <f t="shared" si="15"/>
        <v>0.5</v>
      </c>
      <c r="AM29" s="11">
        <f t="shared" si="16"/>
        <v>0.5</v>
      </c>
      <c r="AN29" s="6"/>
    </row>
    <row r="30" spans="2:40" x14ac:dyDescent="0.25">
      <c r="B30" s="5"/>
      <c r="D30" t="s">
        <v>0</v>
      </c>
      <c r="E30" t="s">
        <v>1</v>
      </c>
      <c r="F30" t="s">
        <v>2</v>
      </c>
      <c r="G30" t="s">
        <v>3</v>
      </c>
      <c r="O30" s="6"/>
      <c r="W30" t="s">
        <v>66</v>
      </c>
      <c r="X30" s="10">
        <v>0</v>
      </c>
      <c r="Y30" s="10">
        <v>1</v>
      </c>
      <c r="Z30" s="10">
        <v>0</v>
      </c>
      <c r="AA30" s="10">
        <v>0</v>
      </c>
      <c r="AB30" s="10">
        <v>1</v>
      </c>
      <c r="AC30" s="10">
        <v>0</v>
      </c>
      <c r="AD30" s="10">
        <v>1</v>
      </c>
      <c r="AE30" s="8"/>
      <c r="AF30" s="10">
        <f t="shared" si="9"/>
        <v>1</v>
      </c>
      <c r="AG30" s="10">
        <f t="shared" si="10"/>
        <v>0.8</v>
      </c>
      <c r="AH30" s="10">
        <f t="shared" si="11"/>
        <v>1</v>
      </c>
      <c r="AI30" s="10">
        <f t="shared" si="12"/>
        <v>1</v>
      </c>
      <c r="AJ30" s="10">
        <f t="shared" si="13"/>
        <v>0.9</v>
      </c>
      <c r="AK30" s="10">
        <f t="shared" si="14"/>
        <v>1</v>
      </c>
      <c r="AL30" s="10">
        <f t="shared" si="15"/>
        <v>0.5</v>
      </c>
      <c r="AM30" s="11">
        <f t="shared" si="16"/>
        <v>0.5</v>
      </c>
      <c r="AN30" s="6"/>
    </row>
    <row r="31" spans="2:40" x14ac:dyDescent="0.25">
      <c r="B31" s="5"/>
      <c r="C31" t="s">
        <v>5</v>
      </c>
      <c r="D31">
        <f>MAX(D97,L97)</f>
        <v>0</v>
      </c>
      <c r="E31">
        <f t="shared" ref="E31:G34" si="17">MAX(E97,M97)</f>
        <v>0</v>
      </c>
      <c r="F31">
        <f t="shared" si="17"/>
        <v>0</v>
      </c>
      <c r="G31">
        <f t="shared" si="17"/>
        <v>0</v>
      </c>
      <c r="O31" s="6"/>
      <c r="W31" t="s">
        <v>67</v>
      </c>
      <c r="X31" s="10">
        <v>0</v>
      </c>
      <c r="Y31" s="10">
        <v>0</v>
      </c>
      <c r="Z31" s="10">
        <v>1</v>
      </c>
      <c r="AA31" s="10">
        <v>1</v>
      </c>
      <c r="AB31" s="10">
        <v>1</v>
      </c>
      <c r="AC31" s="10">
        <v>0</v>
      </c>
      <c r="AD31" s="10">
        <v>0</v>
      </c>
      <c r="AE31" s="8"/>
      <c r="AF31" s="10">
        <f t="shared" si="9"/>
        <v>1</v>
      </c>
      <c r="AG31" s="10">
        <f t="shared" si="10"/>
        <v>1</v>
      </c>
      <c r="AH31" s="10">
        <f t="shared" si="11"/>
        <v>0.6</v>
      </c>
      <c r="AI31" s="10">
        <f t="shared" si="12"/>
        <v>0.5</v>
      </c>
      <c r="AJ31" s="10">
        <f t="shared" si="13"/>
        <v>0.9</v>
      </c>
      <c r="AK31" s="10">
        <f t="shared" si="14"/>
        <v>1</v>
      </c>
      <c r="AL31" s="10">
        <f t="shared" si="15"/>
        <v>1</v>
      </c>
      <c r="AM31" s="11">
        <f t="shared" si="16"/>
        <v>0.5</v>
      </c>
      <c r="AN31" s="6"/>
    </row>
    <row r="32" spans="2:40" x14ac:dyDescent="0.25">
      <c r="B32" s="5"/>
      <c r="C32" t="s">
        <v>6</v>
      </c>
      <c r="D32">
        <f t="shared" ref="D32:D34" si="18">MAX(D98,L98)</f>
        <v>0</v>
      </c>
      <c r="E32">
        <f t="shared" si="17"/>
        <v>0</v>
      </c>
      <c r="F32">
        <f t="shared" si="17"/>
        <v>0</v>
      </c>
      <c r="G32">
        <f t="shared" si="17"/>
        <v>0</v>
      </c>
      <c r="O32" s="6"/>
      <c r="W32" t="s">
        <v>68</v>
      </c>
      <c r="X32" s="10">
        <v>0</v>
      </c>
      <c r="Y32" s="10">
        <v>0</v>
      </c>
      <c r="Z32" s="10">
        <v>1</v>
      </c>
      <c r="AA32" s="10">
        <v>1</v>
      </c>
      <c r="AB32" s="10">
        <v>1</v>
      </c>
      <c r="AC32" s="10">
        <v>0</v>
      </c>
      <c r="AD32" s="10">
        <v>0</v>
      </c>
      <c r="AE32" s="8"/>
      <c r="AF32" s="10">
        <f t="shared" si="9"/>
        <v>1</v>
      </c>
      <c r="AG32" s="10">
        <f t="shared" si="10"/>
        <v>1</v>
      </c>
      <c r="AH32" s="10">
        <f t="shared" si="11"/>
        <v>0.6</v>
      </c>
      <c r="AI32" s="10">
        <f t="shared" si="12"/>
        <v>0.5</v>
      </c>
      <c r="AJ32" s="10">
        <f t="shared" si="13"/>
        <v>0.9</v>
      </c>
      <c r="AK32" s="10">
        <f t="shared" si="14"/>
        <v>1</v>
      </c>
      <c r="AL32" s="10">
        <f t="shared" si="15"/>
        <v>1</v>
      </c>
      <c r="AM32" s="11">
        <f t="shared" si="16"/>
        <v>0.5</v>
      </c>
      <c r="AN32" s="6"/>
    </row>
    <row r="33" spans="2:40" x14ac:dyDescent="0.25">
      <c r="B33" s="5"/>
      <c r="C33" t="s">
        <v>7</v>
      </c>
      <c r="D33">
        <f t="shared" si="18"/>
        <v>1</v>
      </c>
      <c r="E33">
        <f t="shared" si="17"/>
        <v>1</v>
      </c>
      <c r="F33">
        <f t="shared" si="17"/>
        <v>0</v>
      </c>
      <c r="G33">
        <f t="shared" si="17"/>
        <v>0</v>
      </c>
      <c r="O33" s="6"/>
      <c r="W33" t="s">
        <v>69</v>
      </c>
      <c r="X33" s="10">
        <v>0</v>
      </c>
      <c r="Y33" s="10">
        <v>0</v>
      </c>
      <c r="Z33" s="10">
        <v>1</v>
      </c>
      <c r="AA33" s="10">
        <v>0</v>
      </c>
      <c r="AB33" s="10">
        <v>1</v>
      </c>
      <c r="AC33" s="10">
        <v>0</v>
      </c>
      <c r="AD33" s="10">
        <v>1</v>
      </c>
      <c r="AE33" s="8"/>
      <c r="AF33" s="10">
        <f t="shared" si="9"/>
        <v>1</v>
      </c>
      <c r="AG33" s="10">
        <f t="shared" si="10"/>
        <v>1</v>
      </c>
      <c r="AH33" s="10">
        <f t="shared" si="11"/>
        <v>0.6</v>
      </c>
      <c r="AI33" s="10">
        <f t="shared" si="12"/>
        <v>1</v>
      </c>
      <c r="AJ33" s="10">
        <f t="shared" si="13"/>
        <v>0.9</v>
      </c>
      <c r="AK33" s="10">
        <f t="shared" si="14"/>
        <v>1</v>
      </c>
      <c r="AL33" s="10">
        <f t="shared" si="15"/>
        <v>0.5</v>
      </c>
      <c r="AM33" s="11">
        <f t="shared" si="16"/>
        <v>0.5</v>
      </c>
      <c r="AN33" s="6"/>
    </row>
    <row r="34" spans="2:40" x14ac:dyDescent="0.25">
      <c r="B34" s="5"/>
      <c r="C34" t="s">
        <v>8</v>
      </c>
      <c r="D34">
        <f t="shared" si="18"/>
        <v>0</v>
      </c>
      <c r="E34">
        <f t="shared" si="17"/>
        <v>0</v>
      </c>
      <c r="F34">
        <f t="shared" si="17"/>
        <v>0</v>
      </c>
      <c r="G34">
        <f t="shared" si="17"/>
        <v>0</v>
      </c>
      <c r="O34" s="6"/>
      <c r="W34" t="s">
        <v>70</v>
      </c>
      <c r="X34" s="10">
        <v>0</v>
      </c>
      <c r="Y34" s="10">
        <v>0</v>
      </c>
      <c r="Z34" s="10">
        <v>1</v>
      </c>
      <c r="AA34" s="10">
        <v>0</v>
      </c>
      <c r="AB34" s="10">
        <v>0</v>
      </c>
      <c r="AC34" s="10">
        <v>1</v>
      </c>
      <c r="AD34" s="10">
        <v>1</v>
      </c>
      <c r="AE34" s="8"/>
      <c r="AF34" s="10">
        <f t="shared" si="9"/>
        <v>1</v>
      </c>
      <c r="AG34" s="10">
        <f t="shared" si="10"/>
        <v>1</v>
      </c>
      <c r="AH34" s="10">
        <f t="shared" si="11"/>
        <v>0.6</v>
      </c>
      <c r="AI34" s="10">
        <f t="shared" si="12"/>
        <v>1</v>
      </c>
      <c r="AJ34" s="10">
        <f t="shared" si="13"/>
        <v>1</v>
      </c>
      <c r="AK34" s="10">
        <f t="shared" si="14"/>
        <v>0.7</v>
      </c>
      <c r="AL34" s="10">
        <f t="shared" si="15"/>
        <v>0.5</v>
      </c>
      <c r="AM34" s="11">
        <f t="shared" si="16"/>
        <v>0.5</v>
      </c>
      <c r="AN34" s="6"/>
    </row>
    <row r="35" spans="2:40" x14ac:dyDescent="0.25">
      <c r="B35" s="5"/>
      <c r="O35" s="6"/>
      <c r="W35" t="s">
        <v>71</v>
      </c>
      <c r="X35" s="10">
        <v>0</v>
      </c>
      <c r="Y35" s="10">
        <v>1</v>
      </c>
      <c r="Z35" s="10">
        <v>0</v>
      </c>
      <c r="AA35" s="10">
        <v>1</v>
      </c>
      <c r="AB35" s="10">
        <v>1</v>
      </c>
      <c r="AC35" s="10">
        <v>0</v>
      </c>
      <c r="AD35" s="10">
        <v>0</v>
      </c>
      <c r="AE35" s="8"/>
      <c r="AF35" s="10">
        <f t="shared" si="9"/>
        <v>1</v>
      </c>
      <c r="AG35" s="10">
        <f t="shared" si="10"/>
        <v>0.8</v>
      </c>
      <c r="AH35" s="10">
        <f t="shared" si="11"/>
        <v>1</v>
      </c>
      <c r="AI35" s="10">
        <f t="shared" si="12"/>
        <v>0.5</v>
      </c>
      <c r="AJ35" s="10">
        <f t="shared" si="13"/>
        <v>0.9</v>
      </c>
      <c r="AK35" s="10">
        <f t="shared" si="14"/>
        <v>1</v>
      </c>
      <c r="AL35" s="10">
        <f t="shared" si="15"/>
        <v>1</v>
      </c>
      <c r="AM35" s="11">
        <f t="shared" si="16"/>
        <v>0.5</v>
      </c>
      <c r="AN35" s="6"/>
    </row>
    <row r="36" spans="2:40" x14ac:dyDescent="0.25">
      <c r="B36" s="5"/>
      <c r="O36" s="6"/>
      <c r="W36" t="s">
        <v>72</v>
      </c>
      <c r="X36" s="10">
        <v>1</v>
      </c>
      <c r="Y36" s="10">
        <v>1</v>
      </c>
      <c r="Z36" s="10">
        <v>0</v>
      </c>
      <c r="AA36" s="10">
        <v>0</v>
      </c>
      <c r="AB36" s="10">
        <v>1</v>
      </c>
      <c r="AC36" s="10">
        <v>0</v>
      </c>
      <c r="AD36" s="10">
        <v>0</v>
      </c>
      <c r="AE36" s="8"/>
      <c r="AF36" s="10">
        <f t="shared" si="9"/>
        <v>0.6</v>
      </c>
      <c r="AG36" s="10">
        <f t="shared" si="10"/>
        <v>0.8</v>
      </c>
      <c r="AH36" s="10">
        <f t="shared" si="11"/>
        <v>1</v>
      </c>
      <c r="AI36" s="10">
        <f t="shared" si="12"/>
        <v>1</v>
      </c>
      <c r="AJ36" s="10">
        <f t="shared" si="13"/>
        <v>0.9</v>
      </c>
      <c r="AK36" s="10">
        <f t="shared" si="14"/>
        <v>1</v>
      </c>
      <c r="AL36" s="10">
        <f t="shared" si="15"/>
        <v>1</v>
      </c>
      <c r="AM36" s="11">
        <f t="shared" si="16"/>
        <v>0.6</v>
      </c>
      <c r="AN36" s="6"/>
    </row>
    <row r="37" spans="2:40" x14ac:dyDescent="0.25">
      <c r="B37" s="5"/>
      <c r="O37" s="6"/>
      <c r="W37" t="s">
        <v>73</v>
      </c>
      <c r="X37" s="10">
        <v>0</v>
      </c>
      <c r="Y37" s="10">
        <v>1</v>
      </c>
      <c r="Z37" s="10">
        <v>0</v>
      </c>
      <c r="AA37" s="10">
        <v>0</v>
      </c>
      <c r="AB37" s="10">
        <v>0</v>
      </c>
      <c r="AC37" s="10">
        <v>1</v>
      </c>
      <c r="AD37" s="10">
        <v>1</v>
      </c>
      <c r="AE37" s="8"/>
      <c r="AF37" s="10">
        <f t="shared" si="9"/>
        <v>1</v>
      </c>
      <c r="AG37" s="10">
        <f t="shared" si="10"/>
        <v>0.8</v>
      </c>
      <c r="AH37" s="10">
        <f t="shared" si="11"/>
        <v>1</v>
      </c>
      <c r="AI37" s="10">
        <f t="shared" si="12"/>
        <v>1</v>
      </c>
      <c r="AJ37" s="10">
        <f t="shared" si="13"/>
        <v>1</v>
      </c>
      <c r="AK37" s="10">
        <f t="shared" si="14"/>
        <v>0.7</v>
      </c>
      <c r="AL37" s="10">
        <f t="shared" si="15"/>
        <v>0.5</v>
      </c>
      <c r="AM37" s="11">
        <f t="shared" si="16"/>
        <v>0.5</v>
      </c>
      <c r="AN37" s="6"/>
    </row>
    <row r="38" spans="2:40" x14ac:dyDescent="0.25">
      <c r="B38" s="5" t="s">
        <v>13</v>
      </c>
      <c r="O38" s="6"/>
      <c r="W38" t="s">
        <v>74</v>
      </c>
      <c r="X38" s="10">
        <v>0</v>
      </c>
      <c r="Y38" s="10">
        <v>1</v>
      </c>
      <c r="Z38" s="10">
        <v>0</v>
      </c>
      <c r="AA38" s="10">
        <v>1</v>
      </c>
      <c r="AB38" s="10">
        <v>0</v>
      </c>
      <c r="AC38" s="10">
        <v>0</v>
      </c>
      <c r="AD38" s="10">
        <v>1</v>
      </c>
      <c r="AE38" s="8"/>
      <c r="AF38" s="10">
        <f t="shared" si="9"/>
        <v>1</v>
      </c>
      <c r="AG38" s="10">
        <f t="shared" si="10"/>
        <v>0.8</v>
      </c>
      <c r="AH38" s="10">
        <f t="shared" si="11"/>
        <v>1</v>
      </c>
      <c r="AI38" s="10">
        <f t="shared" si="12"/>
        <v>0.5</v>
      </c>
      <c r="AJ38" s="10">
        <f t="shared" si="13"/>
        <v>1</v>
      </c>
      <c r="AK38" s="10">
        <f t="shared" si="14"/>
        <v>1</v>
      </c>
      <c r="AL38" s="10">
        <f t="shared" si="15"/>
        <v>0.5</v>
      </c>
      <c r="AM38" s="11">
        <f t="shared" si="16"/>
        <v>0.5</v>
      </c>
      <c r="AN38" s="6"/>
    </row>
    <row r="39" spans="2:40" ht="13.8" thickBot="1" x14ac:dyDescent="0.3">
      <c r="B39" s="5"/>
      <c r="D39" t="s">
        <v>0</v>
      </c>
      <c r="E39" t="s">
        <v>1</v>
      </c>
      <c r="F39" t="s">
        <v>2</v>
      </c>
      <c r="G39" t="s">
        <v>3</v>
      </c>
      <c r="O39" s="6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4"/>
    </row>
    <row r="40" spans="2:40" x14ac:dyDescent="0.25">
      <c r="B40" s="5"/>
      <c r="C40" t="s">
        <v>5</v>
      </c>
      <c r="D40">
        <f>MAX(D106,L106)</f>
        <v>0</v>
      </c>
      <c r="E40">
        <f t="shared" ref="E40:G43" si="19">MAX(E106,M106)</f>
        <v>0</v>
      </c>
      <c r="F40">
        <f t="shared" si="19"/>
        <v>0</v>
      </c>
      <c r="G40">
        <f t="shared" si="19"/>
        <v>0</v>
      </c>
      <c r="O40" s="6"/>
      <c r="P40" s="2"/>
      <c r="Q40" s="3"/>
      <c r="R40" s="3"/>
      <c r="S40" s="3"/>
      <c r="T40" s="3"/>
      <c r="U40" s="3"/>
      <c r="V40" s="3"/>
      <c r="W40" s="3"/>
      <c r="X40" s="3"/>
      <c r="Y40" s="3"/>
      <c r="Z40" s="4"/>
    </row>
    <row r="41" spans="2:40" x14ac:dyDescent="0.25">
      <c r="B41" s="5"/>
      <c r="C41" t="s">
        <v>6</v>
      </c>
      <c r="D41">
        <f t="shared" ref="D41:D43" si="20">MAX(D107,L107)</f>
        <v>0</v>
      </c>
      <c r="E41">
        <f t="shared" si="19"/>
        <v>0</v>
      </c>
      <c r="F41">
        <f t="shared" si="19"/>
        <v>0</v>
      </c>
      <c r="G41">
        <f t="shared" si="19"/>
        <v>0</v>
      </c>
      <c r="O41" s="6"/>
      <c r="P41" s="5"/>
      <c r="Q41" s="19" t="s">
        <v>79</v>
      </c>
      <c r="Z41" s="6"/>
    </row>
    <row r="42" spans="2:40" x14ac:dyDescent="0.25">
      <c r="B42" s="5"/>
      <c r="C42" t="s">
        <v>7</v>
      </c>
      <c r="D42">
        <f t="shared" si="20"/>
        <v>1</v>
      </c>
      <c r="E42">
        <f t="shared" si="19"/>
        <v>1</v>
      </c>
      <c r="F42">
        <f t="shared" si="19"/>
        <v>0</v>
      </c>
      <c r="G42">
        <f t="shared" si="19"/>
        <v>0</v>
      </c>
      <c r="I42" t="s">
        <v>84</v>
      </c>
      <c r="O42" s="6"/>
      <c r="P42" s="5"/>
      <c r="Z42" s="6"/>
    </row>
    <row r="43" spans="2:40" x14ac:dyDescent="0.25">
      <c r="B43" s="5"/>
      <c r="C43" t="s">
        <v>8</v>
      </c>
      <c r="D43">
        <f t="shared" si="20"/>
        <v>0</v>
      </c>
      <c r="E43">
        <f t="shared" si="19"/>
        <v>0</v>
      </c>
      <c r="F43">
        <f t="shared" si="19"/>
        <v>0</v>
      </c>
      <c r="G43">
        <f t="shared" si="19"/>
        <v>0</v>
      </c>
      <c r="O43" s="6"/>
      <c r="P43" s="5"/>
      <c r="Z43" s="6"/>
    </row>
    <row r="44" spans="2:40" x14ac:dyDescent="0.25">
      <c r="B44" s="5"/>
      <c r="O44" s="6"/>
      <c r="P44" s="5"/>
      <c r="Z44" s="6"/>
    </row>
    <row r="45" spans="2:40" x14ac:dyDescent="0.25">
      <c r="B45" s="5" t="s">
        <v>14</v>
      </c>
      <c r="J45" t="s">
        <v>15</v>
      </c>
      <c r="O45" s="6"/>
      <c r="P45" s="5"/>
      <c r="Q45" s="1"/>
      <c r="Z45" s="6"/>
    </row>
    <row r="46" spans="2:40" x14ac:dyDescent="0.25">
      <c r="B46" s="5"/>
      <c r="O46" s="6"/>
      <c r="P46" s="5"/>
      <c r="Q46" s="1"/>
      <c r="Z46" s="6"/>
    </row>
    <row r="47" spans="2:40" x14ac:dyDescent="0.25">
      <c r="B47" s="5" t="s">
        <v>4</v>
      </c>
      <c r="J47" t="s">
        <v>4</v>
      </c>
      <c r="O47" s="6"/>
      <c r="P47" s="5"/>
      <c r="Q47" s="1"/>
      <c r="R47" t="s">
        <v>4</v>
      </c>
      <c r="Z47" s="6"/>
    </row>
    <row r="48" spans="2:40" x14ac:dyDescent="0.25">
      <c r="B48" s="5"/>
      <c r="D48" t="s">
        <v>0</v>
      </c>
      <c r="E48" t="s">
        <v>1</v>
      </c>
      <c r="F48" t="s">
        <v>2</v>
      </c>
      <c r="G48" t="s">
        <v>3</v>
      </c>
      <c r="L48" t="s">
        <v>0</v>
      </c>
      <c r="M48" t="s">
        <v>1</v>
      </c>
      <c r="N48" t="s">
        <v>2</v>
      </c>
      <c r="O48" s="6" t="s">
        <v>3</v>
      </c>
      <c r="P48" s="5"/>
      <c r="Q48" s="1"/>
      <c r="T48" t="s">
        <v>0</v>
      </c>
      <c r="U48" t="s">
        <v>1</v>
      </c>
      <c r="V48" t="s">
        <v>2</v>
      </c>
      <c r="W48" t="s">
        <v>3</v>
      </c>
      <c r="Z48" s="6"/>
    </row>
    <row r="49" spans="2:26" x14ac:dyDescent="0.25">
      <c r="B49" s="5"/>
      <c r="C49" t="s">
        <v>5</v>
      </c>
      <c r="D49">
        <f>IF(D22,$E$4-$E$6,$E$4)</f>
        <v>1</v>
      </c>
      <c r="E49">
        <f t="shared" ref="E49:G49" si="21">IF(E22,$E$4-$E$6,$E$4)</f>
        <v>1</v>
      </c>
      <c r="F49">
        <f t="shared" si="21"/>
        <v>1</v>
      </c>
      <c r="G49">
        <f t="shared" si="21"/>
        <v>1</v>
      </c>
      <c r="K49" t="s">
        <v>5</v>
      </c>
      <c r="L49">
        <f>D49*D12</f>
        <v>0.25</v>
      </c>
      <c r="M49">
        <f t="shared" ref="M49:O52" si="22">E49*E12</f>
        <v>0.35</v>
      </c>
      <c r="N49">
        <f t="shared" si="22"/>
        <v>0.2</v>
      </c>
      <c r="O49" s="6">
        <f t="shared" si="22"/>
        <v>0.2</v>
      </c>
      <c r="P49" s="5"/>
      <c r="Q49" s="1"/>
      <c r="S49" t="s">
        <v>5</v>
      </c>
      <c r="T49">
        <f>L49*Q21</f>
        <v>0.13500000000000001</v>
      </c>
      <c r="U49">
        <f t="shared" ref="U49:W52" si="23">M49*R21</f>
        <v>0.189</v>
      </c>
      <c r="V49">
        <f t="shared" si="23"/>
        <v>0.10800000000000001</v>
      </c>
      <c r="W49">
        <f t="shared" si="23"/>
        <v>0.10800000000000001</v>
      </c>
      <c r="Z49" s="6"/>
    </row>
    <row r="50" spans="2:26" x14ac:dyDescent="0.25">
      <c r="B50" s="5"/>
      <c r="C50" t="s">
        <v>6</v>
      </c>
      <c r="D50">
        <f t="shared" ref="D50:G52" si="24">IF(D23,$E$4-$E$6,$E$4)</f>
        <v>0.11999999999999988</v>
      </c>
      <c r="E50">
        <f t="shared" si="24"/>
        <v>0.11999999999999988</v>
      </c>
      <c r="F50">
        <f t="shared" si="24"/>
        <v>0.11999999999999988</v>
      </c>
      <c r="G50">
        <f t="shared" si="24"/>
        <v>0.11999999999999988</v>
      </c>
      <c r="K50" t="s">
        <v>6</v>
      </c>
      <c r="L50">
        <f>D50*D13</f>
        <v>2.9999999999999971E-2</v>
      </c>
      <c r="M50">
        <f t="shared" si="22"/>
        <v>4.1999999999999954E-2</v>
      </c>
      <c r="N50">
        <f t="shared" si="22"/>
        <v>2.399999999999998E-2</v>
      </c>
      <c r="O50" s="6">
        <f t="shared" si="22"/>
        <v>2.399999999999998E-2</v>
      </c>
      <c r="P50" s="5"/>
      <c r="Q50" s="1"/>
      <c r="S50" t="s">
        <v>6</v>
      </c>
      <c r="T50">
        <f t="shared" ref="T50:T52" si="25">L50*Q22</f>
        <v>2.159999999999998E-2</v>
      </c>
      <c r="U50">
        <f t="shared" si="23"/>
        <v>3.0239999999999972E-2</v>
      </c>
      <c r="V50">
        <f t="shared" si="23"/>
        <v>1.9439999999999985E-2</v>
      </c>
      <c r="W50">
        <f t="shared" si="23"/>
        <v>1.0799999999999992E-2</v>
      </c>
      <c r="Z50" s="6"/>
    </row>
    <row r="51" spans="2:26" x14ac:dyDescent="0.25">
      <c r="B51" s="5"/>
      <c r="C51" t="s">
        <v>7</v>
      </c>
      <c r="D51">
        <f t="shared" si="24"/>
        <v>0.11999999999999988</v>
      </c>
      <c r="E51">
        <f t="shared" si="24"/>
        <v>0.11999999999999988</v>
      </c>
      <c r="F51">
        <f t="shared" si="24"/>
        <v>1</v>
      </c>
      <c r="G51">
        <f t="shared" si="24"/>
        <v>1</v>
      </c>
      <c r="K51" t="s">
        <v>7</v>
      </c>
      <c r="L51">
        <f>D51*D14</f>
        <v>2.9999999999999971E-2</v>
      </c>
      <c r="M51">
        <f t="shared" si="22"/>
        <v>4.1999999999999954E-2</v>
      </c>
      <c r="N51">
        <f t="shared" si="22"/>
        <v>0.3</v>
      </c>
      <c r="O51" s="6">
        <f t="shared" si="22"/>
        <v>0.1</v>
      </c>
      <c r="P51" s="5"/>
      <c r="Q51" s="1"/>
      <c r="S51" t="s">
        <v>7</v>
      </c>
      <c r="T51">
        <f t="shared" si="25"/>
        <v>2.159999999999998E-2</v>
      </c>
      <c r="U51">
        <f t="shared" si="23"/>
        <v>3.0239999999999972E-2</v>
      </c>
      <c r="V51">
        <f t="shared" si="23"/>
        <v>0.24299999999999999</v>
      </c>
      <c r="W51">
        <f t="shared" si="23"/>
        <v>4.5000000000000005E-2</v>
      </c>
      <c r="Z51" s="6"/>
    </row>
    <row r="52" spans="2:26" x14ac:dyDescent="0.25">
      <c r="B52" s="5"/>
      <c r="C52" t="s">
        <v>8</v>
      </c>
      <c r="D52">
        <f t="shared" si="24"/>
        <v>0.11999999999999988</v>
      </c>
      <c r="E52">
        <f t="shared" si="24"/>
        <v>0.11999999999999988</v>
      </c>
      <c r="F52">
        <f t="shared" si="24"/>
        <v>0.11999999999999988</v>
      </c>
      <c r="G52">
        <f t="shared" si="24"/>
        <v>1</v>
      </c>
      <c r="K52" t="s">
        <v>8</v>
      </c>
      <c r="L52">
        <f>D52*D15</f>
        <v>2.9999999999999971E-2</v>
      </c>
      <c r="M52">
        <f t="shared" si="22"/>
        <v>2.9999999999999971E-2</v>
      </c>
      <c r="N52">
        <f t="shared" si="22"/>
        <v>1.199999999999999E-2</v>
      </c>
      <c r="O52" s="6">
        <f t="shared" si="22"/>
        <v>0.4</v>
      </c>
      <c r="P52" s="5"/>
      <c r="Q52" s="1"/>
      <c r="S52" t="s">
        <v>8</v>
      </c>
      <c r="T52">
        <f t="shared" si="25"/>
        <v>1.3499999999999988E-2</v>
      </c>
      <c r="U52">
        <f t="shared" si="23"/>
        <v>1.3499999999999988E-2</v>
      </c>
      <c r="V52">
        <f t="shared" si="23"/>
        <v>7.5599999999999938E-3</v>
      </c>
      <c r="W52">
        <f t="shared" si="23"/>
        <v>0.18000000000000002</v>
      </c>
      <c r="Z52" s="6"/>
    </row>
    <row r="53" spans="2:26" x14ac:dyDescent="0.25">
      <c r="B53" s="5"/>
      <c r="O53" s="6"/>
      <c r="P53" s="5"/>
      <c r="Q53" s="1"/>
      <c r="Z53" s="6"/>
    </row>
    <row r="54" spans="2:26" x14ac:dyDescent="0.25">
      <c r="B54" s="5"/>
      <c r="O54" s="6"/>
      <c r="P54" s="5"/>
      <c r="Q54" s="1"/>
      <c r="Z54" s="6"/>
    </row>
    <row r="55" spans="2:26" x14ac:dyDescent="0.25">
      <c r="B55" s="5"/>
      <c r="O55" s="6"/>
      <c r="P55" s="5"/>
      <c r="Q55" s="1"/>
      <c r="Z55" s="6"/>
    </row>
    <row r="56" spans="2:26" x14ac:dyDescent="0.25">
      <c r="B56" s="5" t="s">
        <v>12</v>
      </c>
      <c r="J56" t="s">
        <v>12</v>
      </c>
      <c r="O56" s="6"/>
      <c r="P56" s="5"/>
      <c r="Q56" s="1"/>
      <c r="R56" t="s">
        <v>12</v>
      </c>
      <c r="Z56" s="6"/>
    </row>
    <row r="57" spans="2:26" x14ac:dyDescent="0.25">
      <c r="B57" s="5"/>
      <c r="D57" t="s">
        <v>0</v>
      </c>
      <c r="E57" t="s">
        <v>1</v>
      </c>
      <c r="F57" t="s">
        <v>2</v>
      </c>
      <c r="G57" t="s">
        <v>3</v>
      </c>
      <c r="L57" t="s">
        <v>0</v>
      </c>
      <c r="M57" t="s">
        <v>1</v>
      </c>
      <c r="N57" t="s">
        <v>2</v>
      </c>
      <c r="O57" s="6" t="s">
        <v>3</v>
      </c>
      <c r="P57" s="5"/>
      <c r="Q57" s="1"/>
      <c r="T57" t="s">
        <v>0</v>
      </c>
      <c r="U57" t="s">
        <v>1</v>
      </c>
      <c r="V57" t="s">
        <v>2</v>
      </c>
      <c r="W57" t="s">
        <v>3</v>
      </c>
      <c r="Z57" s="6"/>
    </row>
    <row r="58" spans="2:26" x14ac:dyDescent="0.25">
      <c r="B58" s="5"/>
      <c r="C58" t="s">
        <v>5</v>
      </c>
      <c r="D58">
        <f>IF(D31,$E$4-$E$6,$E$4)</f>
        <v>1</v>
      </c>
      <c r="E58">
        <f t="shared" ref="E58:G58" si="26">IF(E31,$E$4-$E$6,$E$4)</f>
        <v>1</v>
      </c>
      <c r="F58">
        <f t="shared" si="26"/>
        <v>1</v>
      </c>
      <c r="G58">
        <f t="shared" si="26"/>
        <v>1</v>
      </c>
      <c r="K58" t="s">
        <v>5</v>
      </c>
      <c r="L58">
        <f>D58*J12</f>
        <v>0.25</v>
      </c>
      <c r="M58">
        <f t="shared" ref="M58:O61" si="27">E58*K12</f>
        <v>0.35</v>
      </c>
      <c r="N58">
        <f t="shared" si="27"/>
        <v>0.2</v>
      </c>
      <c r="O58" s="6">
        <f t="shared" si="27"/>
        <v>0.2</v>
      </c>
      <c r="P58" s="5"/>
      <c r="Q58" s="1"/>
      <c r="S58" t="s">
        <v>5</v>
      </c>
      <c r="T58">
        <f>L58*Q21</f>
        <v>0.13500000000000001</v>
      </c>
      <c r="U58">
        <f t="shared" ref="U58:W61" si="28">M58*R21</f>
        <v>0.189</v>
      </c>
      <c r="V58">
        <f t="shared" si="28"/>
        <v>0.10800000000000001</v>
      </c>
      <c r="W58">
        <f t="shared" si="28"/>
        <v>0.10800000000000001</v>
      </c>
      <c r="Z58" s="6"/>
    </row>
    <row r="59" spans="2:26" x14ac:dyDescent="0.25">
      <c r="B59" s="5"/>
      <c r="C59" t="s">
        <v>6</v>
      </c>
      <c r="D59">
        <f t="shared" ref="D59:G61" si="29">IF(D32,$E$4-$E$6,$E$4)</f>
        <v>1</v>
      </c>
      <c r="E59">
        <f t="shared" si="29"/>
        <v>1</v>
      </c>
      <c r="F59">
        <f t="shared" si="29"/>
        <v>1</v>
      </c>
      <c r="G59">
        <f t="shared" si="29"/>
        <v>1</v>
      </c>
      <c r="K59" t="s">
        <v>6</v>
      </c>
      <c r="L59">
        <f>D59*J13</f>
        <v>0.25</v>
      </c>
      <c r="M59">
        <f t="shared" si="27"/>
        <v>0.4</v>
      </c>
      <c r="N59">
        <f t="shared" si="27"/>
        <v>0.25</v>
      </c>
      <c r="O59" s="6">
        <f t="shared" si="27"/>
        <v>0.1</v>
      </c>
      <c r="P59" s="5"/>
      <c r="Q59" s="1"/>
      <c r="S59" t="s">
        <v>6</v>
      </c>
      <c r="T59">
        <f t="shared" ref="T59:T61" si="30">L59*Q22</f>
        <v>0.18000000000000002</v>
      </c>
      <c r="U59">
        <f t="shared" si="28"/>
        <v>0.28800000000000003</v>
      </c>
      <c r="V59">
        <f t="shared" si="28"/>
        <v>0.20250000000000001</v>
      </c>
      <c r="W59">
        <f t="shared" si="28"/>
        <v>4.5000000000000005E-2</v>
      </c>
      <c r="Z59" s="6"/>
    </row>
    <row r="60" spans="2:26" x14ac:dyDescent="0.25">
      <c r="B60" s="5"/>
      <c r="C60" t="s">
        <v>7</v>
      </c>
      <c r="D60">
        <f t="shared" si="29"/>
        <v>0.11999999999999988</v>
      </c>
      <c r="E60">
        <f t="shared" si="29"/>
        <v>0.11999999999999988</v>
      </c>
      <c r="F60">
        <f t="shared" si="29"/>
        <v>1</v>
      </c>
      <c r="G60">
        <f t="shared" si="29"/>
        <v>1</v>
      </c>
      <c r="K60" t="s">
        <v>7</v>
      </c>
      <c r="L60">
        <f>D60*J14</f>
        <v>2.9999999999999971E-2</v>
      </c>
      <c r="M60">
        <f t="shared" si="27"/>
        <v>4.7999999999999959E-2</v>
      </c>
      <c r="N60">
        <f t="shared" si="27"/>
        <v>0.25</v>
      </c>
      <c r="O60" s="6">
        <f t="shared" si="27"/>
        <v>0.1</v>
      </c>
      <c r="P60" s="5"/>
      <c r="Q60" s="1"/>
      <c r="S60" t="s">
        <v>7</v>
      </c>
      <c r="T60">
        <f t="shared" si="30"/>
        <v>2.159999999999998E-2</v>
      </c>
      <c r="U60">
        <f t="shared" si="28"/>
        <v>3.4559999999999973E-2</v>
      </c>
      <c r="V60">
        <f t="shared" si="28"/>
        <v>0.20250000000000001</v>
      </c>
      <c r="W60">
        <f t="shared" si="28"/>
        <v>4.5000000000000005E-2</v>
      </c>
      <c r="Z60" s="6"/>
    </row>
    <row r="61" spans="2:26" x14ac:dyDescent="0.25">
      <c r="B61" s="5"/>
      <c r="C61" t="s">
        <v>8</v>
      </c>
      <c r="D61">
        <f t="shared" si="29"/>
        <v>1</v>
      </c>
      <c r="E61">
        <f t="shared" si="29"/>
        <v>1</v>
      </c>
      <c r="F61">
        <f t="shared" si="29"/>
        <v>1</v>
      </c>
      <c r="G61">
        <f t="shared" si="29"/>
        <v>1</v>
      </c>
      <c r="K61" t="s">
        <v>8</v>
      </c>
      <c r="L61">
        <f>D61*J15</f>
        <v>0.25</v>
      </c>
      <c r="M61">
        <f t="shared" si="27"/>
        <v>0.25</v>
      </c>
      <c r="N61">
        <f t="shared" si="27"/>
        <v>0.1</v>
      </c>
      <c r="O61" s="6">
        <f t="shared" si="27"/>
        <v>0.4</v>
      </c>
      <c r="P61" s="5"/>
      <c r="Q61" s="1"/>
      <c r="S61" t="s">
        <v>8</v>
      </c>
      <c r="T61">
        <f t="shared" si="30"/>
        <v>0.1125</v>
      </c>
      <c r="U61">
        <f t="shared" si="28"/>
        <v>0.1125</v>
      </c>
      <c r="V61">
        <f t="shared" si="28"/>
        <v>6.3E-2</v>
      </c>
      <c r="W61">
        <f t="shared" si="28"/>
        <v>0.18000000000000002</v>
      </c>
      <c r="Z61" s="6"/>
    </row>
    <row r="62" spans="2:26" x14ac:dyDescent="0.25">
      <c r="B62" s="5"/>
      <c r="O62" s="6"/>
      <c r="P62" s="5"/>
      <c r="Q62" s="1"/>
      <c r="Z62" s="6"/>
    </row>
    <row r="63" spans="2:26" x14ac:dyDescent="0.25">
      <c r="B63" s="5"/>
      <c r="O63" s="6"/>
      <c r="P63" s="5"/>
      <c r="Q63" s="1"/>
      <c r="Z63" s="6"/>
    </row>
    <row r="64" spans="2:26" x14ac:dyDescent="0.25">
      <c r="B64" s="5"/>
      <c r="O64" s="6"/>
      <c r="P64" s="5"/>
      <c r="Q64" s="1"/>
      <c r="Z64" s="6"/>
    </row>
    <row r="65" spans="2:26" x14ac:dyDescent="0.25">
      <c r="B65" s="5" t="s">
        <v>13</v>
      </c>
      <c r="J65" t="s">
        <v>13</v>
      </c>
      <c r="O65" s="6"/>
      <c r="P65" s="5"/>
      <c r="Q65" s="1"/>
      <c r="R65" t="s">
        <v>13</v>
      </c>
      <c r="Z65" s="6"/>
    </row>
    <row r="66" spans="2:26" x14ac:dyDescent="0.25">
      <c r="B66" s="5"/>
      <c r="D66" t="s">
        <v>0</v>
      </c>
      <c r="E66" t="s">
        <v>1</v>
      </c>
      <c r="F66" t="s">
        <v>2</v>
      </c>
      <c r="G66" t="s">
        <v>3</v>
      </c>
      <c r="L66" t="s">
        <v>0</v>
      </c>
      <c r="M66" t="s">
        <v>1</v>
      </c>
      <c r="N66" t="s">
        <v>2</v>
      </c>
      <c r="O66" s="6" t="s">
        <v>3</v>
      </c>
      <c r="P66" s="5"/>
      <c r="Q66" s="1"/>
      <c r="T66" t="s">
        <v>0</v>
      </c>
      <c r="U66" t="s">
        <v>1</v>
      </c>
      <c r="V66" t="s">
        <v>2</v>
      </c>
      <c r="W66" t="s">
        <v>3</v>
      </c>
      <c r="Z66" s="6"/>
    </row>
    <row r="67" spans="2:26" x14ac:dyDescent="0.25">
      <c r="B67" s="5"/>
      <c r="C67" t="s">
        <v>5</v>
      </c>
      <c r="D67">
        <f>IF(D40,$E$4-$E$6,$E$4)</f>
        <v>1</v>
      </c>
      <c r="E67">
        <f t="shared" ref="E67:G67" si="31">IF(E40,$E$4-$E$6,$E$4)</f>
        <v>1</v>
      </c>
      <c r="F67">
        <f t="shared" si="31"/>
        <v>1</v>
      </c>
      <c r="G67">
        <f t="shared" si="31"/>
        <v>1</v>
      </c>
      <c r="K67" t="s">
        <v>5</v>
      </c>
      <c r="L67">
        <f>D67*D12</f>
        <v>0.25</v>
      </c>
      <c r="M67">
        <f t="shared" ref="M67:O70" si="32">E67*E12</f>
        <v>0.35</v>
      </c>
      <c r="N67">
        <f t="shared" si="32"/>
        <v>0.2</v>
      </c>
      <c r="O67" s="6">
        <f t="shared" si="32"/>
        <v>0.2</v>
      </c>
      <c r="P67" s="5"/>
      <c r="Q67" s="1"/>
      <c r="S67" t="s">
        <v>5</v>
      </c>
      <c r="T67">
        <f>L67*Q21</f>
        <v>0.13500000000000001</v>
      </c>
      <c r="U67">
        <f t="shared" ref="U67:W70" si="33">M67*R21</f>
        <v>0.189</v>
      </c>
      <c r="V67">
        <f t="shared" si="33"/>
        <v>0.10800000000000001</v>
      </c>
      <c r="W67">
        <f t="shared" si="33"/>
        <v>0.10800000000000001</v>
      </c>
      <c r="Z67" s="6"/>
    </row>
    <row r="68" spans="2:26" x14ac:dyDescent="0.25">
      <c r="B68" s="5"/>
      <c r="C68" t="s">
        <v>6</v>
      </c>
      <c r="D68">
        <f t="shared" ref="D68:G70" si="34">IF(D41,$E$4-$E$6,$E$4)</f>
        <v>1</v>
      </c>
      <c r="E68">
        <f t="shared" si="34"/>
        <v>1</v>
      </c>
      <c r="F68">
        <f t="shared" si="34"/>
        <v>1</v>
      </c>
      <c r="G68">
        <f t="shared" si="34"/>
        <v>1</v>
      </c>
      <c r="K68" t="s">
        <v>6</v>
      </c>
      <c r="L68">
        <f>D68*D13</f>
        <v>0.25</v>
      </c>
      <c r="M68">
        <f t="shared" si="32"/>
        <v>0.35</v>
      </c>
      <c r="N68">
        <f t="shared" si="32"/>
        <v>0.2</v>
      </c>
      <c r="O68" s="6">
        <f t="shared" si="32"/>
        <v>0.2</v>
      </c>
      <c r="P68" s="5"/>
      <c r="Q68" s="1"/>
      <c r="S68" t="s">
        <v>6</v>
      </c>
      <c r="T68">
        <f t="shared" ref="T68:T70" si="35">L68*Q22</f>
        <v>0.18000000000000002</v>
      </c>
      <c r="U68">
        <f t="shared" si="33"/>
        <v>0.252</v>
      </c>
      <c r="V68">
        <f t="shared" si="33"/>
        <v>0.16200000000000003</v>
      </c>
      <c r="W68">
        <f t="shared" si="33"/>
        <v>9.0000000000000011E-2</v>
      </c>
      <c r="Z68" s="6"/>
    </row>
    <row r="69" spans="2:26" x14ac:dyDescent="0.25">
      <c r="B69" s="5"/>
      <c r="C69" t="s">
        <v>7</v>
      </c>
      <c r="D69">
        <f t="shared" si="34"/>
        <v>0.11999999999999988</v>
      </c>
      <c r="E69">
        <f t="shared" si="34"/>
        <v>0.11999999999999988</v>
      </c>
      <c r="F69">
        <f t="shared" si="34"/>
        <v>1</v>
      </c>
      <c r="G69">
        <f t="shared" si="34"/>
        <v>1</v>
      </c>
      <c r="K69" t="s">
        <v>7</v>
      </c>
      <c r="L69">
        <f>D69*D14</f>
        <v>2.9999999999999971E-2</v>
      </c>
      <c r="M69">
        <f t="shared" si="32"/>
        <v>4.1999999999999954E-2</v>
      </c>
      <c r="N69">
        <f t="shared" si="32"/>
        <v>0.3</v>
      </c>
      <c r="O69" s="6">
        <f t="shared" si="32"/>
        <v>0.1</v>
      </c>
      <c r="P69" s="5"/>
      <c r="Q69" s="1"/>
      <c r="S69" t="s">
        <v>7</v>
      </c>
      <c r="T69">
        <f t="shared" si="35"/>
        <v>2.159999999999998E-2</v>
      </c>
      <c r="U69">
        <f t="shared" si="33"/>
        <v>3.0239999999999972E-2</v>
      </c>
      <c r="V69">
        <f t="shared" si="33"/>
        <v>0.24299999999999999</v>
      </c>
      <c r="W69">
        <f t="shared" si="33"/>
        <v>4.5000000000000005E-2</v>
      </c>
      <c r="Z69" s="6"/>
    </row>
    <row r="70" spans="2:26" x14ac:dyDescent="0.25">
      <c r="B70" s="5"/>
      <c r="C70" t="s">
        <v>8</v>
      </c>
      <c r="D70">
        <f t="shared" si="34"/>
        <v>1</v>
      </c>
      <c r="E70">
        <f t="shared" si="34"/>
        <v>1</v>
      </c>
      <c r="F70">
        <f t="shared" si="34"/>
        <v>1</v>
      </c>
      <c r="G70">
        <f t="shared" si="34"/>
        <v>1</v>
      </c>
      <c r="K70" t="s">
        <v>8</v>
      </c>
      <c r="L70">
        <f>D70*D15</f>
        <v>0.25</v>
      </c>
      <c r="M70">
        <f t="shared" si="32"/>
        <v>0.25</v>
      </c>
      <c r="N70">
        <f t="shared" si="32"/>
        <v>0.1</v>
      </c>
      <c r="O70" s="6">
        <f t="shared" si="32"/>
        <v>0.4</v>
      </c>
      <c r="P70" s="5"/>
      <c r="Q70" s="1"/>
      <c r="S70" t="s">
        <v>8</v>
      </c>
      <c r="T70">
        <f t="shared" si="35"/>
        <v>0.1125</v>
      </c>
      <c r="U70">
        <f t="shared" si="33"/>
        <v>0.1125</v>
      </c>
      <c r="V70">
        <f t="shared" si="33"/>
        <v>6.3E-2</v>
      </c>
      <c r="W70">
        <f t="shared" si="33"/>
        <v>0.18000000000000002</v>
      </c>
      <c r="Z70" s="6"/>
    </row>
    <row r="71" spans="2:26" x14ac:dyDescent="0.25">
      <c r="B71" s="5"/>
      <c r="O71" s="6"/>
      <c r="P71" s="5"/>
      <c r="Q71" s="1"/>
      <c r="Z71" s="6"/>
    </row>
    <row r="72" spans="2:26" x14ac:dyDescent="0.25">
      <c r="B72" s="5"/>
      <c r="O72" s="6"/>
      <c r="P72" s="5"/>
      <c r="Q72" s="1"/>
      <c r="Z72" s="6"/>
    </row>
    <row r="73" spans="2:26" x14ac:dyDescent="0.25">
      <c r="B73" s="5"/>
      <c r="O73" s="6"/>
      <c r="P73" s="5"/>
      <c r="Q73" s="1"/>
      <c r="Z73" s="6"/>
    </row>
    <row r="74" spans="2:26" x14ac:dyDescent="0.25">
      <c r="B74" s="5"/>
      <c r="J74" t="s">
        <v>19</v>
      </c>
      <c r="K74" t="s">
        <v>5</v>
      </c>
      <c r="L74" s="18">
        <f>SUM(L49:O49,L58:O58,L67:O67)/(2*H12+N12)</f>
        <v>1.0000000000000002</v>
      </c>
      <c r="O74" s="6"/>
      <c r="P74" s="5"/>
      <c r="Q74" t="s">
        <v>41</v>
      </c>
      <c r="S74">
        <f>SUM(T49:W52,T58:W61,T67:W70)/(2*SUM(H12:H15)+SUM(N12:N15))</f>
        <v>0.43629000000000001</v>
      </c>
      <c r="U74" t="s">
        <v>5</v>
      </c>
      <c r="V74" s="18">
        <f>SUM(T49:W49,T58:W58,T67:W67)/(2*H12+N12)</f>
        <v>0.54000000000000015</v>
      </c>
      <c r="Z74" s="6"/>
    </row>
    <row r="75" spans="2:26" x14ac:dyDescent="0.25">
      <c r="B75" s="5"/>
      <c r="K75" t="s">
        <v>6</v>
      </c>
      <c r="L75" s="18">
        <f t="shared" ref="L75:L77" si="36">SUM(L50:O50,L59:O59,L68:O68)/(2*H13+N13)</f>
        <v>0.70666666666666667</v>
      </c>
      <c r="O75" s="6"/>
      <c r="P75" s="5"/>
      <c r="U75" t="s">
        <v>6</v>
      </c>
      <c r="V75" s="18">
        <f>SUM(T50:W50,T59:W59,T68:W68)/(2*H13+N13)</f>
        <v>0.49386000000000013</v>
      </c>
      <c r="Z75" s="6"/>
    </row>
    <row r="76" spans="2:26" x14ac:dyDescent="0.25">
      <c r="B76" s="5"/>
      <c r="K76" t="s">
        <v>7</v>
      </c>
      <c r="L76" s="18">
        <f t="shared" si="36"/>
        <v>0.4573333333333332</v>
      </c>
      <c r="O76" s="6"/>
      <c r="P76" s="5"/>
      <c r="U76" t="s">
        <v>7</v>
      </c>
      <c r="V76" s="18">
        <f t="shared" ref="V76:V77" si="37">SUM(T51:W51,T60:W60,T69:W69)/(2*H14+N14)</f>
        <v>0.3277799999999999</v>
      </c>
      <c r="Z76" s="6"/>
    </row>
    <row r="77" spans="2:26" x14ac:dyDescent="0.25">
      <c r="B77" s="5"/>
      <c r="K77" t="s">
        <v>8</v>
      </c>
      <c r="L77" s="18">
        <f t="shared" si="36"/>
        <v>0.82399999999999995</v>
      </c>
      <c r="O77" s="6"/>
      <c r="P77" s="5"/>
      <c r="U77" t="s">
        <v>8</v>
      </c>
      <c r="V77" s="18">
        <f t="shared" si="37"/>
        <v>0.38352000000000003</v>
      </c>
      <c r="Z77" s="6"/>
    </row>
    <row r="78" spans="2:26" x14ac:dyDescent="0.25">
      <c r="B78" s="5"/>
      <c r="O78" s="6"/>
      <c r="P78" s="5"/>
      <c r="Z78" s="6"/>
    </row>
    <row r="79" spans="2:26" x14ac:dyDescent="0.25">
      <c r="B79" s="5"/>
      <c r="O79" s="6"/>
      <c r="P79" s="5"/>
      <c r="Z79" s="6"/>
    </row>
    <row r="80" spans="2:26" x14ac:dyDescent="0.25">
      <c r="B80" s="5"/>
      <c r="J80" t="s">
        <v>42</v>
      </c>
      <c r="O80" s="6"/>
      <c r="P80" s="5"/>
      <c r="Z80" s="6"/>
    </row>
    <row r="81" spans="2:26" ht="13.8" thickBot="1" x14ac:dyDescent="0.3">
      <c r="B81" s="12"/>
      <c r="C81" s="13"/>
      <c r="D81" s="13"/>
      <c r="E81" s="13"/>
      <c r="F81" s="13"/>
      <c r="G81" s="13"/>
      <c r="H81" s="13"/>
      <c r="I81" s="13"/>
      <c r="J81" s="13"/>
      <c r="K81" s="13">
        <f>SUM(L74:L77)/4</f>
        <v>0.747</v>
      </c>
      <c r="L81" s="13"/>
      <c r="M81" s="13"/>
      <c r="N81" s="13"/>
      <c r="O81" s="14"/>
      <c r="P81" s="12"/>
      <c r="Q81" s="13"/>
      <c r="R81" s="13"/>
      <c r="S81" s="13"/>
      <c r="T81" s="13"/>
      <c r="U81" s="13"/>
      <c r="V81" s="13"/>
      <c r="W81" s="13"/>
      <c r="X81" s="13"/>
      <c r="Y81" s="13"/>
      <c r="Z81" s="14"/>
    </row>
    <row r="84" spans="2:26" x14ac:dyDescent="0.25">
      <c r="B84" t="s">
        <v>85</v>
      </c>
      <c r="J84" t="s">
        <v>86</v>
      </c>
    </row>
    <row r="86" spans="2:26" x14ac:dyDescent="0.25">
      <c r="B86" s="5" t="s">
        <v>4</v>
      </c>
      <c r="J86" s="5" t="s">
        <v>4</v>
      </c>
    </row>
    <row r="87" spans="2:26" x14ac:dyDescent="0.25">
      <c r="B87" s="5"/>
      <c r="D87" t="s">
        <v>0</v>
      </c>
      <c r="E87" t="s">
        <v>1</v>
      </c>
      <c r="F87" t="s">
        <v>2</v>
      </c>
      <c r="G87" t="s">
        <v>3</v>
      </c>
      <c r="J87" s="5"/>
      <c r="L87" t="s">
        <v>0</v>
      </c>
      <c r="M87" t="s">
        <v>1</v>
      </c>
      <c r="N87" t="s">
        <v>2</v>
      </c>
      <c r="O87" t="s">
        <v>3</v>
      </c>
    </row>
    <row r="88" spans="2:26" x14ac:dyDescent="0.25">
      <c r="B88" s="5"/>
      <c r="C88" t="s">
        <v>5</v>
      </c>
      <c r="D88">
        <v>0</v>
      </c>
      <c r="E88">
        <v>0</v>
      </c>
      <c r="F88">
        <v>0</v>
      </c>
      <c r="G88">
        <v>0</v>
      </c>
      <c r="J88" s="5"/>
      <c r="K88" t="s">
        <v>5</v>
      </c>
      <c r="L88">
        <v>0</v>
      </c>
      <c r="M88">
        <v>0</v>
      </c>
      <c r="N88">
        <v>0</v>
      </c>
      <c r="O88">
        <v>0</v>
      </c>
    </row>
    <row r="89" spans="2:26" x14ac:dyDescent="0.25">
      <c r="B89" s="5"/>
      <c r="C89" t="s">
        <v>6</v>
      </c>
      <c r="D89">
        <v>1</v>
      </c>
      <c r="E89">
        <v>1</v>
      </c>
      <c r="F89">
        <v>1</v>
      </c>
      <c r="G89">
        <v>1</v>
      </c>
      <c r="J89" s="5"/>
      <c r="K89" t="s">
        <v>6</v>
      </c>
      <c r="L89">
        <v>1</v>
      </c>
      <c r="M89">
        <v>1</v>
      </c>
      <c r="N89">
        <v>1</v>
      </c>
      <c r="O89">
        <v>1</v>
      </c>
    </row>
    <row r="90" spans="2:26" x14ac:dyDescent="0.25">
      <c r="B90" s="5"/>
      <c r="C90" t="s">
        <v>7</v>
      </c>
      <c r="D90">
        <v>1</v>
      </c>
      <c r="E90">
        <v>1</v>
      </c>
      <c r="F90">
        <v>0</v>
      </c>
      <c r="G90">
        <v>0</v>
      </c>
      <c r="J90" s="5"/>
      <c r="K90" t="s">
        <v>7</v>
      </c>
      <c r="L90">
        <v>1</v>
      </c>
      <c r="M90">
        <v>1</v>
      </c>
      <c r="N90">
        <v>0</v>
      </c>
      <c r="O90">
        <v>0</v>
      </c>
    </row>
    <row r="91" spans="2:26" x14ac:dyDescent="0.25">
      <c r="B91" s="5"/>
      <c r="C91" t="s">
        <v>8</v>
      </c>
      <c r="D91">
        <v>1</v>
      </c>
      <c r="E91">
        <v>1</v>
      </c>
      <c r="F91">
        <v>0</v>
      </c>
      <c r="G91">
        <v>0</v>
      </c>
      <c r="J91" s="5"/>
      <c r="K91" t="s">
        <v>8</v>
      </c>
      <c r="L91">
        <v>1</v>
      </c>
      <c r="M91">
        <v>1</v>
      </c>
      <c r="N91">
        <v>1</v>
      </c>
      <c r="O91">
        <v>0</v>
      </c>
    </row>
    <row r="92" spans="2:26" x14ac:dyDescent="0.25">
      <c r="B92" s="5"/>
      <c r="J92" s="5"/>
    </row>
    <row r="93" spans="2:26" x14ac:dyDescent="0.25">
      <c r="B93" s="5"/>
      <c r="J93" s="5"/>
    </row>
    <row r="94" spans="2:26" x14ac:dyDescent="0.25">
      <c r="B94" s="5"/>
      <c r="J94" s="5"/>
    </row>
    <row r="95" spans="2:26" x14ac:dyDescent="0.25">
      <c r="B95" s="5" t="s">
        <v>12</v>
      </c>
      <c r="J95" s="5" t="s">
        <v>12</v>
      </c>
    </row>
    <row r="96" spans="2:26" x14ac:dyDescent="0.25">
      <c r="B96" s="5"/>
      <c r="D96" t="s">
        <v>0</v>
      </c>
      <c r="E96" t="s">
        <v>1</v>
      </c>
      <c r="F96" t="s">
        <v>2</v>
      </c>
      <c r="G96" t="s">
        <v>3</v>
      </c>
      <c r="J96" s="5"/>
      <c r="L96" t="s">
        <v>0</v>
      </c>
      <c r="M96" t="s">
        <v>1</v>
      </c>
      <c r="N96" t="s">
        <v>2</v>
      </c>
      <c r="O96" t="s">
        <v>3</v>
      </c>
    </row>
    <row r="97" spans="2:15" x14ac:dyDescent="0.25">
      <c r="B97" s="5"/>
      <c r="C97" t="s">
        <v>5</v>
      </c>
      <c r="D97">
        <v>0</v>
      </c>
      <c r="E97">
        <v>0</v>
      </c>
      <c r="F97">
        <v>0</v>
      </c>
      <c r="G97">
        <v>0</v>
      </c>
      <c r="J97" s="5"/>
      <c r="K97" t="s">
        <v>5</v>
      </c>
      <c r="L97">
        <v>0</v>
      </c>
      <c r="M97">
        <v>0</v>
      </c>
      <c r="N97">
        <v>0</v>
      </c>
      <c r="O97">
        <v>0</v>
      </c>
    </row>
    <row r="98" spans="2:15" x14ac:dyDescent="0.25">
      <c r="B98" s="5"/>
      <c r="C98" t="s">
        <v>6</v>
      </c>
      <c r="D98">
        <v>0</v>
      </c>
      <c r="E98">
        <v>0</v>
      </c>
      <c r="F98">
        <v>0</v>
      </c>
      <c r="G98">
        <v>0</v>
      </c>
      <c r="J98" s="5"/>
      <c r="K98" t="s">
        <v>6</v>
      </c>
      <c r="L98">
        <v>0</v>
      </c>
      <c r="M98">
        <v>0</v>
      </c>
      <c r="N98">
        <v>0</v>
      </c>
      <c r="O98">
        <v>0</v>
      </c>
    </row>
    <row r="99" spans="2:15" x14ac:dyDescent="0.25">
      <c r="B99" s="5"/>
      <c r="C99" t="s">
        <v>7</v>
      </c>
      <c r="D99">
        <v>1</v>
      </c>
      <c r="E99">
        <v>1</v>
      </c>
      <c r="F99">
        <v>0</v>
      </c>
      <c r="G99">
        <v>0</v>
      </c>
      <c r="J99" s="5"/>
      <c r="K99" t="s">
        <v>7</v>
      </c>
      <c r="L99">
        <v>1</v>
      </c>
      <c r="M99">
        <v>1</v>
      </c>
      <c r="N99">
        <v>0</v>
      </c>
      <c r="O99">
        <v>0</v>
      </c>
    </row>
    <row r="100" spans="2:15" x14ac:dyDescent="0.25">
      <c r="B100" s="5"/>
      <c r="C100" t="s">
        <v>8</v>
      </c>
      <c r="D100">
        <v>0</v>
      </c>
      <c r="E100">
        <v>0</v>
      </c>
      <c r="F100">
        <v>0</v>
      </c>
      <c r="G100">
        <v>0</v>
      </c>
      <c r="J100" s="5"/>
      <c r="K100" t="s">
        <v>8</v>
      </c>
      <c r="L100">
        <v>0</v>
      </c>
      <c r="M100">
        <v>0</v>
      </c>
      <c r="N100">
        <v>0</v>
      </c>
      <c r="O100">
        <v>0</v>
      </c>
    </row>
    <row r="101" spans="2:15" x14ac:dyDescent="0.25">
      <c r="B101" s="5"/>
      <c r="J101" s="5"/>
    </row>
    <row r="102" spans="2:15" x14ac:dyDescent="0.25">
      <c r="B102" s="5"/>
      <c r="J102" s="5"/>
    </row>
    <row r="103" spans="2:15" x14ac:dyDescent="0.25">
      <c r="B103" s="5"/>
      <c r="J103" s="5"/>
    </row>
    <row r="104" spans="2:15" x14ac:dyDescent="0.25">
      <c r="B104" s="5" t="s">
        <v>13</v>
      </c>
      <c r="J104" s="5" t="s">
        <v>13</v>
      </c>
    </row>
    <row r="105" spans="2:15" x14ac:dyDescent="0.25">
      <c r="B105" s="5"/>
      <c r="D105" t="s">
        <v>0</v>
      </c>
      <c r="E105" t="s">
        <v>1</v>
      </c>
      <c r="F105" t="s">
        <v>2</v>
      </c>
      <c r="G105" t="s">
        <v>3</v>
      </c>
      <c r="J105" s="5"/>
      <c r="L105" t="s">
        <v>0</v>
      </c>
      <c r="M105" t="s">
        <v>1</v>
      </c>
      <c r="N105" t="s">
        <v>2</v>
      </c>
      <c r="O105" t="s">
        <v>3</v>
      </c>
    </row>
    <row r="106" spans="2:15" x14ac:dyDescent="0.25">
      <c r="B106" s="5"/>
      <c r="C106" t="s">
        <v>5</v>
      </c>
      <c r="D106">
        <v>0</v>
      </c>
      <c r="E106">
        <v>0</v>
      </c>
      <c r="F106">
        <v>0</v>
      </c>
      <c r="G106">
        <v>0</v>
      </c>
      <c r="J106" s="5"/>
      <c r="K106" t="s">
        <v>5</v>
      </c>
      <c r="L106">
        <v>0</v>
      </c>
      <c r="M106">
        <v>0</v>
      </c>
      <c r="N106">
        <v>0</v>
      </c>
      <c r="O106">
        <v>0</v>
      </c>
    </row>
    <row r="107" spans="2:15" x14ac:dyDescent="0.25">
      <c r="B107" s="5"/>
      <c r="C107" t="s">
        <v>6</v>
      </c>
      <c r="D107">
        <v>0</v>
      </c>
      <c r="E107">
        <v>0</v>
      </c>
      <c r="F107">
        <v>0</v>
      </c>
      <c r="G107">
        <v>0</v>
      </c>
      <c r="J107" s="5"/>
      <c r="K107" t="s">
        <v>6</v>
      </c>
      <c r="L107">
        <v>0</v>
      </c>
      <c r="M107">
        <v>0</v>
      </c>
      <c r="N107">
        <v>0</v>
      </c>
      <c r="O107">
        <v>0</v>
      </c>
    </row>
    <row r="108" spans="2:15" x14ac:dyDescent="0.25">
      <c r="B108" s="5"/>
      <c r="C108" t="s">
        <v>7</v>
      </c>
      <c r="D108">
        <v>1</v>
      </c>
      <c r="E108">
        <v>1</v>
      </c>
      <c r="F108">
        <v>0</v>
      </c>
      <c r="G108">
        <v>0</v>
      </c>
      <c r="J108" s="5"/>
      <c r="K108" t="s">
        <v>7</v>
      </c>
      <c r="L108">
        <v>0</v>
      </c>
      <c r="M108">
        <v>0</v>
      </c>
      <c r="N108">
        <v>0</v>
      </c>
      <c r="O108">
        <v>0</v>
      </c>
    </row>
    <row r="109" spans="2:15" x14ac:dyDescent="0.25">
      <c r="B109" s="5"/>
      <c r="C109" t="s">
        <v>8</v>
      </c>
      <c r="D109">
        <v>0</v>
      </c>
      <c r="E109">
        <v>0</v>
      </c>
      <c r="F109">
        <v>0</v>
      </c>
      <c r="G109">
        <v>0</v>
      </c>
      <c r="J109" s="5"/>
      <c r="K109" t="s">
        <v>8</v>
      </c>
      <c r="L109">
        <v>0</v>
      </c>
      <c r="M109">
        <v>0</v>
      </c>
      <c r="N109">
        <v>0</v>
      </c>
      <c r="O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CVE-2014-016-setup</vt:lpstr>
      <vt:lpstr>CVE-2014-0160- no protection</vt:lpstr>
      <vt:lpstr>CVE-2014-0160-setup-protected</vt:lpstr>
      <vt:lpstr>CVE-2014-0160- C2 protected</vt:lpstr>
      <vt:lpstr>CVE-2017-0144 setup</vt:lpstr>
      <vt:lpstr>CVE-2017-0144- no protection </vt:lpstr>
      <vt:lpstr>CVE-2017-0144-protected setup</vt:lpstr>
      <vt:lpstr>CVE-2017-0144-protected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Cotiga</dc:creator>
  <cp:lastModifiedBy>Marius Cotiga</cp:lastModifiedBy>
  <dcterms:created xsi:type="dcterms:W3CDTF">2026-04-22T10:29:21Z</dcterms:created>
  <dcterms:modified xsi:type="dcterms:W3CDTF">2026-05-20T07:05:05Z</dcterms:modified>
</cp:coreProperties>
</file>