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ntef.sharepoint.com/teams/work-13575/Shared Documents/FLEXor/Envelope/"/>
    </mc:Choice>
  </mc:AlternateContent>
  <xr:revisionPtr revIDLastSave="62" documentId="8_{114ADE8A-7CCF-4766-BBF7-AFC59E2F2462}" xr6:coauthVersionLast="47" xr6:coauthVersionMax="47" xr10:uidLastSave="{175D4730-4627-4908-A060-CA9489C0CE0F}"/>
  <bookViews>
    <workbookView xWindow="31470" yWindow="0" windowWidth="20130" windowHeight="21000" xr2:uid="{E85F8BAF-F46F-4596-B56E-C0170698656C}"/>
  </bookViews>
  <sheets>
    <sheet name="properties" sheetId="1" r:id="rId1"/>
    <sheet name="alfas" sheetId="3" r:id="rId2"/>
    <sheet name="energy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5" i="1"/>
  <c r="P4" i="1"/>
  <c r="O5" i="1" l="1"/>
  <c r="O6" i="1"/>
  <c r="O4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G16" i="1"/>
  <c r="H16" i="1"/>
  <c r="D22" i="1"/>
  <c r="D19" i="1"/>
  <c r="D16" i="1"/>
  <c r="K24" i="1"/>
  <c r="K23" i="1"/>
  <c r="M24" i="1"/>
  <c r="M23" i="1"/>
  <c r="M22" i="1"/>
  <c r="K22" i="1"/>
  <c r="H6" i="1"/>
  <c r="H5" i="1"/>
  <c r="H4" i="1"/>
</calcChain>
</file>

<file path=xl/sharedStrings.xml><?xml version="1.0" encoding="utf-8"?>
<sst xmlns="http://schemas.openxmlformats.org/spreadsheetml/2006/main" count="114" uniqueCount="67">
  <si>
    <t>Building type</t>
  </si>
  <si>
    <t>Floor area (BRA) per dwelling [m2]</t>
  </si>
  <si>
    <t>dwellings per building [#]</t>
  </si>
  <si>
    <t>Floor area (BRA) per building [m2]</t>
  </si>
  <si>
    <t>BRA/BTA* ratio [#]</t>
  </si>
  <si>
    <t>nr. floors [#]</t>
  </si>
  <si>
    <t>Roof area (footprint) [m2]</t>
  </si>
  <si>
    <t>ratio footprint/BRA</t>
  </si>
  <si>
    <t>Area Windows [% BRA]</t>
  </si>
  <si>
    <t>g-value</t>
  </si>
  <si>
    <t>DHW tank size [m3]</t>
  </si>
  <si>
    <t>DHW tank coil power [kW]</t>
  </si>
  <si>
    <t>House</t>
  </si>
  <si>
    <t>Apartment</t>
  </si>
  <si>
    <t>Commercial</t>
  </si>
  <si>
    <r>
      <t>* BRA (</t>
    </r>
    <r>
      <rPr>
        <i/>
        <sz val="11"/>
        <color theme="1"/>
        <rFont val="Calibri"/>
        <family val="2"/>
        <scheme val="minor"/>
      </rPr>
      <t>Bruksareal</t>
    </r>
    <r>
      <rPr>
        <sz val="11"/>
        <color theme="1"/>
        <rFont val="Calibri"/>
        <family val="2"/>
        <scheme val="minor"/>
      </rPr>
      <t>) = utility floor area; BTA (</t>
    </r>
    <r>
      <rPr>
        <i/>
        <sz val="11"/>
        <color theme="1"/>
        <rFont val="Calibri"/>
        <family val="2"/>
        <scheme val="minor"/>
      </rPr>
      <t>Bruttoareal</t>
    </r>
    <r>
      <rPr>
        <sz val="11"/>
        <color theme="1"/>
        <rFont val="Calibri"/>
        <family val="2"/>
        <scheme val="minor"/>
      </rPr>
      <t>) = gross floor area</t>
    </r>
  </si>
  <si>
    <t>c_air [Wh/m3K]</t>
  </si>
  <si>
    <t>ceiling height [m]</t>
  </si>
  <si>
    <t>multiplier</t>
  </si>
  <si>
    <t>Building envelope</t>
  </si>
  <si>
    <t>Ventilation system*</t>
  </si>
  <si>
    <t>R_e = 9*R_i</t>
  </si>
  <si>
    <t>ΔT = 4</t>
  </si>
  <si>
    <t>occupied (6h - 18h)</t>
  </si>
  <si>
    <t>unoccupied (18h - 6h)</t>
  </si>
  <si>
    <t>Energy efficiency level</t>
  </si>
  <si>
    <t>C_i [Wh/m2K]</t>
  </si>
  <si>
    <t>C_e [Wh/m2K]</t>
  </si>
  <si>
    <t>H-value [W/m2K]</t>
  </si>
  <si>
    <t>R_i
[m2K/W]</t>
  </si>
  <si>
    <t>R_e
[m2K/W]</t>
  </si>
  <si>
    <t>c_air*ΔT
[Wh/m3]</t>
  </si>
  <si>
    <t>m
[m3/m2h]</t>
  </si>
  <si>
    <t>q_vent
[W/m2]</t>
  </si>
  <si>
    <t>Regular</t>
  </si>
  <si>
    <t>Efficient</t>
  </si>
  <si>
    <t>Very eff.</t>
  </si>
  <si>
    <t>* House and Apt have ventilation losses included in the H-value (equal day and night)</t>
  </si>
  <si>
    <t xml:space="preserve">qs = (global horizontal solar radiation) * (ratio footprint/BRA) </t>
  </si>
  <si>
    <t>Other</t>
  </si>
  <si>
    <t>Very efficient</t>
  </si>
  <si>
    <t>alpha_s-i</t>
  </si>
  <si>
    <t>alpha_i</t>
  </si>
  <si>
    <t>alpha_s</t>
  </si>
  <si>
    <t>alpha_v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</si>
  <si>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</si>
  <si>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</si>
  <si>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</si>
  <si>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</si>
  <si>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</si>
  <si>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</si>
  <si>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</si>
  <si>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</si>
  <si>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</si>
  <si>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</si>
  <si>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</si>
  <si>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</si>
  <si>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Energy demand [kWh/m2y] </t>
  </si>
  <si>
    <t>from PROFet in reference Oslo climate</t>
  </si>
  <si>
    <t>Space Heating</t>
  </si>
  <si>
    <t>DHW</t>
  </si>
  <si>
    <t>El. specific</t>
  </si>
  <si>
    <t>Total</t>
  </si>
  <si>
    <t>Based on PV areas from Matrikkel</t>
  </si>
  <si>
    <t>PV cap per building [kWp]</t>
  </si>
  <si>
    <t>EVs</t>
  </si>
  <si>
    <t>Based on EV sanity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</si>
</sst>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71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2" fillId="0" borderId="0" xfId="0" applyFont="1"/>
    <xf numFmtId="0" fontId="0" fillId="2" borderId="1" xfId="0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2" borderId="2" xfId="0" applyFont="1" applyFill="1" applyBorder="1"/>
    <xf numFmtId="0" fontId="3" fillId="2" borderId="2" xfId="0" applyFont="1" applyFill="1" applyBorder="1"/>
    <xf numFmtId="164" fontId="3" fillId="2" borderId="2" xfId="0" applyNumberFormat="1" applyFont="1" applyFill="1" applyBorder="1"/>
    <xf numFmtId="3" fontId="3" fillId="2" borderId="2" xfId="0" applyNumberFormat="1" applyFont="1" applyFill="1" applyBorder="1"/>
    <xf numFmtId="4" fontId="3" fillId="2" borderId="2" xfId="0" applyNumberFormat="1" applyFont="1" applyFill="1" applyBorder="1"/>
    <xf numFmtId="165" fontId="3" fillId="2" borderId="2" xfId="0" applyNumberFormat="1" applyFont="1" applyFill="1" applyBorder="1"/>
    <xf numFmtId="0" fontId="1" fillId="2" borderId="0" xfId="0" applyFont="1" applyFill="1"/>
    <xf numFmtId="0" fontId="3" fillId="2" borderId="0" xfId="0" applyFont="1" applyFill="1"/>
    <xf numFmtId="1" fontId="3" fillId="2" borderId="0" xfId="0" applyNumberFormat="1" applyFont="1" applyFill="1"/>
    <xf numFmtId="3" fontId="3" fillId="2" borderId="0" xfId="0" applyNumberFormat="1" applyFont="1" applyFill="1"/>
    <xf numFmtId="165" fontId="3" fillId="2" borderId="0" xfId="0" applyNumberFormat="1" applyFont="1" applyFill="1"/>
    <xf numFmtId="0" fontId="1" fillId="2" borderId="3" xfId="0" applyFont="1" applyFill="1" applyBorder="1" applyAlignment="1">
      <alignment vertical="center" wrapText="1"/>
    </xf>
    <xf numFmtId="0" fontId="3" fillId="2" borderId="3" xfId="0" applyFont="1" applyFill="1" applyBorder="1"/>
    <xf numFmtId="3" fontId="3" fillId="2" borderId="3" xfId="0" applyNumberFormat="1" applyFont="1" applyFill="1" applyBorder="1"/>
    <xf numFmtId="4" fontId="3" fillId="2" borderId="3" xfId="0" applyNumberFormat="1" applyFont="1" applyFill="1" applyBorder="1"/>
    <xf numFmtId="165" fontId="3" fillId="2" borderId="3" xfId="0" applyNumberFormat="1" applyFont="1" applyFill="1" applyBorder="1"/>
    <xf numFmtId="0" fontId="5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1" fontId="5" fillId="2" borderId="8" xfId="0" applyNumberFormat="1" applyFont="1" applyFill="1" applyBorder="1" applyAlignment="1">
      <alignment horizontal="center" vertical="center" wrapText="1"/>
    </xf>
    <xf numFmtId="1" fontId="5" fillId="2" borderId="9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1" fontId="5" fillId="2" borderId="10" xfId="0" applyNumberFormat="1" applyFont="1" applyFill="1" applyBorder="1" applyAlignment="1">
      <alignment horizontal="center" vertical="center" wrapText="1"/>
    </xf>
    <xf numFmtId="1" fontId="5" fillId="2" borderId="11" xfId="0" applyNumberFormat="1" applyFont="1" applyFill="1" applyBorder="1" applyAlignment="1">
      <alignment horizontal="center" vertical="center" wrapText="1"/>
    </xf>
    <xf numFmtId="1" fontId="5" fillId="2" borderId="12" xfId="0" applyNumberFormat="1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1" fontId="5" fillId="2" borderId="13" xfId="0" applyNumberFormat="1" applyFont="1" applyFill="1" applyBorder="1" applyAlignment="1">
      <alignment horizontal="center" vertical="center" wrapText="1"/>
    </xf>
    <xf numFmtId="1" fontId="5" fillId="2" borderId="14" xfId="0" applyNumberFormat="1" applyFont="1" applyFill="1" applyBorder="1" applyAlignment="1">
      <alignment horizontal="center" vertical="center" wrapText="1"/>
    </xf>
    <xf numFmtId="1" fontId="5" fillId="2" borderId="15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1" fontId="5" fillId="2" borderId="7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" fontId="3" fillId="2" borderId="0" xfId="0" applyNumberFormat="1" applyFont="1" applyFill="1"/>
    <xf numFmtId="0" fontId="3" fillId="2" borderId="4" xfId="0" applyFont="1" applyFill="1" applyBorder="1"/>
    <xf numFmtId="0" fontId="3" fillId="2" borderId="9" xfId="0" applyFont="1" applyFill="1" applyBorder="1"/>
    <xf numFmtId="4" fontId="3" fillId="2" borderId="4" xfId="0" applyNumberFormat="1" applyFont="1" applyFill="1" applyBorder="1"/>
    <xf numFmtId="4" fontId="3" fillId="2" borderId="9" xfId="0" applyNumberFormat="1" applyFont="1" applyFill="1" applyBorder="1"/>
    <xf numFmtId="4" fontId="3" fillId="2" borderId="7" xfId="0" applyNumberFormat="1" applyFont="1" applyFill="1" applyBorder="1"/>
    <xf numFmtId="1" fontId="5" fillId="3" borderId="9" xfId="0" applyNumberFormat="1" applyFont="1" applyFill="1" applyBorder="1" applyAlignment="1">
      <alignment horizontal="center" vertical="center" wrapText="1"/>
    </xf>
    <xf numFmtId="1" fontId="5" fillId="3" borderId="8" xfId="0" applyNumberFormat="1" applyFont="1" applyFill="1" applyBorder="1" applyAlignment="1">
      <alignment horizontal="center" vertical="center" wrapText="1"/>
    </xf>
    <xf numFmtId="1" fontId="5" fillId="3" borderId="12" xfId="0" applyNumberFormat="1" applyFont="1" applyFill="1" applyBorder="1" applyAlignment="1">
      <alignment horizontal="center" vertical="center" wrapText="1"/>
    </xf>
    <xf numFmtId="1" fontId="5" fillId="3" borderId="11" xfId="0" applyNumberFormat="1" applyFont="1" applyFill="1" applyBorder="1" applyAlignment="1">
      <alignment horizontal="center" vertical="center" wrapText="1"/>
    </xf>
    <xf numFmtId="1" fontId="5" fillId="3" borderId="15" xfId="0" applyNumberFormat="1" applyFont="1" applyFill="1" applyBorder="1" applyAlignment="1">
      <alignment horizontal="center" vertical="center" wrapText="1"/>
    </xf>
    <xf numFmtId="1" fontId="5" fillId="3" borderId="14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 wrapText="1"/>
    </xf>
    <xf numFmtId="2" fontId="5" fillId="2" borderId="10" xfId="0" applyNumberFormat="1" applyFont="1" applyFill="1" applyBorder="1" applyAlignment="1">
      <alignment horizontal="center" vertical="center" wrapText="1"/>
    </xf>
    <xf numFmtId="2" fontId="5" fillId="2" borderId="13" xfId="0" applyNumberFormat="1" applyFont="1" applyFill="1" applyBorder="1" applyAlignment="1">
      <alignment horizontal="center" vertical="center" wrapText="1"/>
    </xf>
    <xf numFmtId="2" fontId="5" fillId="2" borderId="3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2" fontId="5" fillId="2" borderId="9" xfId="0" applyNumberFormat="1" applyFont="1" applyFill="1" applyBorder="1" applyAlignment="1">
      <alignment horizontal="center" vertical="center" wrapText="1"/>
    </xf>
    <xf numFmtId="2" fontId="5" fillId="2" borderId="12" xfId="0" applyNumberFormat="1" applyFont="1" applyFill="1" applyBorder="1" applyAlignment="1">
      <alignment horizontal="center" vertical="center" wrapText="1"/>
    </xf>
    <xf numFmtId="2" fontId="5" fillId="2" borderId="15" xfId="0" applyNumberFormat="1" applyFont="1" applyFill="1" applyBorder="1" applyAlignment="1">
      <alignment horizontal="center" vertical="center" wrapText="1"/>
    </xf>
    <xf numFmtId="2" fontId="5" fillId="2" borderId="7" xfId="0" applyNumberFormat="1" applyFont="1" applyFill="1" applyBorder="1" applyAlignment="1">
      <alignment horizontal="center" vertical="center" wrapText="1"/>
    </xf>
    <xf numFmtId="1" fontId="5" fillId="3" borderId="19" xfId="0" applyNumberFormat="1" applyFont="1" applyFill="1" applyBorder="1" applyAlignment="1">
      <alignment horizontal="center" vertical="center" wrapText="1"/>
    </xf>
    <xf numFmtId="1" fontId="5" fillId="3" borderId="20" xfId="0" applyNumberFormat="1" applyFont="1" applyFill="1" applyBorder="1" applyAlignment="1">
      <alignment horizontal="center" vertical="center" wrapText="1"/>
    </xf>
    <xf numFmtId="1" fontId="5" fillId="3" borderId="23" xfId="0" applyNumberFormat="1" applyFont="1" applyFill="1" applyBorder="1" applyAlignment="1">
      <alignment horizontal="center" vertical="center" wrapText="1"/>
    </xf>
    <xf numFmtId="1" fontId="5" fillId="3" borderId="24" xfId="0" applyNumberFormat="1" applyFont="1" applyFill="1" applyBorder="1" applyAlignment="1">
      <alignment horizontal="center" vertical="center" wrapText="1"/>
    </xf>
    <xf numFmtId="1" fontId="5" fillId="3" borderId="25" xfId="0" applyNumberFormat="1" applyFont="1" applyFill="1" applyBorder="1" applyAlignment="1">
      <alignment horizontal="center" vertical="center" wrapText="1"/>
    </xf>
    <xf numFmtId="1" fontId="5" fillId="3" borderId="26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5" fillId="2" borderId="1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16" xfId="0" applyFill="1" applyBorder="1" applyAlignment="1">
      <alignment wrapText="1"/>
    </xf>
    <xf numFmtId="0" fontId="3" fillId="2" borderId="7" xfId="0" applyFont="1" applyFill="1" applyBorder="1"/>
    <xf numFmtId="0" fontId="5" fillId="2" borderId="18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2" borderId="19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4" fontId="3" fillId="2" borderId="19" xfId="0" applyNumberFormat="1" applyFont="1" applyFill="1" applyBorder="1" applyAlignment="1">
      <alignment horizontal="center" vertical="center"/>
    </xf>
    <xf numFmtId="4" fontId="3" fillId="2" borderId="9" xfId="0" applyNumberFormat="1" applyFont="1" applyFill="1" applyBorder="1" applyAlignment="1">
      <alignment horizontal="center" vertical="center"/>
    </xf>
    <xf numFmtId="4" fontId="3" fillId="2" borderId="8" xfId="0" applyNumberFormat="1" applyFont="1" applyFill="1" applyBorder="1" applyAlignment="1">
      <alignment horizontal="center" vertical="center"/>
    </xf>
    <xf numFmtId="4" fontId="3" fillId="2" borderId="20" xfId="0" applyNumberFormat="1" applyFont="1" applyFill="1" applyBorder="1" applyAlignment="1">
      <alignment horizontal="center" vertical="center"/>
    </xf>
    <xf numFmtId="4" fontId="3" fillId="2" borderId="21" xfId="0" applyNumberFormat="1" applyFont="1" applyFill="1" applyBorder="1" applyAlignment="1">
      <alignment horizontal="center" vertical="center"/>
    </xf>
    <xf numFmtId="4" fontId="3" fillId="2" borderId="7" xfId="0" applyNumberFormat="1" applyFont="1" applyFill="1" applyBorder="1" applyAlignment="1">
      <alignment horizontal="center" vertical="center"/>
    </xf>
    <xf numFmtId="4" fontId="3" fillId="2" borderId="6" xfId="0" applyNumberFormat="1" applyFont="1" applyFill="1" applyBorder="1" applyAlignment="1">
      <alignment horizontal="center" vertical="center"/>
    </xf>
    <xf numFmtId="4" fontId="3" fillId="2" borderId="22" xfId="0" applyNumberFormat="1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0" fillId="2" borderId="0" xfId="0" applyFill="1"/>
    <xf numFmtId="4" fontId="0" fillId="2" borderId="9" xfId="0" applyNumberFormat="1" applyFill="1" applyBorder="1"/>
    <xf numFmtId="4" fontId="0" fillId="2" borderId="8" xfId="0" applyNumberFormat="1" applyFill="1" applyBorder="1"/>
    <xf numFmtId="4" fontId="0" fillId="2" borderId="0" xfId="0" applyNumberFormat="1" applyFill="1"/>
    <xf numFmtId="4" fontId="0" fillId="2" borderId="20" xfId="0" applyNumberFormat="1" applyFill="1" applyBorder="1"/>
    <xf numFmtId="4" fontId="0" fillId="2" borderId="19" xfId="0" applyNumberFormat="1" applyFill="1" applyBorder="1"/>
    <xf numFmtId="4" fontId="0" fillId="2" borderId="21" xfId="0" applyNumberFormat="1" applyFill="1" applyBorder="1"/>
    <xf numFmtId="4" fontId="0" fillId="2" borderId="3" xfId="0" applyNumberFormat="1" applyFill="1" applyBorder="1"/>
    <xf numFmtId="4" fontId="0" fillId="2" borderId="6" xfId="0" applyNumberFormat="1" applyFill="1" applyBorder="1"/>
    <xf numFmtId="4" fontId="0" fillId="2" borderId="7" xfId="0" applyNumberFormat="1" applyFill="1" applyBorder="1"/>
    <xf numFmtId="4" fontId="0" fillId="2" borderId="22" xfId="0" applyNumberFormat="1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21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22" xfId="0" applyFill="1" applyBorder="1"/>
    <xf numFmtId="0" fontId="0" fillId="2" borderId="0" xfId="0" applyFill="1" applyAlignment="1">
      <alignment wrapText="1"/>
    </xf>
    <xf numFmtId="0" fontId="0" fillId="2" borderId="19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20" xfId="0" applyFill="1" applyBorder="1" applyAlignment="1">
      <alignment horizontal="center" wrapText="1"/>
    </xf>
    <xf numFmtId="0" fontId="5" fillId="2" borderId="21" xfId="0" applyFont="1" applyFill="1" applyBorder="1" applyAlignment="1">
      <alignment horizontal="center" vertical="center" wrapText="1"/>
    </xf>
    <xf numFmtId="2" fontId="5" fillId="2" borderId="20" xfId="0" applyNumberFormat="1" applyFont="1" applyFill="1" applyBorder="1" applyAlignment="1">
      <alignment horizontal="center" vertical="center" wrapText="1"/>
    </xf>
    <xf numFmtId="2" fontId="5" fillId="2" borderId="24" xfId="0" applyNumberFormat="1" applyFont="1" applyFill="1" applyBorder="1" applyAlignment="1">
      <alignment horizontal="center" vertical="center" wrapText="1"/>
    </xf>
    <xf numFmtId="2" fontId="5" fillId="2" borderId="26" xfId="0" applyNumberFormat="1" applyFont="1" applyFill="1" applyBorder="1" applyAlignment="1">
      <alignment horizontal="center" vertical="center" wrapText="1"/>
    </xf>
    <xf numFmtId="2" fontId="5" fillId="2" borderId="22" xfId="0" applyNumberFormat="1" applyFon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1" fontId="6" fillId="2" borderId="0" xfId="0" applyNumberFormat="1" applyFont="1" applyFill="1" applyAlignment="1">
      <alignment horizontal="left" vertical="center" wrapText="1"/>
    </xf>
    <xf numFmtId="1" fontId="6" fillId="2" borderId="3" xfId="0" applyNumberFormat="1" applyFont="1" applyFill="1" applyBorder="1" applyAlignment="1">
      <alignment horizontal="left" vertical="center" wrapText="1"/>
    </xf>
    <xf numFmtId="1" fontId="5" fillId="2" borderId="19" xfId="0" applyNumberFormat="1" applyFont="1" applyFill="1" applyBorder="1" applyAlignment="1">
      <alignment horizontal="center" vertical="center" wrapText="1"/>
    </xf>
    <xf numFmtId="1" fontId="5" fillId="2" borderId="21" xfId="0" applyNumberFormat="1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" fontId="6" fillId="2" borderId="2" xfId="0" applyNumberFormat="1" applyFont="1" applyFill="1" applyBorder="1" applyAlignment="1">
      <alignment horizontal="left" vertical="center" wrapText="1"/>
    </xf>
    <xf numFmtId="1" fontId="5" fillId="2" borderId="17" xfId="0" applyNumberFormat="1" applyFont="1" applyFill="1" applyBorder="1" applyAlignment="1">
      <alignment horizontal="center" vertical="center" wrapText="1"/>
    </xf>
    <xf numFmtId="1" fontId="6" fillId="2" borderId="10" xfId="0" applyNumberFormat="1" applyFont="1" applyFill="1" applyBorder="1" applyAlignment="1">
      <alignment horizontal="left" vertical="center" wrapText="1"/>
    </xf>
    <xf numFmtId="1" fontId="6" fillId="2" borderId="13" xfId="0" applyNumberFormat="1" applyFont="1" applyFill="1" applyBorder="1" applyAlignment="1">
      <alignment horizontal="left" vertical="center" wrapText="1"/>
    </xf>
    <xf numFmtId="1" fontId="5" fillId="2" borderId="23" xfId="0" applyNumberFormat="1" applyFont="1" applyFill="1" applyBorder="1" applyAlignment="1">
      <alignment horizontal="center" vertical="center" wrapText="1"/>
    </xf>
    <xf numFmtId="1" fontId="5" fillId="2" borderId="25" xfId="0" applyNumberFormat="1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20" xfId="0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</xdr:rowOff>
    </xdr:from>
    <xdr:to>
      <xdr:col>10</xdr:col>
      <xdr:colOff>398311</xdr:colOff>
      <xdr:row>38</xdr:row>
      <xdr:rowOff>148321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711A985B-B1E0-8596-377D-E5777BB76A92}"/>
            </a:ext>
          </a:extLst>
        </xdr:cNvPr>
        <xdr:cNvGrpSpPr/>
      </xdr:nvGrpSpPr>
      <xdr:grpSpPr>
        <a:xfrm>
          <a:off x="609600" y="6153151"/>
          <a:ext cx="8027836" cy="2243820"/>
          <a:chOff x="609600" y="5715001"/>
          <a:chExt cx="8285011" cy="21600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6B1C0F2A-8361-FFC5-CA95-52DE28067D0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5285" r="9525" b="26546"/>
          <a:stretch/>
        </xdr:blipFill>
        <xdr:spPr>
          <a:xfrm rot="16200000">
            <a:off x="3672106" y="2652495"/>
            <a:ext cx="2160000" cy="8285011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D671A09D-DBEE-A2DB-1C91-AB0947E377BE}"/>
              </a:ext>
            </a:extLst>
          </xdr:cNvPr>
          <xdr:cNvSpPr txBox="1"/>
        </xdr:nvSpPr>
        <xdr:spPr>
          <a:xfrm>
            <a:off x="3884870" y="6775243"/>
            <a:ext cx="467873" cy="3993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l-GR" sz="2000" b="1">
                <a:solidFill>
                  <a:srgbClr val="002060"/>
                </a:solidFill>
              </a:rPr>
              <a:t>α</a:t>
            </a:r>
            <a:r>
              <a:rPr lang="en-GB" sz="2000" b="1" baseline="-25000">
                <a:solidFill>
                  <a:srgbClr val="002060"/>
                </a:solidFill>
              </a:rPr>
              <a:t>V</a:t>
            </a:r>
            <a:endParaRPr lang="nb-NO" sz="2000" b="1" baseline="-25000">
              <a:solidFill>
                <a:srgbClr val="002060"/>
              </a:solidFill>
            </a:endParaRP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3A2C6AF-34B5-485C-97D2-BDCDFF06DBE0}"/>
              </a:ext>
            </a:extLst>
          </xdr:cNvPr>
          <xdr:cNvSpPr txBox="1"/>
        </xdr:nvSpPr>
        <xdr:spPr>
          <a:xfrm>
            <a:off x="5303521" y="6659880"/>
            <a:ext cx="327660" cy="3993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GB" sz="2000" b="1" baseline="0">
                <a:solidFill>
                  <a:srgbClr val="002060"/>
                </a:solidFill>
              </a:rPr>
              <a:t>g</a:t>
            </a:r>
            <a:endParaRPr lang="nb-NO" sz="2000" b="1" baseline="-25000">
              <a:solidFill>
                <a:srgbClr val="002060"/>
              </a:solidFill>
            </a:endParaRP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CD13-B018-4D7F-81AF-C4B8AA95677B}">
  <dimension ref="B1:P40"/>
  <sheetViews>
    <sheetView tabSelected="1" topLeftCell="C1" workbookViewId="0">
      <selection activeCell="P6" sqref="P6"/>
    </sheetView>
  </sheetViews>
  <sheetFormatPr defaultRowHeight="15" x14ac:dyDescent="0.25"/>
  <cols>
    <col min="2" max="16" width="12.7109375" customWidth="1"/>
  </cols>
  <sheetData>
    <row r="1" spans="2:16" x14ac:dyDescent="0.25">
      <c r="O1" s="160" t="s">
        <v>63</v>
      </c>
      <c r="P1" t="s">
        <v>66</v>
      </c>
    </row>
    <row r="2" spans="2:16" ht="15.75" thickBot="1" x14ac:dyDescent="0.3">
      <c r="H2" s="1"/>
    </row>
    <row r="3" spans="2:16" ht="60.75" thickBot="1" x14ac:dyDescent="0.3">
      <c r="B3" s="2" t="s">
        <v>0</v>
      </c>
      <c r="C3" s="76" t="s">
        <v>1</v>
      </c>
      <c r="D3" s="2" t="s">
        <v>2</v>
      </c>
      <c r="E3" s="2" t="s">
        <v>3</v>
      </c>
      <c r="F3" s="76" t="s">
        <v>4</v>
      </c>
      <c r="G3" s="3" t="s">
        <v>5</v>
      </c>
      <c r="H3" s="2" t="s">
        <v>6</v>
      </c>
      <c r="I3" s="76" t="s">
        <v>7</v>
      </c>
      <c r="J3" s="2" t="s">
        <v>8</v>
      </c>
      <c r="K3" s="44" t="s">
        <v>9</v>
      </c>
      <c r="L3" s="76" t="s">
        <v>10</v>
      </c>
      <c r="M3" s="2" t="s">
        <v>11</v>
      </c>
      <c r="O3" s="162" t="s">
        <v>64</v>
      </c>
      <c r="P3" s="161" t="s">
        <v>65</v>
      </c>
    </row>
    <row r="4" spans="2:16" x14ac:dyDescent="0.25">
      <c r="B4" s="4" t="s">
        <v>12</v>
      </c>
      <c r="C4" s="46">
        <v>128</v>
      </c>
      <c r="D4" s="6">
        <v>1.25</v>
      </c>
      <c r="E4" s="7">
        <v>160</v>
      </c>
      <c r="F4" s="48">
        <v>0.85</v>
      </c>
      <c r="G4" s="5">
        <v>2.1</v>
      </c>
      <c r="H4" s="7">
        <f>E4/F4/G4</f>
        <v>89.635854341736703</v>
      </c>
      <c r="I4" s="48">
        <v>0.56022408963585435</v>
      </c>
      <c r="J4" s="8">
        <v>0.15</v>
      </c>
      <c r="K4" s="8">
        <v>0.5</v>
      </c>
      <c r="L4" s="48">
        <v>0.25</v>
      </c>
      <c r="M4" s="9">
        <v>2</v>
      </c>
      <c r="O4" s="163">
        <f>H4*0.5*0.2</f>
        <v>8.9635854341736714</v>
      </c>
      <c r="P4" s="165">
        <f>6.25/1000*E4</f>
        <v>1</v>
      </c>
    </row>
    <row r="5" spans="2:16" x14ac:dyDescent="0.25">
      <c r="B5" s="10" t="s">
        <v>13</v>
      </c>
      <c r="C5" s="47">
        <v>70</v>
      </c>
      <c r="D5" s="12">
        <v>20</v>
      </c>
      <c r="E5" s="13">
        <v>1400</v>
      </c>
      <c r="F5" s="49">
        <v>1</v>
      </c>
      <c r="G5" s="11">
        <v>4.2</v>
      </c>
      <c r="H5" s="13">
        <f>E5/F5/G5</f>
        <v>333.33333333333331</v>
      </c>
      <c r="I5" s="49">
        <v>0.23809523809523808</v>
      </c>
      <c r="J5" s="45">
        <v>0.15</v>
      </c>
      <c r="K5" s="45">
        <v>0.5</v>
      </c>
      <c r="L5" s="49">
        <v>2.5</v>
      </c>
      <c r="M5" s="14">
        <v>30</v>
      </c>
      <c r="O5" s="163">
        <f t="shared" ref="O5:O6" si="0">H5*0.5*0.2</f>
        <v>33.333333333333336</v>
      </c>
      <c r="P5" s="164">
        <f>11.44/1000*E5</f>
        <v>16.015999999999998</v>
      </c>
    </row>
    <row r="6" spans="2:16" ht="15.75" thickBot="1" x14ac:dyDescent="0.3">
      <c r="B6" s="15" t="s">
        <v>14</v>
      </c>
      <c r="C6" s="77"/>
      <c r="D6" s="16"/>
      <c r="E6" s="17">
        <v>10000</v>
      </c>
      <c r="F6" s="50">
        <v>1</v>
      </c>
      <c r="G6" s="16">
        <v>5</v>
      </c>
      <c r="H6" s="17">
        <f>E6/F6/G6</f>
        <v>2000</v>
      </c>
      <c r="I6" s="50">
        <v>0.2</v>
      </c>
      <c r="J6" s="18">
        <v>0.15</v>
      </c>
      <c r="K6" s="18">
        <v>0.5</v>
      </c>
      <c r="L6" s="50">
        <v>0.75</v>
      </c>
      <c r="M6" s="19">
        <v>12</v>
      </c>
      <c r="O6" s="163">
        <f t="shared" si="0"/>
        <v>200</v>
      </c>
      <c r="P6" s="164">
        <f>1.27/1000*E6</f>
        <v>12.700000000000001</v>
      </c>
    </row>
    <row r="7" spans="2:16" x14ac:dyDescent="0.25">
      <c r="B7" t="s">
        <v>15</v>
      </c>
    </row>
    <row r="10" spans="2:16" x14ac:dyDescent="0.25">
      <c r="C10" s="80" t="s">
        <v>16</v>
      </c>
      <c r="D10">
        <v>0.33600000000000002</v>
      </c>
    </row>
    <row r="11" spans="2:16" x14ac:dyDescent="0.25">
      <c r="C11" s="80" t="s">
        <v>17</v>
      </c>
      <c r="D11">
        <v>2.4</v>
      </c>
    </row>
    <row r="12" spans="2:16" ht="15.75" thickBot="1" x14ac:dyDescent="0.3">
      <c r="C12" s="80" t="s">
        <v>18</v>
      </c>
      <c r="D12">
        <v>12</v>
      </c>
    </row>
    <row r="13" spans="2:16" x14ac:dyDescent="0.25">
      <c r="B13" s="20"/>
      <c r="C13" s="21"/>
      <c r="D13" s="150" t="s">
        <v>19</v>
      </c>
      <c r="E13" s="151"/>
      <c r="F13" s="151"/>
      <c r="G13" s="57"/>
      <c r="H13" s="78"/>
      <c r="I13" s="127" t="s">
        <v>20</v>
      </c>
      <c r="J13" s="128"/>
      <c r="K13" s="128"/>
      <c r="L13" s="128"/>
      <c r="M13" s="129"/>
    </row>
    <row r="14" spans="2:16" x14ac:dyDescent="0.25">
      <c r="B14" s="73"/>
      <c r="C14" s="29"/>
      <c r="D14" s="74"/>
      <c r="E14" s="75"/>
      <c r="F14" s="75"/>
      <c r="G14" s="130" t="s">
        <v>21</v>
      </c>
      <c r="H14" s="131"/>
      <c r="I14" s="81" t="s">
        <v>22</v>
      </c>
      <c r="J14" s="136" t="s">
        <v>23</v>
      </c>
      <c r="K14" s="137"/>
      <c r="L14" s="136" t="s">
        <v>24</v>
      </c>
      <c r="M14" s="138"/>
    </row>
    <row r="15" spans="2:16" ht="45.75" thickBot="1" x14ac:dyDescent="0.3">
      <c r="B15" s="22" t="s">
        <v>0</v>
      </c>
      <c r="C15" s="23" t="s">
        <v>25</v>
      </c>
      <c r="D15" s="122" t="s">
        <v>26</v>
      </c>
      <c r="E15" s="24" t="s">
        <v>27</v>
      </c>
      <c r="F15" s="25" t="s">
        <v>28</v>
      </c>
      <c r="G15" s="23" t="s">
        <v>29</v>
      </c>
      <c r="H15" s="96" t="s">
        <v>30</v>
      </c>
      <c r="I15" s="82" t="s">
        <v>31</v>
      </c>
      <c r="J15" s="83" t="s">
        <v>32</v>
      </c>
      <c r="K15" s="84" t="s">
        <v>33</v>
      </c>
      <c r="L15" s="83" t="s">
        <v>32</v>
      </c>
      <c r="M15" s="85" t="s">
        <v>33</v>
      </c>
    </row>
    <row r="16" spans="2:16" x14ac:dyDescent="0.25">
      <c r="B16" s="144" t="s">
        <v>12</v>
      </c>
      <c r="C16" s="21" t="s">
        <v>34</v>
      </c>
      <c r="D16" s="145">
        <f>D10*D11*D12</f>
        <v>9.6768000000000001</v>
      </c>
      <c r="E16" s="139">
        <v>65</v>
      </c>
      <c r="F16" s="62">
        <v>1.5</v>
      </c>
      <c r="G16" s="58">
        <f>1/F16/10</f>
        <v>6.6666666666666666E-2</v>
      </c>
      <c r="H16" s="123">
        <f>1/F16/10*9</f>
        <v>0.6</v>
      </c>
      <c r="I16" s="67"/>
      <c r="J16" s="51"/>
      <c r="K16" s="52"/>
      <c r="L16" s="51"/>
      <c r="M16" s="68"/>
    </row>
    <row r="17" spans="2:13" x14ac:dyDescent="0.25">
      <c r="B17" s="132"/>
      <c r="C17" s="29" t="s">
        <v>35</v>
      </c>
      <c r="D17" s="134"/>
      <c r="E17" s="140"/>
      <c r="F17" s="63">
        <v>0.82</v>
      </c>
      <c r="G17" s="58">
        <f t="shared" ref="G17:G24" si="1">1/F17/10</f>
        <v>0.12195121951219512</v>
      </c>
      <c r="H17" s="123">
        <f t="shared" ref="H17:H24" si="2">1/F17/10*9</f>
        <v>1.0975609756097562</v>
      </c>
      <c r="I17" s="67"/>
      <c r="J17" s="51"/>
      <c r="K17" s="52"/>
      <c r="L17" s="51"/>
      <c r="M17" s="68"/>
    </row>
    <row r="18" spans="2:13" x14ac:dyDescent="0.25">
      <c r="B18" s="132"/>
      <c r="C18" s="29" t="s">
        <v>36</v>
      </c>
      <c r="D18" s="134"/>
      <c r="E18" s="141"/>
      <c r="F18" s="63">
        <v>0.54</v>
      </c>
      <c r="G18" s="58">
        <f t="shared" si="1"/>
        <v>0.18518518518518517</v>
      </c>
      <c r="H18" s="123">
        <f t="shared" si="2"/>
        <v>1.6666666666666665</v>
      </c>
      <c r="I18" s="67"/>
      <c r="J18" s="51"/>
      <c r="K18" s="52"/>
      <c r="L18" s="51"/>
      <c r="M18" s="68"/>
    </row>
    <row r="19" spans="2:13" x14ac:dyDescent="0.25">
      <c r="B19" s="146" t="s">
        <v>13</v>
      </c>
      <c r="C19" s="33" t="s">
        <v>34</v>
      </c>
      <c r="D19" s="148">
        <f>D10*D11*D12</f>
        <v>9.6768000000000001</v>
      </c>
      <c r="E19" s="142">
        <v>112</v>
      </c>
      <c r="F19" s="64">
        <v>1.3</v>
      </c>
      <c r="G19" s="59">
        <f t="shared" si="1"/>
        <v>7.6923076923076913E-2</v>
      </c>
      <c r="H19" s="124">
        <f t="shared" si="2"/>
        <v>0.69230769230769218</v>
      </c>
      <c r="I19" s="69"/>
      <c r="J19" s="53"/>
      <c r="K19" s="54"/>
      <c r="L19" s="53"/>
      <c r="M19" s="70"/>
    </row>
    <row r="20" spans="2:13" x14ac:dyDescent="0.25">
      <c r="B20" s="132"/>
      <c r="C20" s="29" t="s">
        <v>35</v>
      </c>
      <c r="D20" s="134"/>
      <c r="E20" s="140"/>
      <c r="F20" s="63">
        <v>0.7</v>
      </c>
      <c r="G20" s="58">
        <f t="shared" si="1"/>
        <v>0.14285714285714285</v>
      </c>
      <c r="H20" s="123">
        <f t="shared" si="2"/>
        <v>1.2857142857142856</v>
      </c>
      <c r="I20" s="67"/>
      <c r="J20" s="51"/>
      <c r="K20" s="52"/>
      <c r="L20" s="51"/>
      <c r="M20" s="68"/>
    </row>
    <row r="21" spans="2:13" x14ac:dyDescent="0.25">
      <c r="B21" s="147"/>
      <c r="C21" s="37" t="s">
        <v>36</v>
      </c>
      <c r="D21" s="149"/>
      <c r="E21" s="141"/>
      <c r="F21" s="65">
        <v>0.5</v>
      </c>
      <c r="G21" s="60">
        <f t="shared" si="1"/>
        <v>0.2</v>
      </c>
      <c r="H21" s="125">
        <f t="shared" si="2"/>
        <v>1.8</v>
      </c>
      <c r="I21" s="71"/>
      <c r="J21" s="55"/>
      <c r="K21" s="56"/>
      <c r="L21" s="55"/>
      <c r="M21" s="72"/>
    </row>
    <row r="22" spans="2:13" x14ac:dyDescent="0.25">
      <c r="B22" s="132" t="s">
        <v>14</v>
      </c>
      <c r="C22" s="29" t="s">
        <v>34</v>
      </c>
      <c r="D22" s="134">
        <f>D10*D11*D12</f>
        <v>9.6768000000000001</v>
      </c>
      <c r="E22" s="142">
        <v>112</v>
      </c>
      <c r="F22" s="63">
        <v>1.45</v>
      </c>
      <c r="G22" s="58">
        <f t="shared" si="1"/>
        <v>6.8965517241379309E-2</v>
      </c>
      <c r="H22" s="123">
        <f t="shared" si="2"/>
        <v>0.62068965517241381</v>
      </c>
      <c r="I22" s="86">
        <v>1.3484799999999997</v>
      </c>
      <c r="J22" s="87">
        <v>7</v>
      </c>
      <c r="K22" s="88">
        <f>-J22*I22</f>
        <v>-9.4393599999999971</v>
      </c>
      <c r="L22" s="87">
        <v>2</v>
      </c>
      <c r="M22" s="89">
        <f>-L22*I22</f>
        <v>-2.6969599999999994</v>
      </c>
    </row>
    <row r="23" spans="2:13" x14ac:dyDescent="0.25">
      <c r="B23" s="132"/>
      <c r="C23" s="29" t="s">
        <v>35</v>
      </c>
      <c r="D23" s="134"/>
      <c r="E23" s="140"/>
      <c r="F23" s="63">
        <v>0.69</v>
      </c>
      <c r="G23" s="58">
        <f t="shared" si="1"/>
        <v>0.14492753623188409</v>
      </c>
      <c r="H23" s="123">
        <f t="shared" si="2"/>
        <v>1.3043478260869568</v>
      </c>
      <c r="I23" s="86">
        <v>1.3484799999999997</v>
      </c>
      <c r="J23" s="87">
        <v>7</v>
      </c>
      <c r="K23" s="88">
        <f t="shared" ref="K23:K24" si="3">-J23*I23</f>
        <v>-9.4393599999999971</v>
      </c>
      <c r="L23" s="87">
        <v>2</v>
      </c>
      <c r="M23" s="89">
        <f t="shared" ref="M23:M24" si="4">-L23*I23</f>
        <v>-2.6969599999999994</v>
      </c>
    </row>
    <row r="24" spans="2:13" ht="15.75" thickBot="1" x14ac:dyDescent="0.3">
      <c r="B24" s="133"/>
      <c r="C24" s="23" t="s">
        <v>36</v>
      </c>
      <c r="D24" s="135"/>
      <c r="E24" s="143"/>
      <c r="F24" s="66">
        <v>0.49</v>
      </c>
      <c r="G24" s="61">
        <f t="shared" si="1"/>
        <v>0.20408163265306123</v>
      </c>
      <c r="H24" s="126">
        <f t="shared" si="2"/>
        <v>1.8367346938775511</v>
      </c>
      <c r="I24" s="90">
        <v>1.3484799999999997</v>
      </c>
      <c r="J24" s="91">
        <v>6</v>
      </c>
      <c r="K24" s="92">
        <f t="shared" si="3"/>
        <v>-8.0908799999999985</v>
      </c>
      <c r="L24" s="91">
        <v>1</v>
      </c>
      <c r="M24" s="93">
        <f t="shared" si="4"/>
        <v>-1.3484799999999997</v>
      </c>
    </row>
    <row r="25" spans="2:13" x14ac:dyDescent="0.25">
      <c r="B25" t="s">
        <v>37</v>
      </c>
    </row>
    <row r="40" spans="2:2" x14ac:dyDescent="0.25">
      <c r="B40" t="s">
        <v>38</v>
      </c>
    </row>
  </sheetData>
  <mergeCells count="14">
    <mergeCell ref="I13:M13"/>
    <mergeCell ref="G14:H14"/>
    <mergeCell ref="B22:B24"/>
    <mergeCell ref="D22:D24"/>
    <mergeCell ref="J14:K14"/>
    <mergeCell ref="L14:M14"/>
    <mergeCell ref="E16:E18"/>
    <mergeCell ref="E19:E21"/>
    <mergeCell ref="E22:E24"/>
    <mergeCell ref="B16:B18"/>
    <mergeCell ref="D16:D18"/>
    <mergeCell ref="B19:B21"/>
    <mergeCell ref="D19:D21"/>
    <mergeCell ref="D13:F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2C9EC-6FD0-4ECF-9164-69A35F7A26EB}">
  <dimension ref="B1:Q16"/>
  <sheetViews>
    <sheetView workbookViewId="0">
      <selection activeCell="J23" sqref="J23"/>
    </sheetView>
  </sheetViews>
  <sheetFormatPr defaultRowHeight="15" x14ac:dyDescent="0.25"/>
  <cols>
    <col min="2" max="2" width="12.7109375" customWidth="1"/>
  </cols>
  <sheetData>
    <row r="1" spans="2:17" ht="15.75" thickBot="1" x14ac:dyDescent="0.3"/>
    <row r="2" spans="2:17" x14ac:dyDescent="0.25">
      <c r="B2" s="99"/>
      <c r="C2" s="152" t="s">
        <v>12</v>
      </c>
      <c r="D2" s="153"/>
      <c r="E2" s="153"/>
      <c r="F2" s="152" t="s">
        <v>13</v>
      </c>
      <c r="G2" s="153"/>
      <c r="H2" s="154"/>
      <c r="I2" s="153" t="s">
        <v>39</v>
      </c>
      <c r="J2" s="153"/>
      <c r="K2" s="153"/>
      <c r="L2" s="153"/>
      <c r="M2" s="153"/>
      <c r="N2" s="153"/>
      <c r="O2" s="153"/>
      <c r="P2" s="153"/>
      <c r="Q2" s="154"/>
    </row>
    <row r="3" spans="2:17" s="79" customFormat="1" ht="30" x14ac:dyDescent="0.25">
      <c r="B3" s="118"/>
      <c r="C3" s="119" t="s">
        <v>34</v>
      </c>
      <c r="D3" s="120" t="s">
        <v>35</v>
      </c>
      <c r="E3" s="120" t="s">
        <v>40</v>
      </c>
      <c r="F3" s="119" t="s">
        <v>34</v>
      </c>
      <c r="G3" s="120" t="s">
        <v>35</v>
      </c>
      <c r="H3" s="121" t="s">
        <v>40</v>
      </c>
      <c r="I3" s="155" t="s">
        <v>34</v>
      </c>
      <c r="J3" s="155"/>
      <c r="K3" s="155"/>
      <c r="L3" s="156" t="s">
        <v>35</v>
      </c>
      <c r="M3" s="155"/>
      <c r="N3" s="157"/>
      <c r="O3" s="155" t="s">
        <v>40</v>
      </c>
      <c r="P3" s="155"/>
      <c r="Q3" s="158"/>
    </row>
    <row r="4" spans="2:17" ht="15.75" thickBot="1" x14ac:dyDescent="0.3">
      <c r="B4" s="99"/>
      <c r="C4" s="113" t="s">
        <v>41</v>
      </c>
      <c r="D4" s="114" t="s">
        <v>41</v>
      </c>
      <c r="E4" s="114" t="s">
        <v>41</v>
      </c>
      <c r="F4" s="113" t="s">
        <v>41</v>
      </c>
      <c r="G4" s="114" t="s">
        <v>41</v>
      </c>
      <c r="H4" s="117" t="s">
        <v>41</v>
      </c>
      <c r="I4" s="114" t="s">
        <v>42</v>
      </c>
      <c r="J4" s="114" t="s">
        <v>43</v>
      </c>
      <c r="K4" s="114" t="s">
        <v>44</v>
      </c>
      <c r="L4" s="116" t="s">
        <v>42</v>
      </c>
      <c r="M4" s="114" t="s">
        <v>43</v>
      </c>
      <c r="N4" s="115" t="s">
        <v>44</v>
      </c>
      <c r="O4" s="114" t="s">
        <v>42</v>
      </c>
      <c r="P4" s="114" t="s">
        <v>43</v>
      </c>
      <c r="Q4" s="117" t="s">
        <v>44</v>
      </c>
    </row>
    <row r="5" spans="2:17" x14ac:dyDescent="0.25">
      <c r="B5" s="110" t="s">
        <v>45</v>
      </c>
      <c r="C5" s="104">
        <v>1</v>
      </c>
      <c r="D5" s="102">
        <v>0.4</v>
      </c>
      <c r="E5" s="102">
        <v>0.2</v>
      </c>
      <c r="F5" s="104">
        <v>1</v>
      </c>
      <c r="G5" s="102">
        <v>0.4</v>
      </c>
      <c r="H5" s="103">
        <v>0.2</v>
      </c>
      <c r="I5" s="102">
        <v>0.99809528812599602</v>
      </c>
      <c r="J5" s="102">
        <v>0.99809528812599602</v>
      </c>
      <c r="K5" s="102">
        <v>1</v>
      </c>
      <c r="L5" s="100">
        <v>0.56999999999999995</v>
      </c>
      <c r="M5" s="102">
        <v>0.56999999999999995</v>
      </c>
      <c r="N5" s="101">
        <v>1</v>
      </c>
      <c r="O5" s="102">
        <v>0.4999995095796515</v>
      </c>
      <c r="P5" s="102">
        <v>0.4999995095796515</v>
      </c>
      <c r="Q5" s="103">
        <v>1</v>
      </c>
    </row>
    <row r="6" spans="2:17" x14ac:dyDescent="0.25">
      <c r="B6" s="111" t="s">
        <v>46</v>
      </c>
      <c r="C6" s="104">
        <v>1</v>
      </c>
      <c r="D6" s="102">
        <v>0.4</v>
      </c>
      <c r="E6" s="102">
        <v>0.2</v>
      </c>
      <c r="F6" s="104">
        <v>1</v>
      </c>
      <c r="G6" s="102">
        <v>0.4</v>
      </c>
      <c r="H6" s="103">
        <v>0.2</v>
      </c>
      <c r="I6" s="102">
        <v>0.99827587632174608</v>
      </c>
      <c r="J6" s="102">
        <v>0.99827587632174608</v>
      </c>
      <c r="K6" s="102">
        <v>1</v>
      </c>
      <c r="L6" s="100">
        <v>0.56999999999999995</v>
      </c>
      <c r="M6" s="102">
        <v>0.56999999999999995</v>
      </c>
      <c r="N6" s="101">
        <v>1</v>
      </c>
      <c r="O6" s="102">
        <v>0.49999954459783119</v>
      </c>
      <c r="P6" s="102">
        <v>0.49999954459783119</v>
      </c>
      <c r="Q6" s="103">
        <v>1</v>
      </c>
    </row>
    <row r="7" spans="2:17" x14ac:dyDescent="0.25">
      <c r="B7" s="111" t="s">
        <v>47</v>
      </c>
      <c r="C7" s="104">
        <v>1</v>
      </c>
      <c r="D7" s="102">
        <v>0.4</v>
      </c>
      <c r="E7" s="102">
        <v>0.2</v>
      </c>
      <c r="F7" s="104">
        <v>1</v>
      </c>
      <c r="G7" s="102">
        <v>0.4</v>
      </c>
      <c r="H7" s="103">
        <v>0.2</v>
      </c>
      <c r="I7" s="102">
        <v>0.99576677595742702</v>
      </c>
      <c r="J7" s="102">
        <v>0.99576677595742702</v>
      </c>
      <c r="K7" s="102">
        <v>1</v>
      </c>
      <c r="L7" s="100">
        <v>0.56999999999999995</v>
      </c>
      <c r="M7" s="102">
        <v>0.56999999999999995</v>
      </c>
      <c r="N7" s="101">
        <v>1</v>
      </c>
      <c r="O7" s="102">
        <v>0.49999070810516671</v>
      </c>
      <c r="P7" s="102">
        <v>0.49999070810516671</v>
      </c>
      <c r="Q7" s="103">
        <v>1</v>
      </c>
    </row>
    <row r="8" spans="2:17" x14ac:dyDescent="0.25">
      <c r="B8" s="111" t="s">
        <v>48</v>
      </c>
      <c r="C8" s="104">
        <v>0.75</v>
      </c>
      <c r="D8" s="102">
        <v>0.4</v>
      </c>
      <c r="E8" s="102">
        <v>0.2</v>
      </c>
      <c r="F8" s="104">
        <v>0.75</v>
      </c>
      <c r="G8" s="102">
        <v>0.4</v>
      </c>
      <c r="H8" s="103">
        <v>0.2</v>
      </c>
      <c r="I8" s="102">
        <v>0.98356380740680827</v>
      </c>
      <c r="J8" s="102">
        <v>0.98356380740680827</v>
      </c>
      <c r="K8" s="102">
        <v>1</v>
      </c>
      <c r="L8" s="100">
        <v>0.56999999999999995</v>
      </c>
      <c r="M8" s="102">
        <v>0.56999999999999995</v>
      </c>
      <c r="N8" s="101">
        <v>1</v>
      </c>
      <c r="O8" s="102">
        <v>0.49979558490465054</v>
      </c>
      <c r="P8" s="102">
        <v>0.49979558490465054</v>
      </c>
      <c r="Q8" s="103">
        <v>1</v>
      </c>
    </row>
    <row r="9" spans="2:17" x14ac:dyDescent="0.25">
      <c r="B9" s="111" t="s">
        <v>49</v>
      </c>
      <c r="C9" s="104">
        <v>0.5</v>
      </c>
      <c r="D9" s="102">
        <v>0.4</v>
      </c>
      <c r="E9" s="102">
        <v>0.2</v>
      </c>
      <c r="F9" s="104">
        <v>0.5</v>
      </c>
      <c r="G9" s="102">
        <v>0.4</v>
      </c>
      <c r="H9" s="103">
        <v>0.2</v>
      </c>
      <c r="I9" s="102">
        <v>0.89826127800347866</v>
      </c>
      <c r="J9" s="102">
        <v>0.89826127800347866</v>
      </c>
      <c r="K9" s="102">
        <v>1</v>
      </c>
      <c r="L9" s="100">
        <v>0.56999999999999995</v>
      </c>
      <c r="M9" s="102">
        <v>0.56999999999999995</v>
      </c>
      <c r="N9" s="101">
        <v>1</v>
      </c>
      <c r="O9" s="102">
        <v>0.48532170586883561</v>
      </c>
      <c r="P9" s="102">
        <v>0.48532170586883561</v>
      </c>
      <c r="Q9" s="103">
        <v>1</v>
      </c>
    </row>
    <row r="10" spans="2:17" x14ac:dyDescent="0.25">
      <c r="B10" s="111" t="s">
        <v>50</v>
      </c>
      <c r="C10" s="104">
        <v>0.25</v>
      </c>
      <c r="D10" s="102">
        <v>0.2</v>
      </c>
      <c r="E10" s="102">
        <v>0.1</v>
      </c>
      <c r="F10" s="104">
        <v>0.25</v>
      </c>
      <c r="G10" s="102">
        <v>0.2</v>
      </c>
      <c r="H10" s="103">
        <v>0.1</v>
      </c>
      <c r="I10" s="102">
        <v>0.6657088086068299</v>
      </c>
      <c r="J10" s="102">
        <v>0.6657088086068299</v>
      </c>
      <c r="K10" s="102">
        <v>1</v>
      </c>
      <c r="L10" s="100">
        <v>0.45599999999999996</v>
      </c>
      <c r="M10" s="102">
        <v>0.45599999999999996</v>
      </c>
      <c r="N10" s="101">
        <v>1</v>
      </c>
      <c r="O10" s="102">
        <v>0.36930755266331217</v>
      </c>
      <c r="P10" s="102">
        <v>0.36930755266331217</v>
      </c>
      <c r="Q10" s="103">
        <v>1</v>
      </c>
    </row>
    <row r="11" spans="2:17" x14ac:dyDescent="0.25">
      <c r="B11" s="111" t="s">
        <v>51</v>
      </c>
      <c r="C11" s="104">
        <v>0.25</v>
      </c>
      <c r="D11" s="102">
        <v>0.2</v>
      </c>
      <c r="E11" s="102">
        <v>0.1</v>
      </c>
      <c r="F11" s="104">
        <v>0.25</v>
      </c>
      <c r="G11" s="102">
        <v>0.2</v>
      </c>
      <c r="H11" s="103">
        <v>0.1</v>
      </c>
      <c r="I11" s="102">
        <v>0.58503168219552371</v>
      </c>
      <c r="J11" s="102">
        <v>0.58503168219552371</v>
      </c>
      <c r="K11" s="102">
        <v>1</v>
      </c>
      <c r="L11" s="100">
        <v>0.39899999999999997</v>
      </c>
      <c r="M11" s="102">
        <v>0.39899999999999997</v>
      </c>
      <c r="N11" s="101">
        <v>1</v>
      </c>
      <c r="O11" s="102">
        <v>0.26662223666883689</v>
      </c>
      <c r="P11" s="102">
        <v>0.26662223666883689</v>
      </c>
      <c r="Q11" s="103">
        <v>1</v>
      </c>
    </row>
    <row r="12" spans="2:17" x14ac:dyDescent="0.25">
      <c r="B12" s="111" t="s">
        <v>52</v>
      </c>
      <c r="C12" s="104">
        <v>0.25</v>
      </c>
      <c r="D12" s="102">
        <v>0.2</v>
      </c>
      <c r="E12" s="102">
        <v>0.1</v>
      </c>
      <c r="F12" s="104">
        <v>0.25</v>
      </c>
      <c r="G12" s="102">
        <v>0.2</v>
      </c>
      <c r="H12" s="103">
        <v>0.1</v>
      </c>
      <c r="I12" s="102">
        <v>0.66952667045810343</v>
      </c>
      <c r="J12" s="102">
        <v>0.66952667045810343</v>
      </c>
      <c r="K12" s="102">
        <v>1</v>
      </c>
      <c r="L12" s="100">
        <v>0.45599999999999996</v>
      </c>
      <c r="M12" s="102">
        <v>0.45599999999999996</v>
      </c>
      <c r="N12" s="101">
        <v>1</v>
      </c>
      <c r="O12" s="102">
        <v>0.38343833251264942</v>
      </c>
      <c r="P12" s="102">
        <v>0.38343833251264942</v>
      </c>
      <c r="Q12" s="103">
        <v>1</v>
      </c>
    </row>
    <row r="13" spans="2:17" x14ac:dyDescent="0.25">
      <c r="B13" s="111" t="s">
        <v>53</v>
      </c>
      <c r="C13" s="104">
        <v>0.5</v>
      </c>
      <c r="D13" s="102">
        <v>0.4</v>
      </c>
      <c r="E13" s="102">
        <v>0.2</v>
      </c>
      <c r="F13" s="104">
        <v>0.5</v>
      </c>
      <c r="G13" s="102">
        <v>0.4</v>
      </c>
      <c r="H13" s="103">
        <v>0.2</v>
      </c>
      <c r="I13" s="102">
        <v>0.9232089265563429</v>
      </c>
      <c r="J13" s="102">
        <v>0.9232089265563429</v>
      </c>
      <c r="K13" s="102">
        <v>1</v>
      </c>
      <c r="L13" s="100">
        <v>0.56999999999999995</v>
      </c>
      <c r="M13" s="102">
        <v>0.56999999999999995</v>
      </c>
      <c r="N13" s="101">
        <v>1</v>
      </c>
      <c r="O13" s="102">
        <v>0.49203715712158397</v>
      </c>
      <c r="P13" s="102">
        <v>0.49203715712158397</v>
      </c>
      <c r="Q13" s="103">
        <v>1</v>
      </c>
    </row>
    <row r="14" spans="2:17" x14ac:dyDescent="0.25">
      <c r="B14" s="111" t="s">
        <v>54</v>
      </c>
      <c r="C14" s="104">
        <v>0.75</v>
      </c>
      <c r="D14" s="102">
        <v>0.4</v>
      </c>
      <c r="E14" s="102">
        <v>0.2</v>
      </c>
      <c r="F14" s="104">
        <v>0.75</v>
      </c>
      <c r="G14" s="102">
        <v>0.4</v>
      </c>
      <c r="H14" s="103">
        <v>0.2</v>
      </c>
      <c r="I14" s="102">
        <v>0.98158769498015142</v>
      </c>
      <c r="J14" s="102">
        <v>0.98158769498015142</v>
      </c>
      <c r="K14" s="102">
        <v>1</v>
      </c>
      <c r="L14" s="100">
        <v>0.56999999999999995</v>
      </c>
      <c r="M14" s="102">
        <v>0.56999999999999995</v>
      </c>
      <c r="N14" s="101">
        <v>1</v>
      </c>
      <c r="O14" s="102">
        <v>0.49983922286035692</v>
      </c>
      <c r="P14" s="102">
        <v>0.49983922286035692</v>
      </c>
      <c r="Q14" s="103">
        <v>1</v>
      </c>
    </row>
    <row r="15" spans="2:17" x14ac:dyDescent="0.25">
      <c r="B15" s="111" t="s">
        <v>55</v>
      </c>
      <c r="C15" s="104">
        <v>1</v>
      </c>
      <c r="D15" s="102">
        <v>0.4</v>
      </c>
      <c r="E15" s="102">
        <v>0.2</v>
      </c>
      <c r="F15" s="104">
        <v>1</v>
      </c>
      <c r="G15" s="102">
        <v>0.4</v>
      </c>
      <c r="H15" s="103">
        <v>0.2</v>
      </c>
      <c r="I15" s="102">
        <v>0.99555803056318426</v>
      </c>
      <c r="J15" s="102">
        <v>0.99555803056318426</v>
      </c>
      <c r="K15" s="102">
        <v>1</v>
      </c>
      <c r="L15" s="100">
        <v>0.56999999999999995</v>
      </c>
      <c r="M15" s="102">
        <v>0.56999999999999995</v>
      </c>
      <c r="N15" s="101">
        <v>1</v>
      </c>
      <c r="O15" s="102">
        <v>0.49999561247540592</v>
      </c>
      <c r="P15" s="102">
        <v>0.49999561247540592</v>
      </c>
      <c r="Q15" s="103">
        <v>1</v>
      </c>
    </row>
    <row r="16" spans="2:17" ht="15.75" thickBot="1" x14ac:dyDescent="0.3">
      <c r="B16" s="112" t="s">
        <v>56</v>
      </c>
      <c r="C16" s="105">
        <v>1</v>
      </c>
      <c r="D16" s="106">
        <v>0.4</v>
      </c>
      <c r="E16" s="106">
        <v>0.2</v>
      </c>
      <c r="F16" s="105">
        <v>1</v>
      </c>
      <c r="G16" s="106">
        <v>0.4</v>
      </c>
      <c r="H16" s="109">
        <v>0.2</v>
      </c>
      <c r="I16" s="106">
        <v>0.99792052659548514</v>
      </c>
      <c r="J16" s="106">
        <v>0.99792052659548514</v>
      </c>
      <c r="K16" s="106">
        <v>1</v>
      </c>
      <c r="L16" s="108">
        <v>0.56999999999999995</v>
      </c>
      <c r="M16" s="106">
        <v>0.56999999999999995</v>
      </c>
      <c r="N16" s="107">
        <v>1</v>
      </c>
      <c r="O16" s="106">
        <v>0.49999927697005092</v>
      </c>
      <c r="P16" s="106">
        <v>0.49999927697005092</v>
      </c>
      <c r="Q16" s="109">
        <v>1</v>
      </c>
    </row>
  </sheetData>
  <mergeCells count="6">
    <mergeCell ref="C2:E2"/>
    <mergeCell ref="F2:H2"/>
    <mergeCell ref="I2:Q2"/>
    <mergeCell ref="I3:K3"/>
    <mergeCell ref="L3:N3"/>
    <mergeCell ref="O3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D6E4D-2A7B-4D02-A626-E4284F5CF8B1}">
  <dimension ref="B1:G13"/>
  <sheetViews>
    <sheetView workbookViewId="0">
      <selection activeCell="C37" sqref="C37"/>
    </sheetView>
  </sheetViews>
  <sheetFormatPr defaultRowHeight="15" x14ac:dyDescent="0.25"/>
  <cols>
    <col min="2" max="7" width="12.7109375" customWidth="1"/>
  </cols>
  <sheetData>
    <row r="1" spans="2:7" ht="15.75" thickBot="1" x14ac:dyDescent="0.3"/>
    <row r="2" spans="2:7" x14ac:dyDescent="0.25">
      <c r="B2" s="20"/>
      <c r="C2" s="94"/>
      <c r="D2" s="159" t="s">
        <v>57</v>
      </c>
      <c r="E2" s="159"/>
      <c r="F2" s="159"/>
      <c r="G2" s="159"/>
    </row>
    <row r="3" spans="2:7" x14ac:dyDescent="0.25">
      <c r="B3" s="73"/>
      <c r="C3" s="95"/>
      <c r="D3" s="130" t="s">
        <v>58</v>
      </c>
      <c r="E3" s="130"/>
      <c r="F3" s="130"/>
      <c r="G3" s="130"/>
    </row>
    <row r="4" spans="2:7" ht="45.75" thickBot="1" x14ac:dyDescent="0.3">
      <c r="B4" s="22" t="s">
        <v>0</v>
      </c>
      <c r="C4" s="96" t="s">
        <v>25</v>
      </c>
      <c r="D4" s="23" t="s">
        <v>59</v>
      </c>
      <c r="E4" s="23" t="s">
        <v>60</v>
      </c>
      <c r="F4" s="24" t="s">
        <v>61</v>
      </c>
      <c r="G4" s="25" t="s">
        <v>62</v>
      </c>
    </row>
    <row r="5" spans="2:7" x14ac:dyDescent="0.25">
      <c r="B5" s="144" t="s">
        <v>12</v>
      </c>
      <c r="C5" s="94" t="s">
        <v>34</v>
      </c>
      <c r="D5" s="26">
        <v>134</v>
      </c>
      <c r="E5" s="26">
        <v>20</v>
      </c>
      <c r="F5" s="27">
        <v>40</v>
      </c>
      <c r="G5" s="28">
        <v>194</v>
      </c>
    </row>
    <row r="6" spans="2:7" x14ac:dyDescent="0.25">
      <c r="B6" s="132"/>
      <c r="C6" s="95" t="s">
        <v>35</v>
      </c>
      <c r="D6" s="30">
        <v>70</v>
      </c>
      <c r="E6" s="30">
        <v>20</v>
      </c>
      <c r="F6" s="31">
        <v>40</v>
      </c>
      <c r="G6" s="32">
        <v>130</v>
      </c>
    </row>
    <row r="7" spans="2:7" x14ac:dyDescent="0.25">
      <c r="B7" s="132"/>
      <c r="C7" s="95" t="s">
        <v>36</v>
      </c>
      <c r="D7" s="30">
        <v>53</v>
      </c>
      <c r="E7" s="30">
        <v>20</v>
      </c>
      <c r="F7" s="31">
        <v>40</v>
      </c>
      <c r="G7" s="32">
        <v>113</v>
      </c>
    </row>
    <row r="8" spans="2:7" x14ac:dyDescent="0.25">
      <c r="B8" s="146" t="s">
        <v>13</v>
      </c>
      <c r="C8" s="97" t="s">
        <v>34</v>
      </c>
      <c r="D8" s="34">
        <v>128</v>
      </c>
      <c r="E8" s="34">
        <v>40</v>
      </c>
      <c r="F8" s="35">
        <v>40</v>
      </c>
      <c r="G8" s="36">
        <v>209</v>
      </c>
    </row>
    <row r="9" spans="2:7" x14ac:dyDescent="0.25">
      <c r="B9" s="132"/>
      <c r="C9" s="95" t="s">
        <v>35</v>
      </c>
      <c r="D9" s="30">
        <v>68</v>
      </c>
      <c r="E9" s="30">
        <v>40</v>
      </c>
      <c r="F9" s="31">
        <v>40</v>
      </c>
      <c r="G9" s="32">
        <v>148</v>
      </c>
    </row>
    <row r="10" spans="2:7" x14ac:dyDescent="0.25">
      <c r="B10" s="147"/>
      <c r="C10" s="98" t="s">
        <v>36</v>
      </c>
      <c r="D10" s="38">
        <v>51</v>
      </c>
      <c r="E10" s="38">
        <v>40</v>
      </c>
      <c r="F10" s="39">
        <v>40</v>
      </c>
      <c r="G10" s="40">
        <v>131</v>
      </c>
    </row>
    <row r="11" spans="2:7" x14ac:dyDescent="0.25">
      <c r="B11" s="132" t="s">
        <v>14</v>
      </c>
      <c r="C11" s="95" t="s">
        <v>34</v>
      </c>
      <c r="D11" s="30">
        <v>112.98288900411086</v>
      </c>
      <c r="E11" s="30">
        <v>19.632544805018711</v>
      </c>
      <c r="F11" s="31">
        <v>137.00802583753057</v>
      </c>
      <c r="G11" s="32">
        <v>269.77638117561264</v>
      </c>
    </row>
    <row r="12" spans="2:7" x14ac:dyDescent="0.25">
      <c r="B12" s="132"/>
      <c r="C12" s="95" t="s">
        <v>35</v>
      </c>
      <c r="D12" s="30">
        <v>57.460364494753769</v>
      </c>
      <c r="E12" s="30">
        <v>19.632544805018711</v>
      </c>
      <c r="F12" s="31">
        <v>137.00802583753057</v>
      </c>
      <c r="G12" s="32">
        <v>214.100935137303</v>
      </c>
    </row>
    <row r="13" spans="2:7" ht="15.75" thickBot="1" x14ac:dyDescent="0.3">
      <c r="B13" s="133"/>
      <c r="C13" s="96" t="s">
        <v>36</v>
      </c>
      <c r="D13" s="41">
        <v>36.484385725364788</v>
      </c>
      <c r="E13" s="41">
        <v>19.632544805018711</v>
      </c>
      <c r="F13" s="42">
        <v>122.19159944553489</v>
      </c>
      <c r="G13" s="43">
        <v>178.6372643155928</v>
      </c>
    </row>
  </sheetData>
  <mergeCells count="5">
    <mergeCell ref="B5:B7"/>
    <mergeCell ref="B8:B10"/>
    <mergeCell ref="B11:B13"/>
    <mergeCell ref="D2:G2"/>
    <mergeCell ref="D3:G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Generic document" ma:contentTypeID="0x01010031B82B69D2361148B4D8F7EC156802130800F6274BDE4CC3E645A916FB05E58524BC" ma:contentTypeVersion="50" ma:contentTypeDescription="Create a new document." ma:contentTypeScope="" ma:versionID="69750b90e9a867b5e2ba48e845c93815">
  <xsd:schema xmlns:xsd="http://www.w3.org/2001/XMLSchema" xmlns:xs="http://www.w3.org/2001/XMLSchema" xmlns:p="http://schemas.microsoft.com/office/2006/metadata/properties" xmlns:ns2="8bbd4995-53b7-43e2-b62f-10947586ac31" xmlns:ns3="1251a266-a74f-4308-b484-6225ba10304d" xmlns:ns4="1b518f28-74a1-4d81-a5ed-8b7d6a897a2d" targetNamespace="http://schemas.microsoft.com/office/2006/metadata/properties" ma:root="true" ma:fieldsID="986f50d1a8533d7502ec12c6f3ababc4" ns2:_="" ns3:_="" ns4:_="">
    <xsd:import namespace="8bbd4995-53b7-43e2-b62f-10947586ac31"/>
    <xsd:import namespace="1251a266-a74f-4308-b484-6225ba10304d"/>
    <xsd:import namespace="1b518f28-74a1-4d81-a5ed-8b7d6a897a2d"/>
    <xsd:element name="properties">
      <xsd:complexType>
        <xsd:sequence>
          <xsd:element name="documentManagement">
            <xsd:complexType>
              <xsd:all>
                <xsd:element ref="ns2:ArchiveStatus" minOccurs="0"/>
                <xsd:element ref="ns2:CorpWorkflowApproval" minOccurs="0"/>
                <xsd:element ref="ns2:CorpWorkflowFeedback" minOccurs="0"/>
                <xsd:element ref="ns2:CorpWorkflowStatus" minOccurs="0"/>
                <xsd:element ref="ns2:CorpSiteProjectNumber" minOccurs="0"/>
                <xsd:element ref="ns2:CorpSiteProjectName" minOccurs="0"/>
                <xsd:element ref="ns2:CorpSiteSubTitle" minOccurs="0"/>
                <xsd:element ref="ns2:CorpSiteAccess" minOccurs="0"/>
                <xsd:element ref="ns2:CorpSiteClassification" minOccurs="0"/>
                <xsd:element ref="ns2:CorpSiteTags" minOccurs="0"/>
                <xsd:element ref="ns2:CorpSiteProjectQA" minOccurs="0"/>
                <xsd:element ref="ns2:CorpSiteProjectOwner" minOccurs="0"/>
                <xsd:element ref="ns2:CorpSiteProjectLeader" minOccurs="0"/>
                <xsd:element ref="ns2:CorpSiteReportNumber" minOccurs="0"/>
                <xsd:element ref="ns2:CorpSiteISBN" minOccurs="0"/>
                <xsd:element ref="ns2:CorpSiteCoAuthors" minOccurs="0"/>
                <xsd:element ref="ns2:CorpSiteRecipientCompany" minOccurs="0"/>
                <xsd:element ref="ns2:CorpSiteRecipientPerson" minOccurs="0"/>
                <xsd:element ref="ns2:CorpSiteOurRef" minOccurs="0"/>
                <xsd:element ref="ns2:CorpSiteDocumentAuthor" minOccurs="0"/>
                <xsd:element ref="ns2:CorpSiteZipAddress" minOccurs="0"/>
                <xsd:element ref="ns2:CorpSiteZipContact" minOccurs="0"/>
                <xsd:element ref="ns2:CorpSiteVATNumber" minOccurs="0"/>
                <xsd:element ref="ns2:CorpSiteInstituteEmail" minOccurs="0"/>
                <xsd:element ref="ns2:CorpDocPageClassificationNbNo" minOccurs="0"/>
                <xsd:element ref="ns2:CorpDocClassificationEnUs" minOccurs="0"/>
                <xsd:element ref="ns2:CorpDocPageClassificationEnUs" minOccurs="0"/>
                <xsd:element ref="ns2:CorpDocClassificationNbNo" minOccurs="0"/>
                <xsd:element ref="ns2:CorpSiteInstituteEnUs" minOccurs="0"/>
                <xsd:element ref="ns2:CorpSiteInstitutePhone" minOccurs="0"/>
                <xsd:element ref="ns2:CorpSiteDocLanguage" minOccurs="0"/>
                <xsd:element ref="ns2:CorpDocInstitute" minOccurs="0"/>
                <xsd:element ref="ns2:CorpDocVersion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4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d4995-53b7-43e2-b62f-10947586ac31" elementFormDefault="qualified">
    <xsd:import namespace="http://schemas.microsoft.com/office/2006/documentManagement/types"/>
    <xsd:import namespace="http://schemas.microsoft.com/office/infopath/2007/PartnerControls"/>
    <xsd:element name="ArchiveStatus" ma:index="8" nillable="true" ma:displayName="Archive Status" ma:internalName="ArchiveStatus">
      <xsd:simpleType>
        <xsd:restriction base="dms:Text">
          <xsd:maxLength value="255"/>
        </xsd:restriction>
      </xsd:simpleType>
    </xsd:element>
    <xsd:element name="CorpWorkflowApproval" ma:index="9" nillable="true" ma:displayName="Approval Status" ma:internalName="CorpWorkflowApproval">
      <xsd:simpleType>
        <xsd:restriction base="dms:Text">
          <xsd:maxLength value="255"/>
        </xsd:restriction>
      </xsd:simpleType>
    </xsd:element>
    <xsd:element name="CorpWorkflowFeedback" ma:index="10" nillable="true" ma:displayName="Reviewal Status" ma:internalName="CorpWorkflowFeedback">
      <xsd:simpleType>
        <xsd:restriction base="dms:Text">
          <xsd:maxLength value="255"/>
        </xsd:restriction>
      </xsd:simpleType>
    </xsd:element>
    <xsd:element name="CorpWorkflowStatus" ma:index="11" nillable="true" ma:displayName="Workflow Status" ma:internalName="CorpWorkflowStatus">
      <xsd:simpleType>
        <xsd:restriction base="dms:Text">
          <xsd:maxLength value="255"/>
        </xsd:restriction>
      </xsd:simpleType>
    </xsd:element>
    <xsd:element name="CorpSiteProjectNumber" ma:index="12" nillable="true" ma:displayName="Project Number" ma:default="" ma:internalName="CorpSiteProjectNumber">
      <xsd:simpleType>
        <xsd:restriction base="dms:Text">
          <xsd:maxLength value="255"/>
        </xsd:restriction>
      </xsd:simpleType>
    </xsd:element>
    <xsd:element name="CorpSiteProjectName" ma:index="13" nillable="true" ma:displayName="Project Name" ma:internalName="CorpSiteProjectName">
      <xsd:simpleType>
        <xsd:restriction base="dms:Text">
          <xsd:maxLength value="255"/>
        </xsd:restriction>
      </xsd:simpleType>
    </xsd:element>
    <xsd:element name="CorpSiteSubTitle" ma:index="14" nillable="true" ma:displayName="Sub Title" ma:internalName="CorpSiteSubTitle">
      <xsd:simpleType>
        <xsd:restriction base="dms:Text">
          <xsd:maxLength value="255"/>
        </xsd:restriction>
      </xsd:simpleType>
    </xsd:element>
    <xsd:element name="CorpSiteAccess" ma:index="15" nillable="true" ma:displayName="Access level" ma:default="Kun navngitte medlemmer" ma:format="Dropdown" ma:internalName="CorpSiteAccess">
      <xsd:simpleType>
        <xsd:restriction base="dms:Choice">
          <xsd:enumeration value="Kun navngitte medlemmer"/>
          <xsd:enumeration value="SINTEF"/>
          <xsd:enumeration value="Institutt"/>
          <xsd:enumeration value="Avdeling"/>
          <xsd:maxLength value="255"/>
        </xsd:restriction>
      </xsd:simpleType>
    </xsd:element>
    <xsd:element name="CorpSiteClassification" ma:index="16" nillable="true" ma:displayName="Classification" ma:default="Åpen" ma:internalName="CorpSiteClassification">
      <xsd:simpleType>
        <xsd:restriction base="dms:Choice">
          <xsd:enumeration value="Åpen"/>
          <xsd:enumeration value="Fortrolig"/>
          <xsd:enumeration value="Strengt fortrolig"/>
          <xsd:maxLength value="255"/>
        </xsd:restriction>
      </xsd:simpleType>
    </xsd:element>
    <xsd:element name="CorpSiteTags" ma:index="17" nillable="true" ma:displayName="Tags" ma:internalName="CorpSiteTags">
      <xsd:simpleType>
        <xsd:restriction base="dms:Text">
          <xsd:maxLength value="255"/>
        </xsd:restriction>
      </xsd:simpleType>
    </xsd:element>
    <xsd:element name="CorpSiteProjectQA" ma:index="18" nillable="true" ma:displayName="QA" ma:list="UserInfo" ma:SharePointGroup="0" ma:internalName="CorpSiteProjectQA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ProjectOwner" ma:index="19" nillable="true" ma:displayName="Project Owner" ma:list="UserInfo" ma:SharePointGroup="0" ma:internalName="CorpSiteProjectOwn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ProjectLeader" ma:index="20" nillable="true" ma:displayName="Project Leader" ma:list="UserInfo" ma:SharePointGroup="0" ma:internalName="CorpSiteProjectLead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ReportNumber" ma:index="21" nillable="true" ma:displayName="Report Number" ma:internalName="CorpSiteReportNumber">
      <xsd:simpleType>
        <xsd:restriction base="dms:Text">
          <xsd:maxLength value="255"/>
        </xsd:restriction>
      </xsd:simpleType>
    </xsd:element>
    <xsd:element name="CorpSiteISBN" ma:index="22" nillable="true" ma:displayName="ISBN" ma:internalName="CorpSiteISBN">
      <xsd:simpleType>
        <xsd:restriction base="dms:Text">
          <xsd:maxLength value="255"/>
        </xsd:restriction>
      </xsd:simpleType>
    </xsd:element>
    <xsd:element name="CorpSiteCoAuthors" ma:index="23" nillable="true" ma:displayName="Co Authors" ma:internalName="CorpSiteCoAuthors">
      <xsd:simpleType>
        <xsd:restriction base="dms:Text">
          <xsd:maxLength value="255"/>
        </xsd:restriction>
      </xsd:simpleType>
    </xsd:element>
    <xsd:element name="CorpSiteRecipientCompany" ma:index="24" nillable="true" ma:displayName="Recipient Company" ma:internalName="CorpSiteRecipientCompany">
      <xsd:simpleType>
        <xsd:restriction base="dms:Text">
          <xsd:maxLength value="255"/>
        </xsd:restriction>
      </xsd:simpleType>
    </xsd:element>
    <xsd:element name="CorpSiteRecipientPerson" ma:index="25" nillable="true" ma:displayName="Recipient Person" ma:internalName="CorpSiteRecipientPerson">
      <xsd:simpleType>
        <xsd:restriction base="dms:Text">
          <xsd:maxLength value="255"/>
        </xsd:restriction>
      </xsd:simpleType>
    </xsd:element>
    <xsd:element name="CorpSiteOurRef" ma:index="26" nillable="true" ma:displayName="Our Ref" ma:internalName="CorpSiteOurRef">
      <xsd:simpleType>
        <xsd:restriction base="dms:Text">
          <xsd:maxLength value="255"/>
        </xsd:restriction>
      </xsd:simpleType>
    </xsd:element>
    <xsd:element name="CorpSiteDocumentAuthor" ma:index="27" nillable="true" ma:displayName="Document Author" ma:internalName="CorpSiteDocumentAutho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ZipAddress" ma:index="28" nillable="true" ma:displayName="Address" ma:internalName="CorpSiteZipAddress">
      <xsd:simpleType>
        <xsd:restriction base="dms:Note">
          <xsd:maxLength value="255"/>
        </xsd:restriction>
      </xsd:simpleType>
    </xsd:element>
    <xsd:element name="CorpSiteZipContact" ma:index="29" nillable="true" ma:displayName="Contact" ma:internalName="CorpSiteZipContact">
      <xsd:simpleType>
        <xsd:restriction base="dms:Note">
          <xsd:maxLength value="255"/>
        </xsd:restriction>
      </xsd:simpleType>
    </xsd:element>
    <xsd:element name="CorpSiteVATNumber" ma:index="30" nillable="true" ma:displayName="VAT Number" ma:internalName="CorpSiteVATNumber">
      <xsd:simpleType>
        <xsd:restriction base="dms:Text">
          <xsd:maxLength value="255"/>
        </xsd:restriction>
      </xsd:simpleType>
    </xsd:element>
    <xsd:element name="CorpSiteInstituteEmail" ma:index="31" nillable="true" ma:displayName="Email Institute" ma:internalName="CorpSiteInstituteEmail">
      <xsd:simpleType>
        <xsd:restriction base="dms:Text">
          <xsd:maxLength value="255"/>
        </xsd:restriction>
      </xsd:simpleType>
    </xsd:element>
    <xsd:element name="CorpDocPageClassificationNbNo" ma:index="32" nillable="true" ma:displayName="Gradering Denne Siden" ma:default="Åpen" ma:internalName="CorpDocPageClassificationNbNo">
      <xsd:simpleType>
        <xsd:restriction base="dms:Choice">
          <xsd:enumeration value="Åpen"/>
          <xsd:enumeration value="Intern"/>
          <xsd:enumeration value="Fortrolig"/>
          <xsd:enumeration value="Strengt fortrolig"/>
          <xsd:maxLength value="255"/>
        </xsd:restriction>
      </xsd:simpleType>
    </xsd:element>
    <xsd:element name="CorpDocClassificationEnUs" ma:index="33" nillable="true" ma:displayName="Classification" ma:default="Unrestricted" ma:internalName="CorpDocClassificationEnUs">
      <xsd:simpleType>
        <xsd:restriction base="dms:Choice">
          <xsd:enumeration value="Unrestricted"/>
          <xsd:enumeration value="Internal"/>
          <xsd:enumeration value="Restricted"/>
          <xsd:enumeration value="Confidential"/>
          <xsd:maxLength value="255"/>
        </xsd:restriction>
      </xsd:simpleType>
    </xsd:element>
    <xsd:element name="CorpDocPageClassificationEnUs" ma:index="34" nillable="true" ma:displayName="Classification This Page" ma:default="Unrestricted" ma:internalName="CorpDocPageClassificationEnUs">
      <xsd:simpleType>
        <xsd:restriction base="dms:Choice">
          <xsd:enumeration value="Unrestricted"/>
          <xsd:enumeration value="Internal"/>
          <xsd:enumeration value="Restricted"/>
          <xsd:enumeration value="Confidential"/>
          <xsd:maxLength value="255"/>
        </xsd:restriction>
      </xsd:simpleType>
    </xsd:element>
    <xsd:element name="CorpDocClassificationNbNo" ma:index="35" nillable="true" ma:displayName="Gradering" ma:default="Åpen" ma:internalName="CorpDocClassificationNbNo">
      <xsd:simpleType>
        <xsd:restriction base="dms:Choice">
          <xsd:enumeration value="Åpen"/>
          <xsd:enumeration value="Intern"/>
          <xsd:enumeration value="Fortrolig"/>
          <xsd:enumeration value="Strengt fortrolig"/>
          <xsd:maxLength value="255"/>
        </xsd:restriction>
      </xsd:simpleType>
    </xsd:element>
    <xsd:element name="CorpSiteInstituteEnUs" ma:index="36" nillable="true" ma:displayName="InstituteEng" ma:internalName="CorpSiteInstituteEnUs">
      <xsd:simpleType>
        <xsd:restriction base="dms:Text">
          <xsd:maxLength value="255"/>
        </xsd:restriction>
      </xsd:simpleType>
    </xsd:element>
    <xsd:element name="CorpSiteInstitutePhone" ma:index="37" nillable="true" ma:displayName="Phone Instutute" ma:internalName="CorpSiteInstitutePhone">
      <xsd:simpleType>
        <xsd:restriction base="dms:Text">
          <xsd:maxLength value="255"/>
        </xsd:restriction>
      </xsd:simpleType>
    </xsd:element>
    <xsd:element name="CorpSiteDocLanguage" ma:index="38" nillable="true" ma:displayName="Language" ma:internalName="CorpSiteDocLanguage">
      <xsd:simpleType>
        <xsd:restriction base="dms:Text">
          <xsd:maxLength value="255"/>
        </xsd:restriction>
      </xsd:simpleType>
    </xsd:element>
    <xsd:element name="CorpDocInstitute" ma:index="39" nillable="true" ma:displayName="Institute" ma:internalName="CorpDocInstitute">
      <xsd:simpleType>
        <xsd:restriction base="dms:Text">
          <xsd:maxLength value="255"/>
        </xsd:restriction>
      </xsd:simpleType>
    </xsd:element>
    <xsd:element name="CorpDocVersion" ma:index="40" nillable="true" ma:displayName="Version" ma:internalName="CorpDocVersion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51a266-a74f-4308-b484-6225ba1030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4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4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47" nillable="true" ma:displayName="Tags" ma:internalName="MediaServiceAutoTags" ma:readOnly="true">
      <xsd:simpleType>
        <xsd:restriction base="dms:Text"/>
      </xsd:simpleType>
    </xsd:element>
    <xsd:element name="MediaServiceOCR" ma:index="4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4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5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52" nillable="true" ma:taxonomy="true" ma:internalName="lcf76f155ced4ddcb4097134ff3c332f" ma:taxonomyFieldName="MediaServiceImageTags" ma:displayName="Image Tags" ma:readOnly="false" ma:fieldId="{5cf76f15-5ced-4ddc-b409-7134ff3c332f}" ma:taxonomyMulti="true" ma:sspId="322a372c-f9c2-4fd8-9939-aea158435b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5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518f28-74a1-4d81-a5ed-8b7d6a897a2d" elementFormDefault="qualified">
    <xsd:import namespace="http://schemas.microsoft.com/office/2006/documentManagement/types"/>
    <xsd:import namespace="http://schemas.microsoft.com/office/infopath/2007/PartnerControls"/>
    <xsd:element name="SharedWithUsers" ma:index="4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53" nillable="true" ma:displayName="Taxonomy Catch All Column" ma:hidden="true" ma:list="{1e220343-3629-4c31-9a15-998262986259}" ma:internalName="TaxCatchAll" ma:showField="CatchAllData" ma:web="1b518f28-74a1-4d81-a5ed-8b7d6a897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rpDocClassificationEnUs xmlns="8bbd4995-53b7-43e2-b62f-10947586ac31">Unrestricted</CorpDocClassificationEnUs>
    <CorpDocClassificationNbNo xmlns="8bbd4995-53b7-43e2-b62f-10947586ac31">Åpen</CorpDocClassificationNbNo>
    <CorpDocPageClassificationEnUs xmlns="8bbd4995-53b7-43e2-b62f-10947586ac31">Unrestricted</CorpDocPageClassificationEnUs>
    <CorpDocPageClassificationNbNo xmlns="8bbd4995-53b7-43e2-b62f-10947586ac31">Åpen</CorpDocPageClassificationNbNo>
    <CorpSiteAccess xmlns="8bbd4995-53b7-43e2-b62f-10947586ac31">Kun navngitte medlemmer</CorpSiteAccess>
    <CorpSiteClassification xmlns="8bbd4995-53b7-43e2-b62f-10947586ac31">Åpen</CorpSiteClassification>
    <CorpSiteZipContact xmlns="8bbd4995-53b7-43e2-b62f-10947586ac31" xsi:nil="true"/>
    <CorpSiteProjectLeader xmlns="8bbd4995-53b7-43e2-b62f-10947586ac31">
      <UserInfo>
        <DisplayName/>
        <AccountId xsi:nil="true"/>
        <AccountType/>
      </UserInfo>
    </CorpSiteProjectLeader>
    <CorpSiteSubTitle xmlns="8bbd4995-53b7-43e2-b62f-10947586ac31" xsi:nil="true"/>
    <CorpSiteTags xmlns="8bbd4995-53b7-43e2-b62f-10947586ac31" xsi:nil="true"/>
    <CorpSiteISBN xmlns="8bbd4995-53b7-43e2-b62f-10947586ac31" xsi:nil="true"/>
    <CorpWorkflowFeedback xmlns="8bbd4995-53b7-43e2-b62f-10947586ac31" xsi:nil="true"/>
    <CorpSiteRecipientPerson xmlns="8bbd4995-53b7-43e2-b62f-10947586ac31" xsi:nil="true"/>
    <CorpSiteProjectNumber xmlns="8bbd4995-53b7-43e2-b62f-10947586ac31" xsi:nil="true"/>
    <CorpSiteProjectName xmlns="8bbd4995-53b7-43e2-b62f-10947586ac31" xsi:nil="true"/>
    <CorpDocInstitute xmlns="8bbd4995-53b7-43e2-b62f-10947586ac31" xsi:nil="true"/>
    <CorpSiteInstitutePhone xmlns="8bbd4995-53b7-43e2-b62f-10947586ac31" xsi:nil="true"/>
    <lcf76f155ced4ddcb4097134ff3c332f xmlns="1251a266-a74f-4308-b484-6225ba10304d">
      <Terms xmlns="http://schemas.microsoft.com/office/infopath/2007/PartnerControls"/>
    </lcf76f155ced4ddcb4097134ff3c332f>
    <TaxCatchAll xmlns="1b518f28-74a1-4d81-a5ed-8b7d6a897a2d" xsi:nil="true"/>
    <CorpWorkflowStatus xmlns="8bbd4995-53b7-43e2-b62f-10947586ac31" xsi:nil="true"/>
    <CorpSiteProjectOwner xmlns="8bbd4995-53b7-43e2-b62f-10947586ac31">
      <UserInfo>
        <DisplayName/>
        <AccountId xsi:nil="true"/>
        <AccountType/>
      </UserInfo>
    </CorpSiteProjectOwner>
    <CorpSiteInstituteEmail xmlns="8bbd4995-53b7-43e2-b62f-10947586ac31" xsi:nil="true"/>
    <CorpSiteCoAuthors xmlns="8bbd4995-53b7-43e2-b62f-10947586ac31" xsi:nil="true"/>
    <CorpSiteDocumentAuthor xmlns="8bbd4995-53b7-43e2-b62f-10947586ac31">
      <UserInfo>
        <DisplayName/>
        <AccountId xsi:nil="true"/>
        <AccountType/>
      </UserInfo>
    </CorpSiteDocumentAuthor>
    <CorpSiteInstituteEnUs xmlns="8bbd4995-53b7-43e2-b62f-10947586ac31" xsi:nil="true"/>
    <CorpSiteRecipientCompany xmlns="8bbd4995-53b7-43e2-b62f-10947586ac31" xsi:nil="true"/>
    <CorpSiteDocLanguage xmlns="8bbd4995-53b7-43e2-b62f-10947586ac31" xsi:nil="true"/>
    <CorpDocVersion xmlns="8bbd4995-53b7-43e2-b62f-10947586ac31" xsi:nil="true"/>
    <CorpWorkflowApproval xmlns="8bbd4995-53b7-43e2-b62f-10947586ac31" xsi:nil="true"/>
    <ArchiveStatus xmlns="8bbd4995-53b7-43e2-b62f-10947586ac31" xsi:nil="true"/>
    <CorpSiteProjectQA xmlns="8bbd4995-53b7-43e2-b62f-10947586ac31">
      <UserInfo>
        <DisplayName/>
        <AccountId xsi:nil="true"/>
        <AccountType/>
      </UserInfo>
    </CorpSiteProjectQA>
    <CorpSiteZipAddress xmlns="8bbd4995-53b7-43e2-b62f-10947586ac31" xsi:nil="true"/>
    <CorpSiteVATNumber xmlns="8bbd4995-53b7-43e2-b62f-10947586ac31" xsi:nil="true"/>
    <CorpSiteReportNumber xmlns="8bbd4995-53b7-43e2-b62f-10947586ac31" xsi:nil="true"/>
    <CorpSiteOurRef xmlns="8bbd4995-53b7-43e2-b62f-10947586ac31" xsi:nil="true"/>
  </documentManagement>
</p:properties>
</file>

<file path=customXml/itemProps1.xml><?xml version="1.0" encoding="utf-8"?>
<ds:datastoreItem xmlns:ds="http://schemas.openxmlformats.org/officeDocument/2006/customXml" ds:itemID="{2D907F36-05BB-47EC-AE06-57C9C66CD1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bd4995-53b7-43e2-b62f-10947586ac31"/>
    <ds:schemaRef ds:uri="1251a266-a74f-4308-b484-6225ba10304d"/>
    <ds:schemaRef ds:uri="1b518f28-74a1-4d81-a5ed-8b7d6a897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2F97BC-AAE8-457D-B1C8-0F96EFC575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A77A74-E38B-4DB5-A63B-7DDA95DE2A96}">
  <ds:schemaRefs>
    <ds:schemaRef ds:uri="http://schemas.microsoft.com/office/2006/metadata/properties"/>
    <ds:schemaRef ds:uri="http://schemas.microsoft.com/office/infopath/2007/PartnerControls"/>
    <ds:schemaRef ds:uri="8bbd4995-53b7-43e2-b62f-10947586ac31"/>
    <ds:schemaRef ds:uri="1251a266-a74f-4308-b484-6225ba10304d"/>
    <ds:schemaRef ds:uri="1b518f28-74a1-4d81-a5ed-8b7d6a897a2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properties</vt:lpstr>
      <vt:lpstr>alfas</vt:lpstr>
      <vt:lpstr>energy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Igor Sartori</dc:creator>
  <cp:keywords/>
  <dc:description/>
  <cp:lastModifiedBy>Benjamín Manrique Delgado</cp:lastModifiedBy>
  <cp:revision/>
  <dcterms:created xsi:type="dcterms:W3CDTF">2023-11-01T15:23:52Z</dcterms:created>
  <dcterms:modified xsi:type="dcterms:W3CDTF">2023-11-22T08:56:26Z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0x01010031B82B69D2361148B4D8F7EC156802130800F6274BDE4CC3E645A916FB05E58524BC</vt:lpwstr>
  </property>
  <property fmtid="{D5CDD505-2E9C-101B-9397-08002B2CF9AE}" pid="3" name="MediaServiceImageTags">
    <vt:lpwstr/>
  </property>
</Properties>
</file>