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4\KT und SSV\"/>
    </mc:Choice>
  </mc:AlternateContent>
  <bookViews>
    <workbookView xWindow="120" yWindow="90" windowWidth="24915" windowHeight="12330" tabRatio="846"/>
  </bookViews>
  <sheets>
    <sheet name="Gesamt" sheetId="1" r:id="rId1"/>
    <sheet name="51 - BRB" sheetId="18" r:id="rId2"/>
    <sheet name="52 - CB" sheetId="15" r:id="rId3"/>
    <sheet name="53 - FF" sheetId="17" r:id="rId4"/>
    <sheet name="54 - P" sheetId="8" r:id="rId5"/>
    <sheet name="60 - BAR" sheetId="16" r:id="rId6"/>
    <sheet name="61 - LDS" sheetId="7" r:id="rId7"/>
    <sheet name="62-EE" sheetId="4" r:id="rId8"/>
    <sheet name="63-HVL" sheetId="21" r:id="rId9"/>
    <sheet name="64-MOL" sheetId="6" r:id="rId10"/>
    <sheet name="65 - OHV" sheetId="11" r:id="rId11"/>
    <sheet name="66 - OSL" sheetId="20" r:id="rId12"/>
    <sheet name="67 - LOS" sheetId="19" r:id="rId13"/>
    <sheet name="68 - OPR" sheetId="12" r:id="rId14"/>
    <sheet name="69-PM" sheetId="9" r:id="rId15"/>
    <sheet name="70-PR" sheetId="5" r:id="rId16"/>
    <sheet name="71 - SPN" sheetId="14" r:id="rId17"/>
    <sheet name="72 - TF" sheetId="10" r:id="rId18"/>
    <sheet name="73 - UM" sheetId="13" r:id="rId19"/>
  </sheets>
  <definedNames>
    <definedName name="_xlnm._FilterDatabase" localSheetId="0" hidden="1">Gesamt!$A$3:$F$81</definedName>
    <definedName name="_xlnm.Print_Area" localSheetId="1">'51 - BRB'!$A$1:$G$16</definedName>
  </definedNames>
  <calcPr calcId="162913"/>
</workbook>
</file>

<file path=xl/calcChain.xml><?xml version="1.0" encoding="utf-8"?>
<calcChain xmlns="http://schemas.openxmlformats.org/spreadsheetml/2006/main">
  <c r="E12" i="1" l="1"/>
  <c r="D12" i="1"/>
  <c r="E10" i="1"/>
  <c r="E9" i="1"/>
  <c r="F8" i="1" l="1"/>
  <c r="E8" i="1"/>
  <c r="F7" i="1"/>
  <c r="E7" i="1"/>
  <c r="F6" i="1"/>
  <c r="E6" i="1"/>
  <c r="F5" i="1"/>
  <c r="E5" i="1"/>
  <c r="E4" i="1"/>
  <c r="F4" i="1"/>
  <c r="F48" i="1" l="1"/>
  <c r="E48" i="1"/>
  <c r="D48" i="1"/>
  <c r="E38" i="1"/>
  <c r="D38" i="1"/>
  <c r="E11" i="1"/>
  <c r="D11" i="1"/>
  <c r="F10" i="1"/>
  <c r="F12" i="1"/>
  <c r="F9" i="1"/>
  <c r="E14" i="7" l="1"/>
  <c r="D10" i="1" s="1"/>
  <c r="E13" i="7"/>
  <c r="D8" i="1" s="1"/>
  <c r="E12" i="7"/>
  <c r="D9" i="1" s="1"/>
  <c r="E11" i="7"/>
  <c r="E10" i="7"/>
  <c r="D7" i="1" s="1"/>
  <c r="E9" i="7"/>
  <c r="E8" i="7"/>
  <c r="D5" i="1" s="1"/>
  <c r="E7" i="7"/>
  <c r="D6" i="1" s="1"/>
  <c r="E6" i="7"/>
  <c r="D4" i="1" s="1"/>
</calcChain>
</file>

<file path=xl/sharedStrings.xml><?xml version="1.0" encoding="utf-8"?>
<sst xmlns="http://schemas.openxmlformats.org/spreadsheetml/2006/main" count="1040" uniqueCount="224">
  <si>
    <t>Langbezeichnung</t>
  </si>
  <si>
    <t>Kurzbezeichnung</t>
  </si>
  <si>
    <t>Art</t>
  </si>
  <si>
    <t>Sozialdemokratische Partei Deutschlands</t>
  </si>
  <si>
    <t>SPD</t>
  </si>
  <si>
    <t>Christlich Demokratische Union Deutschlands</t>
  </si>
  <si>
    <t>CDU</t>
  </si>
  <si>
    <t>P</t>
  </si>
  <si>
    <t>DIE LINKE</t>
  </si>
  <si>
    <t xml:space="preserve">Freie Demokratische Partei </t>
  </si>
  <si>
    <t>FDP</t>
  </si>
  <si>
    <t>BÜNDNIS 90/DIE GRÜNEN</t>
  </si>
  <si>
    <t>GRÜNE/B 90</t>
  </si>
  <si>
    <t>Nationaldemokratische Partei Deutschlands</t>
  </si>
  <si>
    <t>NPD</t>
  </si>
  <si>
    <t>Alternative für Deutschland</t>
  </si>
  <si>
    <t>AfD</t>
  </si>
  <si>
    <t>Piratenpartei Deutschland</t>
  </si>
  <si>
    <t>PIRATEN</t>
  </si>
  <si>
    <t>BVB/FREIE WÄHLER</t>
  </si>
  <si>
    <t>LV</t>
  </si>
  <si>
    <t>Alternatives Bündnis freier Wähler</t>
  </si>
  <si>
    <t>Abü</t>
  </si>
  <si>
    <t>WG</t>
  </si>
  <si>
    <t>Wählergruppe Bauern</t>
  </si>
  <si>
    <t>Bauern</t>
  </si>
  <si>
    <t>Ländliche Wählergemeinschaft Nauen</t>
  </si>
  <si>
    <t>LWN</t>
  </si>
  <si>
    <t>Bauernverband Teltow-Fläming</t>
  </si>
  <si>
    <t>BV</t>
  </si>
  <si>
    <t>Plan B</t>
  </si>
  <si>
    <t>Bürgerliste Zossen</t>
  </si>
  <si>
    <t>BL</t>
  </si>
  <si>
    <t>Bürgergemeinschaft Rettet die Uckermark</t>
  </si>
  <si>
    <t>RdUM</t>
  </si>
  <si>
    <t>Bauern-Ländlicher Raum</t>
  </si>
  <si>
    <t>BLR</t>
  </si>
  <si>
    <t>Wählergemeinschaft den Bürgern verpflichtet</t>
  </si>
  <si>
    <t>WBv</t>
  </si>
  <si>
    <t>Wählergruppe des Kreisbauernverbandes Ostprignitz-Ruppin</t>
  </si>
  <si>
    <t>WG KBV</t>
  </si>
  <si>
    <t>Freie Wählergemeinschaft Prignitz-Ruppin e. V.</t>
  </si>
  <si>
    <t>FWG e. V.</t>
  </si>
  <si>
    <t>Brandenburgische Gemeinde Ruppin</t>
  </si>
  <si>
    <t>BG Ruppin</t>
  </si>
  <si>
    <t>Pro Ruppin e. V.</t>
  </si>
  <si>
    <t>Pro Ruppin</t>
  </si>
  <si>
    <t>Bürgerverein "pro Kirchmöser" e. V.</t>
  </si>
  <si>
    <t>Wahlen der Kreistage der Landkreise und Stadtverordnetenversammlungen der kreisfreien Städte am 25. Mai 2014</t>
  </si>
  <si>
    <t>Wählergruppe Landwirtschaft und Natur Elbe-Elster</t>
  </si>
  <si>
    <t>WG LUN</t>
  </si>
  <si>
    <t>Bürger für Finsterwalde</t>
  </si>
  <si>
    <t>BfF</t>
  </si>
  <si>
    <t>Hz</t>
  </si>
  <si>
    <t>CDU/ANW</t>
  </si>
  <si>
    <t>Die Andere</t>
  </si>
  <si>
    <t>Bürgerbündnis freier Wähler e. V.</t>
  </si>
  <si>
    <t>Bürgerbündnis</t>
  </si>
  <si>
    <t>Potsdamer Demokraten e. V.</t>
  </si>
  <si>
    <t>Unabhängige Wählergemeinschaft</t>
  </si>
  <si>
    <t>UWG</t>
  </si>
  <si>
    <t>Deutsche Soziale Union</t>
  </si>
  <si>
    <t>DSU</t>
  </si>
  <si>
    <t>Bürger für die Lausitz</t>
  </si>
  <si>
    <t>Klinger Runde</t>
  </si>
  <si>
    <t>Gruppe Unabhängiger Bürger Spree-Neiße</t>
  </si>
  <si>
    <t>GUB - SPN</t>
  </si>
  <si>
    <t>Wählergruppe Landwirtschaft und Umwelt</t>
  </si>
  <si>
    <t>VS</t>
  </si>
  <si>
    <t>Bürgerinitiative SPB</t>
  </si>
  <si>
    <t>Wählerbündnis Ländlicher Raum Spree-Neiße</t>
  </si>
  <si>
    <t>WLR - SPN</t>
  </si>
  <si>
    <t>Wählergemeinschaft "Wir für Peitz"</t>
  </si>
  <si>
    <t>WFP</t>
  </si>
  <si>
    <t>Wählergruppe Domowina</t>
  </si>
  <si>
    <t>Stimme Freier Bürger</t>
  </si>
  <si>
    <t>SFB</t>
  </si>
  <si>
    <t>Freie Wählergruppe Bauern - Landwirtschaft, Umwelt, Natur</t>
  </si>
  <si>
    <t>Aktionsgruppe gegen soziales Unrecht Senftenberg</t>
  </si>
  <si>
    <t>AGSUS</t>
  </si>
  <si>
    <t>Freie Wählergruppe Schwarzheide</t>
  </si>
  <si>
    <t>FWS</t>
  </si>
  <si>
    <t>BürgerBündnis</t>
  </si>
  <si>
    <t>Bürgerinitiative Stadtumbau</t>
  </si>
  <si>
    <t>Die Unabhängigen</t>
  </si>
  <si>
    <t>BB</t>
  </si>
  <si>
    <t>LGU</t>
  </si>
  <si>
    <t>Frauenliste Cottbus</t>
  </si>
  <si>
    <t>FLC</t>
  </si>
  <si>
    <t>Aktive Unabhängige Bürger e. V. - BVB/FREIE WÄHLER</t>
  </si>
  <si>
    <t>Wählergruppe Bauern und Ländlicher Raum</t>
  </si>
  <si>
    <t>Wählergruppe Pro Zukunft Märkisch-Oderland</t>
  </si>
  <si>
    <t>Pro Zukunft</t>
  </si>
  <si>
    <t>Unabhängiger Bürger Bund</t>
  </si>
  <si>
    <t>UBB</t>
  </si>
  <si>
    <t>Unabhängige und freie Wählergemeinschaft Pro Strausberg</t>
  </si>
  <si>
    <t>U.f.W. Pro Strausberg</t>
  </si>
  <si>
    <t>Wählergruppe Reichenow-Möglin</t>
  </si>
  <si>
    <t>B-J-A</t>
  </si>
  <si>
    <t>BVFO</t>
  </si>
  <si>
    <t>FBB</t>
  </si>
  <si>
    <t xml:space="preserve">Kreisbauernverband Prignitz </t>
  </si>
  <si>
    <t>Bauernverband</t>
  </si>
  <si>
    <t>Freie Wähler Pro Prignitz</t>
  </si>
  <si>
    <t>FWPP</t>
  </si>
  <si>
    <t>Bürgerfraktion Barnim</t>
  </si>
  <si>
    <t>Bauernverband Barnim</t>
  </si>
  <si>
    <t>Bündnis Schorfheide</t>
  </si>
  <si>
    <t>Bündnis für ein demokratisches Eberswalde</t>
  </si>
  <si>
    <t>Alternative Liste Eberswalde</t>
  </si>
  <si>
    <t>ALE</t>
  </si>
  <si>
    <t>Bündnis für Bernau</t>
  </si>
  <si>
    <t>BfB</t>
  </si>
  <si>
    <t>Wahlinitiative SenIoren im Landkreis Barnim</t>
  </si>
  <si>
    <t>WISLKr.BAR</t>
  </si>
  <si>
    <t>Gemeinsame Unabhängige Bürgerliste</t>
  </si>
  <si>
    <t>UBL</t>
  </si>
  <si>
    <t>Wir für KW</t>
  </si>
  <si>
    <t>SUB</t>
  </si>
  <si>
    <t>PV</t>
  </si>
  <si>
    <t>Landkreis / kreisfreie Stadt:</t>
  </si>
  <si>
    <t>Elb-Elster</t>
  </si>
  <si>
    <t>Bezeichnung des Wahlvorschlagsträgers</t>
  </si>
  <si>
    <t>Kurz-
bezeichnung</t>
  </si>
  <si>
    <r>
      <t>Art des 
Wahl-
vorschlags-
trägers</t>
    </r>
    <r>
      <rPr>
        <vertAlign val="superscript"/>
        <sz val="8"/>
        <rFont val="Arial Narrow"/>
        <family val="2"/>
      </rPr>
      <t>2)</t>
    </r>
  </si>
  <si>
    <t>Zahl der
Wahlvor-
schläge
im Wahlgebiet</t>
  </si>
  <si>
    <t>darunter</t>
  </si>
  <si>
    <t xml:space="preserve">Christlich Demokratische Union Deutschlands </t>
  </si>
  <si>
    <t>DIE LINKE.</t>
  </si>
  <si>
    <t>Wählergruppe Landwirtschaft Umwelt und Natur Elbe-Elster</t>
  </si>
  <si>
    <t>Freie Demokratische Partei</t>
  </si>
  <si>
    <t>Brandenburger Vereinigte Bürgerbewegungen / Freie Wähler</t>
  </si>
  <si>
    <t>BVB / FREIE WÄHLER</t>
  </si>
  <si>
    <t>GRÜNE/B90</t>
  </si>
  <si>
    <t>Wählergruppe Herzberg zählt</t>
  </si>
  <si>
    <t>Andere</t>
  </si>
  <si>
    <t>Die PARTEI</t>
  </si>
  <si>
    <t>BÜNDNIS 90/DIE GRÜNEN &amp; Bürgerinitiative Stadtentwicklung</t>
  </si>
  <si>
    <t>Prignitz</t>
  </si>
  <si>
    <t>Kreisbauernverband Pritgnitz</t>
  </si>
  <si>
    <t>Märkisch-Oderland</t>
  </si>
  <si>
    <t>Wählerguppe Pro Zukunft Märkisch-Oderland</t>
  </si>
  <si>
    <t>Listenvereinigung Brandenburger Vereinigte Bürgerbewegung/Freie Wähler</t>
  </si>
  <si>
    <t>Freiheit, Arbeit, Werte - Mut zur Wahrheit</t>
  </si>
  <si>
    <t>Dahme-Spreewald</t>
  </si>
  <si>
    <t>Freie Wählergruppe Bauern</t>
  </si>
  <si>
    <t>Potsdam</t>
  </si>
  <si>
    <t>Christlich Demokratische Union Deutschlands - Aktionsbündnis Potsdam Nord/West</t>
  </si>
  <si>
    <t>Brandenburger Vereinigte Bürgerbewegungen/Freie Wähler/ Familienpartei</t>
  </si>
  <si>
    <t>BVB/FREIE WÄHLER/FAMILIE</t>
  </si>
  <si>
    <t>Bürgerbündnis freier Wähler e.V.</t>
  </si>
  <si>
    <t xml:space="preserve">Alternative für Deutschland </t>
  </si>
  <si>
    <t>Potsdamer Demokraten e.V.</t>
  </si>
  <si>
    <t>Potsdamer Demokraten</t>
  </si>
  <si>
    <t>Landkreis</t>
  </si>
  <si>
    <t>Potsdam-Mittelmark</t>
  </si>
  <si>
    <t>Freie Bürger und Bauern</t>
  </si>
  <si>
    <t>Listenvereinigung BiK-BiT</t>
  </si>
  <si>
    <t>Liste BiK-BiT</t>
  </si>
  <si>
    <t>BürgerBündnis Freier Wähler e. V.</t>
  </si>
  <si>
    <t>Bauern-Jäger-Angler</t>
  </si>
  <si>
    <t>Teltow-Fläming</t>
  </si>
  <si>
    <t xml:space="preserve">Landkreis </t>
  </si>
  <si>
    <t>Oberhavel 6500</t>
  </si>
  <si>
    <t>Brandenburger Vereinigte Bürgerbewegungen/Freie Wähler</t>
  </si>
  <si>
    <t>Landwirtschaft, Gartenbau, Umwelt</t>
  </si>
  <si>
    <t>BürgerBündnis freier Wähler e. V. Hennigsdorf</t>
  </si>
  <si>
    <t>Landkreis :</t>
  </si>
  <si>
    <t>Ostprignitz-Ruppin</t>
  </si>
  <si>
    <t xml:space="preserve">Wählergruppe des Kreisbauernverbandes Ostprignitz-Ruppin </t>
  </si>
  <si>
    <t>Brandengurhische Gemeinde Ruppin</t>
  </si>
  <si>
    <t>Listenvereinigung Brandenburger Vereinigte Bürgerbewegungen / Freie Wähler</t>
  </si>
  <si>
    <t>Uckermark</t>
  </si>
  <si>
    <t>Bündnis 90/Die Grünen</t>
  </si>
  <si>
    <t>Grüne/B90</t>
  </si>
  <si>
    <t>L</t>
  </si>
  <si>
    <t>Spree-Neiße</t>
  </si>
  <si>
    <t xml:space="preserve">Zahl der
Wahlvor-
schläge </t>
  </si>
  <si>
    <t xml:space="preserve">DIE LINKE </t>
  </si>
  <si>
    <t xml:space="preserve">GUB - SPN </t>
  </si>
  <si>
    <t>Wählergruppe Vereinte Sozialgemeinschaft</t>
  </si>
  <si>
    <t xml:space="preserve">Brandenburger Vereinigte Bürgerbewegungen / Freie Wähler </t>
  </si>
  <si>
    <t xml:space="preserve">BVB / FREIE WÄHLER </t>
  </si>
  <si>
    <t>Spremberger Bürgerinitiative SPB - sozial, parteiunabhängig, bürgernah</t>
  </si>
  <si>
    <t>Cottbus</t>
  </si>
  <si>
    <t>Aktive Unabhängige Bürger e.V. - BVB/FREIE WÄHLER</t>
  </si>
  <si>
    <t>AUB-BVB/FREIE WÄHLER</t>
  </si>
  <si>
    <t>Landkreis Barnim</t>
  </si>
  <si>
    <t>Bündnis für ein demokratsiches Eberswalde</t>
  </si>
  <si>
    <t>WISLkr.BAR</t>
  </si>
  <si>
    <t>Frankfurt (Oder)</t>
  </si>
  <si>
    <t>GRÜNE/ B 90 &amp; BI Stadtentwicklung</t>
  </si>
  <si>
    <t>Partei für Arbeit, Rechtsstaat, Tierschutz,Elitenförderung und basisdemokratische Initiative</t>
  </si>
  <si>
    <t>Die Partei</t>
  </si>
  <si>
    <t>Piraten</t>
  </si>
  <si>
    <t>Brandenburg an der Havel</t>
  </si>
  <si>
    <t>Brandenburger Vereinigte Bürgerbewegungen / Freie Wähler / GARTENFREUNDE</t>
  </si>
  <si>
    <t>BVB / FREIE WÄHLER / GARTENFREUNDE</t>
  </si>
  <si>
    <t>Landkreis Oder-Spree</t>
  </si>
  <si>
    <t>Sozialdemokratischen Partei Deutschlands</t>
  </si>
  <si>
    <t>Bürgervereinigung "Fürstenberg (Oder)"</t>
  </si>
  <si>
    <t>Piratenpartei Deutschand</t>
  </si>
  <si>
    <t>Oberspreewald-Lausitz</t>
  </si>
  <si>
    <t xml:space="preserve">SFB </t>
  </si>
  <si>
    <t>Havelland</t>
  </si>
  <si>
    <t>Partei für Arbeit, Rechtsstaat, Tierschutz, Elitenförderung und basisdemokratische Initiative</t>
  </si>
  <si>
    <t>Brandenburger Vereinigte Bürgerbewegungen/Freie Wähler/Familienpartei</t>
  </si>
  <si>
    <t>GRÜNE/B 90 &amp; BI Stadtentwicklung</t>
  </si>
  <si>
    <t>BVB/FREIE WÄHLER/GARTENFREUNDE</t>
  </si>
  <si>
    <t xml:space="preserve">Die Unabhängigen </t>
  </si>
  <si>
    <t>Brandenburger Vereinigte Bürgerbewegungen/Freie Wähler/GARTENFREUNDE</t>
  </si>
  <si>
    <t xml:space="preserve">Hz  </t>
  </si>
  <si>
    <t xml:space="preserve">BÜNDNIS 90/DIE GRÜNEN </t>
  </si>
  <si>
    <t>Nationaldemokratischen Partei Deutschlands</t>
  </si>
  <si>
    <t>Freie Demokratischen Partei</t>
  </si>
  <si>
    <t>Art des 
Wahl-
vorschlags-
trägers</t>
  </si>
  <si>
    <t>Bewerbende
insgesamt</t>
  </si>
  <si>
    <t>weibliche Bewerbende</t>
  </si>
  <si>
    <t>Personen mit Unionsbürger-schaft</t>
  </si>
  <si>
    <t>Einzelwahlvorschläge</t>
  </si>
  <si>
    <t>EWV</t>
  </si>
  <si>
    <t>weibliche
Bewerbende</t>
  </si>
  <si>
    <t>Zahl der
auf diesen Wahlvor-schlägen benannten Bewerbenden</t>
  </si>
  <si>
    <t>Einzelwahlvorschlag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</si>
</sst>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5"/>
      <name val="Arial Narrow"/>
      <family val="2"/>
    </font>
    <font>
      <vertAlign val="superscript"/>
      <sz val="8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 Narrow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164" fontId="8" fillId="0" borderId="0" applyFont="0" applyFill="0" applyBorder="0" applyAlignment="0" applyProtection="0"/>
    <xf numFmtId="0" fontId="9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4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4" fillId="0" borderId="0" xfId="1" applyFont="1" applyAlignment="1">
      <alignment horizontal="right" vertical="top"/>
    </xf>
    <xf numFmtId="0" fontId="4" fillId="0" borderId="3" xfId="1" applyFont="1" applyBorder="1" applyAlignment="1">
      <alignment vertical="top"/>
    </xf>
    <xf numFmtId="0" fontId="4" fillId="0" borderId="4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5" fillId="0" borderId="0" xfId="1" applyFont="1" applyAlignment="1">
      <alignment horizontal="right" vertical="top"/>
    </xf>
    <xf numFmtId="0" fontId="4" fillId="0" borderId="0" xfId="1" applyFont="1" applyAlignment="1">
      <alignment horizontal="center" vertical="top"/>
    </xf>
    <xf numFmtId="0" fontId="4" fillId="0" borderId="5" xfId="1" applyFont="1" applyBorder="1" applyAlignment="1">
      <alignment horizontal="center" vertical="top"/>
    </xf>
    <xf numFmtId="0" fontId="4" fillId="0" borderId="5" xfId="1" applyFont="1" applyBorder="1" applyAlignment="1">
      <alignment vertical="top"/>
    </xf>
    <xf numFmtId="0" fontId="4" fillId="0" borderId="6" xfId="1" applyFont="1" applyBorder="1" applyAlignment="1">
      <alignment horizontal="center" vertical="top"/>
    </xf>
    <xf numFmtId="0" fontId="4" fillId="0" borderId="6" xfId="1" applyFont="1" applyBorder="1" applyAlignment="1">
      <alignment vertical="top"/>
    </xf>
    <xf numFmtId="0" fontId="4" fillId="0" borderId="6" xfId="1" applyFont="1" applyBorder="1" applyAlignment="1">
      <alignment vertical="top" wrapText="1"/>
    </xf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 indent="1"/>
    </xf>
    <xf numFmtId="0" fontId="4" fillId="0" borderId="3" xfId="1" applyFont="1" applyBorder="1"/>
    <xf numFmtId="0" fontId="4" fillId="0" borderId="4" xfId="1" applyFont="1" applyBorder="1"/>
    <xf numFmtId="0" fontId="4" fillId="0" borderId="1" xfId="1" applyFont="1" applyBorder="1"/>
    <xf numFmtId="0" fontId="4" fillId="0" borderId="0" xfId="1" applyFont="1" applyBorder="1"/>
    <xf numFmtId="0" fontId="5" fillId="0" borderId="0" xfId="1" applyFont="1" applyAlignment="1">
      <alignment horizontal="right" indent="1"/>
    </xf>
    <xf numFmtId="0" fontId="4" fillId="0" borderId="0" xfId="1" applyFont="1" applyAlignment="1">
      <alignment horizontal="center" vertical="center"/>
    </xf>
    <xf numFmtId="0" fontId="4" fillId="0" borderId="5" xfId="1" applyFont="1" applyBorder="1" applyAlignment="1">
      <alignment horizontal="center"/>
    </xf>
    <xf numFmtId="0" fontId="4" fillId="0" borderId="5" xfId="1" applyFont="1" applyBorder="1"/>
    <xf numFmtId="0" fontId="4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0" xfId="1" applyFont="1" applyBorder="1" applyAlignment="1">
      <alignment horizontal="center"/>
    </xf>
    <xf numFmtId="0" fontId="4" fillId="0" borderId="6" xfId="1" applyFont="1" applyBorder="1" applyAlignment="1">
      <alignment wrapText="1"/>
    </xf>
    <xf numFmtId="0" fontId="4" fillId="0" borderId="0" xfId="3" applyFont="1"/>
    <xf numFmtId="0" fontId="5" fillId="0" borderId="0" xfId="3" applyFont="1"/>
    <xf numFmtId="0" fontId="4" fillId="0" borderId="0" xfId="3" applyFont="1" applyAlignment="1">
      <alignment horizontal="right" indent="1"/>
    </xf>
    <xf numFmtId="0" fontId="4" fillId="0" borderId="3" xfId="3" applyFont="1" applyBorder="1"/>
    <xf numFmtId="0" fontId="4" fillId="0" borderId="4" xfId="3" applyFont="1" applyBorder="1"/>
    <xf numFmtId="0" fontId="4" fillId="0" borderId="1" xfId="3" applyFont="1" applyBorder="1"/>
    <xf numFmtId="0" fontId="4" fillId="0" borderId="0" xfId="3" applyFont="1" applyBorder="1"/>
    <xf numFmtId="0" fontId="5" fillId="0" borderId="0" xfId="3" applyFont="1" applyAlignment="1">
      <alignment horizontal="right" indent="1"/>
    </xf>
    <xf numFmtId="0" fontId="4" fillId="0" borderId="0" xfId="3" applyFont="1" applyAlignment="1">
      <alignment horizontal="center" vertical="center"/>
    </xf>
    <xf numFmtId="0" fontId="4" fillId="0" borderId="5" xfId="3" applyFont="1" applyBorder="1" applyAlignment="1">
      <alignment horizontal="center"/>
    </xf>
    <xf numFmtId="0" fontId="4" fillId="0" borderId="5" xfId="3" applyFont="1" applyBorder="1"/>
    <xf numFmtId="0" fontId="4" fillId="0" borderId="6" xfId="3" applyFont="1" applyBorder="1" applyAlignment="1">
      <alignment horizontal="center"/>
    </xf>
    <xf numFmtId="0" fontId="4" fillId="0" borderId="6" xfId="3" applyFont="1" applyBorder="1"/>
    <xf numFmtId="0" fontId="4" fillId="0" borderId="0" xfId="3" applyFont="1" applyBorder="1" applyAlignment="1">
      <alignment horizontal="center"/>
    </xf>
    <xf numFmtId="0" fontId="7" fillId="0" borderId="0" xfId="3" applyFont="1"/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6" xfId="3" applyFont="1" applyBorder="1" applyAlignment="1"/>
    <xf numFmtId="0" fontId="3" fillId="0" borderId="3" xfId="3" applyFont="1" applyBorder="1" applyAlignment="1">
      <alignment horizontal="center"/>
    </xf>
    <xf numFmtId="0" fontId="4" fillId="0" borderId="7" xfId="3" applyFont="1" applyBorder="1" applyAlignment="1">
      <alignment horizontal="center"/>
    </xf>
    <xf numFmtId="0" fontId="4" fillId="0" borderId="7" xfId="3" applyFont="1" applyBorder="1"/>
    <xf numFmtId="0" fontId="4" fillId="0" borderId="0" xfId="3" applyFont="1" applyAlignment="1">
      <alignment horizontal="left" vertical="top" wrapText="1"/>
    </xf>
    <xf numFmtId="0" fontId="4" fillId="0" borderId="0" xfId="3" applyFont="1" applyAlignment="1">
      <alignment wrapText="1"/>
    </xf>
    <xf numFmtId="0" fontId="4" fillId="0" borderId="2" xfId="3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0" borderId="10" xfId="3" applyFont="1" applyBorder="1"/>
    <xf numFmtId="0" fontId="10" fillId="0" borderId="11" xfId="3" applyFont="1" applyBorder="1"/>
    <xf numFmtId="0" fontId="4" fillId="0" borderId="11" xfId="3" applyFont="1" applyBorder="1"/>
    <xf numFmtId="0" fontId="10" fillId="0" borderId="12" xfId="3" applyFont="1" applyBorder="1"/>
    <xf numFmtId="0" fontId="10" fillId="0" borderId="5" xfId="3" applyFont="1" applyBorder="1"/>
    <xf numFmtId="0" fontId="10" fillId="0" borderId="6" xfId="3" applyFont="1" applyBorder="1"/>
    <xf numFmtId="0" fontId="10" fillId="0" borderId="7" xfId="3" applyFont="1" applyBorder="1"/>
    <xf numFmtId="0" fontId="4" fillId="0" borderId="13" xfId="3" applyFont="1" applyBorder="1" applyAlignment="1">
      <alignment horizontal="center"/>
    </xf>
    <xf numFmtId="0" fontId="4" fillId="0" borderId="14" xfId="3" applyFont="1" applyBorder="1" applyAlignment="1">
      <alignment horizontal="center"/>
    </xf>
    <xf numFmtId="0" fontId="4" fillId="0" borderId="15" xfId="3" applyFont="1" applyBorder="1" applyAlignment="1">
      <alignment horizontal="center"/>
    </xf>
    <xf numFmtId="0" fontId="4" fillId="0" borderId="16" xfId="3" applyFont="1" applyBorder="1" applyAlignment="1">
      <alignment horizontal="center"/>
    </xf>
    <xf numFmtId="0" fontId="4" fillId="0" borderId="17" xfId="3" applyFont="1" applyBorder="1" applyAlignment="1">
      <alignment horizontal="center"/>
    </xf>
    <xf numFmtId="0" fontId="4" fillId="0" borderId="18" xfId="3" applyFont="1" applyBorder="1" applyAlignment="1">
      <alignment horizontal="center"/>
    </xf>
    <xf numFmtId="0" fontId="4" fillId="0" borderId="7" xfId="1" applyFont="1" applyBorder="1"/>
    <xf numFmtId="0" fontId="4" fillId="0" borderId="7" xfId="1" applyFont="1" applyBorder="1" applyAlignment="1">
      <alignment horizontal="center"/>
    </xf>
    <xf numFmtId="0" fontId="4" fillId="0" borderId="19" xfId="1" applyFont="1" applyBorder="1"/>
    <xf numFmtId="0" fontId="4" fillId="0" borderId="7" xfId="1" applyFont="1" applyBorder="1" applyAlignment="1">
      <alignment vertical="top"/>
    </xf>
    <xf numFmtId="0" fontId="4" fillId="0" borderId="6" xfId="1" quotePrefix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/>
    </xf>
    <xf numFmtId="0" fontId="9" fillId="0" borderId="19" xfId="3" applyBorder="1"/>
    <xf numFmtId="0" fontId="2" fillId="0" borderId="19" xfId="3" applyFont="1" applyBorder="1"/>
    <xf numFmtId="0" fontId="9" fillId="0" borderId="20" xfId="3" applyBorder="1"/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left" vertical="center"/>
    </xf>
    <xf numFmtId="0" fontId="11" fillId="0" borderId="14" xfId="0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4" fillId="0" borderId="9" xfId="3" applyFont="1" applyBorder="1" applyAlignment="1">
      <alignment horizontal="center" vertical="center" wrapText="1"/>
    </xf>
    <xf numFmtId="0" fontId="4" fillId="0" borderId="24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top" wrapText="1"/>
    </xf>
    <xf numFmtId="0" fontId="4" fillId="0" borderId="9" xfId="1" applyFont="1" applyBorder="1" applyAlignment="1">
      <alignment horizontal="center" vertical="top" wrapText="1"/>
    </xf>
    <xf numFmtId="0" fontId="4" fillId="0" borderId="24" xfId="1" applyFont="1" applyBorder="1" applyAlignment="1">
      <alignment horizontal="center" vertical="top" wrapText="1"/>
    </xf>
    <xf numFmtId="0" fontId="4" fillId="0" borderId="5" xfId="3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4" fillId="0" borderId="6" xfId="3" applyFont="1" applyBorder="1" applyAlignment="1">
      <alignment horizontal="left" wrapText="1"/>
    </xf>
    <xf numFmtId="0" fontId="4" fillId="0" borderId="7" xfId="3" applyFont="1" applyBorder="1" applyAlignment="1">
      <alignment horizontal="left"/>
    </xf>
  </cellXfs>
  <cellStyles count="4">
    <cellStyle name="Euro" xfId="2"/>
    <cellStyle name="Standard" xfId="0" builtinId="0"/>
    <cellStyle name="Standard 2" xfId="1"/>
    <cellStyle name="Standard 3" xfId="3"/>
  </cellStyles>
  <dxfs count="16"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</dxf>
    <dxf>
      <alignment horizontal="general" vertical="center" textRotation="0" wrapText="0" indent="0" justifyLastLine="0" shrinkToFit="0" readingOrder="0"/>
    </dxf>
    <dxf>
      <border>
        <top style="hair">
          <color indexed="64"/>
        </top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4:F81" headerRowCount="0" totalsRowShown="0" headerRowDxfId="15" dataDxfId="14" tableBorderDxfId="13" totalsRowBorderDxfId="12">
  <tableColumns count="6">
    <tableColumn id="1" name="Spalte1" headerRowDxfId="11" dataDxfId="10"/>
    <tableColumn id="2" name="Spalte2" headerRowDxfId="9" dataDxfId="8"/>
    <tableColumn id="3" name="Spalte3" headerRowDxfId="7" dataDxfId="6"/>
    <tableColumn id="4" name="Spalte4" headerRowDxfId="5" dataDxfId="4"/>
    <tableColumn id="5" name="Spalte5" headerRowDxfId="3" dataDxfId="2"/>
    <tableColumn id="6" name="Spalte6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205"/>
  <sheetViews>
    <sheetView tabSelected="1" workbookViewId="0">
      <pane ySplit="3" topLeftCell="A15" activePane="bottomLeft" state="frozen"/>
      <selection activeCell="A19" sqref="A19"/>
      <selection pane="bottomLeft" activeCell="A23" sqref="A23"/>
    </sheetView>
  </sheetViews>
  <sheetFormatPr baseColWidth="10" defaultRowHeight="15" x14ac:dyDescent="0.25"/>
  <cols>
    <col min="1" max="1" width="81.42578125" customWidth="1"/>
    <col min="2" max="2" width="35.42578125" customWidth="1"/>
    <col min="3" max="3" width="9.7109375" style="1" customWidth="1"/>
    <col min="4" max="4" width="12.28515625" style="1" customWidth="1"/>
    <col min="5" max="5" width="12.42578125" style="1" customWidth="1"/>
    <col min="6" max="6" width="13.140625" style="1" customWidth="1"/>
  </cols>
  <sheetData>
    <row r="1" spans="1:6" x14ac:dyDescent="0.25">
      <c r="A1" s="3" t="s">
        <v>48</v>
      </c>
    </row>
    <row r="3" spans="1:6" s="1" customFormat="1" ht="45" x14ac:dyDescent="0.25">
      <c r="A3" s="83" t="s">
        <v>0</v>
      </c>
      <c r="B3" s="84" t="s">
        <v>1</v>
      </c>
      <c r="C3" s="84" t="s">
        <v>2</v>
      </c>
      <c r="D3" s="85" t="s">
        <v>216</v>
      </c>
      <c r="E3" s="85" t="s">
        <v>217</v>
      </c>
      <c r="F3" s="85" t="s">
        <v>218</v>
      </c>
    </row>
    <row r="4" spans="1:6" s="2" customFormat="1" ht="20.100000000000001" customHeight="1" x14ac:dyDescent="0.25">
      <c r="A4" s="90" t="s">
        <v>3</v>
      </c>
      <c r="B4" s="90" t="s">
        <v>4</v>
      </c>
      <c r="C4" s="94" t="s">
        <v>7</v>
      </c>
      <c r="D4" s="97">
        <f>'51 - BRB'!E7+'52 - CB'!E6+'53 - FF'!E7+'54 - P'!E7+'60 - BAR'!E7+'61 - LDS'!E6+'62-EE'!E7+'63-HVL'!E6+'64-MOL'!E7+'65 - OHV'!E6+'66 - OSL'!E6+'67 - LOS'!E6+'68 - OPR'!E6+'69-PM'!E6+'70-PR'!E7+'71 - SPN'!E7+'72 - TF'!E6+'73 - UM'!E6</f>
        <v>1059</v>
      </c>
      <c r="E4" s="97">
        <f>'51 - BRB'!F7+'52 - CB'!F6+'53 - FF'!F7+'54 - P'!F7+'60 - BAR'!F7+'61 - LDS'!F6+'62-EE'!F7+'63-HVL'!F6+'64-MOL'!F7+'65 - OHV'!F6+'66 - OSL'!F6+'67 - LOS'!F6+'68 - OPR'!F6+'69-PM'!F6+'70-PR'!F7+'71 - SPN'!F7+'72 - TF'!F6+'73 - UM'!F6</f>
        <v>283</v>
      </c>
      <c r="F4" s="97">
        <f>0+0+0+0+0+0+1+0+0+0+0+0+0+0+0+0+0+0</f>
        <v>1</v>
      </c>
    </row>
    <row r="5" spans="1:6" s="2" customFormat="1" ht="20.100000000000001" customHeight="1" x14ac:dyDescent="0.25">
      <c r="A5" s="86" t="s">
        <v>5</v>
      </c>
      <c r="B5" s="86" t="s">
        <v>6</v>
      </c>
      <c r="C5" s="95" t="s">
        <v>7</v>
      </c>
      <c r="D5" s="88">
        <f>'51 - BRB'!E6+'52 - CB'!E8+'53 - FF'!E8+'60 - BAR'!E8+'61 - LDS'!E8+'62-EE'!E6+'63-HVL'!E7+'64-MOL'!E8+'65 - OHV'!E8+'66 - OSL'!E7+'67 - LOS'!E8+'68 - OPR'!E8+'69-PM'!E7+'70-PR'!E6+'71 - SPN'!E6+'72 - TF'!E8+'73 - UM'!E8</f>
        <v>887</v>
      </c>
      <c r="E5" s="88">
        <f>'51 - BRB'!F6+'52 - CB'!F8+'53 - FF'!F8+'54 - P'!F8+'60 - BAR'!F8+'61 - LDS'!F8+'62-EE'!F6+'63-HVL'!F7+'64-MOL'!F8+'65 - OHV'!F8+'66 - OSL'!F7+'67 - LOS'!F8+'68 - OPR'!F8+'69-PM'!F7+'70-PR'!F6+'71 - SPN'!F6+'72 - TF'!F8+'73 - UM'!F8</f>
        <v>199</v>
      </c>
      <c r="F5" s="88">
        <f>'51 - BRB'!G6+'52 - CB'!G8+'53 - FF'!G8+'54 - P'!G8+'60 - BAR'!G8+'61 - LDS'!G8+'62-EE'!G6+'63-HVL'!G7+'64-MOL'!G8+'65 - OHV'!G8+'66 - OSL'!G7+'67 - LOS'!G8+'68 - OPR'!G8+'69-PM'!G7+'70-PR'!G6+'71 - SPN'!G6+'72 - TF'!G8+'73 - UM'!G8</f>
        <v>0</v>
      </c>
    </row>
    <row r="6" spans="1:6" s="2" customFormat="1" ht="20.100000000000001" customHeight="1" x14ac:dyDescent="0.25">
      <c r="A6" s="86" t="s">
        <v>8</v>
      </c>
      <c r="B6" s="86" t="s">
        <v>8</v>
      </c>
      <c r="C6" s="95" t="s">
        <v>7</v>
      </c>
      <c r="D6" s="88">
        <f>'51 - BRB'!E8+'52 - CB'!E7+'53 - FF'!E6+'54 - P'!E6+'60 - BAR'!E6+'61 - LDS'!E7+'62-EE'!E8+'63-HVL'!E8+'64-MOL'!E6+'65 - OHV'!E7+'66 - OSL'!E8+'67 - LOS'!E7+'68 - OPR'!E7+'69-PM'!E8+'70-PR'!E8+'71 - SPN'!E8+'72 - TF'!E7+'73 - UM'!E7</f>
        <v>779</v>
      </c>
      <c r="E6" s="88">
        <f>'51 - BRB'!F8+'52 - CB'!F7+'53 - FF'!F6+'54 - P'!F6+'60 - BAR'!F6+'61 - LDS'!F7+'62-EE'!F8+'63-HVL'!F8+'64-MOL'!F6+'65 - OHV'!F7+'66 - OSL'!F8+'67 - LOS'!F7+'68 - OPR'!F7+'69-PM'!F8+'70-PR'!F8+'71 - SPN'!F8+'72 - TF'!F7+'73 - UM'!F7</f>
        <v>260</v>
      </c>
      <c r="F6" s="88">
        <f>'51 - BRB'!G8+'52 - CB'!G7+'53 - FF'!G6+'54 - P'!G6+'60 - BAR'!G6+'61 - LDS'!G7+'62-EE'!G8+'63-HVL'!G8+'64-MOL'!G6+'65 - OHV'!G7+'66 - OSL'!G8+'67 - LOS'!G7+'68 - OPR'!G7+'69-PM'!G8+'70-PR'!G8+'71 - SPN'!G8+'72 - TF'!G7+'73 - UM'!G7</f>
        <v>0</v>
      </c>
    </row>
    <row r="7" spans="1:6" s="2" customFormat="1" ht="20.100000000000001" customHeight="1" x14ac:dyDescent="0.25">
      <c r="A7" s="86" t="s">
        <v>9</v>
      </c>
      <c r="B7" s="86" t="s">
        <v>10</v>
      </c>
      <c r="C7" s="95" t="s">
        <v>7</v>
      </c>
      <c r="D7" s="88">
        <f>'51 - BRB'!E9++'52 - CB'!E10+'53 - FF'!E9+'54 - P'!E11+'60 - BAR'!E9+'61 - LDS'!E10+'62-EE'!E10+'63-HVL'!E9+'64-MOL'!E10+'65 - OHV'!E10+'66 - OSL'!E10+'67 - LOS'!E9+'68 - OPR'!E9+'69-PM'!E9+'70-PR'!E11+'71 - SPN'!E9+'72 - TF'!E9+'73 - UM'!E9</f>
        <v>608</v>
      </c>
      <c r="E7" s="88">
        <f>'51 - BRB'!F9++'52 - CB'!F10+'53 - FF'!F9+'54 - P'!F11+'60 - BAR'!F9+'61 - LDS'!F10+'62-EE'!F10+'63-HVL'!F9+'64-MOL'!F10+'65 - OHV'!F10+'66 - OSL'!F10+'67 - LOS'!F9+'68 - OPR'!F9+'69-PM'!F9+'70-PR'!F11+'71 - SPN'!F9+'72 - TF'!F9+'73 - UM'!F9</f>
        <v>114</v>
      </c>
      <c r="F7" s="88">
        <f>'51 - BRB'!G9++'52 - CB'!G10+'53 - FF'!G9+'54 - P'!G11+'60 - BAR'!G9+'61 - LDS'!G10+'62-EE'!G10+'63-HVL'!G9+'64-MOL'!G10+'65 - OHV'!G10+'66 - OSL'!G10+'67 - LOS'!G9+'68 - OPR'!G9+'69-PM'!G9+'70-PR'!G11+'71 - SPN'!G9+'72 - TF'!G9+'73 - UM'!G9</f>
        <v>2</v>
      </c>
    </row>
    <row r="8" spans="1:6" s="2" customFormat="1" ht="20.100000000000001" customHeight="1" x14ac:dyDescent="0.25">
      <c r="A8" s="86" t="s">
        <v>11</v>
      </c>
      <c r="B8" s="86" t="s">
        <v>12</v>
      </c>
      <c r="C8" s="95" t="s">
        <v>7</v>
      </c>
      <c r="D8" s="88">
        <f>'51 - BRB'!E10+'52 - CB'!E11+'54 - P'!E9+'61 - LDS'!E13+'62-EE'!E13+'63-HVL'!E10+'64-MOL'!E11+'65 - OHV'!E9+'66 - OSL'!E11+'67 - LOS'!E13+'68 - OPR'!E11+'69-PM'!E11+'70-PR'!E12+'71 - SPN'!E14+'72 - TF'!E12+'73 - UM'!E13+'60 - BAR'!E11</f>
        <v>429</v>
      </c>
      <c r="E8" s="88">
        <f>'51 - BRB'!F10+'52 - CB'!F11+'54 - P'!F9+'61 - LDS'!F13+'62-EE'!F13+'63-HVL'!F10+'64-MOL'!F11+'65 - OHV'!F9+'66 - OSL'!F11+'67 - LOS'!F13+'68 - OPR'!F11+'69-PM'!F11+'70-PR'!F12+'71 - SPN'!F14+'72 - TF'!F12+'73 - UM'!F13+'60 - BAR'!F11</f>
        <v>151</v>
      </c>
      <c r="F8" s="88">
        <f>'51 - BRB'!G10+'52 - CB'!G11+'54 - P'!G9+'61 - LDS'!G13+'62-EE'!G13+'63-HVL'!G10+'64-MOL'!G11+'65 - OHV'!G9+'66 - OSL'!G11+'67 - LOS'!G13+'68 - OPR'!G11+'69-PM'!G11+'70-PR'!G12+'71 - SPN'!G14+'72 - TF'!G12+'73 - UM'!G13+'60 - BAR'!G11</f>
        <v>3</v>
      </c>
    </row>
    <row r="9" spans="1:6" s="2" customFormat="1" ht="20.100000000000001" customHeight="1" x14ac:dyDescent="0.25">
      <c r="A9" s="86" t="s">
        <v>13</v>
      </c>
      <c r="B9" s="86" t="s">
        <v>14</v>
      </c>
      <c r="C9" s="95" t="s">
        <v>7</v>
      </c>
      <c r="D9" s="88">
        <f>'52 - CB'!E13+'60 - BAR'!E19+'61 - LDS'!E12+'62-EE'!E15+'63-HVL'!E12+'64-MOL'!E19+'65 - OHV'!E11+'66 - OSL'!E18+'67 - LOS'!E10+'69-PM'!E15+'71 - SPN'!E11+'72 - TF'!E16+'73 - UM'!E12</f>
        <v>67</v>
      </c>
      <c r="E9" s="88">
        <f>'52 - CB'!F13+'60 - BAR'!F19+'61 - LDS'!F12+'62-EE'!F15+'63-HVL'!F12+'64-MOL'!F19+'65 - OHV'!F11+'66 - OSL'!F18+'67 - LOS'!F10+'69-PM'!F15+'71 - SPN'!F11+'72 - TF'!F16+'73 - UM'!F12</f>
        <v>8</v>
      </c>
      <c r="F9" s="88">
        <f>0+0+0+0+0+0+0+0+0+0+0+0+0</f>
        <v>0</v>
      </c>
    </row>
    <row r="10" spans="1:6" s="2" customFormat="1" ht="20.100000000000001" customHeight="1" x14ac:dyDescent="0.25">
      <c r="A10" s="86" t="s">
        <v>15</v>
      </c>
      <c r="B10" s="86" t="s">
        <v>16</v>
      </c>
      <c r="C10" s="95" t="s">
        <v>7</v>
      </c>
      <c r="D10" s="88">
        <f>'51 - BRB'!E13+'52 - CB'!E15+'53 - FF'!E13+'54 - P'!E14+'60 - BAR'!E16+'61 - LDS'!E14+'62-EE'!E14+'63-HVL'!E15+'64-MOL'!E17+'67 - LOS'!E15+'69-PM'!E14+'70-PR'!E13+'71 - SPN'!E18+'72 - TF'!E13+'73 - UM'!E15</f>
        <v>121</v>
      </c>
      <c r="E10" s="88">
        <f>'51 - BRB'!F13+'52 - CB'!F15+'53 - FF'!F13+'54 - P'!F14+'60 - BAR'!F16+'61 - LDS'!F14+'62-EE'!F14+'63-HVL'!F15+'64-MOL'!F17+'67 - LOS'!F15+'69-PM'!F14+'70-PR'!F13+'71 - SPN'!F18+'72 - TF'!F13+'73 - UM'!F15</f>
        <v>19</v>
      </c>
      <c r="F10" s="88">
        <f>0+0+0+0+0+0+1+0+0+0+0+0+0+0+0</f>
        <v>1</v>
      </c>
    </row>
    <row r="11" spans="1:6" s="2" customFormat="1" ht="20.100000000000001" customHeight="1" x14ac:dyDescent="0.25">
      <c r="A11" s="86" t="s">
        <v>17</v>
      </c>
      <c r="B11" s="86" t="s">
        <v>18</v>
      </c>
      <c r="C11" s="95" t="s">
        <v>7</v>
      </c>
      <c r="D11" s="88">
        <f>2+4+5+1+2+4+4+2+2</f>
        <v>26</v>
      </c>
      <c r="E11" s="88">
        <f>0+0+0+0+0+0+1+0+1</f>
        <v>2</v>
      </c>
      <c r="F11" s="88">
        <v>0</v>
      </c>
    </row>
    <row r="12" spans="1:6" s="2" customFormat="1" ht="20.100000000000001" customHeight="1" x14ac:dyDescent="0.25">
      <c r="A12" s="86" t="s">
        <v>164</v>
      </c>
      <c r="B12" s="86" t="s">
        <v>19</v>
      </c>
      <c r="C12" s="95" t="s">
        <v>20</v>
      </c>
      <c r="D12" s="88">
        <f>'60 - BAR'!E12+'62-EE'!E11+'63-HVL'!E13+'64-MOL'!E13+'65 - OHV'!E12+'66 - OSL'!E16+'67 - LOS'!E14+'68 - OPR'!E14+'69-PM'!E12+'71 - SPN'!E16+'72 - TF'!E14+'73 - UM'!E16</f>
        <v>463</v>
      </c>
      <c r="E12" s="88">
        <f>'60 - BAR'!F12+'62-EE'!F11+'63-HVL'!F13+'64-MOL'!F13+'65 - OHV'!F12+'66 - OSL'!F16+'67 - LOS'!F14+'68 - OPR'!F14+'69-PM'!F12+'71 - SPN'!F16+'72 - TF'!F14+'73 - UM'!F16</f>
        <v>163</v>
      </c>
      <c r="F12" s="88">
        <f>0+0+0+0+1+0+0+0+0+1+1+0+0</f>
        <v>3</v>
      </c>
    </row>
    <row r="13" spans="1:6" s="2" customFormat="1" ht="20.100000000000001" customHeight="1" x14ac:dyDescent="0.25">
      <c r="A13" s="86" t="s">
        <v>21</v>
      </c>
      <c r="B13" s="86" t="s">
        <v>22</v>
      </c>
      <c r="C13" s="95" t="s">
        <v>23</v>
      </c>
      <c r="D13" s="88">
        <v>3</v>
      </c>
      <c r="E13" s="88">
        <v>0</v>
      </c>
      <c r="F13" s="88">
        <v>0</v>
      </c>
    </row>
    <row r="14" spans="1:6" s="2" customFormat="1" ht="20.100000000000001" customHeight="1" x14ac:dyDescent="0.25">
      <c r="A14" s="86" t="s">
        <v>24</v>
      </c>
      <c r="B14" s="86" t="s">
        <v>25</v>
      </c>
      <c r="C14" s="95" t="s">
        <v>23</v>
      </c>
      <c r="D14" s="88">
        <v>19</v>
      </c>
      <c r="E14" s="88">
        <v>2</v>
      </c>
      <c r="F14" s="88">
        <v>0</v>
      </c>
    </row>
    <row r="15" spans="1:6" s="2" customFormat="1" ht="20.100000000000001" customHeight="1" x14ac:dyDescent="0.25">
      <c r="A15" s="86" t="s">
        <v>26</v>
      </c>
      <c r="B15" s="86" t="s">
        <v>27</v>
      </c>
      <c r="C15" s="95" t="s">
        <v>23</v>
      </c>
      <c r="D15" s="88">
        <v>1</v>
      </c>
      <c r="E15" s="88">
        <v>0</v>
      </c>
      <c r="F15" s="88">
        <v>0</v>
      </c>
    </row>
    <row r="16" spans="1:6" s="2" customFormat="1" ht="20.100000000000001" customHeight="1" x14ac:dyDescent="0.25">
      <c r="A16" s="86" t="s">
        <v>219</v>
      </c>
      <c r="B16" s="86" t="s">
        <v>220</v>
      </c>
      <c r="C16" s="95" t="s">
        <v>220</v>
      </c>
      <c r="D16" s="88">
        <v>6</v>
      </c>
      <c r="E16" s="88">
        <v>0</v>
      </c>
      <c r="F16" s="88">
        <v>0</v>
      </c>
    </row>
    <row r="17" spans="1:6" s="2" customFormat="1" ht="20.100000000000001" customHeight="1" x14ac:dyDescent="0.25">
      <c r="A17" s="86" t="s">
        <v>28</v>
      </c>
      <c r="B17" s="86" t="s">
        <v>29</v>
      </c>
      <c r="C17" s="95" t="s">
        <v>119</v>
      </c>
      <c r="D17" s="88">
        <v>28</v>
      </c>
      <c r="E17" s="88">
        <v>9</v>
      </c>
      <c r="F17" s="88">
        <v>0</v>
      </c>
    </row>
    <row r="18" spans="1:6" s="2" customFormat="1" ht="20.100000000000001" customHeight="1" x14ac:dyDescent="0.25">
      <c r="A18" s="86" t="s">
        <v>30</v>
      </c>
      <c r="B18" s="86" t="s">
        <v>30</v>
      </c>
      <c r="C18" s="95" t="s">
        <v>23</v>
      </c>
      <c r="D18" s="88">
        <v>16</v>
      </c>
      <c r="E18" s="88">
        <v>5</v>
      </c>
      <c r="F18" s="88">
        <v>0</v>
      </c>
    </row>
    <row r="19" spans="1:6" s="2" customFormat="1" ht="20.100000000000001" customHeight="1" x14ac:dyDescent="0.25">
      <c r="A19" s="86" t="s">
        <v>31</v>
      </c>
      <c r="B19" s="86" t="s">
        <v>32</v>
      </c>
      <c r="C19" s="95" t="s">
        <v>23</v>
      </c>
      <c r="D19" s="88">
        <v>6</v>
      </c>
      <c r="E19" s="88">
        <v>1</v>
      </c>
      <c r="F19" s="88">
        <v>0</v>
      </c>
    </row>
    <row r="20" spans="1:6" s="2" customFormat="1" ht="20.100000000000001" customHeight="1" x14ac:dyDescent="0.25">
      <c r="A20" s="86" t="s">
        <v>33</v>
      </c>
      <c r="B20" s="86" t="s">
        <v>34</v>
      </c>
      <c r="C20" s="95" t="s">
        <v>23</v>
      </c>
      <c r="D20" s="88">
        <v>11</v>
      </c>
      <c r="E20" s="88">
        <v>2</v>
      </c>
      <c r="F20" s="88">
        <v>0</v>
      </c>
    </row>
    <row r="21" spans="1:6" s="2" customFormat="1" ht="20.100000000000001" customHeight="1" x14ac:dyDescent="0.25">
      <c r="A21" s="86" t="s">
        <v>35</v>
      </c>
      <c r="B21" s="86" t="s">
        <v>36</v>
      </c>
      <c r="C21" s="95" t="s">
        <v>23</v>
      </c>
      <c r="D21" s="88">
        <v>35</v>
      </c>
      <c r="E21" s="88">
        <v>0</v>
      </c>
      <c r="F21" s="88">
        <v>0</v>
      </c>
    </row>
    <row r="22" spans="1:6" s="2" customFormat="1" ht="20.100000000000001" customHeight="1" x14ac:dyDescent="0.25">
      <c r="A22" s="86" t="s">
        <v>37</v>
      </c>
      <c r="B22" s="86" t="s">
        <v>38</v>
      </c>
      <c r="C22" s="95" t="s">
        <v>23</v>
      </c>
      <c r="D22" s="88">
        <v>8</v>
      </c>
      <c r="E22" s="88">
        <v>1</v>
      </c>
      <c r="F22" s="88">
        <v>0</v>
      </c>
    </row>
    <row r="23" spans="1:6" s="2" customFormat="1" x14ac:dyDescent="0.25">
      <c r="A23" s="86" t="s">
        <v>39</v>
      </c>
      <c r="B23" s="86" t="s">
        <v>40</v>
      </c>
      <c r="C23" s="95" t="s">
        <v>23</v>
      </c>
      <c r="D23" s="88">
        <v>37</v>
      </c>
      <c r="E23" s="88">
        <v>2</v>
      </c>
      <c r="F23" s="88">
        <v>0</v>
      </c>
    </row>
    <row r="24" spans="1:6" s="2" customFormat="1" ht="20.100000000000001" customHeight="1" x14ac:dyDescent="0.25">
      <c r="A24" s="86" t="s">
        <v>41</v>
      </c>
      <c r="B24" s="86" t="s">
        <v>42</v>
      </c>
      <c r="C24" s="95" t="s">
        <v>23</v>
      </c>
      <c r="D24" s="88">
        <v>17</v>
      </c>
      <c r="E24" s="88">
        <v>4</v>
      </c>
      <c r="F24" s="88">
        <v>0</v>
      </c>
    </row>
    <row r="25" spans="1:6" s="2" customFormat="1" ht="20.100000000000001" customHeight="1" x14ac:dyDescent="0.25">
      <c r="A25" s="86" t="s">
        <v>43</v>
      </c>
      <c r="B25" s="86" t="s">
        <v>44</v>
      </c>
      <c r="C25" s="95" t="s">
        <v>23</v>
      </c>
      <c r="D25" s="88">
        <v>5</v>
      </c>
      <c r="E25" s="88">
        <v>0</v>
      </c>
      <c r="F25" s="88">
        <v>0</v>
      </c>
    </row>
    <row r="26" spans="1:6" s="2" customFormat="1" ht="36" customHeight="1" x14ac:dyDescent="0.25">
      <c r="A26" s="86" t="s">
        <v>45</v>
      </c>
      <c r="B26" s="86" t="s">
        <v>46</v>
      </c>
      <c r="C26" s="95" t="s">
        <v>23</v>
      </c>
      <c r="D26" s="88">
        <v>5</v>
      </c>
      <c r="E26" s="88">
        <v>1</v>
      </c>
      <c r="F26" s="88">
        <v>0</v>
      </c>
    </row>
    <row r="27" spans="1:6" s="2" customFormat="1" ht="20.100000000000001" customHeight="1" x14ac:dyDescent="0.25">
      <c r="A27" s="91" t="s">
        <v>210</v>
      </c>
      <c r="B27" s="91" t="s">
        <v>208</v>
      </c>
      <c r="C27" s="95" t="s">
        <v>20</v>
      </c>
      <c r="D27" s="88">
        <v>27</v>
      </c>
      <c r="E27" s="88">
        <v>6</v>
      </c>
      <c r="F27" s="88">
        <v>0</v>
      </c>
    </row>
    <row r="28" spans="1:6" s="2" customFormat="1" ht="20.100000000000001" customHeight="1" x14ac:dyDescent="0.25">
      <c r="A28" s="86" t="s">
        <v>47</v>
      </c>
      <c r="B28" s="86"/>
      <c r="C28" s="95" t="s">
        <v>23</v>
      </c>
      <c r="D28" s="88">
        <v>49</v>
      </c>
      <c r="E28" s="88">
        <v>18</v>
      </c>
      <c r="F28" s="88">
        <v>0</v>
      </c>
    </row>
    <row r="29" spans="1:6" s="2" customFormat="1" ht="20.100000000000001" customHeight="1" x14ac:dyDescent="0.25">
      <c r="A29" s="86" t="s">
        <v>49</v>
      </c>
      <c r="B29" s="86" t="s">
        <v>50</v>
      </c>
      <c r="C29" s="95" t="s">
        <v>23</v>
      </c>
      <c r="D29" s="88">
        <v>50</v>
      </c>
      <c r="E29" s="88">
        <v>16</v>
      </c>
      <c r="F29" s="88">
        <v>0</v>
      </c>
    </row>
    <row r="30" spans="1:6" s="2" customFormat="1" ht="20.100000000000001" customHeight="1" x14ac:dyDescent="0.25">
      <c r="A30" s="86" t="s">
        <v>51</v>
      </c>
      <c r="B30" s="86" t="s">
        <v>52</v>
      </c>
      <c r="C30" s="95" t="s">
        <v>23</v>
      </c>
      <c r="D30" s="88">
        <v>10</v>
      </c>
      <c r="E30" s="88">
        <v>1</v>
      </c>
      <c r="F30" s="88">
        <v>0</v>
      </c>
    </row>
    <row r="31" spans="1:6" s="2" customFormat="1" ht="33.75" customHeight="1" x14ac:dyDescent="0.25">
      <c r="A31" s="86" t="s">
        <v>134</v>
      </c>
      <c r="B31" s="93" t="s">
        <v>211</v>
      </c>
      <c r="C31" s="95" t="s">
        <v>23</v>
      </c>
      <c r="D31" s="88">
        <v>3</v>
      </c>
      <c r="E31" s="88">
        <v>0</v>
      </c>
      <c r="F31" s="88">
        <v>0</v>
      </c>
    </row>
    <row r="32" spans="1:6" s="2" customFormat="1" ht="20.100000000000001" customHeight="1" x14ac:dyDescent="0.25">
      <c r="A32" s="91" t="s">
        <v>147</v>
      </c>
      <c r="B32" s="86" t="s">
        <v>54</v>
      </c>
      <c r="C32" s="95" t="s">
        <v>20</v>
      </c>
      <c r="D32" s="88">
        <v>78</v>
      </c>
      <c r="E32" s="88">
        <v>22</v>
      </c>
      <c r="F32" s="88">
        <v>0</v>
      </c>
    </row>
    <row r="33" spans="1:6" s="2" customFormat="1" ht="29.25" customHeight="1" x14ac:dyDescent="0.25">
      <c r="A33" s="86" t="s">
        <v>55</v>
      </c>
      <c r="B33" s="86" t="s">
        <v>135</v>
      </c>
      <c r="C33" s="95" t="s">
        <v>23</v>
      </c>
      <c r="D33" s="88">
        <v>82</v>
      </c>
      <c r="E33" s="88">
        <v>31</v>
      </c>
      <c r="F33" s="88">
        <v>1</v>
      </c>
    </row>
    <row r="34" spans="1:6" s="2" customFormat="1" ht="20.100000000000001" customHeight="1" x14ac:dyDescent="0.25">
      <c r="A34" s="91" t="s">
        <v>206</v>
      </c>
      <c r="B34" s="91" t="s">
        <v>149</v>
      </c>
      <c r="C34" s="95" t="s">
        <v>20</v>
      </c>
      <c r="D34" s="88">
        <v>14</v>
      </c>
      <c r="E34" s="88">
        <v>3</v>
      </c>
      <c r="F34" s="88">
        <v>0</v>
      </c>
    </row>
    <row r="35" spans="1:6" s="2" customFormat="1" ht="29.25" customHeight="1" x14ac:dyDescent="0.25">
      <c r="A35" s="86" t="s">
        <v>56</v>
      </c>
      <c r="B35" s="86" t="s">
        <v>57</v>
      </c>
      <c r="C35" s="95" t="s">
        <v>119</v>
      </c>
      <c r="D35" s="88">
        <v>24</v>
      </c>
      <c r="E35" s="88">
        <v>10</v>
      </c>
      <c r="F35" s="88">
        <v>0</v>
      </c>
    </row>
    <row r="36" spans="1:6" s="2" customFormat="1" ht="20.100000000000001" customHeight="1" x14ac:dyDescent="0.25">
      <c r="A36" s="86" t="s">
        <v>58</v>
      </c>
      <c r="B36" s="91" t="s">
        <v>153</v>
      </c>
      <c r="C36" s="95" t="s">
        <v>119</v>
      </c>
      <c r="D36" s="88">
        <v>31</v>
      </c>
      <c r="E36" s="88">
        <v>16</v>
      </c>
      <c r="F36" s="88">
        <v>0</v>
      </c>
    </row>
    <row r="37" spans="1:6" s="2" customFormat="1" ht="20.100000000000001" customHeight="1" x14ac:dyDescent="0.25">
      <c r="A37" s="86" t="s">
        <v>59</v>
      </c>
      <c r="B37" s="86" t="s">
        <v>60</v>
      </c>
      <c r="C37" s="95" t="s">
        <v>23</v>
      </c>
      <c r="D37" s="88">
        <v>5</v>
      </c>
      <c r="E37" s="88">
        <v>0</v>
      </c>
      <c r="F37" s="88">
        <v>0</v>
      </c>
    </row>
    <row r="38" spans="1:6" s="2" customFormat="1" ht="20.100000000000001" customHeight="1" x14ac:dyDescent="0.25">
      <c r="A38" s="86" t="s">
        <v>61</v>
      </c>
      <c r="B38" s="86" t="s">
        <v>62</v>
      </c>
      <c r="C38" s="95" t="s">
        <v>7</v>
      </c>
      <c r="D38" s="88">
        <f>7+9</f>
        <v>16</v>
      </c>
      <c r="E38" s="88">
        <f>3+2</f>
        <v>5</v>
      </c>
      <c r="F38" s="88">
        <v>0</v>
      </c>
    </row>
    <row r="39" spans="1:6" s="2" customFormat="1" ht="20.100000000000001" customHeight="1" x14ac:dyDescent="0.25">
      <c r="A39" s="86" t="s">
        <v>63</v>
      </c>
      <c r="B39" s="86" t="s">
        <v>64</v>
      </c>
      <c r="C39" s="95" t="s">
        <v>23</v>
      </c>
      <c r="D39" s="88">
        <v>18</v>
      </c>
      <c r="E39" s="88">
        <v>3</v>
      </c>
      <c r="F39" s="88">
        <v>0</v>
      </c>
    </row>
    <row r="40" spans="1:6" s="2" customFormat="1" ht="20.100000000000001" customHeight="1" x14ac:dyDescent="0.25">
      <c r="A40" s="86" t="s">
        <v>65</v>
      </c>
      <c r="B40" s="86" t="s">
        <v>66</v>
      </c>
      <c r="C40" s="95" t="s">
        <v>23</v>
      </c>
      <c r="D40" s="88">
        <v>12</v>
      </c>
      <c r="E40" s="88">
        <v>6</v>
      </c>
      <c r="F40" s="88">
        <v>0</v>
      </c>
    </row>
    <row r="41" spans="1:6" s="2" customFormat="1" ht="20.100000000000001" customHeight="1" x14ac:dyDescent="0.25">
      <c r="A41" s="86" t="s">
        <v>67</v>
      </c>
      <c r="B41" s="86"/>
      <c r="C41" s="95" t="s">
        <v>23</v>
      </c>
      <c r="D41" s="88">
        <v>7</v>
      </c>
      <c r="E41" s="88">
        <v>0</v>
      </c>
      <c r="F41" s="88">
        <v>0</v>
      </c>
    </row>
    <row r="42" spans="1:6" s="2" customFormat="1" ht="19.5" customHeight="1" x14ac:dyDescent="0.25">
      <c r="A42" s="86" t="s">
        <v>180</v>
      </c>
      <c r="B42" s="86" t="s">
        <v>68</v>
      </c>
      <c r="C42" s="95" t="s">
        <v>23</v>
      </c>
      <c r="D42" s="88">
        <v>6</v>
      </c>
      <c r="E42" s="88">
        <v>5</v>
      </c>
      <c r="F42" s="88">
        <v>0</v>
      </c>
    </row>
    <row r="43" spans="1:6" s="2" customFormat="1" ht="20.100000000000001" customHeight="1" x14ac:dyDescent="0.25">
      <c r="A43" s="91" t="s">
        <v>183</v>
      </c>
      <c r="B43" s="86" t="s">
        <v>69</v>
      </c>
      <c r="C43" s="95" t="s">
        <v>23</v>
      </c>
      <c r="D43" s="88">
        <v>3</v>
      </c>
      <c r="E43" s="88">
        <v>1</v>
      </c>
      <c r="F43" s="88">
        <v>0</v>
      </c>
    </row>
    <row r="44" spans="1:6" s="2" customFormat="1" ht="20.100000000000001" customHeight="1" x14ac:dyDescent="0.25">
      <c r="A44" s="86" t="s">
        <v>70</v>
      </c>
      <c r="B44" s="86" t="s">
        <v>71</v>
      </c>
      <c r="C44" s="95" t="s">
        <v>23</v>
      </c>
      <c r="D44" s="88">
        <v>9</v>
      </c>
      <c r="E44" s="88">
        <v>2</v>
      </c>
      <c r="F44" s="88">
        <v>0</v>
      </c>
    </row>
    <row r="45" spans="1:6" s="2" customFormat="1" ht="20.100000000000001" customHeight="1" x14ac:dyDescent="0.25">
      <c r="A45" s="86" t="s">
        <v>72</v>
      </c>
      <c r="B45" s="86" t="s">
        <v>73</v>
      </c>
      <c r="C45" s="95" t="s">
        <v>23</v>
      </c>
      <c r="D45" s="88">
        <v>2</v>
      </c>
      <c r="E45" s="88">
        <v>0</v>
      </c>
      <c r="F45" s="88">
        <v>0</v>
      </c>
    </row>
    <row r="46" spans="1:6" s="2" customFormat="1" ht="20.100000000000001" customHeight="1" x14ac:dyDescent="0.25">
      <c r="A46" s="86" t="s">
        <v>74</v>
      </c>
      <c r="B46" s="86"/>
      <c r="C46" s="95" t="s">
        <v>23</v>
      </c>
      <c r="D46" s="88">
        <v>2</v>
      </c>
      <c r="E46" s="88">
        <v>0</v>
      </c>
      <c r="F46" s="88">
        <v>0</v>
      </c>
    </row>
    <row r="47" spans="1:6" s="2" customFormat="1" ht="29.25" customHeight="1" x14ac:dyDescent="0.25">
      <c r="A47" s="86" t="s">
        <v>75</v>
      </c>
      <c r="B47" s="86" t="s">
        <v>76</v>
      </c>
      <c r="C47" s="95" t="s">
        <v>23</v>
      </c>
      <c r="D47" s="88">
        <v>10</v>
      </c>
      <c r="E47" s="88">
        <v>2</v>
      </c>
      <c r="F47" s="88">
        <v>0</v>
      </c>
    </row>
    <row r="48" spans="1:6" s="2" customFormat="1" ht="20.100000000000001" customHeight="1" x14ac:dyDescent="0.25">
      <c r="A48" s="86" t="s">
        <v>77</v>
      </c>
      <c r="B48" s="91" t="s">
        <v>145</v>
      </c>
      <c r="C48" s="95" t="s">
        <v>23</v>
      </c>
      <c r="D48" s="88">
        <f>33+25</f>
        <v>58</v>
      </c>
      <c r="E48" s="88">
        <f>11+4</f>
        <v>15</v>
      </c>
      <c r="F48" s="88">
        <f>0+1</f>
        <v>1</v>
      </c>
    </row>
    <row r="49" spans="1:6" s="2" customFormat="1" ht="20.100000000000001" customHeight="1" x14ac:dyDescent="0.25">
      <c r="A49" s="86" t="s">
        <v>78</v>
      </c>
      <c r="B49" s="86" t="s">
        <v>79</v>
      </c>
      <c r="C49" s="95" t="s">
        <v>23</v>
      </c>
      <c r="D49" s="88">
        <v>11</v>
      </c>
      <c r="E49" s="88">
        <v>3</v>
      </c>
      <c r="F49" s="88">
        <v>1</v>
      </c>
    </row>
    <row r="50" spans="1:6" s="2" customFormat="1" ht="30.75" customHeight="1" x14ac:dyDescent="0.25">
      <c r="A50" s="86" t="s">
        <v>80</v>
      </c>
      <c r="B50" s="86" t="s">
        <v>81</v>
      </c>
      <c r="C50" s="95" t="s">
        <v>23</v>
      </c>
      <c r="D50" s="88">
        <v>15</v>
      </c>
      <c r="E50" s="88">
        <v>4</v>
      </c>
      <c r="F50" s="88">
        <v>0</v>
      </c>
    </row>
    <row r="51" spans="1:6" s="2" customFormat="1" ht="20.100000000000001" customHeight="1" x14ac:dyDescent="0.25">
      <c r="A51" s="86" t="s">
        <v>137</v>
      </c>
      <c r="B51" s="91" t="s">
        <v>207</v>
      </c>
      <c r="C51" s="95" t="s">
        <v>20</v>
      </c>
      <c r="D51" s="88">
        <v>19</v>
      </c>
      <c r="E51" s="88">
        <v>10</v>
      </c>
      <c r="F51" s="88">
        <v>2</v>
      </c>
    </row>
    <row r="52" spans="1:6" s="2" customFormat="1" ht="28.5" customHeight="1" x14ac:dyDescent="0.25">
      <c r="A52" s="86" t="s">
        <v>159</v>
      </c>
      <c r="B52" s="86" t="s">
        <v>82</v>
      </c>
      <c r="C52" s="95" t="s">
        <v>23</v>
      </c>
      <c r="D52" s="88">
        <v>7</v>
      </c>
      <c r="E52" s="88">
        <v>3</v>
      </c>
      <c r="F52" s="88">
        <v>0</v>
      </c>
    </row>
    <row r="53" spans="1:6" s="2" customFormat="1" ht="28.5" customHeight="1" x14ac:dyDescent="0.25">
      <c r="A53" s="86" t="s">
        <v>83</v>
      </c>
      <c r="B53" s="91" t="s">
        <v>83</v>
      </c>
      <c r="C53" s="95" t="s">
        <v>23</v>
      </c>
      <c r="D53" s="88">
        <v>8</v>
      </c>
      <c r="E53" s="88">
        <v>3</v>
      </c>
      <c r="F53" s="88">
        <v>0</v>
      </c>
    </row>
    <row r="54" spans="1:6" s="2" customFormat="1" ht="28.5" customHeight="1" x14ac:dyDescent="0.25">
      <c r="A54" s="91" t="s">
        <v>205</v>
      </c>
      <c r="B54" s="86" t="s">
        <v>136</v>
      </c>
      <c r="C54" s="95" t="s">
        <v>7</v>
      </c>
      <c r="D54" s="88">
        <v>1</v>
      </c>
      <c r="E54" s="88">
        <v>0</v>
      </c>
      <c r="F54" s="88">
        <v>0</v>
      </c>
    </row>
    <row r="55" spans="1:6" s="2" customFormat="1" ht="20.100000000000001" customHeight="1" x14ac:dyDescent="0.25">
      <c r="A55" s="91" t="s">
        <v>118</v>
      </c>
      <c r="B55" s="86" t="s">
        <v>118</v>
      </c>
      <c r="C55" s="95" t="s">
        <v>20</v>
      </c>
      <c r="D55" s="88">
        <v>10</v>
      </c>
      <c r="E55" s="88">
        <v>1</v>
      </c>
      <c r="F55" s="88">
        <v>0</v>
      </c>
    </row>
    <row r="56" spans="1:6" s="2" customFormat="1" ht="20.100000000000001" customHeight="1" x14ac:dyDescent="0.25">
      <c r="A56" s="86" t="s">
        <v>209</v>
      </c>
      <c r="B56" s="86" t="s">
        <v>84</v>
      </c>
      <c r="C56" s="95" t="s">
        <v>23</v>
      </c>
      <c r="D56" s="88">
        <v>6</v>
      </c>
      <c r="E56" s="88">
        <v>2</v>
      </c>
      <c r="F56" s="88">
        <v>0</v>
      </c>
    </row>
    <row r="57" spans="1:6" s="2" customFormat="1" ht="20.100000000000001" customHeight="1" x14ac:dyDescent="0.25">
      <c r="A57" s="86" t="s">
        <v>166</v>
      </c>
      <c r="B57" s="86" t="s">
        <v>85</v>
      </c>
      <c r="C57" s="95" t="s">
        <v>119</v>
      </c>
      <c r="D57" s="88">
        <v>18</v>
      </c>
      <c r="E57" s="88">
        <v>5</v>
      </c>
      <c r="F57" s="88">
        <v>0</v>
      </c>
    </row>
    <row r="58" spans="1:6" s="2" customFormat="1" ht="20.100000000000001" customHeight="1" x14ac:dyDescent="0.25">
      <c r="A58" s="86" t="s">
        <v>165</v>
      </c>
      <c r="B58" s="86" t="s">
        <v>86</v>
      </c>
      <c r="C58" s="95" t="s">
        <v>23</v>
      </c>
      <c r="D58" s="88">
        <v>8</v>
      </c>
      <c r="E58" s="88">
        <v>1</v>
      </c>
      <c r="F58" s="88">
        <v>0</v>
      </c>
    </row>
    <row r="59" spans="1:6" s="2" customFormat="1" ht="20.100000000000001" customHeight="1" x14ac:dyDescent="0.25">
      <c r="A59" s="86" t="s">
        <v>143</v>
      </c>
      <c r="B59" s="86"/>
      <c r="C59" s="95" t="s">
        <v>23</v>
      </c>
      <c r="D59" s="88">
        <v>6</v>
      </c>
      <c r="E59" s="88">
        <v>2</v>
      </c>
      <c r="F59" s="88">
        <v>0</v>
      </c>
    </row>
    <row r="60" spans="1:6" s="2" customFormat="1" ht="30" customHeight="1" x14ac:dyDescent="0.25">
      <c r="A60" s="92" t="s">
        <v>87</v>
      </c>
      <c r="B60" s="86" t="s">
        <v>88</v>
      </c>
      <c r="C60" s="95" t="s">
        <v>23</v>
      </c>
      <c r="D60" s="88">
        <v>46</v>
      </c>
      <c r="E60" s="88">
        <v>46</v>
      </c>
      <c r="F60" s="88">
        <v>0</v>
      </c>
    </row>
    <row r="61" spans="1:6" s="2" customFormat="1" ht="20.100000000000001" customHeight="1" x14ac:dyDescent="0.25">
      <c r="A61" s="86" t="s">
        <v>89</v>
      </c>
      <c r="B61" s="91" t="s">
        <v>186</v>
      </c>
      <c r="C61" s="95" t="s">
        <v>20</v>
      </c>
      <c r="D61" s="88">
        <v>20</v>
      </c>
      <c r="E61" s="88">
        <v>4</v>
      </c>
      <c r="F61" s="88">
        <v>0</v>
      </c>
    </row>
    <row r="62" spans="1:6" s="2" customFormat="1" ht="20.100000000000001" customHeight="1" x14ac:dyDescent="0.25">
      <c r="A62" s="86" t="s">
        <v>90</v>
      </c>
      <c r="B62" s="86" t="s">
        <v>25</v>
      </c>
      <c r="C62" s="95" t="s">
        <v>23</v>
      </c>
      <c r="D62" s="88">
        <v>36</v>
      </c>
      <c r="E62" s="88">
        <v>7</v>
      </c>
      <c r="F62" s="88">
        <v>0</v>
      </c>
    </row>
    <row r="63" spans="1:6" s="2" customFormat="1" ht="20.100000000000001" customHeight="1" x14ac:dyDescent="0.25">
      <c r="A63" s="86" t="s">
        <v>91</v>
      </c>
      <c r="B63" s="86" t="s">
        <v>92</v>
      </c>
      <c r="C63" s="95" t="s">
        <v>23</v>
      </c>
      <c r="D63" s="88">
        <v>20</v>
      </c>
      <c r="E63" s="88">
        <v>9</v>
      </c>
      <c r="F63" s="88">
        <v>0</v>
      </c>
    </row>
    <row r="64" spans="1:6" s="2" customFormat="1" ht="20.100000000000001" customHeight="1" x14ac:dyDescent="0.25">
      <c r="A64" s="86" t="s">
        <v>93</v>
      </c>
      <c r="B64" s="86" t="s">
        <v>94</v>
      </c>
      <c r="C64" s="96" t="s">
        <v>23</v>
      </c>
      <c r="D64" s="88">
        <v>13</v>
      </c>
      <c r="E64" s="89">
        <v>3</v>
      </c>
      <c r="F64" s="88">
        <v>0</v>
      </c>
    </row>
    <row r="65" spans="1:6" s="2" customFormat="1" ht="20.100000000000001" customHeight="1" x14ac:dyDescent="0.25">
      <c r="A65" s="86" t="s">
        <v>95</v>
      </c>
      <c r="B65" s="86" t="s">
        <v>96</v>
      </c>
      <c r="C65" s="95" t="s">
        <v>23</v>
      </c>
      <c r="D65" s="88">
        <v>4</v>
      </c>
      <c r="E65" s="88">
        <v>1</v>
      </c>
      <c r="F65" s="88">
        <v>0</v>
      </c>
    </row>
    <row r="66" spans="1:6" s="2" customFormat="1" ht="20.100000000000001" customHeight="1" x14ac:dyDescent="0.25">
      <c r="A66" s="86" t="s">
        <v>97</v>
      </c>
      <c r="B66" s="86"/>
      <c r="C66" s="95" t="s">
        <v>23</v>
      </c>
      <c r="D66" s="88">
        <v>1</v>
      </c>
      <c r="E66" s="88">
        <v>1</v>
      </c>
      <c r="F66" s="88">
        <v>0</v>
      </c>
    </row>
    <row r="67" spans="1:6" s="2" customFormat="1" ht="20.100000000000001" customHeight="1" x14ac:dyDescent="0.25">
      <c r="A67" s="86" t="s">
        <v>160</v>
      </c>
      <c r="B67" s="86" t="s">
        <v>98</v>
      </c>
      <c r="C67" s="95" t="s">
        <v>20</v>
      </c>
      <c r="D67" s="88">
        <v>10</v>
      </c>
      <c r="E67" s="88">
        <v>1</v>
      </c>
      <c r="F67" s="88">
        <v>0</v>
      </c>
    </row>
    <row r="68" spans="1:6" s="2" customFormat="1" ht="20.100000000000001" customHeight="1" x14ac:dyDescent="0.25">
      <c r="A68" s="86" t="s">
        <v>200</v>
      </c>
      <c r="B68" s="86" t="s">
        <v>99</v>
      </c>
      <c r="C68" s="95" t="s">
        <v>23</v>
      </c>
      <c r="D68" s="88">
        <v>9</v>
      </c>
      <c r="E68" s="88">
        <v>1</v>
      </c>
      <c r="F68" s="88">
        <v>0</v>
      </c>
    </row>
    <row r="69" spans="1:6" s="2" customFormat="1" ht="20.100000000000001" customHeight="1" x14ac:dyDescent="0.25">
      <c r="A69" s="86" t="s">
        <v>156</v>
      </c>
      <c r="B69" s="86" t="s">
        <v>100</v>
      </c>
      <c r="C69" s="95" t="s">
        <v>23</v>
      </c>
      <c r="D69" s="88">
        <v>53</v>
      </c>
      <c r="E69" s="88">
        <v>13</v>
      </c>
      <c r="F69" s="88">
        <v>0</v>
      </c>
    </row>
    <row r="70" spans="1:6" s="2" customFormat="1" ht="20.100000000000001" customHeight="1" x14ac:dyDescent="0.25">
      <c r="A70" s="86" t="s">
        <v>157</v>
      </c>
      <c r="B70" s="86" t="s">
        <v>158</v>
      </c>
      <c r="C70" s="95" t="s">
        <v>20</v>
      </c>
      <c r="D70" s="88">
        <v>8</v>
      </c>
      <c r="E70" s="88">
        <v>0</v>
      </c>
      <c r="F70" s="88">
        <v>0</v>
      </c>
    </row>
    <row r="71" spans="1:6" s="2" customFormat="1" ht="20.100000000000001" customHeight="1" x14ac:dyDescent="0.25">
      <c r="A71" s="86" t="s">
        <v>101</v>
      </c>
      <c r="B71" s="86" t="s">
        <v>102</v>
      </c>
      <c r="C71" s="95" t="s">
        <v>23</v>
      </c>
      <c r="D71" s="88">
        <v>42</v>
      </c>
      <c r="E71" s="88">
        <v>8</v>
      </c>
      <c r="F71" s="88">
        <v>0</v>
      </c>
    </row>
    <row r="72" spans="1:6" s="2" customFormat="1" ht="20.100000000000001" customHeight="1" x14ac:dyDescent="0.25">
      <c r="A72" s="86" t="s">
        <v>103</v>
      </c>
      <c r="B72" s="86" t="s">
        <v>104</v>
      </c>
      <c r="C72" s="95" t="s">
        <v>23</v>
      </c>
      <c r="D72" s="88">
        <v>11</v>
      </c>
      <c r="E72" s="88">
        <v>0</v>
      </c>
      <c r="F72" s="88">
        <v>0</v>
      </c>
    </row>
    <row r="73" spans="1:6" s="2" customFormat="1" ht="20.100000000000001" customHeight="1" x14ac:dyDescent="0.25">
      <c r="A73" s="86" t="s">
        <v>105</v>
      </c>
      <c r="B73" s="86"/>
      <c r="C73" s="95" t="s">
        <v>20</v>
      </c>
      <c r="D73" s="88">
        <v>29</v>
      </c>
      <c r="E73" s="88">
        <v>3</v>
      </c>
      <c r="F73" s="88">
        <v>0</v>
      </c>
    </row>
    <row r="74" spans="1:6" s="2" customFormat="1" ht="20.100000000000001" customHeight="1" x14ac:dyDescent="0.25">
      <c r="A74" s="86" t="s">
        <v>106</v>
      </c>
      <c r="B74" s="86"/>
      <c r="C74" s="95" t="s">
        <v>23</v>
      </c>
      <c r="D74" s="88">
        <v>22</v>
      </c>
      <c r="E74" s="88">
        <v>4</v>
      </c>
      <c r="F74" s="88">
        <v>0</v>
      </c>
    </row>
    <row r="75" spans="1:6" s="2" customFormat="1" ht="20.100000000000001" customHeight="1" x14ac:dyDescent="0.25">
      <c r="A75" s="86" t="s">
        <v>107</v>
      </c>
      <c r="B75" s="86"/>
      <c r="C75" s="95" t="s">
        <v>23</v>
      </c>
      <c r="D75" s="88">
        <v>2</v>
      </c>
      <c r="E75" s="88">
        <v>0</v>
      </c>
      <c r="F75" s="88">
        <v>0</v>
      </c>
    </row>
    <row r="76" spans="1:6" s="2" customFormat="1" ht="20.100000000000001" customHeight="1" x14ac:dyDescent="0.25">
      <c r="A76" s="86" t="s">
        <v>108</v>
      </c>
      <c r="B76" s="86"/>
      <c r="C76" s="95" t="s">
        <v>23</v>
      </c>
      <c r="D76" s="88">
        <v>4</v>
      </c>
      <c r="E76" s="88">
        <v>2</v>
      </c>
      <c r="F76" s="88">
        <v>0</v>
      </c>
    </row>
    <row r="77" spans="1:6" s="2" customFormat="1" ht="20.100000000000001" customHeight="1" x14ac:dyDescent="0.25">
      <c r="A77" s="86" t="s">
        <v>109</v>
      </c>
      <c r="B77" s="86" t="s">
        <v>110</v>
      </c>
      <c r="C77" s="95" t="s">
        <v>23</v>
      </c>
      <c r="D77" s="88">
        <v>5</v>
      </c>
      <c r="E77" s="88">
        <v>1</v>
      </c>
      <c r="F77" s="88">
        <v>0</v>
      </c>
    </row>
    <row r="78" spans="1:6" s="2" customFormat="1" ht="20.100000000000001" customHeight="1" x14ac:dyDescent="0.25">
      <c r="A78" s="86" t="s">
        <v>111</v>
      </c>
      <c r="B78" s="86" t="s">
        <v>112</v>
      </c>
      <c r="C78" s="95" t="s">
        <v>23</v>
      </c>
      <c r="D78" s="88">
        <v>6</v>
      </c>
      <c r="E78" s="88">
        <v>1</v>
      </c>
      <c r="F78" s="88">
        <v>0</v>
      </c>
    </row>
    <row r="79" spans="1:6" s="2" customFormat="1" ht="20.100000000000001" customHeight="1" x14ac:dyDescent="0.25">
      <c r="A79" s="86" t="s">
        <v>113</v>
      </c>
      <c r="B79" s="86" t="s">
        <v>114</v>
      </c>
      <c r="C79" s="95" t="s">
        <v>23</v>
      </c>
      <c r="D79" s="88">
        <v>1</v>
      </c>
      <c r="E79" s="88">
        <v>0</v>
      </c>
      <c r="F79" s="88">
        <v>0</v>
      </c>
    </row>
    <row r="80" spans="1:6" s="2" customFormat="1" ht="20.100000000000001" customHeight="1" x14ac:dyDescent="0.25">
      <c r="A80" s="86" t="s">
        <v>115</v>
      </c>
      <c r="B80" s="86" t="s">
        <v>116</v>
      </c>
      <c r="C80" s="95" t="s">
        <v>20</v>
      </c>
      <c r="D80" s="88">
        <v>41</v>
      </c>
      <c r="E80" s="88">
        <v>10</v>
      </c>
      <c r="F80" s="88">
        <v>0</v>
      </c>
    </row>
    <row r="81" spans="1:6" s="2" customFormat="1" ht="20.100000000000001" customHeight="1" x14ac:dyDescent="0.25">
      <c r="A81" s="87" t="s">
        <v>117</v>
      </c>
      <c r="B81" s="87"/>
      <c r="C81" s="96" t="s">
        <v>23</v>
      </c>
      <c r="D81" s="89">
        <v>12</v>
      </c>
      <c r="E81" s="89">
        <v>2</v>
      </c>
      <c r="F81" s="89">
        <v>0</v>
      </c>
    </row>
    <row r="82" spans="1:6" s="2" customFormat="1" ht="20.100000000000001" customHeight="1" x14ac:dyDescent="0.25">
      <c r="C82" s="59"/>
      <c r="D82" s="59"/>
      <c r="E82" s="59"/>
      <c r="F82" s="59"/>
    </row>
    <row r="83" spans="1:6" s="2" customFormat="1" ht="20.100000000000001" customHeight="1" x14ac:dyDescent="0.25">
      <c r="C83" s="59"/>
      <c r="D83" s="59"/>
      <c r="E83" s="59"/>
      <c r="F83" s="59"/>
    </row>
    <row r="84" spans="1:6" s="2" customFormat="1" ht="20.100000000000001" customHeight="1" x14ac:dyDescent="0.25">
      <c r="C84" s="59"/>
      <c r="D84" s="59"/>
      <c r="E84" s="60"/>
      <c r="F84" s="59"/>
    </row>
    <row r="85" spans="1:6" s="2" customFormat="1" ht="20.100000000000001" customHeight="1" x14ac:dyDescent="0.25">
      <c r="C85" s="59"/>
      <c r="D85" s="59"/>
      <c r="E85" s="59"/>
      <c r="F85" s="59"/>
    </row>
    <row r="86" spans="1:6" s="2" customFormat="1" ht="20.100000000000001" customHeight="1" x14ac:dyDescent="0.25">
      <c r="C86" s="59"/>
      <c r="D86" s="59"/>
      <c r="E86" s="59"/>
      <c r="F86" s="59"/>
    </row>
    <row r="87" spans="1:6" s="2" customFormat="1" ht="20.100000000000001" customHeight="1" x14ac:dyDescent="0.25">
      <c r="C87" s="59"/>
      <c r="D87" s="59"/>
      <c r="E87" s="59"/>
      <c r="F87" s="59"/>
    </row>
    <row r="88" spans="1:6" s="2" customFormat="1" ht="20.100000000000001" customHeight="1" x14ac:dyDescent="0.25">
      <c r="C88" s="59"/>
      <c r="D88" s="59"/>
      <c r="E88" s="59"/>
      <c r="F88" s="59"/>
    </row>
    <row r="89" spans="1:6" s="2" customFormat="1" ht="20.100000000000001" customHeight="1" x14ac:dyDescent="0.25">
      <c r="C89" s="59"/>
      <c r="D89" s="59"/>
      <c r="E89" s="59"/>
      <c r="F89" s="59"/>
    </row>
    <row r="90" spans="1:6" s="2" customFormat="1" ht="20.100000000000001" customHeight="1" x14ac:dyDescent="0.25">
      <c r="C90" s="59"/>
      <c r="D90" s="59"/>
      <c r="E90" s="59"/>
      <c r="F90" s="59"/>
    </row>
    <row r="91" spans="1:6" s="2" customFormat="1" ht="20.100000000000001" customHeight="1" x14ac:dyDescent="0.25">
      <c r="C91" s="59"/>
      <c r="D91" s="59"/>
      <c r="E91" s="59"/>
      <c r="F91" s="59"/>
    </row>
    <row r="92" spans="1:6" s="2" customFormat="1" ht="20.100000000000001" customHeight="1" x14ac:dyDescent="0.25">
      <c r="C92" s="59"/>
      <c r="D92" s="59"/>
      <c r="E92" s="59"/>
      <c r="F92" s="59"/>
    </row>
    <row r="93" spans="1:6" s="2" customFormat="1" ht="20.100000000000001" customHeight="1" x14ac:dyDescent="0.25">
      <c r="C93" s="59"/>
      <c r="D93" s="59"/>
      <c r="E93" s="59"/>
      <c r="F93" s="59"/>
    </row>
    <row r="94" spans="1:6" s="2" customFormat="1" ht="20.100000000000001" customHeight="1" x14ac:dyDescent="0.25">
      <c r="C94" s="59"/>
      <c r="D94" s="59"/>
      <c r="E94" s="59"/>
      <c r="F94" s="59"/>
    </row>
    <row r="95" spans="1:6" s="2" customFormat="1" ht="20.100000000000001" customHeight="1" x14ac:dyDescent="0.25">
      <c r="C95" s="59"/>
      <c r="D95" s="59"/>
      <c r="E95" s="59"/>
      <c r="F95" s="59"/>
    </row>
    <row r="96" spans="1:6" s="2" customFormat="1" ht="20.100000000000001" customHeight="1" x14ac:dyDescent="0.25">
      <c r="C96" s="59"/>
      <c r="D96" s="59"/>
      <c r="E96" s="59"/>
      <c r="F96" s="59"/>
    </row>
    <row r="97" spans="3:6" s="2" customFormat="1" ht="20.100000000000001" customHeight="1" x14ac:dyDescent="0.25">
      <c r="C97" s="59"/>
      <c r="D97" s="59"/>
      <c r="E97" s="59"/>
      <c r="F97" s="59"/>
    </row>
    <row r="98" spans="3:6" s="2" customFormat="1" ht="20.100000000000001" customHeight="1" x14ac:dyDescent="0.25">
      <c r="C98" s="59"/>
      <c r="D98" s="59"/>
      <c r="E98" s="59"/>
      <c r="F98" s="59"/>
    </row>
    <row r="99" spans="3:6" s="2" customFormat="1" ht="20.100000000000001" customHeight="1" x14ac:dyDescent="0.25">
      <c r="C99" s="59"/>
      <c r="D99" s="59"/>
      <c r="E99" s="59"/>
      <c r="F99" s="59"/>
    </row>
    <row r="100" spans="3:6" s="2" customFormat="1" ht="20.100000000000001" customHeight="1" x14ac:dyDescent="0.25">
      <c r="C100" s="59"/>
      <c r="D100" s="59"/>
      <c r="E100" s="59"/>
      <c r="F100" s="59"/>
    </row>
    <row r="101" spans="3:6" s="2" customFormat="1" ht="20.100000000000001" customHeight="1" x14ac:dyDescent="0.25">
      <c r="C101" s="59"/>
      <c r="D101" s="59"/>
      <c r="E101" s="59"/>
      <c r="F101" s="59"/>
    </row>
    <row r="102" spans="3:6" s="2" customFormat="1" ht="20.100000000000001" customHeight="1" x14ac:dyDescent="0.25">
      <c r="C102" s="59"/>
      <c r="D102" s="59"/>
      <c r="E102" s="59"/>
      <c r="F102" s="59"/>
    </row>
    <row r="103" spans="3:6" s="2" customFormat="1" ht="20.100000000000001" customHeight="1" x14ac:dyDescent="0.25">
      <c r="C103" s="59"/>
      <c r="D103" s="59"/>
      <c r="E103" s="59"/>
      <c r="F103" s="59"/>
    </row>
    <row r="104" spans="3:6" s="2" customFormat="1" ht="20.100000000000001" customHeight="1" x14ac:dyDescent="0.25">
      <c r="C104" s="59"/>
      <c r="D104" s="59"/>
      <c r="E104" s="59"/>
      <c r="F104" s="59"/>
    </row>
    <row r="105" spans="3:6" s="2" customFormat="1" ht="20.100000000000001" customHeight="1" x14ac:dyDescent="0.25">
      <c r="C105" s="59"/>
      <c r="D105" s="59"/>
      <c r="E105" s="59"/>
      <c r="F105" s="59"/>
    </row>
    <row r="106" spans="3:6" s="2" customFormat="1" ht="20.100000000000001" customHeight="1" x14ac:dyDescent="0.25">
      <c r="C106" s="59"/>
      <c r="D106" s="59"/>
      <c r="E106" s="59"/>
      <c r="F106" s="59"/>
    </row>
    <row r="107" spans="3:6" s="2" customFormat="1" ht="20.100000000000001" customHeight="1" x14ac:dyDescent="0.25">
      <c r="C107" s="59"/>
      <c r="D107" s="59"/>
      <c r="E107" s="59"/>
      <c r="F107" s="59"/>
    </row>
    <row r="108" spans="3:6" s="2" customFormat="1" ht="20.100000000000001" customHeight="1" x14ac:dyDescent="0.25">
      <c r="C108" s="59"/>
      <c r="D108" s="59"/>
      <c r="E108" s="59"/>
      <c r="F108" s="59"/>
    </row>
    <row r="109" spans="3:6" s="2" customFormat="1" ht="20.100000000000001" customHeight="1" x14ac:dyDescent="0.25">
      <c r="C109" s="59"/>
      <c r="D109" s="59"/>
      <c r="E109" s="59"/>
      <c r="F109" s="59"/>
    </row>
    <row r="110" spans="3:6" s="2" customFormat="1" ht="20.100000000000001" customHeight="1" x14ac:dyDescent="0.25">
      <c r="C110" s="59"/>
      <c r="D110" s="59"/>
      <c r="E110" s="59"/>
      <c r="F110" s="59"/>
    </row>
    <row r="111" spans="3:6" s="2" customFormat="1" ht="20.100000000000001" customHeight="1" x14ac:dyDescent="0.25">
      <c r="C111" s="59"/>
      <c r="D111" s="59"/>
      <c r="E111" s="59"/>
      <c r="F111" s="59"/>
    </row>
    <row r="112" spans="3:6" s="2" customFormat="1" ht="20.100000000000001" customHeight="1" x14ac:dyDescent="0.25">
      <c r="C112" s="59"/>
      <c r="D112" s="59"/>
      <c r="E112" s="59"/>
      <c r="F112" s="59"/>
    </row>
    <row r="113" spans="3:6" s="2" customFormat="1" ht="20.100000000000001" customHeight="1" x14ac:dyDescent="0.25">
      <c r="C113" s="59"/>
      <c r="D113" s="59"/>
      <c r="E113" s="59"/>
      <c r="F113" s="59"/>
    </row>
    <row r="114" spans="3:6" s="2" customFormat="1" ht="20.100000000000001" customHeight="1" x14ac:dyDescent="0.25">
      <c r="C114" s="59"/>
      <c r="D114" s="59"/>
      <c r="E114" s="59"/>
      <c r="F114" s="59"/>
    </row>
    <row r="115" spans="3:6" s="2" customFormat="1" ht="20.100000000000001" customHeight="1" x14ac:dyDescent="0.25">
      <c r="C115" s="59"/>
      <c r="D115" s="59"/>
      <c r="E115" s="59"/>
      <c r="F115" s="59"/>
    </row>
    <row r="116" spans="3:6" s="2" customFormat="1" ht="20.100000000000001" customHeight="1" x14ac:dyDescent="0.25">
      <c r="C116" s="59"/>
      <c r="D116" s="59"/>
      <c r="E116" s="59"/>
      <c r="F116" s="59"/>
    </row>
    <row r="117" spans="3:6" s="2" customFormat="1" ht="20.100000000000001" customHeight="1" x14ac:dyDescent="0.25">
      <c r="C117" s="59"/>
      <c r="D117" s="59"/>
      <c r="E117" s="59"/>
      <c r="F117" s="59"/>
    </row>
    <row r="118" spans="3:6" s="2" customFormat="1" ht="20.100000000000001" customHeight="1" x14ac:dyDescent="0.25">
      <c r="C118" s="59"/>
      <c r="D118" s="59"/>
      <c r="E118" s="59"/>
      <c r="F118" s="59"/>
    </row>
    <row r="119" spans="3:6" s="2" customFormat="1" ht="20.100000000000001" customHeight="1" x14ac:dyDescent="0.25">
      <c r="C119" s="59"/>
      <c r="D119" s="59"/>
      <c r="E119" s="59"/>
      <c r="F119" s="59"/>
    </row>
    <row r="120" spans="3:6" s="2" customFormat="1" ht="20.100000000000001" customHeight="1" x14ac:dyDescent="0.25">
      <c r="C120" s="59"/>
      <c r="D120" s="59"/>
      <c r="E120" s="59"/>
      <c r="F120" s="59"/>
    </row>
    <row r="121" spans="3:6" s="2" customFormat="1" ht="20.100000000000001" customHeight="1" x14ac:dyDescent="0.25">
      <c r="C121" s="59"/>
      <c r="D121" s="59"/>
      <c r="E121" s="59"/>
      <c r="F121" s="59"/>
    </row>
    <row r="122" spans="3:6" s="2" customFormat="1" ht="20.100000000000001" customHeight="1" x14ac:dyDescent="0.25">
      <c r="C122" s="59"/>
      <c r="D122" s="59"/>
      <c r="E122" s="59"/>
      <c r="F122" s="59"/>
    </row>
    <row r="123" spans="3:6" s="2" customFormat="1" ht="20.100000000000001" customHeight="1" x14ac:dyDescent="0.25">
      <c r="C123" s="59"/>
      <c r="D123" s="59"/>
      <c r="E123" s="59"/>
      <c r="F123" s="59"/>
    </row>
    <row r="124" spans="3:6" s="2" customFormat="1" ht="20.100000000000001" customHeight="1" x14ac:dyDescent="0.25">
      <c r="C124" s="59"/>
      <c r="D124" s="59"/>
      <c r="E124" s="59"/>
      <c r="F124" s="59"/>
    </row>
    <row r="125" spans="3:6" s="2" customFormat="1" ht="20.100000000000001" customHeight="1" x14ac:dyDescent="0.25">
      <c r="C125" s="59"/>
      <c r="D125" s="59"/>
      <c r="E125" s="59"/>
      <c r="F125" s="59"/>
    </row>
    <row r="126" spans="3:6" s="2" customFormat="1" ht="20.100000000000001" customHeight="1" x14ac:dyDescent="0.25">
      <c r="C126" s="59"/>
      <c r="D126" s="59"/>
      <c r="E126" s="59"/>
      <c r="F126" s="59"/>
    </row>
    <row r="127" spans="3:6" s="2" customFormat="1" ht="20.100000000000001" customHeight="1" x14ac:dyDescent="0.25">
      <c r="C127" s="59"/>
      <c r="D127" s="59"/>
      <c r="E127" s="59"/>
      <c r="F127" s="59"/>
    </row>
    <row r="128" spans="3:6" s="2" customFormat="1" ht="20.100000000000001" customHeight="1" x14ac:dyDescent="0.25">
      <c r="C128" s="59"/>
      <c r="D128" s="59"/>
      <c r="E128" s="59"/>
      <c r="F128" s="59"/>
    </row>
    <row r="129" spans="3:6" s="2" customFormat="1" ht="20.100000000000001" customHeight="1" x14ac:dyDescent="0.25">
      <c r="C129" s="59"/>
      <c r="D129" s="59"/>
      <c r="E129" s="59"/>
      <c r="F129" s="59"/>
    </row>
    <row r="130" spans="3:6" s="2" customFormat="1" ht="20.100000000000001" customHeight="1" x14ac:dyDescent="0.25">
      <c r="C130" s="59"/>
      <c r="D130" s="59"/>
      <c r="E130" s="59"/>
      <c r="F130" s="59"/>
    </row>
    <row r="131" spans="3:6" s="2" customFormat="1" ht="20.100000000000001" customHeight="1" x14ac:dyDescent="0.25">
      <c r="C131" s="59"/>
      <c r="D131" s="59"/>
      <c r="E131" s="59"/>
      <c r="F131" s="59"/>
    </row>
    <row r="132" spans="3:6" s="2" customFormat="1" ht="20.100000000000001" customHeight="1" x14ac:dyDescent="0.25">
      <c r="C132" s="59"/>
      <c r="D132" s="59"/>
      <c r="E132" s="59"/>
      <c r="F132" s="59"/>
    </row>
    <row r="133" spans="3:6" s="2" customFormat="1" ht="20.100000000000001" customHeight="1" x14ac:dyDescent="0.25">
      <c r="C133" s="59"/>
      <c r="D133" s="59"/>
      <c r="E133" s="59"/>
      <c r="F133" s="59"/>
    </row>
    <row r="134" spans="3:6" s="2" customFormat="1" ht="20.100000000000001" customHeight="1" x14ac:dyDescent="0.25">
      <c r="C134" s="59"/>
      <c r="D134" s="59"/>
      <c r="E134" s="59"/>
      <c r="F134" s="59"/>
    </row>
    <row r="135" spans="3:6" s="2" customFormat="1" ht="20.100000000000001" customHeight="1" x14ac:dyDescent="0.25">
      <c r="C135" s="59"/>
      <c r="D135" s="59"/>
      <c r="E135" s="59"/>
      <c r="F135" s="59"/>
    </row>
    <row r="136" spans="3:6" s="2" customFormat="1" ht="20.100000000000001" customHeight="1" x14ac:dyDescent="0.25">
      <c r="C136" s="59"/>
      <c r="D136" s="59"/>
      <c r="E136" s="59"/>
      <c r="F136" s="59"/>
    </row>
    <row r="137" spans="3:6" s="2" customFormat="1" ht="20.100000000000001" customHeight="1" x14ac:dyDescent="0.25">
      <c r="C137" s="59"/>
      <c r="D137" s="59"/>
      <c r="E137" s="59"/>
      <c r="F137" s="59"/>
    </row>
    <row r="138" spans="3:6" s="2" customFormat="1" ht="20.100000000000001" customHeight="1" x14ac:dyDescent="0.25">
      <c r="C138" s="59"/>
      <c r="D138" s="59"/>
      <c r="E138" s="59"/>
      <c r="F138" s="59"/>
    </row>
    <row r="139" spans="3:6" s="2" customFormat="1" ht="20.100000000000001" customHeight="1" x14ac:dyDescent="0.25">
      <c r="C139" s="59"/>
      <c r="D139" s="59"/>
      <c r="E139" s="59"/>
      <c r="F139" s="59"/>
    </row>
    <row r="140" spans="3:6" s="2" customFormat="1" ht="20.100000000000001" customHeight="1" x14ac:dyDescent="0.25">
      <c r="C140" s="59"/>
      <c r="D140" s="59"/>
      <c r="E140" s="59"/>
      <c r="F140" s="59"/>
    </row>
    <row r="141" spans="3:6" s="2" customFormat="1" ht="20.100000000000001" customHeight="1" x14ac:dyDescent="0.25">
      <c r="C141" s="59"/>
      <c r="D141" s="59"/>
      <c r="E141" s="59"/>
      <c r="F141" s="59"/>
    </row>
    <row r="142" spans="3:6" s="2" customFormat="1" ht="20.100000000000001" customHeight="1" x14ac:dyDescent="0.25">
      <c r="C142" s="59"/>
      <c r="D142" s="59"/>
      <c r="E142" s="59"/>
      <c r="F142" s="59"/>
    </row>
    <row r="143" spans="3:6" s="2" customFormat="1" ht="20.100000000000001" customHeight="1" x14ac:dyDescent="0.25">
      <c r="C143" s="59"/>
      <c r="D143" s="59"/>
      <c r="E143" s="59"/>
      <c r="F143" s="59"/>
    </row>
    <row r="144" spans="3:6" s="2" customFormat="1" ht="20.100000000000001" customHeight="1" x14ac:dyDescent="0.25">
      <c r="C144" s="59"/>
      <c r="D144" s="59"/>
      <c r="E144" s="59"/>
      <c r="F144" s="59"/>
    </row>
    <row r="145" spans="3:6" s="2" customFormat="1" ht="20.100000000000001" customHeight="1" x14ac:dyDescent="0.25">
      <c r="C145" s="59"/>
      <c r="D145" s="59"/>
      <c r="E145" s="59"/>
      <c r="F145" s="59"/>
    </row>
    <row r="146" spans="3:6" s="2" customFormat="1" ht="20.100000000000001" customHeight="1" x14ac:dyDescent="0.25">
      <c r="C146" s="59"/>
      <c r="D146" s="59"/>
      <c r="E146" s="59"/>
      <c r="F146" s="59"/>
    </row>
    <row r="147" spans="3:6" s="2" customFormat="1" ht="20.100000000000001" customHeight="1" x14ac:dyDescent="0.25">
      <c r="C147" s="59"/>
      <c r="D147" s="59"/>
      <c r="E147" s="59"/>
      <c r="F147" s="59"/>
    </row>
    <row r="148" spans="3:6" s="2" customFormat="1" ht="20.100000000000001" customHeight="1" x14ac:dyDescent="0.25">
      <c r="C148" s="59"/>
      <c r="D148" s="59"/>
      <c r="E148" s="59"/>
      <c r="F148" s="59"/>
    </row>
    <row r="149" spans="3:6" s="2" customFormat="1" ht="20.100000000000001" customHeight="1" x14ac:dyDescent="0.25">
      <c r="C149" s="59"/>
      <c r="D149" s="59"/>
      <c r="E149" s="59"/>
      <c r="F149" s="59"/>
    </row>
    <row r="150" spans="3:6" s="2" customFormat="1" ht="20.100000000000001" customHeight="1" x14ac:dyDescent="0.25">
      <c r="C150" s="59"/>
      <c r="D150" s="59"/>
      <c r="E150" s="59"/>
      <c r="F150" s="59"/>
    </row>
    <row r="151" spans="3:6" s="2" customFormat="1" ht="20.100000000000001" customHeight="1" x14ac:dyDescent="0.25">
      <c r="C151" s="59"/>
      <c r="D151" s="59"/>
      <c r="E151" s="59"/>
      <c r="F151" s="59"/>
    </row>
    <row r="152" spans="3:6" s="2" customFormat="1" ht="20.100000000000001" customHeight="1" x14ac:dyDescent="0.25">
      <c r="C152" s="59"/>
      <c r="D152" s="59"/>
      <c r="E152" s="59"/>
      <c r="F152" s="59"/>
    </row>
    <row r="153" spans="3:6" s="2" customFormat="1" ht="20.100000000000001" customHeight="1" x14ac:dyDescent="0.25">
      <c r="C153" s="59"/>
      <c r="D153" s="59"/>
      <c r="E153" s="59"/>
      <c r="F153" s="59"/>
    </row>
    <row r="154" spans="3:6" s="2" customFormat="1" ht="20.100000000000001" customHeight="1" x14ac:dyDescent="0.25">
      <c r="C154" s="59"/>
      <c r="D154" s="59"/>
      <c r="E154" s="59"/>
      <c r="F154" s="59"/>
    </row>
    <row r="155" spans="3:6" s="2" customFormat="1" ht="20.100000000000001" customHeight="1" x14ac:dyDescent="0.25">
      <c r="C155" s="59"/>
      <c r="D155" s="59"/>
      <c r="E155" s="59"/>
      <c r="F155" s="59"/>
    </row>
    <row r="156" spans="3:6" s="2" customFormat="1" ht="20.100000000000001" customHeight="1" x14ac:dyDescent="0.25">
      <c r="C156" s="59"/>
      <c r="D156" s="59"/>
      <c r="E156" s="59"/>
      <c r="F156" s="59"/>
    </row>
    <row r="157" spans="3:6" s="2" customFormat="1" ht="20.100000000000001" customHeight="1" x14ac:dyDescent="0.25">
      <c r="C157" s="59"/>
      <c r="D157" s="59"/>
      <c r="E157" s="59"/>
      <c r="F157" s="59"/>
    </row>
    <row r="158" spans="3:6" s="2" customFormat="1" ht="20.100000000000001" customHeight="1" x14ac:dyDescent="0.25">
      <c r="C158" s="59"/>
      <c r="D158" s="59"/>
      <c r="E158" s="59"/>
      <c r="F158" s="59"/>
    </row>
    <row r="159" spans="3:6" s="2" customFormat="1" ht="20.100000000000001" customHeight="1" x14ac:dyDescent="0.25">
      <c r="C159" s="59"/>
      <c r="D159" s="59"/>
      <c r="E159" s="59"/>
      <c r="F159" s="59"/>
    </row>
    <row r="160" spans="3:6" s="2" customFormat="1" ht="20.100000000000001" customHeight="1" x14ac:dyDescent="0.25">
      <c r="C160" s="59"/>
      <c r="D160" s="59"/>
      <c r="E160" s="59"/>
      <c r="F160" s="59"/>
    </row>
    <row r="161" spans="3:6" s="2" customFormat="1" ht="20.100000000000001" customHeight="1" x14ac:dyDescent="0.25">
      <c r="C161" s="59"/>
      <c r="D161" s="59"/>
      <c r="E161" s="59"/>
      <c r="F161" s="59"/>
    </row>
    <row r="162" spans="3:6" s="2" customFormat="1" ht="20.100000000000001" customHeight="1" x14ac:dyDescent="0.25">
      <c r="C162" s="59"/>
      <c r="D162" s="59"/>
      <c r="E162" s="59"/>
      <c r="F162" s="59"/>
    </row>
    <row r="163" spans="3:6" s="2" customFormat="1" ht="20.100000000000001" customHeight="1" x14ac:dyDescent="0.25">
      <c r="C163" s="59"/>
      <c r="D163" s="59"/>
      <c r="E163" s="59"/>
      <c r="F163" s="59"/>
    </row>
    <row r="164" spans="3:6" s="2" customFormat="1" ht="20.100000000000001" customHeight="1" x14ac:dyDescent="0.25">
      <c r="C164" s="59"/>
      <c r="D164" s="59"/>
      <c r="E164" s="59"/>
      <c r="F164" s="59"/>
    </row>
    <row r="165" spans="3:6" s="2" customFormat="1" ht="20.100000000000001" customHeight="1" x14ac:dyDescent="0.25">
      <c r="C165" s="59"/>
      <c r="D165" s="59"/>
      <c r="E165" s="59"/>
      <c r="F165" s="59"/>
    </row>
    <row r="166" spans="3:6" s="2" customFormat="1" ht="20.100000000000001" customHeight="1" x14ac:dyDescent="0.25">
      <c r="C166" s="59"/>
      <c r="D166" s="59"/>
      <c r="E166" s="59"/>
      <c r="F166" s="59"/>
    </row>
    <row r="167" spans="3:6" s="2" customFormat="1" ht="20.100000000000001" customHeight="1" x14ac:dyDescent="0.25">
      <c r="C167" s="59"/>
      <c r="D167" s="59"/>
      <c r="E167" s="59"/>
      <c r="F167" s="59"/>
    </row>
    <row r="168" spans="3:6" s="2" customFormat="1" ht="20.100000000000001" customHeight="1" x14ac:dyDescent="0.25">
      <c r="C168" s="59"/>
      <c r="D168" s="59"/>
      <c r="E168" s="59"/>
      <c r="F168" s="59"/>
    </row>
    <row r="169" spans="3:6" s="2" customFormat="1" ht="20.100000000000001" customHeight="1" x14ac:dyDescent="0.25">
      <c r="C169" s="59"/>
      <c r="D169" s="59"/>
      <c r="E169" s="59"/>
      <c r="F169" s="59"/>
    </row>
    <row r="170" spans="3:6" s="2" customFormat="1" ht="20.100000000000001" customHeight="1" x14ac:dyDescent="0.25">
      <c r="C170" s="59"/>
      <c r="D170" s="59"/>
      <c r="E170" s="59"/>
      <c r="F170" s="59"/>
    </row>
    <row r="171" spans="3:6" s="2" customFormat="1" ht="20.100000000000001" customHeight="1" x14ac:dyDescent="0.25">
      <c r="C171" s="59"/>
      <c r="D171" s="59"/>
      <c r="E171" s="59"/>
      <c r="F171" s="59"/>
    </row>
    <row r="172" spans="3:6" s="2" customFormat="1" ht="20.100000000000001" customHeight="1" x14ac:dyDescent="0.25">
      <c r="C172" s="59"/>
      <c r="D172" s="59"/>
      <c r="E172" s="59"/>
      <c r="F172" s="59"/>
    </row>
    <row r="173" spans="3:6" s="2" customFormat="1" ht="20.100000000000001" customHeight="1" x14ac:dyDescent="0.25">
      <c r="C173" s="59"/>
      <c r="D173" s="59"/>
      <c r="E173" s="59"/>
      <c r="F173" s="59"/>
    </row>
    <row r="174" spans="3:6" s="2" customFormat="1" ht="20.100000000000001" customHeight="1" x14ac:dyDescent="0.25">
      <c r="C174" s="59"/>
      <c r="D174" s="59"/>
      <c r="E174" s="59"/>
      <c r="F174" s="59"/>
    </row>
    <row r="175" spans="3:6" s="2" customFormat="1" ht="20.100000000000001" customHeight="1" x14ac:dyDescent="0.25">
      <c r="C175" s="59"/>
      <c r="D175" s="59"/>
      <c r="E175" s="59"/>
      <c r="F175" s="59"/>
    </row>
    <row r="176" spans="3:6" s="2" customFormat="1" ht="20.100000000000001" customHeight="1" x14ac:dyDescent="0.25">
      <c r="C176" s="59"/>
      <c r="D176" s="59"/>
      <c r="E176" s="59"/>
      <c r="F176" s="59"/>
    </row>
    <row r="177" spans="3:6" s="2" customFormat="1" ht="20.100000000000001" customHeight="1" x14ac:dyDescent="0.25">
      <c r="C177" s="59"/>
      <c r="D177" s="59"/>
      <c r="E177" s="59"/>
      <c r="F177" s="59"/>
    </row>
    <row r="178" spans="3:6" s="2" customFormat="1" ht="20.100000000000001" customHeight="1" x14ac:dyDescent="0.25">
      <c r="C178" s="59"/>
      <c r="D178" s="59"/>
      <c r="E178" s="59"/>
      <c r="F178" s="59"/>
    </row>
    <row r="179" spans="3:6" s="2" customFormat="1" ht="20.100000000000001" customHeight="1" x14ac:dyDescent="0.25">
      <c r="C179" s="59"/>
      <c r="D179" s="59"/>
      <c r="E179" s="59"/>
      <c r="F179" s="59"/>
    </row>
    <row r="180" spans="3:6" s="2" customFormat="1" ht="20.100000000000001" customHeight="1" x14ac:dyDescent="0.25">
      <c r="C180" s="59"/>
      <c r="D180" s="59"/>
      <c r="E180" s="59"/>
      <c r="F180" s="59"/>
    </row>
    <row r="181" spans="3:6" s="2" customFormat="1" ht="20.100000000000001" customHeight="1" x14ac:dyDescent="0.25">
      <c r="C181" s="59"/>
      <c r="D181" s="59"/>
      <c r="E181" s="59"/>
      <c r="F181" s="59"/>
    </row>
    <row r="182" spans="3:6" s="2" customFormat="1" ht="20.100000000000001" customHeight="1" x14ac:dyDescent="0.25">
      <c r="C182" s="59"/>
      <c r="D182" s="59"/>
      <c r="E182" s="59"/>
      <c r="F182" s="59"/>
    </row>
    <row r="183" spans="3:6" s="2" customFormat="1" ht="20.100000000000001" customHeight="1" x14ac:dyDescent="0.25">
      <c r="C183" s="59"/>
      <c r="D183" s="59"/>
      <c r="E183" s="59"/>
      <c r="F183" s="59"/>
    </row>
    <row r="184" spans="3:6" s="2" customFormat="1" ht="20.100000000000001" customHeight="1" x14ac:dyDescent="0.25">
      <c r="C184" s="59"/>
      <c r="D184" s="59"/>
      <c r="E184" s="59"/>
      <c r="F184" s="59"/>
    </row>
    <row r="185" spans="3:6" s="2" customFormat="1" ht="20.100000000000001" customHeight="1" x14ac:dyDescent="0.25">
      <c r="C185" s="59"/>
      <c r="D185" s="59"/>
      <c r="E185" s="59"/>
      <c r="F185" s="59"/>
    </row>
    <row r="186" spans="3:6" s="2" customFormat="1" ht="20.100000000000001" customHeight="1" x14ac:dyDescent="0.25">
      <c r="C186" s="59"/>
      <c r="D186" s="59"/>
      <c r="E186" s="59"/>
      <c r="F186" s="59"/>
    </row>
    <row r="187" spans="3:6" s="2" customFormat="1" ht="20.100000000000001" customHeight="1" x14ac:dyDescent="0.25">
      <c r="C187" s="59"/>
      <c r="D187" s="59"/>
      <c r="E187" s="59"/>
      <c r="F187" s="59"/>
    </row>
    <row r="188" spans="3:6" s="2" customFormat="1" ht="20.100000000000001" customHeight="1" x14ac:dyDescent="0.25">
      <c r="C188" s="59"/>
      <c r="D188" s="59"/>
      <c r="E188" s="59"/>
      <c r="F188" s="59"/>
    </row>
    <row r="189" spans="3:6" s="2" customFormat="1" ht="20.100000000000001" customHeight="1" x14ac:dyDescent="0.25">
      <c r="C189" s="59"/>
      <c r="D189" s="59"/>
      <c r="E189" s="59"/>
      <c r="F189" s="59"/>
    </row>
    <row r="190" spans="3:6" s="2" customFormat="1" ht="20.100000000000001" customHeight="1" x14ac:dyDescent="0.25">
      <c r="C190" s="59"/>
      <c r="D190" s="59"/>
      <c r="E190" s="59"/>
      <c r="F190" s="59"/>
    </row>
    <row r="191" spans="3:6" s="2" customFormat="1" ht="20.100000000000001" customHeight="1" x14ac:dyDescent="0.25">
      <c r="C191" s="59"/>
      <c r="D191" s="59"/>
      <c r="E191" s="59"/>
      <c r="F191" s="59"/>
    </row>
    <row r="192" spans="3:6" s="2" customFormat="1" ht="20.100000000000001" customHeight="1" x14ac:dyDescent="0.25">
      <c r="C192" s="59"/>
      <c r="D192" s="59"/>
      <c r="E192" s="59"/>
      <c r="F192" s="59"/>
    </row>
    <row r="193" spans="1:6" s="2" customFormat="1" ht="20.100000000000001" customHeight="1" x14ac:dyDescent="0.25">
      <c r="C193" s="59"/>
      <c r="D193" s="59"/>
      <c r="E193" s="59"/>
      <c r="F193" s="59"/>
    </row>
    <row r="194" spans="1:6" s="2" customFormat="1" ht="20.100000000000001" customHeight="1" x14ac:dyDescent="0.25">
      <c r="C194" s="59"/>
      <c r="D194" s="59"/>
      <c r="E194" s="59"/>
      <c r="F194" s="59"/>
    </row>
    <row r="195" spans="1:6" s="2" customFormat="1" ht="20.100000000000001" customHeight="1" x14ac:dyDescent="0.25">
      <c r="C195" s="59"/>
      <c r="D195" s="59"/>
      <c r="E195" s="59"/>
      <c r="F195" s="59"/>
    </row>
    <row r="196" spans="1:6" s="2" customFormat="1" ht="20.100000000000001" customHeight="1" x14ac:dyDescent="0.25">
      <c r="C196" s="59"/>
      <c r="D196" s="59"/>
      <c r="E196" s="59"/>
      <c r="F196" s="59"/>
    </row>
    <row r="197" spans="1:6" s="2" customFormat="1" ht="20.100000000000001" customHeight="1" x14ac:dyDescent="0.25">
      <c r="C197" s="59"/>
      <c r="D197" s="59"/>
      <c r="E197" s="59"/>
      <c r="F197" s="59"/>
    </row>
    <row r="198" spans="1:6" s="2" customFormat="1" ht="20.100000000000001" customHeight="1" x14ac:dyDescent="0.25">
      <c r="C198" s="59"/>
      <c r="D198" s="59"/>
      <c r="E198" s="59"/>
      <c r="F198" s="59"/>
    </row>
    <row r="199" spans="1:6" s="2" customFormat="1" ht="20.100000000000001" customHeight="1" x14ac:dyDescent="0.25">
      <c r="C199" s="59"/>
      <c r="D199" s="59"/>
      <c r="E199" s="59"/>
      <c r="F199" s="59"/>
    </row>
    <row r="200" spans="1:6" s="2" customFormat="1" ht="20.100000000000001" customHeight="1" x14ac:dyDescent="0.25">
      <c r="C200" s="59"/>
      <c r="D200" s="59"/>
      <c r="E200" s="59"/>
      <c r="F200" s="59"/>
    </row>
    <row r="201" spans="1:6" s="2" customFormat="1" ht="20.100000000000001" customHeight="1" x14ac:dyDescent="0.25">
      <c r="C201" s="59"/>
      <c r="D201" s="59"/>
      <c r="E201" s="59"/>
      <c r="F201" s="59"/>
    </row>
    <row r="202" spans="1:6" s="2" customFormat="1" ht="20.100000000000001" customHeight="1" x14ac:dyDescent="0.25">
      <c r="C202" s="59"/>
      <c r="D202" s="59"/>
      <c r="E202" s="59"/>
      <c r="F202" s="59"/>
    </row>
    <row r="203" spans="1:6" s="2" customFormat="1" ht="20.100000000000001" customHeight="1" x14ac:dyDescent="0.25">
      <c r="C203" s="59"/>
      <c r="D203" s="59"/>
      <c r="E203" s="59"/>
      <c r="F203" s="59"/>
    </row>
    <row r="204" spans="1:6" s="2" customFormat="1" ht="20.100000000000001" customHeight="1" x14ac:dyDescent="0.25">
      <c r="C204" s="59"/>
      <c r="D204" s="59"/>
      <c r="E204" s="59"/>
      <c r="F204" s="59"/>
    </row>
    <row r="205" spans="1:6" x14ac:dyDescent="0.25">
      <c r="A205" s="2"/>
      <c r="B205" s="2"/>
      <c r="C205" s="59"/>
      <c r="D205" s="59"/>
      <c r="E205" s="59"/>
      <c r="F205" s="59"/>
    </row>
  </sheetData>
  <printOptions gridLines="1"/>
  <pageMargins left="0.7" right="0.7" top="0.78740157499999996" bottom="0.78740157499999996" header="0.3" footer="0.3"/>
  <pageSetup paperSize="8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20"/>
  <sheetViews>
    <sheetView zoomScaleNormal="100" workbookViewId="0">
      <selection activeCell="A21" sqref="A21"/>
    </sheetView>
  </sheetViews>
  <sheetFormatPr baseColWidth="10" defaultRowHeight="12.75" x14ac:dyDescent="0.2"/>
  <cols>
    <col min="1" max="1" width="69.42578125" style="18" customWidth="1"/>
    <col min="2" max="2" width="17.85546875" style="18" customWidth="1"/>
    <col min="3" max="7" width="10.85546875" style="18" customWidth="1"/>
    <col min="8" max="16384" width="11.42578125" style="18"/>
  </cols>
  <sheetData>
    <row r="1" spans="1:7" x14ac:dyDescent="0.2">
      <c r="A1" s="20" t="s">
        <v>120</v>
      </c>
      <c r="B1" s="21" t="s">
        <v>140</v>
      </c>
      <c r="C1" s="22"/>
      <c r="D1" s="23"/>
      <c r="E1" s="24"/>
    </row>
    <row r="2" spans="1:7" s="19" customFormat="1" ht="8.25" x14ac:dyDescent="0.15">
      <c r="A2" s="25"/>
    </row>
    <row r="3" spans="1:7" s="19" customFormat="1" ht="8.25" x14ac:dyDescent="0.15"/>
    <row r="4" spans="1:7" s="19" customFormat="1" ht="13.5" customHeight="1" x14ac:dyDescent="0.2">
      <c r="A4" s="104" t="s">
        <v>122</v>
      </c>
      <c r="B4" s="104" t="s">
        <v>123</v>
      </c>
      <c r="C4" s="105" t="s">
        <v>215</v>
      </c>
      <c r="D4" s="104" t="s">
        <v>125</v>
      </c>
      <c r="E4" s="98" t="s">
        <v>222</v>
      </c>
      <c r="F4" s="100" t="s">
        <v>126</v>
      </c>
      <c r="G4" s="100"/>
    </row>
    <row r="5" spans="1:7" s="26" customFormat="1" ht="73.5" customHeight="1" x14ac:dyDescent="0.25">
      <c r="A5" s="104"/>
      <c r="B5" s="104"/>
      <c r="C5" s="106"/>
      <c r="D5" s="104"/>
      <c r="E5" s="99"/>
      <c r="F5" s="58" t="s">
        <v>221</v>
      </c>
      <c r="G5" s="58" t="s">
        <v>218</v>
      </c>
    </row>
    <row r="6" spans="1:7" ht="15" customHeight="1" x14ac:dyDescent="0.2">
      <c r="A6" s="28" t="s">
        <v>8</v>
      </c>
      <c r="B6" s="28" t="s">
        <v>8</v>
      </c>
      <c r="C6" s="27" t="s">
        <v>7</v>
      </c>
      <c r="D6" s="27">
        <v>6</v>
      </c>
      <c r="E6" s="27">
        <v>49</v>
      </c>
      <c r="F6" s="27">
        <v>14</v>
      </c>
      <c r="G6" s="27"/>
    </row>
    <row r="7" spans="1:7" ht="15" customHeight="1" x14ac:dyDescent="0.2">
      <c r="A7" s="30" t="s">
        <v>3</v>
      </c>
      <c r="B7" s="30" t="s">
        <v>4</v>
      </c>
      <c r="C7" s="29" t="s">
        <v>7</v>
      </c>
      <c r="D7" s="29">
        <v>6</v>
      </c>
      <c r="E7" s="29">
        <v>48</v>
      </c>
      <c r="F7" s="29">
        <v>15</v>
      </c>
      <c r="G7" s="29"/>
    </row>
    <row r="8" spans="1:7" ht="15" customHeight="1" x14ac:dyDescent="0.2">
      <c r="A8" s="30" t="s">
        <v>5</v>
      </c>
      <c r="B8" s="30" t="s">
        <v>6</v>
      </c>
      <c r="C8" s="29" t="s">
        <v>7</v>
      </c>
      <c r="D8" s="29">
        <v>6</v>
      </c>
      <c r="E8" s="29">
        <v>58</v>
      </c>
      <c r="F8" s="29">
        <v>11</v>
      </c>
      <c r="G8" s="29"/>
    </row>
    <row r="9" spans="1:7" ht="15" customHeight="1" x14ac:dyDescent="0.2">
      <c r="A9" s="30" t="s">
        <v>90</v>
      </c>
      <c r="B9" s="30" t="s">
        <v>25</v>
      </c>
      <c r="C9" s="29" t="s">
        <v>23</v>
      </c>
      <c r="D9" s="29">
        <v>5</v>
      </c>
      <c r="E9" s="29">
        <v>36</v>
      </c>
      <c r="F9" s="29">
        <v>7</v>
      </c>
      <c r="G9" s="29"/>
    </row>
    <row r="10" spans="1:7" ht="15" customHeight="1" x14ac:dyDescent="0.2">
      <c r="A10" s="30" t="s">
        <v>130</v>
      </c>
      <c r="B10" s="30" t="s">
        <v>10</v>
      </c>
      <c r="C10" s="29" t="s">
        <v>7</v>
      </c>
      <c r="D10" s="29">
        <v>6</v>
      </c>
      <c r="E10" s="29">
        <v>29</v>
      </c>
      <c r="F10" s="29">
        <v>5</v>
      </c>
      <c r="G10" s="29"/>
    </row>
    <row r="11" spans="1:7" ht="15" customHeight="1" x14ac:dyDescent="0.2">
      <c r="A11" s="30" t="s">
        <v>212</v>
      </c>
      <c r="B11" s="30" t="s">
        <v>12</v>
      </c>
      <c r="C11" s="29" t="s">
        <v>7</v>
      </c>
      <c r="D11" s="29">
        <v>6</v>
      </c>
      <c r="E11" s="29">
        <v>12</v>
      </c>
      <c r="F11" s="29">
        <v>1</v>
      </c>
      <c r="G11" s="29">
        <v>1</v>
      </c>
    </row>
    <row r="12" spans="1:7" ht="15" customHeight="1" x14ac:dyDescent="0.2">
      <c r="A12" s="30" t="s">
        <v>141</v>
      </c>
      <c r="B12" s="30" t="s">
        <v>92</v>
      </c>
      <c r="C12" s="29" t="s">
        <v>23</v>
      </c>
      <c r="D12" s="29">
        <v>6</v>
      </c>
      <c r="E12" s="29">
        <v>20</v>
      </c>
      <c r="F12" s="29">
        <v>9</v>
      </c>
      <c r="G12" s="29"/>
    </row>
    <row r="13" spans="1:7" ht="15" customHeight="1" x14ac:dyDescent="0.2">
      <c r="A13" s="30" t="s">
        <v>142</v>
      </c>
      <c r="B13" s="30" t="s">
        <v>19</v>
      </c>
      <c r="C13" s="29" t="s">
        <v>20</v>
      </c>
      <c r="D13" s="29">
        <v>6</v>
      </c>
      <c r="E13" s="29">
        <v>26</v>
      </c>
      <c r="F13" s="29">
        <v>8</v>
      </c>
      <c r="G13" s="29"/>
    </row>
    <row r="14" spans="1:7" ht="15" customHeight="1" x14ac:dyDescent="0.2">
      <c r="A14" s="30" t="s">
        <v>143</v>
      </c>
      <c r="B14" s="30"/>
      <c r="C14" s="29" t="s">
        <v>23</v>
      </c>
      <c r="D14" s="29">
        <v>6</v>
      </c>
      <c r="E14" s="29">
        <v>6</v>
      </c>
      <c r="F14" s="29">
        <v>2</v>
      </c>
      <c r="G14" s="29"/>
    </row>
    <row r="15" spans="1:7" ht="15" customHeight="1" x14ac:dyDescent="0.2">
      <c r="A15" s="30" t="s">
        <v>93</v>
      </c>
      <c r="B15" s="30" t="s">
        <v>94</v>
      </c>
      <c r="C15" s="29" t="s">
        <v>23</v>
      </c>
      <c r="D15" s="29">
        <v>1</v>
      </c>
      <c r="E15" s="29">
        <v>13</v>
      </c>
      <c r="F15" s="29">
        <v>3</v>
      </c>
      <c r="G15" s="29"/>
    </row>
    <row r="16" spans="1:7" ht="15" customHeight="1" x14ac:dyDescent="0.2">
      <c r="A16" s="30" t="s">
        <v>95</v>
      </c>
      <c r="B16" s="30" t="s">
        <v>96</v>
      </c>
      <c r="C16" s="29" t="s">
        <v>23</v>
      </c>
      <c r="D16" s="29">
        <v>1</v>
      </c>
      <c r="E16" s="29">
        <v>4</v>
      </c>
      <c r="F16" s="29">
        <v>1</v>
      </c>
      <c r="G16" s="29"/>
    </row>
    <row r="17" spans="1:7" ht="15" customHeight="1" x14ac:dyDescent="0.2">
      <c r="A17" s="30" t="s">
        <v>15</v>
      </c>
      <c r="B17" s="30" t="s">
        <v>16</v>
      </c>
      <c r="C17" s="29" t="s">
        <v>7</v>
      </c>
      <c r="D17" s="29">
        <v>5</v>
      </c>
      <c r="E17" s="29">
        <v>15</v>
      </c>
      <c r="F17" s="29">
        <v>4</v>
      </c>
      <c r="G17" s="29"/>
    </row>
    <row r="18" spans="1:7" ht="15" customHeight="1" x14ac:dyDescent="0.2">
      <c r="A18" s="30" t="s">
        <v>223</v>
      </c>
      <c r="B18" s="30" t="s">
        <v>220</v>
      </c>
      <c r="C18" s="29" t="s">
        <v>220</v>
      </c>
      <c r="D18" s="29">
        <v>1</v>
      </c>
      <c r="E18" s="29">
        <v>1</v>
      </c>
      <c r="F18" s="29">
        <v>0</v>
      </c>
      <c r="G18" s="29"/>
    </row>
    <row r="19" spans="1:7" ht="15" customHeight="1" x14ac:dyDescent="0.2">
      <c r="A19" s="30" t="s">
        <v>13</v>
      </c>
      <c r="B19" s="30" t="s">
        <v>14</v>
      </c>
      <c r="C19" s="29" t="s">
        <v>7</v>
      </c>
      <c r="D19" s="29">
        <v>4</v>
      </c>
      <c r="E19" s="29">
        <v>4</v>
      </c>
      <c r="F19" s="29">
        <v>0</v>
      </c>
      <c r="G19" s="29"/>
    </row>
    <row r="20" spans="1:7" ht="15" customHeight="1" x14ac:dyDescent="0.2">
      <c r="A20" s="74" t="s">
        <v>97</v>
      </c>
      <c r="B20" s="74"/>
      <c r="C20" s="75" t="s">
        <v>23</v>
      </c>
      <c r="D20" s="75">
        <v>1</v>
      </c>
      <c r="E20" s="75">
        <v>1</v>
      </c>
      <c r="F20" s="75">
        <v>1</v>
      </c>
      <c r="G20" s="75"/>
    </row>
  </sheetData>
  <mergeCells count="6">
    <mergeCell ref="E4:E5"/>
    <mergeCell ref="F4:G4"/>
    <mergeCell ref="A4:A5"/>
    <mergeCell ref="B4:B5"/>
    <mergeCell ref="C4:C5"/>
    <mergeCell ref="D4:D5"/>
  </mergeCells>
  <pageMargins left="0.35433070866141736" right="0.15748031496062992" top="0.98425196850393704" bottom="0.39370078740157483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7"/>
  <sheetViews>
    <sheetView zoomScaleNormal="100" workbookViewId="0">
      <selection activeCell="A21" sqref="A21"/>
    </sheetView>
  </sheetViews>
  <sheetFormatPr baseColWidth="10" defaultRowHeight="12.75" x14ac:dyDescent="0.2"/>
  <cols>
    <col min="1" max="1" width="69.42578125" style="33" customWidth="1"/>
    <col min="2" max="2" width="17.8554687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162</v>
      </c>
      <c r="B1" s="36" t="s">
        <v>163</v>
      </c>
      <c r="C1" s="37"/>
      <c r="D1" s="38"/>
      <c r="E1" s="39"/>
    </row>
    <row r="2" spans="1:7" s="34" customFormat="1" ht="8.25" x14ac:dyDescent="0.15">
      <c r="A2" s="40"/>
    </row>
    <row r="3" spans="1:7" s="34" customFormat="1" ht="8.25" x14ac:dyDescent="0.15"/>
    <row r="4" spans="1:7" s="34" customFormat="1" ht="13.5" customHeight="1" x14ac:dyDescent="0.2">
      <c r="A4" s="101" t="s">
        <v>122</v>
      </c>
      <c r="B4" s="101" t="s">
        <v>123</v>
      </c>
      <c r="C4" s="98" t="s">
        <v>215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43" t="s">
        <v>3</v>
      </c>
      <c r="B6" s="43" t="s">
        <v>4</v>
      </c>
      <c r="C6" s="42" t="s">
        <v>7</v>
      </c>
      <c r="D6" s="42">
        <v>4</v>
      </c>
      <c r="E6" s="42">
        <v>52</v>
      </c>
      <c r="F6" s="42">
        <v>10</v>
      </c>
      <c r="G6" s="42"/>
    </row>
    <row r="7" spans="1:7" ht="15" customHeight="1" x14ac:dyDescent="0.2">
      <c r="A7" s="45" t="s">
        <v>8</v>
      </c>
      <c r="B7" s="45" t="s">
        <v>8</v>
      </c>
      <c r="C7" s="44" t="s">
        <v>7</v>
      </c>
      <c r="D7" s="44">
        <v>4</v>
      </c>
      <c r="E7" s="44">
        <v>44</v>
      </c>
      <c r="F7" s="44">
        <v>15</v>
      </c>
      <c r="G7" s="44"/>
    </row>
    <row r="8" spans="1:7" ht="15" customHeight="1" x14ac:dyDescent="0.2">
      <c r="A8" s="45" t="s">
        <v>5</v>
      </c>
      <c r="B8" s="45" t="s">
        <v>6</v>
      </c>
      <c r="C8" s="44" t="s">
        <v>7</v>
      </c>
      <c r="D8" s="44">
        <v>4</v>
      </c>
      <c r="E8" s="44">
        <v>62</v>
      </c>
      <c r="F8" s="44">
        <v>15</v>
      </c>
      <c r="G8" s="44"/>
    </row>
    <row r="9" spans="1:7" ht="15" customHeight="1" x14ac:dyDescent="0.2">
      <c r="A9" s="45" t="s">
        <v>11</v>
      </c>
      <c r="B9" s="45" t="s">
        <v>12</v>
      </c>
      <c r="C9" s="44" t="s">
        <v>7</v>
      </c>
      <c r="D9" s="44">
        <v>4</v>
      </c>
      <c r="E9" s="44">
        <v>13</v>
      </c>
      <c r="F9" s="44">
        <v>7</v>
      </c>
      <c r="G9" s="44"/>
    </row>
    <row r="10" spans="1:7" ht="15" customHeight="1" x14ac:dyDescent="0.2">
      <c r="A10" s="45" t="s">
        <v>130</v>
      </c>
      <c r="B10" s="45" t="s">
        <v>10</v>
      </c>
      <c r="C10" s="44" t="s">
        <v>7</v>
      </c>
      <c r="D10" s="44">
        <v>4</v>
      </c>
      <c r="E10" s="44">
        <v>27</v>
      </c>
      <c r="F10" s="44">
        <v>4</v>
      </c>
      <c r="G10" s="44"/>
    </row>
    <row r="11" spans="1:7" ht="15" customHeight="1" x14ac:dyDescent="0.2">
      <c r="A11" s="45" t="s">
        <v>213</v>
      </c>
      <c r="B11" s="45" t="s">
        <v>14</v>
      </c>
      <c r="C11" s="44" t="s">
        <v>7</v>
      </c>
      <c r="D11" s="44">
        <v>4</v>
      </c>
      <c r="E11" s="44">
        <v>8</v>
      </c>
      <c r="F11" s="44">
        <v>1</v>
      </c>
      <c r="G11" s="44"/>
    </row>
    <row r="12" spans="1:7" ht="15" customHeight="1" x14ac:dyDescent="0.2">
      <c r="A12" s="45" t="s">
        <v>164</v>
      </c>
      <c r="B12" s="45" t="s">
        <v>19</v>
      </c>
      <c r="C12" s="44" t="s">
        <v>20</v>
      </c>
      <c r="D12" s="44">
        <v>4</v>
      </c>
      <c r="E12" s="44">
        <v>45</v>
      </c>
      <c r="F12" s="44">
        <v>10</v>
      </c>
      <c r="G12" s="44">
        <v>1</v>
      </c>
    </row>
    <row r="13" spans="1:7" ht="15" customHeight="1" x14ac:dyDescent="0.2">
      <c r="A13" s="45" t="s">
        <v>165</v>
      </c>
      <c r="B13" s="45" t="s">
        <v>86</v>
      </c>
      <c r="C13" s="44" t="s">
        <v>23</v>
      </c>
      <c r="D13" s="44">
        <v>1</v>
      </c>
      <c r="E13" s="44">
        <v>8</v>
      </c>
      <c r="F13" s="44">
        <v>1</v>
      </c>
      <c r="G13" s="44"/>
    </row>
    <row r="14" spans="1:7" ht="15" customHeight="1" x14ac:dyDescent="0.2">
      <c r="A14" s="45" t="s">
        <v>166</v>
      </c>
      <c r="B14" s="45" t="s">
        <v>85</v>
      </c>
      <c r="C14" s="44" t="s">
        <v>119</v>
      </c>
      <c r="D14" s="44">
        <v>1</v>
      </c>
      <c r="E14" s="44">
        <v>18</v>
      </c>
      <c r="F14" s="44">
        <v>5</v>
      </c>
      <c r="G14" s="44"/>
    </row>
    <row r="15" spans="1:7" ht="15" customHeight="1" x14ac:dyDescent="0.2">
      <c r="A15" s="45" t="s">
        <v>84</v>
      </c>
      <c r="B15" s="45" t="s">
        <v>84</v>
      </c>
      <c r="C15" s="44" t="s">
        <v>23</v>
      </c>
      <c r="D15" s="44">
        <v>1</v>
      </c>
      <c r="E15" s="44">
        <v>6</v>
      </c>
      <c r="F15" s="44">
        <v>2</v>
      </c>
      <c r="G15" s="44"/>
    </row>
    <row r="16" spans="1:7" ht="15" customHeight="1" x14ac:dyDescent="0.2">
      <c r="A16" s="45" t="s">
        <v>17</v>
      </c>
      <c r="B16" s="45" t="s">
        <v>18</v>
      </c>
      <c r="C16" s="44" t="s">
        <v>7</v>
      </c>
      <c r="D16" s="44">
        <v>3</v>
      </c>
      <c r="E16" s="44">
        <v>5</v>
      </c>
      <c r="F16" s="44">
        <v>0</v>
      </c>
      <c r="G16" s="44"/>
    </row>
    <row r="17" spans="1:7" ht="15" customHeight="1" x14ac:dyDescent="0.2">
      <c r="A17" s="55" t="s">
        <v>223</v>
      </c>
      <c r="B17" s="55" t="s">
        <v>220</v>
      </c>
      <c r="C17" s="54" t="s">
        <v>220</v>
      </c>
      <c r="D17" s="54">
        <v>1</v>
      </c>
      <c r="E17" s="54">
        <v>1</v>
      </c>
      <c r="F17" s="54">
        <v>1</v>
      </c>
      <c r="G17" s="54"/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8"/>
  <sheetViews>
    <sheetView zoomScaleNormal="100" workbookViewId="0">
      <selection activeCell="A21" sqref="A21"/>
    </sheetView>
  </sheetViews>
  <sheetFormatPr baseColWidth="10" defaultColWidth="11.42578125" defaultRowHeight="12.75" x14ac:dyDescent="0.2"/>
  <cols>
    <col min="1" max="1" width="69.42578125" style="33" customWidth="1"/>
    <col min="2" max="2" width="20.14062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120</v>
      </c>
      <c r="B1" s="36" t="s">
        <v>202</v>
      </c>
      <c r="C1" s="37"/>
      <c r="D1" s="38"/>
      <c r="E1" s="39"/>
    </row>
    <row r="2" spans="1:7" s="34" customFormat="1" ht="8.25" x14ac:dyDescent="0.15">
      <c r="A2" s="40"/>
    </row>
    <row r="3" spans="1:7" s="34" customFormat="1" ht="8.25" x14ac:dyDescent="0.15"/>
    <row r="4" spans="1:7" s="34" customFormat="1" ht="13.5" customHeight="1" x14ac:dyDescent="0.2">
      <c r="A4" s="101" t="s">
        <v>122</v>
      </c>
      <c r="B4" s="101" t="s">
        <v>123</v>
      </c>
      <c r="C4" s="98" t="s">
        <v>215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43" t="s">
        <v>3</v>
      </c>
      <c r="B6" s="43" t="s">
        <v>4</v>
      </c>
      <c r="C6" s="42" t="s">
        <v>7</v>
      </c>
      <c r="D6" s="42">
        <v>5</v>
      </c>
      <c r="E6" s="42">
        <v>66</v>
      </c>
      <c r="F6" s="42">
        <v>10</v>
      </c>
      <c r="G6" s="42">
        <v>0</v>
      </c>
    </row>
    <row r="7" spans="1:7" ht="15" customHeight="1" x14ac:dyDescent="0.2">
      <c r="A7" s="45" t="s">
        <v>5</v>
      </c>
      <c r="B7" s="45" t="s">
        <v>6</v>
      </c>
      <c r="C7" s="44" t="s">
        <v>7</v>
      </c>
      <c r="D7" s="44">
        <v>5</v>
      </c>
      <c r="E7" s="44">
        <v>42</v>
      </c>
      <c r="F7" s="44">
        <v>3</v>
      </c>
      <c r="G7" s="44">
        <v>0</v>
      </c>
    </row>
    <row r="8" spans="1:7" ht="15" customHeight="1" x14ac:dyDescent="0.2">
      <c r="A8" s="45" t="s">
        <v>8</v>
      </c>
      <c r="B8" s="45" t="s">
        <v>8</v>
      </c>
      <c r="C8" s="44" t="s">
        <v>7</v>
      </c>
      <c r="D8" s="44">
        <v>5</v>
      </c>
      <c r="E8" s="44">
        <v>36</v>
      </c>
      <c r="F8" s="44">
        <v>12</v>
      </c>
      <c r="G8" s="44">
        <v>0</v>
      </c>
    </row>
    <row r="9" spans="1:7" ht="15" customHeight="1" x14ac:dyDescent="0.2">
      <c r="A9" s="45" t="s">
        <v>77</v>
      </c>
      <c r="B9" s="45" t="s">
        <v>145</v>
      </c>
      <c r="C9" s="44" t="s">
        <v>23</v>
      </c>
      <c r="D9" s="44">
        <v>5</v>
      </c>
      <c r="E9" s="44">
        <v>25</v>
      </c>
      <c r="F9" s="44">
        <v>4</v>
      </c>
      <c r="G9" s="44">
        <v>1</v>
      </c>
    </row>
    <row r="10" spans="1:7" ht="15" customHeight="1" x14ac:dyDescent="0.2">
      <c r="A10" s="45" t="s">
        <v>130</v>
      </c>
      <c r="B10" s="45" t="s">
        <v>10</v>
      </c>
      <c r="C10" s="44" t="s">
        <v>7</v>
      </c>
      <c r="D10" s="44">
        <v>3</v>
      </c>
      <c r="E10" s="44">
        <v>11</v>
      </c>
      <c r="F10" s="44">
        <v>0</v>
      </c>
      <c r="G10" s="44">
        <v>0</v>
      </c>
    </row>
    <row r="11" spans="1:7" ht="15" customHeight="1" x14ac:dyDescent="0.2">
      <c r="A11" s="45" t="s">
        <v>212</v>
      </c>
      <c r="B11" s="45" t="s">
        <v>12</v>
      </c>
      <c r="C11" s="44" t="s">
        <v>7</v>
      </c>
      <c r="D11" s="44">
        <v>5</v>
      </c>
      <c r="E11" s="44">
        <v>24</v>
      </c>
      <c r="F11" s="44">
        <v>8</v>
      </c>
      <c r="G11" s="44">
        <v>0</v>
      </c>
    </row>
    <row r="12" spans="1:7" ht="15" customHeight="1" x14ac:dyDescent="0.2">
      <c r="A12" s="45" t="s">
        <v>75</v>
      </c>
      <c r="B12" s="45" t="s">
        <v>203</v>
      </c>
      <c r="C12" s="44" t="s">
        <v>23</v>
      </c>
      <c r="D12" s="44">
        <v>5</v>
      </c>
      <c r="E12" s="44">
        <v>10</v>
      </c>
      <c r="F12" s="44">
        <v>2</v>
      </c>
      <c r="G12" s="44">
        <v>0</v>
      </c>
    </row>
    <row r="13" spans="1:7" ht="15" customHeight="1" x14ac:dyDescent="0.2">
      <c r="A13" s="45" t="s">
        <v>78</v>
      </c>
      <c r="B13" s="45" t="s">
        <v>79</v>
      </c>
      <c r="C13" s="44" t="s">
        <v>23</v>
      </c>
      <c r="D13" s="44">
        <v>5</v>
      </c>
      <c r="E13" s="44">
        <v>11</v>
      </c>
      <c r="F13" s="44">
        <v>3</v>
      </c>
      <c r="G13" s="44">
        <v>1</v>
      </c>
    </row>
    <row r="14" spans="1:7" ht="15" customHeight="1" x14ac:dyDescent="0.2">
      <c r="A14" s="45" t="s">
        <v>61</v>
      </c>
      <c r="B14" s="45" t="s">
        <v>62</v>
      </c>
      <c r="C14" s="44" t="s">
        <v>7</v>
      </c>
      <c r="D14" s="44">
        <v>5</v>
      </c>
      <c r="E14" s="44">
        <v>9</v>
      </c>
      <c r="F14" s="44">
        <v>2</v>
      </c>
      <c r="G14" s="44">
        <v>0</v>
      </c>
    </row>
    <row r="15" spans="1:7" ht="15" customHeight="1" x14ac:dyDescent="0.2">
      <c r="A15" s="45" t="s">
        <v>80</v>
      </c>
      <c r="B15" s="45" t="s">
        <v>81</v>
      </c>
      <c r="C15" s="44" t="s">
        <v>23</v>
      </c>
      <c r="D15" s="44">
        <v>1</v>
      </c>
      <c r="E15" s="44">
        <v>15</v>
      </c>
      <c r="F15" s="44">
        <v>4</v>
      </c>
      <c r="G15" s="44">
        <v>0</v>
      </c>
    </row>
    <row r="16" spans="1:7" ht="15" customHeight="1" x14ac:dyDescent="0.2">
      <c r="A16" s="45" t="s">
        <v>131</v>
      </c>
      <c r="B16" s="45" t="s">
        <v>132</v>
      </c>
      <c r="C16" s="44" t="s">
        <v>20</v>
      </c>
      <c r="D16" s="44">
        <v>5</v>
      </c>
      <c r="E16" s="44">
        <v>24</v>
      </c>
      <c r="F16" s="44">
        <v>10</v>
      </c>
      <c r="G16" s="44">
        <v>0</v>
      </c>
    </row>
    <row r="17" spans="1:7" ht="15" customHeight="1" x14ac:dyDescent="0.2">
      <c r="A17" s="45" t="s">
        <v>223</v>
      </c>
      <c r="B17" s="45" t="s">
        <v>220</v>
      </c>
      <c r="C17" s="44" t="s">
        <v>220</v>
      </c>
      <c r="D17" s="44">
        <v>1</v>
      </c>
      <c r="E17" s="44">
        <v>1</v>
      </c>
      <c r="F17" s="44">
        <v>0</v>
      </c>
      <c r="G17" s="44">
        <v>0</v>
      </c>
    </row>
    <row r="18" spans="1:7" ht="15" customHeight="1" x14ac:dyDescent="0.2">
      <c r="A18" s="55" t="s">
        <v>13</v>
      </c>
      <c r="B18" s="55" t="s">
        <v>14</v>
      </c>
      <c r="C18" s="54" t="s">
        <v>7</v>
      </c>
      <c r="D18" s="54">
        <v>5</v>
      </c>
      <c r="E18" s="54">
        <v>5</v>
      </c>
      <c r="F18" s="54">
        <v>0</v>
      </c>
      <c r="G18" s="54">
        <v>0</v>
      </c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6"/>
  <sheetViews>
    <sheetView zoomScaleNormal="100" workbookViewId="0">
      <selection activeCell="A21" sqref="A21"/>
    </sheetView>
  </sheetViews>
  <sheetFormatPr baseColWidth="10" defaultColWidth="11.42578125" defaultRowHeight="12.75" x14ac:dyDescent="0.2"/>
  <cols>
    <col min="1" max="1" width="69.42578125" style="33" customWidth="1"/>
    <col min="2" max="2" width="18.570312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120</v>
      </c>
      <c r="B1" s="36" t="s">
        <v>198</v>
      </c>
      <c r="C1" s="37"/>
      <c r="D1" s="38"/>
      <c r="E1" s="39"/>
    </row>
    <row r="2" spans="1:7" s="34" customFormat="1" ht="8.25" x14ac:dyDescent="0.15">
      <c r="A2" s="40"/>
    </row>
    <row r="3" spans="1:7" s="34" customFormat="1" ht="8.25" x14ac:dyDescent="0.15"/>
    <row r="4" spans="1:7" s="34" customFormat="1" ht="13.5" customHeight="1" x14ac:dyDescent="0.2">
      <c r="A4" s="101" t="s">
        <v>122</v>
      </c>
      <c r="B4" s="101" t="s">
        <v>123</v>
      </c>
      <c r="C4" s="98" t="s">
        <v>124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43" t="s">
        <v>199</v>
      </c>
      <c r="B6" s="43" t="s">
        <v>4</v>
      </c>
      <c r="C6" s="42" t="s">
        <v>7</v>
      </c>
      <c r="D6" s="42">
        <v>4</v>
      </c>
      <c r="E6" s="42">
        <v>83</v>
      </c>
      <c r="F6" s="42">
        <v>21</v>
      </c>
      <c r="G6" s="42"/>
    </row>
    <row r="7" spans="1:7" ht="15" customHeight="1" x14ac:dyDescent="0.2">
      <c r="A7" s="80" t="s">
        <v>8</v>
      </c>
      <c r="B7" s="45" t="s">
        <v>8</v>
      </c>
      <c r="C7" s="44" t="s">
        <v>7</v>
      </c>
      <c r="D7" s="44">
        <v>4</v>
      </c>
      <c r="E7" s="44">
        <v>37</v>
      </c>
      <c r="F7" s="44">
        <v>10</v>
      </c>
      <c r="G7" s="44"/>
    </row>
    <row r="8" spans="1:7" ht="15" customHeight="1" x14ac:dyDescent="0.2">
      <c r="A8" s="80" t="s">
        <v>5</v>
      </c>
      <c r="B8" s="45" t="s">
        <v>6</v>
      </c>
      <c r="C8" s="44" t="s">
        <v>7</v>
      </c>
      <c r="D8" s="44">
        <v>4</v>
      </c>
      <c r="E8" s="44">
        <v>43</v>
      </c>
      <c r="F8" s="44">
        <v>9</v>
      </c>
      <c r="G8" s="44"/>
    </row>
    <row r="9" spans="1:7" ht="15" customHeight="1" x14ac:dyDescent="0.2">
      <c r="A9" s="80" t="s">
        <v>130</v>
      </c>
      <c r="B9" s="45" t="s">
        <v>10</v>
      </c>
      <c r="C9" s="44" t="s">
        <v>7</v>
      </c>
      <c r="D9" s="44">
        <v>4</v>
      </c>
      <c r="E9" s="44">
        <v>22</v>
      </c>
      <c r="F9" s="44">
        <v>2</v>
      </c>
      <c r="G9" s="44"/>
    </row>
    <row r="10" spans="1:7" ht="15" customHeight="1" x14ac:dyDescent="0.2">
      <c r="A10" s="80" t="s">
        <v>13</v>
      </c>
      <c r="B10" s="45" t="s">
        <v>14</v>
      </c>
      <c r="C10" s="44" t="s">
        <v>7</v>
      </c>
      <c r="D10" s="44">
        <v>4</v>
      </c>
      <c r="E10" s="44">
        <v>8</v>
      </c>
      <c r="F10" s="44">
        <v>2</v>
      </c>
      <c r="G10" s="44"/>
    </row>
    <row r="11" spans="1:7" ht="15" customHeight="1" x14ac:dyDescent="0.2">
      <c r="A11" s="81" t="s">
        <v>160</v>
      </c>
      <c r="B11" s="45" t="s">
        <v>98</v>
      </c>
      <c r="C11" s="44" t="s">
        <v>20</v>
      </c>
      <c r="D11" s="44">
        <v>4</v>
      </c>
      <c r="E11" s="44">
        <v>10</v>
      </c>
      <c r="F11" s="44">
        <v>1</v>
      </c>
      <c r="G11" s="44"/>
    </row>
    <row r="12" spans="1:7" ht="15" customHeight="1" x14ac:dyDescent="0.2">
      <c r="A12" s="80" t="s">
        <v>200</v>
      </c>
      <c r="B12" s="45" t="s">
        <v>99</v>
      </c>
      <c r="C12" s="44" t="s">
        <v>23</v>
      </c>
      <c r="D12" s="44">
        <v>1</v>
      </c>
      <c r="E12" s="44">
        <v>9</v>
      </c>
      <c r="F12" s="44">
        <v>1</v>
      </c>
      <c r="G12" s="44"/>
    </row>
    <row r="13" spans="1:7" ht="15" customHeight="1" x14ac:dyDescent="0.2">
      <c r="A13" s="80" t="s">
        <v>11</v>
      </c>
      <c r="B13" s="45" t="s">
        <v>12</v>
      </c>
      <c r="C13" s="44" t="s">
        <v>7</v>
      </c>
      <c r="D13" s="44">
        <v>4</v>
      </c>
      <c r="E13" s="44">
        <v>7</v>
      </c>
      <c r="F13" s="44">
        <v>2</v>
      </c>
      <c r="G13" s="44">
        <v>1</v>
      </c>
    </row>
    <row r="14" spans="1:7" ht="15" customHeight="1" x14ac:dyDescent="0.2">
      <c r="A14" s="80" t="s">
        <v>131</v>
      </c>
      <c r="B14" s="45" t="s">
        <v>132</v>
      </c>
      <c r="C14" s="44" t="s">
        <v>20</v>
      </c>
      <c r="D14" s="44">
        <v>4</v>
      </c>
      <c r="E14" s="44">
        <v>35</v>
      </c>
      <c r="F14" s="44">
        <v>7</v>
      </c>
      <c r="G14" s="44">
        <v>1</v>
      </c>
    </row>
    <row r="15" spans="1:7" ht="15" customHeight="1" x14ac:dyDescent="0.2">
      <c r="A15" s="80" t="s">
        <v>15</v>
      </c>
      <c r="B15" s="45" t="s">
        <v>16</v>
      </c>
      <c r="C15" s="44" t="s">
        <v>7</v>
      </c>
      <c r="D15" s="44">
        <v>3</v>
      </c>
      <c r="E15" s="44">
        <v>4</v>
      </c>
      <c r="F15" s="44">
        <v>0</v>
      </c>
      <c r="G15" s="44"/>
    </row>
    <row r="16" spans="1:7" ht="15" customHeight="1" x14ac:dyDescent="0.2">
      <c r="A16" s="82" t="s">
        <v>201</v>
      </c>
      <c r="B16" s="55" t="s">
        <v>18</v>
      </c>
      <c r="C16" s="54" t="s">
        <v>7</v>
      </c>
      <c r="D16" s="54">
        <v>2</v>
      </c>
      <c r="E16" s="54">
        <v>2</v>
      </c>
      <c r="F16" s="54">
        <v>0</v>
      </c>
      <c r="G16" s="54"/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6"/>
  <sheetViews>
    <sheetView zoomScaleNormal="100" workbookViewId="0">
      <selection activeCell="D18" sqref="D18"/>
    </sheetView>
  </sheetViews>
  <sheetFormatPr baseColWidth="10" defaultRowHeight="12.75" x14ac:dyDescent="0.2"/>
  <cols>
    <col min="1" max="1" width="69.42578125" style="33" customWidth="1"/>
    <col min="2" max="2" width="17.8554687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167</v>
      </c>
      <c r="B1" s="36" t="s">
        <v>168</v>
      </c>
      <c r="C1" s="37"/>
      <c r="D1" s="38"/>
      <c r="E1" s="39"/>
    </row>
    <row r="2" spans="1:7" s="34" customFormat="1" ht="8.25" x14ac:dyDescent="0.15">
      <c r="A2" s="40"/>
    </row>
    <row r="3" spans="1:7" s="34" customFormat="1" ht="8.25" x14ac:dyDescent="0.15"/>
    <row r="4" spans="1:7" s="34" customFormat="1" ht="13.5" customHeight="1" x14ac:dyDescent="0.2">
      <c r="A4" s="101" t="s">
        <v>122</v>
      </c>
      <c r="B4" s="101" t="s">
        <v>123</v>
      </c>
      <c r="C4" s="98" t="s">
        <v>215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43" t="s">
        <v>3</v>
      </c>
      <c r="B6" s="43" t="s">
        <v>4</v>
      </c>
      <c r="C6" s="42" t="s">
        <v>7</v>
      </c>
      <c r="D6" s="42">
        <v>4</v>
      </c>
      <c r="E6" s="42">
        <v>42</v>
      </c>
      <c r="F6" s="42">
        <v>10</v>
      </c>
      <c r="G6" s="42">
        <v>0</v>
      </c>
    </row>
    <row r="7" spans="1:7" ht="15" customHeight="1" x14ac:dyDescent="0.2">
      <c r="A7" s="45" t="s">
        <v>8</v>
      </c>
      <c r="B7" s="45" t="s">
        <v>8</v>
      </c>
      <c r="C7" s="44" t="s">
        <v>7</v>
      </c>
      <c r="D7" s="44">
        <v>4</v>
      </c>
      <c r="E7" s="44">
        <v>35</v>
      </c>
      <c r="F7" s="44">
        <v>11</v>
      </c>
      <c r="G7" s="44">
        <v>0</v>
      </c>
    </row>
    <row r="8" spans="1:7" ht="15" customHeight="1" x14ac:dyDescent="0.2">
      <c r="A8" s="45" t="s">
        <v>5</v>
      </c>
      <c r="B8" s="45" t="s">
        <v>6</v>
      </c>
      <c r="C8" s="44" t="s">
        <v>7</v>
      </c>
      <c r="D8" s="44">
        <v>4</v>
      </c>
      <c r="E8" s="44">
        <v>36</v>
      </c>
      <c r="F8" s="44">
        <v>5</v>
      </c>
      <c r="G8" s="44">
        <v>0</v>
      </c>
    </row>
    <row r="9" spans="1:7" ht="15" customHeight="1" x14ac:dyDescent="0.2">
      <c r="A9" s="45" t="s">
        <v>130</v>
      </c>
      <c r="B9" s="45" t="s">
        <v>10</v>
      </c>
      <c r="C9" s="44" t="s">
        <v>7</v>
      </c>
      <c r="D9" s="44">
        <v>4</v>
      </c>
      <c r="E9" s="44">
        <v>27</v>
      </c>
      <c r="F9" s="44">
        <v>8</v>
      </c>
      <c r="G9" s="44">
        <v>0</v>
      </c>
    </row>
    <row r="10" spans="1:7" ht="15" customHeight="1" x14ac:dyDescent="0.2">
      <c r="A10" s="45" t="s">
        <v>169</v>
      </c>
      <c r="B10" s="45" t="s">
        <v>40</v>
      </c>
      <c r="C10" s="44" t="s">
        <v>23</v>
      </c>
      <c r="D10" s="44">
        <v>4</v>
      </c>
      <c r="E10" s="44">
        <v>37</v>
      </c>
      <c r="F10" s="44">
        <v>2</v>
      </c>
      <c r="G10" s="44">
        <v>0</v>
      </c>
    </row>
    <row r="11" spans="1:7" ht="15" customHeight="1" x14ac:dyDescent="0.2">
      <c r="A11" s="45" t="s">
        <v>212</v>
      </c>
      <c r="B11" s="45" t="s">
        <v>12</v>
      </c>
      <c r="C11" s="44" t="s">
        <v>7</v>
      </c>
      <c r="D11" s="44">
        <v>4</v>
      </c>
      <c r="E11" s="44">
        <v>15</v>
      </c>
      <c r="F11" s="44">
        <v>5</v>
      </c>
      <c r="G11" s="44">
        <v>0</v>
      </c>
    </row>
    <row r="12" spans="1:7" ht="15" customHeight="1" x14ac:dyDescent="0.2">
      <c r="A12" s="45" t="s">
        <v>41</v>
      </c>
      <c r="B12" s="45" t="s">
        <v>42</v>
      </c>
      <c r="C12" s="44" t="s">
        <v>23</v>
      </c>
      <c r="D12" s="44">
        <v>2</v>
      </c>
      <c r="E12" s="44">
        <v>17</v>
      </c>
      <c r="F12" s="44">
        <v>4</v>
      </c>
      <c r="G12" s="44">
        <v>0</v>
      </c>
    </row>
    <row r="13" spans="1:7" ht="15" customHeight="1" x14ac:dyDescent="0.2">
      <c r="A13" s="45" t="s">
        <v>170</v>
      </c>
      <c r="B13" s="45" t="s">
        <v>44</v>
      </c>
      <c r="C13" s="44" t="s">
        <v>23</v>
      </c>
      <c r="D13" s="44">
        <v>1</v>
      </c>
      <c r="E13" s="44">
        <v>5</v>
      </c>
      <c r="F13" s="44">
        <v>0</v>
      </c>
      <c r="G13" s="44">
        <v>0</v>
      </c>
    </row>
    <row r="14" spans="1:7" ht="15" customHeight="1" x14ac:dyDescent="0.2">
      <c r="A14" s="45" t="s">
        <v>171</v>
      </c>
      <c r="B14" s="45" t="s">
        <v>132</v>
      </c>
      <c r="C14" s="44" t="s">
        <v>20</v>
      </c>
      <c r="D14" s="44">
        <v>4</v>
      </c>
      <c r="E14" s="44">
        <v>13</v>
      </c>
      <c r="F14" s="44">
        <v>3</v>
      </c>
      <c r="G14" s="44">
        <v>0</v>
      </c>
    </row>
    <row r="15" spans="1:7" ht="15" customHeight="1" x14ac:dyDescent="0.2">
      <c r="A15" s="45" t="s">
        <v>45</v>
      </c>
      <c r="B15" s="45" t="s">
        <v>46</v>
      </c>
      <c r="C15" s="44" t="s">
        <v>23</v>
      </c>
      <c r="D15" s="44">
        <v>1</v>
      </c>
      <c r="E15" s="44">
        <v>5</v>
      </c>
      <c r="F15" s="44">
        <v>1</v>
      </c>
      <c r="G15" s="44">
        <v>0</v>
      </c>
    </row>
    <row r="16" spans="1:7" ht="15" customHeight="1" x14ac:dyDescent="0.2">
      <c r="A16" s="55" t="s">
        <v>17</v>
      </c>
      <c r="B16" s="55" t="s">
        <v>18</v>
      </c>
      <c r="C16" s="54" t="s">
        <v>7</v>
      </c>
      <c r="D16" s="54">
        <v>1</v>
      </c>
      <c r="E16" s="54">
        <v>1</v>
      </c>
      <c r="F16" s="54">
        <v>0</v>
      </c>
      <c r="G16" s="54">
        <v>0</v>
      </c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6"/>
  <sheetViews>
    <sheetView workbookViewId="0">
      <selection activeCell="A21" sqref="A21"/>
    </sheetView>
  </sheetViews>
  <sheetFormatPr baseColWidth="10" defaultRowHeight="12.75" x14ac:dyDescent="0.2"/>
  <cols>
    <col min="1" max="1" width="69.42578125" style="18" customWidth="1"/>
    <col min="2" max="2" width="17.85546875" style="18" customWidth="1"/>
    <col min="3" max="7" width="10.85546875" style="18" customWidth="1"/>
    <col min="8" max="16384" width="11.42578125" style="18"/>
  </cols>
  <sheetData>
    <row r="1" spans="1:7" x14ac:dyDescent="0.2">
      <c r="A1" s="20" t="s">
        <v>154</v>
      </c>
      <c r="B1" s="21" t="s">
        <v>155</v>
      </c>
      <c r="C1" s="22"/>
      <c r="D1" s="23"/>
      <c r="E1" s="24"/>
    </row>
    <row r="2" spans="1:7" s="19" customFormat="1" ht="8.25" x14ac:dyDescent="0.15">
      <c r="A2" s="25"/>
    </row>
    <row r="3" spans="1:7" s="19" customFormat="1" ht="8.25" x14ac:dyDescent="0.15"/>
    <row r="4" spans="1:7" s="19" customFormat="1" ht="13.5" customHeight="1" x14ac:dyDescent="0.2">
      <c r="A4" s="104" t="s">
        <v>122</v>
      </c>
      <c r="B4" s="104" t="s">
        <v>123</v>
      </c>
      <c r="C4" s="105" t="s">
        <v>215</v>
      </c>
      <c r="D4" s="104" t="s">
        <v>125</v>
      </c>
      <c r="E4" s="98" t="s">
        <v>222</v>
      </c>
      <c r="F4" s="100" t="s">
        <v>126</v>
      </c>
      <c r="G4" s="100"/>
    </row>
    <row r="5" spans="1:7" s="26" customFormat="1" ht="73.5" customHeight="1" x14ac:dyDescent="0.25">
      <c r="A5" s="104"/>
      <c r="B5" s="104"/>
      <c r="C5" s="106"/>
      <c r="D5" s="104"/>
      <c r="E5" s="99"/>
      <c r="F5" s="58" t="s">
        <v>221</v>
      </c>
      <c r="G5" s="58" t="s">
        <v>218</v>
      </c>
    </row>
    <row r="6" spans="1:7" ht="15" customHeight="1" x14ac:dyDescent="0.2">
      <c r="A6" s="28" t="s">
        <v>3</v>
      </c>
      <c r="B6" s="28" t="s">
        <v>4</v>
      </c>
      <c r="C6" s="27" t="s">
        <v>7</v>
      </c>
      <c r="D6" s="27">
        <v>5</v>
      </c>
      <c r="E6" s="27">
        <v>75</v>
      </c>
      <c r="F6" s="27">
        <v>27</v>
      </c>
      <c r="G6" s="27"/>
    </row>
    <row r="7" spans="1:7" ht="15" customHeight="1" x14ac:dyDescent="0.2">
      <c r="A7" s="30" t="s">
        <v>5</v>
      </c>
      <c r="B7" s="30" t="s">
        <v>6</v>
      </c>
      <c r="C7" s="29" t="s">
        <v>7</v>
      </c>
      <c r="D7" s="29">
        <v>5</v>
      </c>
      <c r="E7" s="29">
        <v>78</v>
      </c>
      <c r="F7" s="29">
        <v>15</v>
      </c>
      <c r="G7" s="29"/>
    </row>
    <row r="8" spans="1:7" ht="15" customHeight="1" x14ac:dyDescent="0.2">
      <c r="A8" s="30" t="s">
        <v>8</v>
      </c>
      <c r="B8" s="30" t="s">
        <v>8</v>
      </c>
      <c r="C8" s="29" t="s">
        <v>7</v>
      </c>
      <c r="D8" s="29">
        <v>5</v>
      </c>
      <c r="E8" s="29">
        <v>43</v>
      </c>
      <c r="F8" s="29">
        <v>18</v>
      </c>
      <c r="G8" s="29"/>
    </row>
    <row r="9" spans="1:7" ht="15" customHeight="1" x14ac:dyDescent="0.2">
      <c r="A9" s="30" t="s">
        <v>130</v>
      </c>
      <c r="B9" s="30" t="s">
        <v>10</v>
      </c>
      <c r="C9" s="29" t="s">
        <v>7</v>
      </c>
      <c r="D9" s="29">
        <v>5</v>
      </c>
      <c r="E9" s="29">
        <v>72</v>
      </c>
      <c r="F9" s="29">
        <v>12</v>
      </c>
      <c r="G9" s="29">
        <v>1</v>
      </c>
    </row>
    <row r="10" spans="1:7" ht="15" customHeight="1" x14ac:dyDescent="0.2">
      <c r="A10" s="30" t="s">
        <v>156</v>
      </c>
      <c r="B10" s="30" t="s">
        <v>100</v>
      </c>
      <c r="C10" s="29" t="s">
        <v>23</v>
      </c>
      <c r="D10" s="29">
        <v>5</v>
      </c>
      <c r="E10" s="29">
        <v>53</v>
      </c>
      <c r="F10" s="29">
        <v>13</v>
      </c>
      <c r="G10" s="29"/>
    </row>
    <row r="11" spans="1:7" ht="15" customHeight="1" x14ac:dyDescent="0.2">
      <c r="A11" s="30" t="s">
        <v>11</v>
      </c>
      <c r="B11" s="30" t="s">
        <v>12</v>
      </c>
      <c r="C11" s="29" t="s">
        <v>7</v>
      </c>
      <c r="D11" s="29">
        <v>5</v>
      </c>
      <c r="E11" s="29">
        <v>71</v>
      </c>
      <c r="F11" s="29">
        <v>27</v>
      </c>
      <c r="G11" s="29"/>
    </row>
    <row r="12" spans="1:7" ht="15" customHeight="1" x14ac:dyDescent="0.2">
      <c r="A12" s="30" t="s">
        <v>131</v>
      </c>
      <c r="B12" s="30" t="s">
        <v>19</v>
      </c>
      <c r="C12" s="29" t="s">
        <v>20</v>
      </c>
      <c r="D12" s="29">
        <v>5</v>
      </c>
      <c r="E12" s="29">
        <v>80</v>
      </c>
      <c r="F12" s="29">
        <v>49</v>
      </c>
      <c r="G12" s="29"/>
    </row>
    <row r="13" spans="1:7" ht="15" customHeight="1" x14ac:dyDescent="0.2">
      <c r="A13" s="30" t="s">
        <v>157</v>
      </c>
      <c r="B13" s="30" t="s">
        <v>158</v>
      </c>
      <c r="C13" s="29" t="s">
        <v>20</v>
      </c>
      <c r="D13" s="29">
        <v>1</v>
      </c>
      <c r="E13" s="29">
        <v>8</v>
      </c>
      <c r="F13" s="29">
        <v>0</v>
      </c>
      <c r="G13" s="29"/>
    </row>
    <row r="14" spans="1:7" ht="15" customHeight="1" x14ac:dyDescent="0.2">
      <c r="A14" s="30" t="s">
        <v>15</v>
      </c>
      <c r="B14" s="30" t="s">
        <v>16</v>
      </c>
      <c r="C14" s="29" t="s">
        <v>7</v>
      </c>
      <c r="D14" s="29">
        <v>4</v>
      </c>
      <c r="E14" s="29">
        <v>12</v>
      </c>
      <c r="F14" s="29">
        <v>3</v>
      </c>
      <c r="G14" s="29"/>
    </row>
    <row r="15" spans="1:7" ht="15" customHeight="1" x14ac:dyDescent="0.2">
      <c r="A15" s="30" t="s">
        <v>13</v>
      </c>
      <c r="B15" s="30" t="s">
        <v>14</v>
      </c>
      <c r="C15" s="29" t="s">
        <v>7</v>
      </c>
      <c r="D15" s="29">
        <v>2</v>
      </c>
      <c r="E15" s="29">
        <v>2</v>
      </c>
      <c r="F15" s="29">
        <v>0</v>
      </c>
      <c r="G15" s="29"/>
    </row>
    <row r="16" spans="1:7" ht="15" customHeight="1" x14ac:dyDescent="0.2">
      <c r="A16" s="74" t="s">
        <v>17</v>
      </c>
      <c r="B16" s="74" t="s">
        <v>18</v>
      </c>
      <c r="C16" s="75" t="s">
        <v>7</v>
      </c>
      <c r="D16" s="75">
        <v>3</v>
      </c>
      <c r="E16" s="75">
        <v>4</v>
      </c>
      <c r="F16" s="75">
        <v>0</v>
      </c>
      <c r="G16" s="75"/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3"/>
  <sheetViews>
    <sheetView zoomScaleNormal="100" workbookViewId="0">
      <selection activeCell="A21" sqref="A21"/>
    </sheetView>
  </sheetViews>
  <sheetFormatPr baseColWidth="10" defaultColWidth="11.42578125" defaultRowHeight="12.75" x14ac:dyDescent="0.2"/>
  <cols>
    <col min="1" max="1" width="69.42578125" style="18" customWidth="1"/>
    <col min="2" max="2" width="17.85546875" style="18" customWidth="1"/>
    <col min="3" max="7" width="10.85546875" style="18" customWidth="1"/>
    <col min="8" max="16384" width="11.42578125" style="18"/>
  </cols>
  <sheetData>
    <row r="1" spans="1:7" x14ac:dyDescent="0.2">
      <c r="A1" s="20" t="s">
        <v>120</v>
      </c>
      <c r="B1" s="21" t="s">
        <v>138</v>
      </c>
      <c r="C1" s="22"/>
      <c r="D1" s="23"/>
      <c r="E1" s="24"/>
    </row>
    <row r="2" spans="1:7" s="19" customFormat="1" ht="8.25" x14ac:dyDescent="0.15">
      <c r="A2" s="25"/>
    </row>
    <row r="3" spans="1:7" s="19" customFormat="1" ht="8.25" x14ac:dyDescent="0.15"/>
    <row r="4" spans="1:7" s="19" customFormat="1" ht="13.5" customHeight="1" x14ac:dyDescent="0.2">
      <c r="A4" s="104" t="s">
        <v>122</v>
      </c>
      <c r="B4" s="104" t="s">
        <v>123</v>
      </c>
      <c r="C4" s="105" t="s">
        <v>215</v>
      </c>
      <c r="D4" s="104" t="s">
        <v>125</v>
      </c>
      <c r="E4" s="98" t="s">
        <v>222</v>
      </c>
      <c r="F4" s="100" t="s">
        <v>126</v>
      </c>
      <c r="G4" s="100"/>
    </row>
    <row r="5" spans="1:7" s="26" customFormat="1" ht="73.5" customHeight="1" x14ac:dyDescent="0.25">
      <c r="A5" s="104"/>
      <c r="B5" s="104"/>
      <c r="C5" s="106"/>
      <c r="D5" s="104"/>
      <c r="E5" s="99"/>
      <c r="F5" s="58" t="s">
        <v>221</v>
      </c>
      <c r="G5" s="58" t="s">
        <v>218</v>
      </c>
    </row>
    <row r="6" spans="1:7" ht="15" customHeight="1" x14ac:dyDescent="0.2">
      <c r="A6" s="28" t="s">
        <v>5</v>
      </c>
      <c r="B6" s="28" t="s">
        <v>6</v>
      </c>
      <c r="C6" s="27" t="s">
        <v>7</v>
      </c>
      <c r="D6" s="27">
        <v>5</v>
      </c>
      <c r="E6" s="27">
        <v>34</v>
      </c>
      <c r="F6" s="27">
        <v>3</v>
      </c>
      <c r="G6" s="27">
        <v>0</v>
      </c>
    </row>
    <row r="7" spans="1:7" ht="15" customHeight="1" x14ac:dyDescent="0.2">
      <c r="A7" s="30" t="s">
        <v>3</v>
      </c>
      <c r="B7" s="30" t="s">
        <v>4</v>
      </c>
      <c r="C7" s="29" t="s">
        <v>7</v>
      </c>
      <c r="D7" s="29">
        <v>5</v>
      </c>
      <c r="E7" s="29">
        <v>29</v>
      </c>
      <c r="F7" s="29">
        <v>6</v>
      </c>
      <c r="G7" s="29">
        <v>0</v>
      </c>
    </row>
    <row r="8" spans="1:7" ht="15" customHeight="1" x14ac:dyDescent="0.2">
      <c r="A8" s="30" t="s">
        <v>128</v>
      </c>
      <c r="B8" s="30" t="s">
        <v>128</v>
      </c>
      <c r="C8" s="29" t="s">
        <v>7</v>
      </c>
      <c r="D8" s="29">
        <v>5</v>
      </c>
      <c r="E8" s="29">
        <v>19</v>
      </c>
      <c r="F8" s="29">
        <v>8</v>
      </c>
      <c r="G8" s="29">
        <v>0</v>
      </c>
    </row>
    <row r="9" spans="1:7" ht="15" customHeight="1" x14ac:dyDescent="0.2">
      <c r="A9" s="30" t="s">
        <v>139</v>
      </c>
      <c r="B9" s="30" t="s">
        <v>102</v>
      </c>
      <c r="C9" s="29" t="s">
        <v>23</v>
      </c>
      <c r="D9" s="29">
        <v>5</v>
      </c>
      <c r="E9" s="29">
        <v>42</v>
      </c>
      <c r="F9" s="29">
        <v>8</v>
      </c>
      <c r="G9" s="29">
        <v>0</v>
      </c>
    </row>
    <row r="10" spans="1:7" ht="15" customHeight="1" x14ac:dyDescent="0.2">
      <c r="A10" s="30" t="s">
        <v>103</v>
      </c>
      <c r="B10" s="30" t="s">
        <v>104</v>
      </c>
      <c r="C10" s="29" t="s">
        <v>23</v>
      </c>
      <c r="D10" s="29">
        <v>3</v>
      </c>
      <c r="E10" s="29">
        <v>11</v>
      </c>
      <c r="F10" s="29">
        <v>0</v>
      </c>
      <c r="G10" s="29">
        <v>0</v>
      </c>
    </row>
    <row r="11" spans="1:7" ht="15" customHeight="1" x14ac:dyDescent="0.2">
      <c r="A11" s="30" t="s">
        <v>214</v>
      </c>
      <c r="B11" s="30" t="s">
        <v>10</v>
      </c>
      <c r="C11" s="29" t="s">
        <v>7</v>
      </c>
      <c r="D11" s="29">
        <v>5</v>
      </c>
      <c r="E11" s="29">
        <v>38</v>
      </c>
      <c r="F11" s="29">
        <v>1</v>
      </c>
      <c r="G11" s="29">
        <v>0</v>
      </c>
    </row>
    <row r="12" spans="1:7" ht="15" customHeight="1" x14ac:dyDescent="0.2">
      <c r="A12" s="30" t="s">
        <v>11</v>
      </c>
      <c r="B12" s="30" t="s">
        <v>12</v>
      </c>
      <c r="C12" s="29" t="s">
        <v>7</v>
      </c>
      <c r="D12" s="29">
        <v>5</v>
      </c>
      <c r="E12" s="29">
        <v>20</v>
      </c>
      <c r="F12" s="29">
        <v>6</v>
      </c>
      <c r="G12" s="29">
        <v>0</v>
      </c>
    </row>
    <row r="13" spans="1:7" ht="15" customHeight="1" x14ac:dyDescent="0.2">
      <c r="A13" s="74" t="s">
        <v>15</v>
      </c>
      <c r="B13" s="74" t="s">
        <v>16</v>
      </c>
      <c r="C13" s="75" t="s">
        <v>7</v>
      </c>
      <c r="D13" s="75">
        <v>1</v>
      </c>
      <c r="E13" s="75">
        <v>1</v>
      </c>
      <c r="F13" s="75">
        <v>0</v>
      </c>
      <c r="G13" s="75">
        <v>0</v>
      </c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23"/>
  <sheetViews>
    <sheetView zoomScaleNormal="100" workbookViewId="0">
      <selection activeCell="A21" sqref="A21"/>
    </sheetView>
  </sheetViews>
  <sheetFormatPr baseColWidth="10" defaultRowHeight="12.75" x14ac:dyDescent="0.2"/>
  <cols>
    <col min="1" max="1" width="69.42578125" style="33" customWidth="1"/>
    <col min="2" max="2" width="17.85546875" style="33" customWidth="1"/>
    <col min="3" max="3" width="10.85546875" style="33" customWidth="1"/>
    <col min="4" max="7" width="10.85546875" style="48" customWidth="1"/>
    <col min="8" max="16384" width="11.42578125" style="33"/>
  </cols>
  <sheetData>
    <row r="1" spans="1:7" x14ac:dyDescent="0.2">
      <c r="A1" s="35" t="s">
        <v>120</v>
      </c>
      <c r="B1" s="50" t="s">
        <v>176</v>
      </c>
      <c r="C1" s="37"/>
      <c r="D1" s="51"/>
      <c r="E1" s="46"/>
    </row>
    <row r="2" spans="1:7" s="34" customFormat="1" ht="8.25" x14ac:dyDescent="0.15">
      <c r="A2" s="40"/>
      <c r="D2" s="49"/>
      <c r="E2" s="49"/>
      <c r="F2" s="49"/>
      <c r="G2" s="49"/>
    </row>
    <row r="3" spans="1:7" s="34" customFormat="1" ht="8.25" x14ac:dyDescent="0.15">
      <c r="D3" s="49"/>
      <c r="E3" s="49"/>
      <c r="F3" s="49"/>
      <c r="G3" s="49"/>
    </row>
    <row r="4" spans="1:7" s="34" customFormat="1" ht="13.5" customHeight="1" x14ac:dyDescent="0.2">
      <c r="A4" s="101" t="s">
        <v>122</v>
      </c>
      <c r="B4" s="101" t="s">
        <v>123</v>
      </c>
      <c r="C4" s="98" t="s">
        <v>215</v>
      </c>
      <c r="D4" s="101" t="s">
        <v>177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28" t="s">
        <v>5</v>
      </c>
      <c r="B6" s="28" t="s">
        <v>6</v>
      </c>
      <c r="C6" s="27" t="s">
        <v>7</v>
      </c>
      <c r="D6" s="27">
        <v>6</v>
      </c>
      <c r="E6" s="27">
        <v>38</v>
      </c>
      <c r="F6" s="27">
        <v>8</v>
      </c>
      <c r="G6" s="27">
        <v>0</v>
      </c>
    </row>
    <row r="7" spans="1:7" ht="15" customHeight="1" x14ac:dyDescent="0.2">
      <c r="A7" s="30" t="s">
        <v>3</v>
      </c>
      <c r="B7" s="30" t="s">
        <v>4</v>
      </c>
      <c r="C7" s="29" t="s">
        <v>7</v>
      </c>
      <c r="D7" s="29">
        <v>6</v>
      </c>
      <c r="E7" s="29">
        <v>48</v>
      </c>
      <c r="F7" s="29">
        <v>6</v>
      </c>
      <c r="G7" s="29">
        <v>0</v>
      </c>
    </row>
    <row r="8" spans="1:7" ht="15" customHeight="1" x14ac:dyDescent="0.2">
      <c r="A8" s="30" t="s">
        <v>8</v>
      </c>
      <c r="B8" s="30" t="s">
        <v>178</v>
      </c>
      <c r="C8" s="29" t="s">
        <v>7</v>
      </c>
      <c r="D8" s="29">
        <v>6</v>
      </c>
      <c r="E8" s="29">
        <v>31</v>
      </c>
      <c r="F8" s="29">
        <v>11</v>
      </c>
      <c r="G8" s="29">
        <v>0</v>
      </c>
    </row>
    <row r="9" spans="1:7" ht="15" customHeight="1" x14ac:dyDescent="0.2">
      <c r="A9" s="30" t="s">
        <v>130</v>
      </c>
      <c r="B9" s="30" t="s">
        <v>10</v>
      </c>
      <c r="C9" s="29" t="s">
        <v>7</v>
      </c>
      <c r="D9" s="29">
        <v>6</v>
      </c>
      <c r="E9" s="29">
        <v>22</v>
      </c>
      <c r="F9" s="29">
        <v>3</v>
      </c>
      <c r="G9" s="29">
        <v>0</v>
      </c>
    </row>
    <row r="10" spans="1:7" ht="15" customHeight="1" x14ac:dyDescent="0.2">
      <c r="A10" s="30" t="s">
        <v>63</v>
      </c>
      <c r="B10" s="30" t="s">
        <v>64</v>
      </c>
      <c r="C10" s="29" t="s">
        <v>23</v>
      </c>
      <c r="D10" s="29">
        <v>6</v>
      </c>
      <c r="E10" s="29">
        <v>18</v>
      </c>
      <c r="F10" s="29">
        <v>3</v>
      </c>
      <c r="G10" s="29">
        <v>0</v>
      </c>
    </row>
    <row r="11" spans="1:7" ht="15" customHeight="1" x14ac:dyDescent="0.2">
      <c r="A11" s="30" t="s">
        <v>13</v>
      </c>
      <c r="B11" s="30" t="s">
        <v>14</v>
      </c>
      <c r="C11" s="29" t="s">
        <v>7</v>
      </c>
      <c r="D11" s="29">
        <v>6</v>
      </c>
      <c r="E11" s="29">
        <v>6</v>
      </c>
      <c r="F11" s="29">
        <v>0</v>
      </c>
      <c r="G11" s="29">
        <v>0</v>
      </c>
    </row>
    <row r="12" spans="1:7" ht="15" customHeight="1" x14ac:dyDescent="0.2">
      <c r="A12" s="30" t="s">
        <v>65</v>
      </c>
      <c r="B12" s="30" t="s">
        <v>179</v>
      </c>
      <c r="C12" s="29" t="s">
        <v>23</v>
      </c>
      <c r="D12" s="29">
        <v>1</v>
      </c>
      <c r="E12" s="29">
        <v>12</v>
      </c>
      <c r="F12" s="29">
        <v>6</v>
      </c>
      <c r="G12" s="29">
        <v>0</v>
      </c>
    </row>
    <row r="13" spans="1:7" ht="15" customHeight="1" x14ac:dyDescent="0.2">
      <c r="A13" s="30" t="s">
        <v>67</v>
      </c>
      <c r="B13" s="30"/>
      <c r="C13" s="29" t="s">
        <v>23</v>
      </c>
      <c r="D13" s="29">
        <v>2</v>
      </c>
      <c r="E13" s="29">
        <v>7</v>
      </c>
      <c r="F13" s="29">
        <v>0</v>
      </c>
      <c r="G13" s="29">
        <v>0</v>
      </c>
    </row>
    <row r="14" spans="1:7" ht="15" customHeight="1" x14ac:dyDescent="0.2">
      <c r="A14" s="30" t="s">
        <v>11</v>
      </c>
      <c r="B14" s="30" t="s">
        <v>12</v>
      </c>
      <c r="C14" s="29" t="s">
        <v>7</v>
      </c>
      <c r="D14" s="29">
        <v>6</v>
      </c>
      <c r="E14" s="29">
        <v>9</v>
      </c>
      <c r="F14" s="29">
        <v>3</v>
      </c>
      <c r="G14" s="29">
        <v>0</v>
      </c>
    </row>
    <row r="15" spans="1:7" ht="15" customHeight="1" x14ac:dyDescent="0.2">
      <c r="A15" s="30" t="s">
        <v>180</v>
      </c>
      <c r="B15" s="30" t="s">
        <v>68</v>
      </c>
      <c r="C15" s="29" t="s">
        <v>23</v>
      </c>
      <c r="D15" s="29">
        <v>1</v>
      </c>
      <c r="E15" s="29">
        <v>6</v>
      </c>
      <c r="F15" s="29">
        <v>5</v>
      </c>
      <c r="G15" s="29">
        <v>0</v>
      </c>
    </row>
    <row r="16" spans="1:7" ht="15" customHeight="1" x14ac:dyDescent="0.2">
      <c r="A16" s="30" t="s">
        <v>181</v>
      </c>
      <c r="B16" s="30" t="s">
        <v>182</v>
      </c>
      <c r="C16" s="29" t="s">
        <v>20</v>
      </c>
      <c r="D16" s="29">
        <v>6</v>
      </c>
      <c r="E16" s="29">
        <v>35</v>
      </c>
      <c r="F16" s="29">
        <v>11</v>
      </c>
      <c r="G16" s="29">
        <v>0</v>
      </c>
    </row>
    <row r="17" spans="1:7" ht="15" customHeight="1" x14ac:dyDescent="0.2">
      <c r="A17" s="30" t="s">
        <v>61</v>
      </c>
      <c r="B17" s="30" t="s">
        <v>62</v>
      </c>
      <c r="C17" s="29" t="s">
        <v>7</v>
      </c>
      <c r="D17" s="29">
        <v>6</v>
      </c>
      <c r="E17" s="29">
        <v>7</v>
      </c>
      <c r="F17" s="29">
        <v>3</v>
      </c>
      <c r="G17" s="29">
        <v>0</v>
      </c>
    </row>
    <row r="18" spans="1:7" ht="15" customHeight="1" x14ac:dyDescent="0.2">
      <c r="A18" s="30" t="s">
        <v>15</v>
      </c>
      <c r="B18" s="30" t="s">
        <v>16</v>
      </c>
      <c r="C18" s="29" t="s">
        <v>7</v>
      </c>
      <c r="D18" s="29">
        <v>2</v>
      </c>
      <c r="E18" s="29">
        <v>2</v>
      </c>
      <c r="F18" s="29">
        <v>0</v>
      </c>
      <c r="G18" s="29">
        <v>0</v>
      </c>
    </row>
    <row r="19" spans="1:7" ht="15" customHeight="1" x14ac:dyDescent="0.2">
      <c r="A19" s="30" t="s">
        <v>17</v>
      </c>
      <c r="B19" s="30" t="s">
        <v>18</v>
      </c>
      <c r="C19" s="29" t="s">
        <v>7</v>
      </c>
      <c r="D19" s="29">
        <v>2</v>
      </c>
      <c r="E19" s="29">
        <v>2</v>
      </c>
      <c r="F19" s="29">
        <v>0</v>
      </c>
      <c r="G19" s="29">
        <v>0</v>
      </c>
    </row>
    <row r="20" spans="1:7" ht="15" customHeight="1" x14ac:dyDescent="0.2">
      <c r="A20" s="30" t="s">
        <v>183</v>
      </c>
      <c r="B20" s="30" t="s">
        <v>69</v>
      </c>
      <c r="C20" s="29" t="s">
        <v>23</v>
      </c>
      <c r="D20" s="29">
        <v>1</v>
      </c>
      <c r="E20" s="29">
        <v>3</v>
      </c>
      <c r="F20" s="29">
        <v>1</v>
      </c>
      <c r="G20" s="29">
        <v>0</v>
      </c>
    </row>
    <row r="21" spans="1:7" ht="15" customHeight="1" x14ac:dyDescent="0.2">
      <c r="A21" s="30" t="s">
        <v>70</v>
      </c>
      <c r="B21" s="30" t="s">
        <v>71</v>
      </c>
      <c r="C21" s="29" t="s">
        <v>23</v>
      </c>
      <c r="D21" s="29">
        <v>3</v>
      </c>
      <c r="E21" s="29">
        <v>9</v>
      </c>
      <c r="F21" s="29">
        <v>2</v>
      </c>
      <c r="G21" s="29">
        <v>0</v>
      </c>
    </row>
    <row r="22" spans="1:7" ht="15" customHeight="1" x14ac:dyDescent="0.2">
      <c r="A22" s="30" t="s">
        <v>72</v>
      </c>
      <c r="B22" s="30" t="s">
        <v>73</v>
      </c>
      <c r="C22" s="29" t="s">
        <v>23</v>
      </c>
      <c r="D22" s="29">
        <v>1</v>
      </c>
      <c r="E22" s="29">
        <v>2</v>
      </c>
      <c r="F22" s="29">
        <v>0</v>
      </c>
      <c r="G22" s="29">
        <v>0</v>
      </c>
    </row>
    <row r="23" spans="1:7" ht="15" customHeight="1" x14ac:dyDescent="0.2">
      <c r="A23" s="74" t="s">
        <v>74</v>
      </c>
      <c r="B23" s="74"/>
      <c r="C23" s="75" t="s">
        <v>23</v>
      </c>
      <c r="D23" s="75">
        <v>1</v>
      </c>
      <c r="E23" s="75">
        <v>2</v>
      </c>
      <c r="F23" s="75">
        <v>0</v>
      </c>
      <c r="G23" s="75">
        <v>0</v>
      </c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6"/>
  <sheetViews>
    <sheetView zoomScaleNormal="100" workbookViewId="0">
      <selection activeCell="A21" sqref="A21"/>
    </sheetView>
  </sheetViews>
  <sheetFormatPr baseColWidth="10" defaultColWidth="11.42578125" defaultRowHeight="12.75" x14ac:dyDescent="0.2"/>
  <cols>
    <col min="1" max="1" width="69.42578125" style="33" customWidth="1"/>
    <col min="2" max="2" width="17.8554687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120</v>
      </c>
      <c r="B1" s="36" t="s">
        <v>161</v>
      </c>
      <c r="C1" s="37"/>
      <c r="D1" s="38"/>
      <c r="E1" s="39"/>
    </row>
    <row r="2" spans="1:7" s="34" customFormat="1" ht="8.25" x14ac:dyDescent="0.15">
      <c r="A2" s="40"/>
    </row>
    <row r="3" spans="1:7" s="34" customFormat="1" ht="8.25" x14ac:dyDescent="0.15"/>
    <row r="4" spans="1:7" s="34" customFormat="1" ht="13.5" customHeight="1" x14ac:dyDescent="0.2">
      <c r="A4" s="101" t="s">
        <v>122</v>
      </c>
      <c r="B4" s="101" t="s">
        <v>123</v>
      </c>
      <c r="C4" s="98" t="s">
        <v>215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43" t="s">
        <v>3</v>
      </c>
      <c r="B6" s="43" t="s">
        <v>4</v>
      </c>
      <c r="C6" s="42" t="s">
        <v>7</v>
      </c>
      <c r="D6" s="42">
        <v>5</v>
      </c>
      <c r="E6" s="42">
        <v>72</v>
      </c>
      <c r="F6" s="42">
        <v>23</v>
      </c>
      <c r="G6" s="42">
        <v>1</v>
      </c>
    </row>
    <row r="7" spans="1:7" ht="15" customHeight="1" x14ac:dyDescent="0.2">
      <c r="A7" s="45" t="s">
        <v>8</v>
      </c>
      <c r="B7" s="45" t="s">
        <v>8</v>
      </c>
      <c r="C7" s="44" t="s">
        <v>7</v>
      </c>
      <c r="D7" s="44">
        <v>5</v>
      </c>
      <c r="E7" s="44">
        <v>56</v>
      </c>
      <c r="F7" s="44">
        <v>23</v>
      </c>
      <c r="G7" s="44"/>
    </row>
    <row r="8" spans="1:7" ht="15" customHeight="1" x14ac:dyDescent="0.2">
      <c r="A8" s="45" t="s">
        <v>5</v>
      </c>
      <c r="B8" s="45" t="s">
        <v>6</v>
      </c>
      <c r="C8" s="44" t="s">
        <v>7</v>
      </c>
      <c r="D8" s="44">
        <v>5</v>
      </c>
      <c r="E8" s="44">
        <v>51</v>
      </c>
      <c r="F8" s="44">
        <v>13</v>
      </c>
      <c r="G8" s="44"/>
    </row>
    <row r="9" spans="1:7" ht="15" customHeight="1" x14ac:dyDescent="0.2">
      <c r="A9" s="45" t="s">
        <v>130</v>
      </c>
      <c r="B9" s="45" t="s">
        <v>10</v>
      </c>
      <c r="C9" s="44" t="s">
        <v>7</v>
      </c>
      <c r="D9" s="44">
        <v>5</v>
      </c>
      <c r="E9" s="44">
        <v>30</v>
      </c>
      <c r="F9" s="44">
        <v>10</v>
      </c>
      <c r="G9" s="44"/>
    </row>
    <row r="10" spans="1:7" ht="15" customHeight="1" x14ac:dyDescent="0.2">
      <c r="A10" s="45" t="s">
        <v>28</v>
      </c>
      <c r="B10" s="45" t="s">
        <v>29</v>
      </c>
      <c r="C10" s="44" t="s">
        <v>119</v>
      </c>
      <c r="D10" s="44">
        <v>5</v>
      </c>
      <c r="E10" s="44">
        <v>28</v>
      </c>
      <c r="F10" s="44">
        <v>9</v>
      </c>
      <c r="G10" s="44"/>
    </row>
    <row r="11" spans="1:7" ht="15" customHeight="1" x14ac:dyDescent="0.2">
      <c r="A11" s="45" t="s">
        <v>30</v>
      </c>
      <c r="B11" s="45" t="s">
        <v>30</v>
      </c>
      <c r="C11" s="44" t="s">
        <v>23</v>
      </c>
      <c r="D11" s="44">
        <v>1</v>
      </c>
      <c r="E11" s="44">
        <v>16</v>
      </c>
      <c r="F11" s="44">
        <v>5</v>
      </c>
      <c r="G11" s="44"/>
    </row>
    <row r="12" spans="1:7" ht="15" customHeight="1" x14ac:dyDescent="0.2">
      <c r="A12" s="45" t="s">
        <v>11</v>
      </c>
      <c r="B12" s="45" t="s">
        <v>12</v>
      </c>
      <c r="C12" s="44" t="s">
        <v>7</v>
      </c>
      <c r="D12" s="44">
        <v>5</v>
      </c>
      <c r="E12" s="44">
        <v>16</v>
      </c>
      <c r="F12" s="44">
        <v>3</v>
      </c>
      <c r="G12" s="44"/>
    </row>
    <row r="13" spans="1:7" ht="15" customHeight="1" x14ac:dyDescent="0.2">
      <c r="A13" s="45" t="s">
        <v>15</v>
      </c>
      <c r="B13" s="45" t="s">
        <v>16</v>
      </c>
      <c r="C13" s="44" t="s">
        <v>7</v>
      </c>
      <c r="D13" s="44">
        <v>5</v>
      </c>
      <c r="E13" s="44">
        <v>9</v>
      </c>
      <c r="F13" s="44">
        <v>2</v>
      </c>
      <c r="G13" s="44">
        <v>1</v>
      </c>
    </row>
    <row r="14" spans="1:7" ht="15" customHeight="1" x14ac:dyDescent="0.2">
      <c r="A14" s="45" t="s">
        <v>131</v>
      </c>
      <c r="B14" s="45" t="s">
        <v>132</v>
      </c>
      <c r="C14" s="44" t="s">
        <v>20</v>
      </c>
      <c r="D14" s="44">
        <v>5</v>
      </c>
      <c r="E14" s="44">
        <v>55</v>
      </c>
      <c r="F14" s="44">
        <v>24</v>
      </c>
      <c r="G14" s="44"/>
    </row>
    <row r="15" spans="1:7" ht="15" customHeight="1" x14ac:dyDescent="0.2">
      <c r="A15" s="45" t="s">
        <v>31</v>
      </c>
      <c r="B15" s="45" t="s">
        <v>32</v>
      </c>
      <c r="C15" s="44" t="s">
        <v>23</v>
      </c>
      <c r="D15" s="44">
        <v>1</v>
      </c>
      <c r="E15" s="44">
        <v>6</v>
      </c>
      <c r="F15" s="44">
        <v>1</v>
      </c>
      <c r="G15" s="44"/>
    </row>
    <row r="16" spans="1:7" ht="15" customHeight="1" x14ac:dyDescent="0.2">
      <c r="A16" s="55" t="s">
        <v>13</v>
      </c>
      <c r="B16" s="55" t="s">
        <v>14</v>
      </c>
      <c r="C16" s="54" t="s">
        <v>7</v>
      </c>
      <c r="D16" s="54">
        <v>3</v>
      </c>
      <c r="E16" s="54">
        <v>3</v>
      </c>
      <c r="F16" s="54">
        <v>2</v>
      </c>
      <c r="G16" s="54"/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6"/>
  <sheetViews>
    <sheetView zoomScaleNormal="100" workbookViewId="0">
      <selection activeCell="A21" sqref="A21"/>
    </sheetView>
  </sheetViews>
  <sheetFormatPr baseColWidth="10" defaultRowHeight="12.75" x14ac:dyDescent="0.2"/>
  <cols>
    <col min="1" max="1" width="69.42578125" style="33" customWidth="1"/>
    <col min="2" max="2" width="17.8554687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120</v>
      </c>
      <c r="B1" s="36" t="s">
        <v>172</v>
      </c>
      <c r="C1" s="37"/>
      <c r="D1" s="38"/>
      <c r="E1" s="39"/>
    </row>
    <row r="2" spans="1:7" s="34" customFormat="1" ht="8.25" x14ac:dyDescent="0.15">
      <c r="A2" s="40"/>
    </row>
    <row r="3" spans="1:7" s="34" customFormat="1" ht="8.25" x14ac:dyDescent="0.15"/>
    <row r="4" spans="1:7" s="34" customFormat="1" ht="13.5" customHeight="1" x14ac:dyDescent="0.2">
      <c r="A4" s="101" t="s">
        <v>122</v>
      </c>
      <c r="B4" s="101" t="s">
        <v>123</v>
      </c>
      <c r="C4" s="98" t="s">
        <v>215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43" t="s">
        <v>3</v>
      </c>
      <c r="B6" s="43" t="s">
        <v>4</v>
      </c>
      <c r="C6" s="42" t="s">
        <v>7</v>
      </c>
      <c r="D6" s="42">
        <v>4</v>
      </c>
      <c r="E6" s="42">
        <v>50</v>
      </c>
      <c r="F6" s="42">
        <v>11</v>
      </c>
      <c r="G6" s="42">
        <v>0</v>
      </c>
    </row>
    <row r="7" spans="1:7" ht="15" customHeight="1" x14ac:dyDescent="0.2">
      <c r="A7" s="45" t="s">
        <v>8</v>
      </c>
      <c r="B7" s="45" t="s">
        <v>8</v>
      </c>
      <c r="C7" s="44" t="s">
        <v>7</v>
      </c>
      <c r="D7" s="44">
        <v>4</v>
      </c>
      <c r="E7" s="44">
        <v>35</v>
      </c>
      <c r="F7" s="44">
        <v>12</v>
      </c>
      <c r="G7" s="44">
        <v>0</v>
      </c>
    </row>
    <row r="8" spans="1:7" ht="15" customHeight="1" x14ac:dyDescent="0.2">
      <c r="A8" s="45" t="s">
        <v>5</v>
      </c>
      <c r="B8" s="45" t="s">
        <v>6</v>
      </c>
      <c r="C8" s="44" t="s">
        <v>7</v>
      </c>
      <c r="D8" s="44">
        <v>4</v>
      </c>
      <c r="E8" s="44">
        <v>51</v>
      </c>
      <c r="F8" s="44">
        <v>10</v>
      </c>
      <c r="G8" s="44">
        <v>0</v>
      </c>
    </row>
    <row r="9" spans="1:7" ht="15" customHeight="1" x14ac:dyDescent="0.2">
      <c r="A9" s="45" t="s">
        <v>130</v>
      </c>
      <c r="B9" s="45" t="s">
        <v>10</v>
      </c>
      <c r="C9" s="44" t="s">
        <v>7</v>
      </c>
      <c r="D9" s="44">
        <v>4</v>
      </c>
      <c r="E9" s="44">
        <v>55</v>
      </c>
      <c r="F9" s="44">
        <v>10</v>
      </c>
      <c r="G9" s="44">
        <v>0</v>
      </c>
    </row>
    <row r="10" spans="1:7" ht="15" customHeight="1" x14ac:dyDescent="0.2">
      <c r="A10" s="45" t="s">
        <v>33</v>
      </c>
      <c r="B10" s="45" t="s">
        <v>34</v>
      </c>
      <c r="C10" s="44" t="s">
        <v>23</v>
      </c>
      <c r="D10" s="44">
        <v>4</v>
      </c>
      <c r="E10" s="44">
        <v>11</v>
      </c>
      <c r="F10" s="44">
        <v>2</v>
      </c>
      <c r="G10" s="44">
        <v>0</v>
      </c>
    </row>
    <row r="11" spans="1:7" ht="15" customHeight="1" x14ac:dyDescent="0.2">
      <c r="A11" s="45" t="s">
        <v>35</v>
      </c>
      <c r="B11" s="45" t="s">
        <v>36</v>
      </c>
      <c r="C11" s="44" t="s">
        <v>23</v>
      </c>
      <c r="D11" s="44">
        <v>3</v>
      </c>
      <c r="E11" s="44">
        <v>35</v>
      </c>
      <c r="F11" s="44">
        <v>0</v>
      </c>
      <c r="G11" s="44">
        <v>0</v>
      </c>
    </row>
    <row r="12" spans="1:7" ht="15" customHeight="1" x14ac:dyDescent="0.2">
      <c r="A12" s="45" t="s">
        <v>13</v>
      </c>
      <c r="B12" s="45" t="s">
        <v>14</v>
      </c>
      <c r="C12" s="44" t="s">
        <v>7</v>
      </c>
      <c r="D12" s="44">
        <v>4</v>
      </c>
      <c r="E12" s="44">
        <v>5</v>
      </c>
      <c r="F12" s="44">
        <v>0</v>
      </c>
      <c r="G12" s="44">
        <v>0</v>
      </c>
    </row>
    <row r="13" spans="1:7" ht="15" customHeight="1" x14ac:dyDescent="0.2">
      <c r="A13" s="45" t="s">
        <v>173</v>
      </c>
      <c r="B13" s="45" t="s">
        <v>174</v>
      </c>
      <c r="C13" s="44" t="s">
        <v>7</v>
      </c>
      <c r="D13" s="44">
        <v>4</v>
      </c>
      <c r="E13" s="44">
        <v>15</v>
      </c>
      <c r="F13" s="44">
        <v>4</v>
      </c>
      <c r="G13" s="44">
        <v>1</v>
      </c>
    </row>
    <row r="14" spans="1:7" ht="15" customHeight="1" x14ac:dyDescent="0.2">
      <c r="A14" s="45" t="s">
        <v>37</v>
      </c>
      <c r="B14" s="45" t="s">
        <v>38</v>
      </c>
      <c r="C14" s="44" t="s">
        <v>23</v>
      </c>
      <c r="D14" s="44">
        <v>1</v>
      </c>
      <c r="E14" s="44">
        <v>8</v>
      </c>
      <c r="F14" s="44">
        <v>1</v>
      </c>
      <c r="G14" s="44">
        <v>0</v>
      </c>
    </row>
    <row r="15" spans="1:7" ht="15" customHeight="1" x14ac:dyDescent="0.2">
      <c r="A15" s="45" t="s">
        <v>15</v>
      </c>
      <c r="B15" s="45" t="s">
        <v>16</v>
      </c>
      <c r="C15" s="44" t="s">
        <v>7</v>
      </c>
      <c r="D15" s="44">
        <v>2</v>
      </c>
      <c r="E15" s="44">
        <v>6</v>
      </c>
      <c r="F15" s="44">
        <v>1</v>
      </c>
      <c r="G15" s="44">
        <v>0</v>
      </c>
    </row>
    <row r="16" spans="1:7" ht="15" customHeight="1" x14ac:dyDescent="0.2">
      <c r="A16" s="55" t="s">
        <v>131</v>
      </c>
      <c r="B16" s="55" t="s">
        <v>132</v>
      </c>
      <c r="C16" s="54" t="s">
        <v>175</v>
      </c>
      <c r="D16" s="54">
        <v>4</v>
      </c>
      <c r="E16" s="54">
        <v>12</v>
      </c>
      <c r="F16" s="54">
        <v>3</v>
      </c>
      <c r="G16" s="54">
        <v>0</v>
      </c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G20"/>
  <sheetViews>
    <sheetView zoomScaleNormal="100" workbookViewId="0">
      <selection activeCell="B22" sqref="B22"/>
    </sheetView>
  </sheetViews>
  <sheetFormatPr baseColWidth="10" defaultColWidth="11.42578125" defaultRowHeight="12.75" x14ac:dyDescent="0.2"/>
  <cols>
    <col min="1" max="1" width="69.42578125" style="33" customWidth="1"/>
    <col min="2" max="2" width="17.8554687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120</v>
      </c>
      <c r="B1" s="36" t="s">
        <v>195</v>
      </c>
      <c r="C1" s="37"/>
      <c r="D1" s="38"/>
      <c r="E1" s="39"/>
    </row>
    <row r="2" spans="1:7" s="34" customFormat="1" ht="8.25" x14ac:dyDescent="0.15"/>
    <row r="3" spans="1:7" s="34" customFormat="1" ht="8.25" x14ac:dyDescent="0.15"/>
    <row r="4" spans="1:7" s="34" customFormat="1" ht="13.5" customHeight="1" x14ac:dyDescent="0.2">
      <c r="A4" s="101" t="s">
        <v>122</v>
      </c>
      <c r="B4" s="101" t="s">
        <v>123</v>
      </c>
      <c r="C4" s="98" t="s">
        <v>215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43" t="s">
        <v>5</v>
      </c>
      <c r="B6" s="110" t="s">
        <v>6</v>
      </c>
      <c r="C6" s="42" t="s">
        <v>7</v>
      </c>
      <c r="D6" s="42">
        <v>4</v>
      </c>
      <c r="E6" s="42">
        <v>68</v>
      </c>
      <c r="F6" s="42">
        <v>19</v>
      </c>
      <c r="G6" s="42">
        <v>0</v>
      </c>
    </row>
    <row r="7" spans="1:7" ht="15" customHeight="1" x14ac:dyDescent="0.2">
      <c r="A7" s="45" t="s">
        <v>3</v>
      </c>
      <c r="B7" s="111" t="s">
        <v>4</v>
      </c>
      <c r="C7" s="44" t="s">
        <v>7</v>
      </c>
      <c r="D7" s="44">
        <v>4</v>
      </c>
      <c r="E7" s="44">
        <v>49</v>
      </c>
      <c r="F7" s="44">
        <v>19</v>
      </c>
      <c r="G7" s="44">
        <v>0</v>
      </c>
    </row>
    <row r="8" spans="1:7" ht="15" customHeight="1" x14ac:dyDescent="0.2">
      <c r="A8" s="45" t="s">
        <v>8</v>
      </c>
      <c r="B8" s="111" t="s">
        <v>8</v>
      </c>
      <c r="C8" s="44" t="s">
        <v>7</v>
      </c>
      <c r="D8" s="44">
        <v>4</v>
      </c>
      <c r="E8" s="44">
        <v>60</v>
      </c>
      <c r="F8" s="44">
        <v>27</v>
      </c>
      <c r="G8" s="44">
        <v>0</v>
      </c>
    </row>
    <row r="9" spans="1:7" ht="15" customHeight="1" x14ac:dyDescent="0.2">
      <c r="A9" s="45" t="s">
        <v>130</v>
      </c>
      <c r="B9" s="111" t="s">
        <v>10</v>
      </c>
      <c r="C9" s="44" t="s">
        <v>7</v>
      </c>
      <c r="D9" s="44">
        <v>4</v>
      </c>
      <c r="E9" s="44">
        <v>19</v>
      </c>
      <c r="F9" s="44">
        <v>7</v>
      </c>
      <c r="G9" s="44">
        <v>0</v>
      </c>
    </row>
    <row r="10" spans="1:7" ht="15" customHeight="1" x14ac:dyDescent="0.2">
      <c r="A10" s="45" t="s">
        <v>11</v>
      </c>
      <c r="B10" s="111" t="s">
        <v>12</v>
      </c>
      <c r="C10" s="44" t="s">
        <v>7</v>
      </c>
      <c r="D10" s="44">
        <v>4</v>
      </c>
      <c r="E10" s="44">
        <v>15</v>
      </c>
      <c r="F10" s="44">
        <v>8</v>
      </c>
      <c r="G10" s="44">
        <v>0</v>
      </c>
    </row>
    <row r="11" spans="1:7" ht="27" customHeight="1" x14ac:dyDescent="0.2">
      <c r="A11" s="45" t="s">
        <v>196</v>
      </c>
      <c r="B11" s="112" t="s">
        <v>197</v>
      </c>
      <c r="C11" s="44" t="s">
        <v>20</v>
      </c>
      <c r="D11" s="44">
        <v>4</v>
      </c>
      <c r="E11" s="44">
        <v>27</v>
      </c>
      <c r="F11" s="44">
        <v>6</v>
      </c>
      <c r="G11" s="44">
        <v>0</v>
      </c>
    </row>
    <row r="12" spans="1:7" ht="15" customHeight="1" x14ac:dyDescent="0.2">
      <c r="A12" s="45" t="s">
        <v>47</v>
      </c>
      <c r="B12" s="111"/>
      <c r="C12" s="44" t="s">
        <v>23</v>
      </c>
      <c r="D12" s="44">
        <v>4</v>
      </c>
      <c r="E12" s="44">
        <v>49</v>
      </c>
      <c r="F12" s="44">
        <v>18</v>
      </c>
      <c r="G12" s="44">
        <v>0</v>
      </c>
    </row>
    <row r="13" spans="1:7" ht="15" customHeight="1" x14ac:dyDescent="0.2">
      <c r="A13" s="55" t="s">
        <v>15</v>
      </c>
      <c r="B13" s="113" t="s">
        <v>16</v>
      </c>
      <c r="C13" s="54" t="s">
        <v>7</v>
      </c>
      <c r="D13" s="54">
        <v>4</v>
      </c>
      <c r="E13" s="54">
        <v>7</v>
      </c>
      <c r="F13" s="54">
        <v>1</v>
      </c>
      <c r="G13" s="54">
        <v>0</v>
      </c>
    </row>
    <row r="14" spans="1:7" x14ac:dyDescent="0.2">
      <c r="A14" s="39"/>
      <c r="B14" s="39"/>
      <c r="C14" s="39"/>
      <c r="D14" s="39"/>
      <c r="E14" s="39"/>
      <c r="F14" s="39"/>
    </row>
    <row r="15" spans="1:7" s="47" customFormat="1" ht="13.5" x14ac:dyDescent="0.25"/>
    <row r="16" spans="1:7" s="47" customFormat="1" ht="13.5" x14ac:dyDescent="0.25"/>
    <row r="19" spans="1:1" ht="13.5" customHeight="1" x14ac:dyDescent="0.2">
      <c r="A19" s="56"/>
    </row>
    <row r="20" spans="1:1" x14ac:dyDescent="0.2">
      <c r="A20" s="57"/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>
    <oddFooter>&amp;L&amp;8&amp;Z&amp;F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5"/>
  <sheetViews>
    <sheetView zoomScaleNormal="100" workbookViewId="0">
      <selection activeCell="A21" sqref="A21"/>
    </sheetView>
  </sheetViews>
  <sheetFormatPr baseColWidth="10" defaultRowHeight="12.75" x14ac:dyDescent="0.2"/>
  <cols>
    <col min="1" max="1" width="69.42578125" style="33" customWidth="1"/>
    <col min="2" max="2" width="19.14062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120</v>
      </c>
      <c r="B1" s="36" t="s">
        <v>184</v>
      </c>
      <c r="C1" s="37"/>
      <c r="D1" s="38"/>
      <c r="E1" s="39"/>
    </row>
    <row r="2" spans="1:7" s="34" customFormat="1" ht="8.25" x14ac:dyDescent="0.15">
      <c r="A2" s="40"/>
    </row>
    <row r="3" spans="1:7" s="34" customFormat="1" ht="8.25" x14ac:dyDescent="0.15"/>
    <row r="4" spans="1:7" s="34" customFormat="1" ht="13.5" customHeight="1" x14ac:dyDescent="0.2">
      <c r="A4" s="101" t="s">
        <v>122</v>
      </c>
      <c r="B4" s="101" t="s">
        <v>123</v>
      </c>
      <c r="C4" s="98" t="s">
        <v>215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43" t="s">
        <v>3</v>
      </c>
      <c r="B6" s="43" t="s">
        <v>4</v>
      </c>
      <c r="C6" s="42" t="s">
        <v>7</v>
      </c>
      <c r="D6" s="42">
        <v>5</v>
      </c>
      <c r="E6" s="42">
        <v>53</v>
      </c>
      <c r="F6" s="42">
        <v>18</v>
      </c>
      <c r="G6" s="42">
        <v>0</v>
      </c>
    </row>
    <row r="7" spans="1:7" ht="15" customHeight="1" x14ac:dyDescent="0.2">
      <c r="A7" s="45" t="s">
        <v>8</v>
      </c>
      <c r="B7" s="45" t="s">
        <v>8</v>
      </c>
      <c r="C7" s="44" t="s">
        <v>7</v>
      </c>
      <c r="D7" s="44">
        <v>5</v>
      </c>
      <c r="E7" s="44">
        <v>40</v>
      </c>
      <c r="F7" s="44">
        <v>13</v>
      </c>
      <c r="G7" s="44">
        <v>0</v>
      </c>
    </row>
    <row r="8" spans="1:7" ht="15" customHeight="1" x14ac:dyDescent="0.2">
      <c r="A8" s="45" t="s">
        <v>5</v>
      </c>
      <c r="B8" s="45" t="s">
        <v>6</v>
      </c>
      <c r="C8" s="44" t="s">
        <v>7</v>
      </c>
      <c r="D8" s="44">
        <v>5</v>
      </c>
      <c r="E8" s="44">
        <v>49</v>
      </c>
      <c r="F8" s="44">
        <v>14</v>
      </c>
      <c r="G8" s="44">
        <v>0</v>
      </c>
    </row>
    <row r="9" spans="1:7" ht="15" customHeight="1" x14ac:dyDescent="0.2">
      <c r="A9" s="45" t="s">
        <v>185</v>
      </c>
      <c r="B9" s="45" t="s">
        <v>186</v>
      </c>
      <c r="C9" s="44" t="s">
        <v>20</v>
      </c>
      <c r="D9" s="44">
        <v>5</v>
      </c>
      <c r="E9" s="44">
        <v>20</v>
      </c>
      <c r="F9" s="44">
        <v>4</v>
      </c>
      <c r="G9" s="44">
        <v>0</v>
      </c>
    </row>
    <row r="10" spans="1:7" ht="15" customHeight="1" x14ac:dyDescent="0.2">
      <c r="A10" s="45" t="s">
        <v>130</v>
      </c>
      <c r="B10" s="45" t="s">
        <v>10</v>
      </c>
      <c r="C10" s="44" t="s">
        <v>7</v>
      </c>
      <c r="D10" s="44">
        <v>5</v>
      </c>
      <c r="E10" s="44">
        <v>30</v>
      </c>
      <c r="F10" s="44">
        <v>7</v>
      </c>
      <c r="G10" s="44">
        <v>1</v>
      </c>
    </row>
    <row r="11" spans="1:7" ht="15" customHeight="1" x14ac:dyDescent="0.2">
      <c r="A11" s="45" t="s">
        <v>11</v>
      </c>
      <c r="B11" s="45" t="s">
        <v>12</v>
      </c>
      <c r="C11" s="44" t="s">
        <v>7</v>
      </c>
      <c r="D11" s="44">
        <v>5</v>
      </c>
      <c r="E11" s="44">
        <v>39</v>
      </c>
      <c r="F11" s="44">
        <v>16</v>
      </c>
      <c r="G11" s="44">
        <v>0</v>
      </c>
    </row>
    <row r="12" spans="1:7" ht="15" customHeight="1" x14ac:dyDescent="0.2">
      <c r="A12" s="45" t="s">
        <v>87</v>
      </c>
      <c r="B12" s="45" t="s">
        <v>88</v>
      </c>
      <c r="C12" s="44" t="s">
        <v>23</v>
      </c>
      <c r="D12" s="44">
        <v>5</v>
      </c>
      <c r="E12" s="44">
        <v>46</v>
      </c>
      <c r="F12" s="44">
        <v>46</v>
      </c>
      <c r="G12" s="44">
        <v>0</v>
      </c>
    </row>
    <row r="13" spans="1:7" ht="15" customHeight="1" x14ac:dyDescent="0.2">
      <c r="A13" s="45" t="s">
        <v>13</v>
      </c>
      <c r="B13" s="45" t="s">
        <v>14</v>
      </c>
      <c r="C13" s="44" t="s">
        <v>7</v>
      </c>
      <c r="D13" s="44">
        <v>5</v>
      </c>
      <c r="E13" s="44">
        <v>5</v>
      </c>
      <c r="F13" s="44">
        <v>0</v>
      </c>
      <c r="G13" s="44">
        <v>0</v>
      </c>
    </row>
    <row r="14" spans="1:7" ht="15" customHeight="1" x14ac:dyDescent="0.2">
      <c r="A14" s="45" t="s">
        <v>118</v>
      </c>
      <c r="B14" s="45" t="s">
        <v>118</v>
      </c>
      <c r="C14" s="44" t="s">
        <v>20</v>
      </c>
      <c r="D14" s="44">
        <v>4</v>
      </c>
      <c r="E14" s="44">
        <v>10</v>
      </c>
      <c r="F14" s="44">
        <v>1</v>
      </c>
      <c r="G14" s="44">
        <v>0</v>
      </c>
    </row>
    <row r="15" spans="1:7" ht="15" customHeight="1" x14ac:dyDescent="0.2">
      <c r="A15" s="55" t="s">
        <v>15</v>
      </c>
      <c r="B15" s="55" t="s">
        <v>16</v>
      </c>
      <c r="C15" s="54" t="s">
        <v>7</v>
      </c>
      <c r="D15" s="54">
        <v>5</v>
      </c>
      <c r="E15" s="54">
        <v>22</v>
      </c>
      <c r="F15" s="54">
        <v>3</v>
      </c>
      <c r="G15" s="54">
        <v>0</v>
      </c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5"/>
  <sheetViews>
    <sheetView zoomScaleNormal="100" workbookViewId="0">
      <selection activeCell="A21" sqref="A21"/>
    </sheetView>
  </sheetViews>
  <sheetFormatPr baseColWidth="10" defaultRowHeight="12.75" x14ac:dyDescent="0.2"/>
  <cols>
    <col min="1" max="1" width="69.42578125" style="33" customWidth="1"/>
    <col min="2" max="2" width="25.4257812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120</v>
      </c>
      <c r="B1" s="53" t="s">
        <v>190</v>
      </c>
      <c r="C1" s="37"/>
      <c r="D1" s="38"/>
      <c r="E1" s="39"/>
    </row>
    <row r="2" spans="1:7" x14ac:dyDescent="0.2">
      <c r="A2" s="35"/>
    </row>
    <row r="4" spans="1:7" ht="13.5" customHeight="1" x14ac:dyDescent="0.2">
      <c r="A4" s="102" t="s">
        <v>122</v>
      </c>
      <c r="B4" s="101" t="s">
        <v>123</v>
      </c>
      <c r="C4" s="98" t="s">
        <v>215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3"/>
      <c r="B5" s="98"/>
      <c r="C5" s="99"/>
      <c r="D5" s="98"/>
      <c r="E5" s="99"/>
      <c r="F5" s="58" t="s">
        <v>221</v>
      </c>
      <c r="G5" s="58" t="s">
        <v>218</v>
      </c>
    </row>
    <row r="6" spans="1:7" ht="18" customHeight="1" x14ac:dyDescent="0.2">
      <c r="A6" s="61" t="s">
        <v>8</v>
      </c>
      <c r="B6" s="65" t="s">
        <v>8</v>
      </c>
      <c r="C6" s="68" t="s">
        <v>7</v>
      </c>
      <c r="D6" s="42">
        <v>5</v>
      </c>
      <c r="E6" s="68">
        <v>50</v>
      </c>
      <c r="F6" s="42">
        <v>18</v>
      </c>
      <c r="G6" s="71">
        <v>0</v>
      </c>
    </row>
    <row r="7" spans="1:7" ht="18" customHeight="1" x14ac:dyDescent="0.2">
      <c r="A7" s="62" t="s">
        <v>3</v>
      </c>
      <c r="B7" s="45" t="s">
        <v>4</v>
      </c>
      <c r="C7" s="69" t="s">
        <v>7</v>
      </c>
      <c r="D7" s="44">
        <v>5</v>
      </c>
      <c r="E7" s="69">
        <v>43</v>
      </c>
      <c r="F7" s="44">
        <v>12</v>
      </c>
      <c r="G7" s="72">
        <v>0</v>
      </c>
    </row>
    <row r="8" spans="1:7" ht="18" customHeight="1" x14ac:dyDescent="0.2">
      <c r="A8" s="62" t="s">
        <v>5</v>
      </c>
      <c r="B8" s="45" t="s">
        <v>6</v>
      </c>
      <c r="C8" s="69" t="s">
        <v>7</v>
      </c>
      <c r="D8" s="44">
        <v>5</v>
      </c>
      <c r="E8" s="69">
        <v>36</v>
      </c>
      <c r="F8" s="44">
        <v>7</v>
      </c>
      <c r="G8" s="72">
        <v>0</v>
      </c>
    </row>
    <row r="9" spans="1:7" ht="18" customHeight="1" x14ac:dyDescent="0.2">
      <c r="A9" s="62" t="s">
        <v>130</v>
      </c>
      <c r="B9" s="66" t="s">
        <v>10</v>
      </c>
      <c r="C9" s="69" t="s">
        <v>7</v>
      </c>
      <c r="D9" s="44">
        <v>5</v>
      </c>
      <c r="E9" s="69">
        <v>17</v>
      </c>
      <c r="F9" s="44">
        <v>2</v>
      </c>
      <c r="G9" s="72">
        <v>0</v>
      </c>
    </row>
    <row r="10" spans="1:7" ht="18" customHeight="1" x14ac:dyDescent="0.2">
      <c r="A10" s="63" t="s">
        <v>159</v>
      </c>
      <c r="B10" s="45" t="s">
        <v>82</v>
      </c>
      <c r="C10" s="69" t="s">
        <v>23</v>
      </c>
      <c r="D10" s="44">
        <v>5</v>
      </c>
      <c r="E10" s="69">
        <v>7</v>
      </c>
      <c r="F10" s="44">
        <v>3</v>
      </c>
      <c r="G10" s="72">
        <v>0</v>
      </c>
    </row>
    <row r="11" spans="1:7" ht="18" customHeight="1" x14ac:dyDescent="0.2">
      <c r="A11" s="63" t="s">
        <v>137</v>
      </c>
      <c r="B11" s="45" t="s">
        <v>191</v>
      </c>
      <c r="C11" s="69" t="s">
        <v>20</v>
      </c>
      <c r="D11" s="44">
        <v>5</v>
      </c>
      <c r="E11" s="69">
        <v>19</v>
      </c>
      <c r="F11" s="44">
        <v>10</v>
      </c>
      <c r="G11" s="72">
        <v>2</v>
      </c>
    </row>
    <row r="12" spans="1:7" ht="18" customHeight="1" x14ac:dyDescent="0.2">
      <c r="A12" s="62" t="s">
        <v>83</v>
      </c>
      <c r="B12" s="66" t="s">
        <v>83</v>
      </c>
      <c r="C12" s="69" t="s">
        <v>23</v>
      </c>
      <c r="D12" s="44">
        <v>4</v>
      </c>
      <c r="E12" s="69">
        <v>8</v>
      </c>
      <c r="F12" s="44">
        <v>3</v>
      </c>
      <c r="G12" s="72">
        <v>0</v>
      </c>
    </row>
    <row r="13" spans="1:7" ht="18" customHeight="1" x14ac:dyDescent="0.2">
      <c r="A13" s="62" t="s">
        <v>15</v>
      </c>
      <c r="B13" s="66" t="s">
        <v>16</v>
      </c>
      <c r="C13" s="69" t="s">
        <v>7</v>
      </c>
      <c r="D13" s="44">
        <v>5</v>
      </c>
      <c r="E13" s="69">
        <v>14</v>
      </c>
      <c r="F13" s="44">
        <v>3</v>
      </c>
      <c r="G13" s="72">
        <v>0</v>
      </c>
    </row>
    <row r="14" spans="1:7" ht="18" customHeight="1" x14ac:dyDescent="0.2">
      <c r="A14" s="62" t="s">
        <v>192</v>
      </c>
      <c r="B14" s="66" t="s">
        <v>193</v>
      </c>
      <c r="C14" s="69" t="s">
        <v>7</v>
      </c>
      <c r="D14" s="44">
        <v>1</v>
      </c>
      <c r="E14" s="69">
        <v>1</v>
      </c>
      <c r="F14" s="44">
        <v>0</v>
      </c>
      <c r="G14" s="72">
        <v>0</v>
      </c>
    </row>
    <row r="15" spans="1:7" ht="18" customHeight="1" x14ac:dyDescent="0.2">
      <c r="A15" s="64" t="s">
        <v>17</v>
      </c>
      <c r="B15" s="67" t="s">
        <v>194</v>
      </c>
      <c r="C15" s="70" t="s">
        <v>7</v>
      </c>
      <c r="D15" s="54">
        <v>4</v>
      </c>
      <c r="E15" s="70">
        <v>4</v>
      </c>
      <c r="F15" s="54">
        <v>1</v>
      </c>
      <c r="G15" s="73">
        <v>0</v>
      </c>
    </row>
  </sheetData>
  <mergeCells count="6">
    <mergeCell ref="E4:E5"/>
    <mergeCell ref="F4:G4"/>
    <mergeCell ref="A4:A5"/>
    <mergeCell ref="B4:B5"/>
    <mergeCell ref="C4:C5"/>
    <mergeCell ref="D4:D5"/>
  </mergeCells>
  <pageMargins left="0.25" right="0.25" top="0.75" bottom="0.75" header="0.3" footer="0.3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7"/>
  <sheetViews>
    <sheetView zoomScaleNormal="100" workbookViewId="0">
      <selection activeCell="A21" sqref="A21"/>
    </sheetView>
  </sheetViews>
  <sheetFormatPr baseColWidth="10" defaultRowHeight="12.75" x14ac:dyDescent="0.2"/>
  <cols>
    <col min="1" max="1" width="69.42578125" style="18" customWidth="1"/>
    <col min="2" max="2" width="23.28515625" style="18" customWidth="1"/>
    <col min="3" max="7" width="10.85546875" style="18" customWidth="1"/>
    <col min="8" max="16384" width="11.42578125" style="18"/>
  </cols>
  <sheetData>
    <row r="1" spans="1:7" x14ac:dyDescent="0.2">
      <c r="A1" s="20" t="s">
        <v>120</v>
      </c>
      <c r="B1" s="21" t="s">
        <v>146</v>
      </c>
      <c r="C1" s="22"/>
      <c r="D1" s="23"/>
      <c r="E1" s="24"/>
    </row>
    <row r="2" spans="1:7" s="19" customFormat="1" ht="8.25" x14ac:dyDescent="0.15">
      <c r="A2" s="25"/>
    </row>
    <row r="3" spans="1:7" s="19" customFormat="1" ht="8.25" x14ac:dyDescent="0.15"/>
    <row r="4" spans="1:7" s="19" customFormat="1" ht="13.5" customHeight="1" x14ac:dyDescent="0.2">
      <c r="A4" s="104" t="s">
        <v>122</v>
      </c>
      <c r="B4" s="104" t="s">
        <v>123</v>
      </c>
      <c r="C4" s="105" t="s">
        <v>215</v>
      </c>
      <c r="D4" s="104" t="s">
        <v>125</v>
      </c>
      <c r="E4" s="98" t="s">
        <v>222</v>
      </c>
      <c r="F4" s="100" t="s">
        <v>126</v>
      </c>
      <c r="G4" s="100"/>
    </row>
    <row r="5" spans="1:7" s="26" customFormat="1" ht="73.5" customHeight="1" x14ac:dyDescent="0.25">
      <c r="A5" s="104"/>
      <c r="B5" s="104"/>
      <c r="C5" s="106"/>
      <c r="D5" s="104"/>
      <c r="E5" s="99"/>
      <c r="F5" s="58" t="s">
        <v>221</v>
      </c>
      <c r="G5" s="58" t="s">
        <v>218</v>
      </c>
    </row>
    <row r="6" spans="1:7" ht="15" customHeight="1" x14ac:dyDescent="0.2">
      <c r="A6" s="28" t="s">
        <v>8</v>
      </c>
      <c r="B6" s="28" t="s">
        <v>8</v>
      </c>
      <c r="C6" s="27" t="s">
        <v>7</v>
      </c>
      <c r="D6" s="27">
        <v>6</v>
      </c>
      <c r="E6" s="27">
        <v>82</v>
      </c>
      <c r="F6" s="27">
        <v>26</v>
      </c>
      <c r="G6" s="27"/>
    </row>
    <row r="7" spans="1:7" ht="15" customHeight="1" x14ac:dyDescent="0.2">
      <c r="A7" s="30" t="s">
        <v>3</v>
      </c>
      <c r="B7" s="30" t="s">
        <v>4</v>
      </c>
      <c r="C7" s="29" t="s">
        <v>7</v>
      </c>
      <c r="D7" s="29">
        <v>6</v>
      </c>
      <c r="E7" s="29">
        <v>83</v>
      </c>
      <c r="F7" s="29">
        <v>33</v>
      </c>
      <c r="G7" s="29"/>
    </row>
    <row r="8" spans="1:7" ht="15" customHeight="1" x14ac:dyDescent="0.2">
      <c r="A8" s="30" t="s">
        <v>147</v>
      </c>
      <c r="B8" s="30" t="s">
        <v>54</v>
      </c>
      <c r="C8" s="29" t="s">
        <v>20</v>
      </c>
      <c r="D8" s="29">
        <v>6</v>
      </c>
      <c r="E8" s="29">
        <v>78</v>
      </c>
      <c r="F8" s="29">
        <v>22</v>
      </c>
      <c r="G8" s="29"/>
    </row>
    <row r="9" spans="1:7" ht="15" customHeight="1" x14ac:dyDescent="0.2">
      <c r="A9" s="30" t="s">
        <v>11</v>
      </c>
      <c r="B9" s="30" t="s">
        <v>12</v>
      </c>
      <c r="C9" s="29" t="s">
        <v>7</v>
      </c>
      <c r="D9" s="29">
        <v>6</v>
      </c>
      <c r="E9" s="29">
        <v>79</v>
      </c>
      <c r="F9" s="29">
        <v>28</v>
      </c>
      <c r="G9" s="29"/>
    </row>
    <row r="10" spans="1:7" ht="15" customHeight="1" x14ac:dyDescent="0.2">
      <c r="A10" s="30" t="s">
        <v>55</v>
      </c>
      <c r="B10" s="30" t="s">
        <v>135</v>
      </c>
      <c r="C10" s="29" t="s">
        <v>23</v>
      </c>
      <c r="D10" s="29">
        <v>6</v>
      </c>
      <c r="E10" s="29">
        <v>82</v>
      </c>
      <c r="F10" s="29">
        <v>31</v>
      </c>
      <c r="G10" s="29">
        <v>1</v>
      </c>
    </row>
    <row r="11" spans="1:7" ht="15" customHeight="1" x14ac:dyDescent="0.2">
      <c r="A11" s="30" t="s">
        <v>130</v>
      </c>
      <c r="B11" s="30" t="s">
        <v>10</v>
      </c>
      <c r="C11" s="29" t="s">
        <v>7</v>
      </c>
      <c r="D11" s="29">
        <v>6</v>
      </c>
      <c r="E11" s="29">
        <v>49</v>
      </c>
      <c r="F11" s="29">
        <v>14</v>
      </c>
      <c r="G11" s="29"/>
    </row>
    <row r="12" spans="1:7" ht="15" customHeight="1" x14ac:dyDescent="0.2">
      <c r="A12" s="30" t="s">
        <v>148</v>
      </c>
      <c r="B12" s="30" t="s">
        <v>149</v>
      </c>
      <c r="C12" s="29" t="s">
        <v>20</v>
      </c>
      <c r="D12" s="29">
        <v>6</v>
      </c>
      <c r="E12" s="29">
        <v>14</v>
      </c>
      <c r="F12" s="29">
        <v>3</v>
      </c>
      <c r="G12" s="29"/>
    </row>
    <row r="13" spans="1:7" ht="15" customHeight="1" x14ac:dyDescent="0.2">
      <c r="A13" s="30" t="s">
        <v>150</v>
      </c>
      <c r="B13" s="30" t="s">
        <v>57</v>
      </c>
      <c r="C13" s="29" t="s">
        <v>119</v>
      </c>
      <c r="D13" s="29">
        <v>6</v>
      </c>
      <c r="E13" s="29">
        <v>24</v>
      </c>
      <c r="F13" s="29">
        <v>10</v>
      </c>
      <c r="G13" s="29"/>
    </row>
    <row r="14" spans="1:7" ht="15" customHeight="1" x14ac:dyDescent="0.2">
      <c r="A14" s="30" t="s">
        <v>151</v>
      </c>
      <c r="B14" s="30" t="s">
        <v>16</v>
      </c>
      <c r="C14" s="29" t="s">
        <v>7</v>
      </c>
      <c r="D14" s="29">
        <v>6</v>
      </c>
      <c r="E14" s="29">
        <v>6</v>
      </c>
      <c r="F14" s="29">
        <v>2</v>
      </c>
      <c r="G14" s="29"/>
    </row>
    <row r="15" spans="1:7" ht="15" customHeight="1" x14ac:dyDescent="0.2">
      <c r="A15" s="30" t="s">
        <v>223</v>
      </c>
      <c r="B15" s="30" t="s">
        <v>220</v>
      </c>
      <c r="C15" s="29" t="s">
        <v>220</v>
      </c>
      <c r="D15" s="31">
        <v>1</v>
      </c>
      <c r="E15" s="29">
        <v>1</v>
      </c>
      <c r="F15" s="29">
        <v>0</v>
      </c>
      <c r="G15" s="29"/>
    </row>
    <row r="16" spans="1:7" ht="15" customHeight="1" x14ac:dyDescent="0.2">
      <c r="A16" s="30" t="s">
        <v>152</v>
      </c>
      <c r="B16" s="30" t="s">
        <v>153</v>
      </c>
      <c r="C16" s="29" t="s">
        <v>119</v>
      </c>
      <c r="D16" s="29">
        <v>6</v>
      </c>
      <c r="E16" s="29">
        <v>31</v>
      </c>
      <c r="F16" s="29">
        <v>16</v>
      </c>
      <c r="G16" s="29"/>
    </row>
    <row r="17" spans="1:7" ht="15" customHeight="1" x14ac:dyDescent="0.2">
      <c r="A17" s="74" t="s">
        <v>59</v>
      </c>
      <c r="B17" s="74" t="s">
        <v>60</v>
      </c>
      <c r="C17" s="75" t="s">
        <v>23</v>
      </c>
      <c r="D17" s="75">
        <v>1</v>
      </c>
      <c r="E17" s="75">
        <v>5</v>
      </c>
      <c r="F17" s="75">
        <v>0</v>
      </c>
      <c r="G17" s="75"/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21"/>
  <sheetViews>
    <sheetView zoomScaleNormal="100" workbookViewId="0">
      <selection activeCell="A21" sqref="A21"/>
    </sheetView>
  </sheetViews>
  <sheetFormatPr baseColWidth="10" defaultRowHeight="12.75" x14ac:dyDescent="0.2"/>
  <cols>
    <col min="1" max="1" width="69.42578125" style="33" customWidth="1"/>
    <col min="2" max="2" width="17.85546875" style="33" customWidth="1"/>
    <col min="3" max="7" width="10.85546875" style="33" customWidth="1"/>
    <col min="8" max="16384" width="11.42578125" style="33"/>
  </cols>
  <sheetData>
    <row r="1" spans="1:7" x14ac:dyDescent="0.2">
      <c r="A1" s="35" t="s">
        <v>120</v>
      </c>
      <c r="B1" s="36" t="s">
        <v>187</v>
      </c>
      <c r="C1" s="37"/>
      <c r="D1" s="38"/>
      <c r="E1" s="39"/>
    </row>
    <row r="2" spans="1:7" s="34" customFormat="1" ht="8.25" x14ac:dyDescent="0.15">
      <c r="A2" s="40"/>
    </row>
    <row r="3" spans="1:7" s="34" customFormat="1" ht="8.25" x14ac:dyDescent="0.15"/>
    <row r="4" spans="1:7" s="34" customFormat="1" ht="13.5" customHeight="1" x14ac:dyDescent="0.2">
      <c r="A4" s="101" t="s">
        <v>122</v>
      </c>
      <c r="B4" s="101" t="s">
        <v>123</v>
      </c>
      <c r="C4" s="98" t="s">
        <v>215</v>
      </c>
      <c r="D4" s="101" t="s">
        <v>125</v>
      </c>
      <c r="E4" s="98" t="s">
        <v>222</v>
      </c>
      <c r="F4" s="100" t="s">
        <v>126</v>
      </c>
      <c r="G4" s="100"/>
    </row>
    <row r="5" spans="1:7" s="41" customFormat="1" ht="73.5" customHeight="1" x14ac:dyDescent="0.25">
      <c r="A5" s="101"/>
      <c r="B5" s="101"/>
      <c r="C5" s="99"/>
      <c r="D5" s="101"/>
      <c r="E5" s="99"/>
      <c r="F5" s="58" t="s">
        <v>221</v>
      </c>
      <c r="G5" s="58" t="s">
        <v>218</v>
      </c>
    </row>
    <row r="6" spans="1:7" ht="15" customHeight="1" x14ac:dyDescent="0.2">
      <c r="A6" s="43" t="s">
        <v>8</v>
      </c>
      <c r="B6" s="43" t="s">
        <v>8</v>
      </c>
      <c r="C6" s="42" t="s">
        <v>7</v>
      </c>
      <c r="D6" s="42">
        <v>9</v>
      </c>
      <c r="E6" s="42">
        <v>51</v>
      </c>
      <c r="F6" s="42">
        <v>15</v>
      </c>
      <c r="G6" s="42"/>
    </row>
    <row r="7" spans="1:7" ht="15" customHeight="1" x14ac:dyDescent="0.2">
      <c r="A7" s="45" t="s">
        <v>3</v>
      </c>
      <c r="B7" s="45" t="s">
        <v>4</v>
      </c>
      <c r="C7" s="44" t="s">
        <v>7</v>
      </c>
      <c r="D7" s="44">
        <v>9</v>
      </c>
      <c r="E7" s="44">
        <v>63</v>
      </c>
      <c r="F7" s="44">
        <v>14</v>
      </c>
      <c r="G7" s="44"/>
    </row>
    <row r="8" spans="1:7" ht="15" customHeight="1" x14ac:dyDescent="0.2">
      <c r="A8" s="45" t="s">
        <v>5</v>
      </c>
      <c r="B8" s="45" t="s">
        <v>6</v>
      </c>
      <c r="C8" s="44" t="s">
        <v>7</v>
      </c>
      <c r="D8" s="44">
        <v>9</v>
      </c>
      <c r="E8" s="44">
        <v>53</v>
      </c>
      <c r="F8" s="44">
        <v>6</v>
      </c>
      <c r="G8" s="44"/>
    </row>
    <row r="9" spans="1:7" ht="15" customHeight="1" x14ac:dyDescent="0.2">
      <c r="A9" s="45" t="s">
        <v>130</v>
      </c>
      <c r="B9" s="45" t="s">
        <v>10</v>
      </c>
      <c r="C9" s="44" t="s">
        <v>7</v>
      </c>
      <c r="D9" s="44">
        <v>9</v>
      </c>
      <c r="E9" s="44">
        <v>42</v>
      </c>
      <c r="F9" s="44">
        <v>9</v>
      </c>
      <c r="G9" s="44"/>
    </row>
    <row r="10" spans="1:7" ht="15" customHeight="1" x14ac:dyDescent="0.2">
      <c r="A10" s="45" t="s">
        <v>105</v>
      </c>
      <c r="B10" s="45"/>
      <c r="C10" s="44" t="s">
        <v>20</v>
      </c>
      <c r="D10" s="44">
        <v>9</v>
      </c>
      <c r="E10" s="44">
        <v>29</v>
      </c>
      <c r="F10" s="44">
        <v>3</v>
      </c>
      <c r="G10" s="44"/>
    </row>
    <row r="11" spans="1:7" ht="15" customHeight="1" x14ac:dyDescent="0.2">
      <c r="A11" s="45" t="s">
        <v>11</v>
      </c>
      <c r="B11" s="45" t="s">
        <v>133</v>
      </c>
      <c r="C11" s="44" t="s">
        <v>7</v>
      </c>
      <c r="D11" s="44">
        <v>9</v>
      </c>
      <c r="E11" s="44">
        <v>32</v>
      </c>
      <c r="F11" s="44">
        <v>8</v>
      </c>
      <c r="G11" s="44"/>
    </row>
    <row r="12" spans="1:7" ht="15" customHeight="1" x14ac:dyDescent="0.2">
      <c r="A12" s="52" t="s">
        <v>131</v>
      </c>
      <c r="B12" s="52" t="s">
        <v>132</v>
      </c>
      <c r="C12" s="44" t="s">
        <v>20</v>
      </c>
      <c r="D12" s="44">
        <v>9</v>
      </c>
      <c r="E12" s="44">
        <v>80</v>
      </c>
      <c r="F12" s="44">
        <v>24</v>
      </c>
      <c r="G12" s="44">
        <v>1</v>
      </c>
    </row>
    <row r="13" spans="1:7" ht="15" customHeight="1" x14ac:dyDescent="0.2">
      <c r="A13" s="45" t="s">
        <v>106</v>
      </c>
      <c r="B13" s="45"/>
      <c r="C13" s="44" t="s">
        <v>23</v>
      </c>
      <c r="D13" s="44">
        <v>9</v>
      </c>
      <c r="E13" s="44">
        <v>22</v>
      </c>
      <c r="F13" s="44">
        <v>4</v>
      </c>
      <c r="G13" s="44"/>
    </row>
    <row r="14" spans="1:7" ht="15" customHeight="1" x14ac:dyDescent="0.2">
      <c r="A14" s="45" t="s">
        <v>107</v>
      </c>
      <c r="B14" s="45"/>
      <c r="C14" s="44" t="s">
        <v>23</v>
      </c>
      <c r="D14" s="44">
        <v>1</v>
      </c>
      <c r="E14" s="44">
        <v>2</v>
      </c>
      <c r="F14" s="44"/>
      <c r="G14" s="44"/>
    </row>
    <row r="15" spans="1:7" ht="15" customHeight="1" x14ac:dyDescent="0.2">
      <c r="A15" s="45" t="s">
        <v>188</v>
      </c>
      <c r="B15" s="45"/>
      <c r="C15" s="44" t="s">
        <v>23</v>
      </c>
      <c r="D15" s="44">
        <v>2</v>
      </c>
      <c r="E15" s="44">
        <v>4</v>
      </c>
      <c r="F15" s="44">
        <v>2</v>
      </c>
      <c r="G15" s="44"/>
    </row>
    <row r="16" spans="1:7" ht="15" customHeight="1" x14ac:dyDescent="0.2">
      <c r="A16" s="45" t="s">
        <v>15</v>
      </c>
      <c r="B16" s="45" t="s">
        <v>16</v>
      </c>
      <c r="C16" s="44" t="s">
        <v>7</v>
      </c>
      <c r="D16" s="44">
        <v>2</v>
      </c>
      <c r="E16" s="44">
        <v>2</v>
      </c>
      <c r="F16" s="44"/>
      <c r="G16" s="44"/>
    </row>
    <row r="17" spans="1:7" ht="15" customHeight="1" x14ac:dyDescent="0.2">
      <c r="A17" s="45" t="s">
        <v>109</v>
      </c>
      <c r="B17" s="45" t="s">
        <v>110</v>
      </c>
      <c r="C17" s="44" t="s">
        <v>23</v>
      </c>
      <c r="D17" s="44">
        <v>2</v>
      </c>
      <c r="E17" s="44">
        <v>5</v>
      </c>
      <c r="F17" s="44">
        <v>1</v>
      </c>
      <c r="G17" s="44"/>
    </row>
    <row r="18" spans="1:7" ht="15" customHeight="1" x14ac:dyDescent="0.2">
      <c r="A18" s="45" t="s">
        <v>111</v>
      </c>
      <c r="B18" s="45" t="s">
        <v>112</v>
      </c>
      <c r="C18" s="44" t="s">
        <v>23</v>
      </c>
      <c r="D18" s="44">
        <v>2</v>
      </c>
      <c r="E18" s="44">
        <v>6</v>
      </c>
      <c r="F18" s="44">
        <v>1</v>
      </c>
      <c r="G18" s="44"/>
    </row>
    <row r="19" spans="1:7" ht="15" customHeight="1" x14ac:dyDescent="0.2">
      <c r="A19" s="45" t="s">
        <v>13</v>
      </c>
      <c r="B19" s="45" t="s">
        <v>14</v>
      </c>
      <c r="C19" s="44" t="s">
        <v>7</v>
      </c>
      <c r="D19" s="44">
        <v>6</v>
      </c>
      <c r="E19" s="44">
        <v>7</v>
      </c>
      <c r="F19" s="44">
        <v>2</v>
      </c>
      <c r="G19" s="44"/>
    </row>
    <row r="20" spans="1:7" ht="15" customHeight="1" x14ac:dyDescent="0.2">
      <c r="A20" s="45" t="s">
        <v>17</v>
      </c>
      <c r="B20" s="45" t="s">
        <v>18</v>
      </c>
      <c r="C20" s="44" t="s">
        <v>7</v>
      </c>
      <c r="D20" s="44">
        <v>4</v>
      </c>
      <c r="E20" s="44">
        <v>4</v>
      </c>
      <c r="F20" s="44"/>
      <c r="G20" s="44"/>
    </row>
    <row r="21" spans="1:7" ht="15" customHeight="1" x14ac:dyDescent="0.2">
      <c r="A21" s="55" t="s">
        <v>113</v>
      </c>
      <c r="B21" s="55" t="s">
        <v>189</v>
      </c>
      <c r="C21" s="54" t="s">
        <v>23</v>
      </c>
      <c r="D21" s="54">
        <v>1</v>
      </c>
      <c r="E21" s="54">
        <v>1</v>
      </c>
      <c r="F21" s="54"/>
      <c r="G21" s="54"/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6"/>
  <sheetViews>
    <sheetView zoomScaleNormal="100" workbookViewId="0">
      <selection activeCell="A21" sqref="A21"/>
    </sheetView>
  </sheetViews>
  <sheetFormatPr baseColWidth="10" defaultRowHeight="12.75" x14ac:dyDescent="0.2"/>
  <cols>
    <col min="1" max="1" width="69.42578125" style="18" customWidth="1"/>
    <col min="2" max="2" width="19.85546875" style="18" customWidth="1"/>
    <col min="3" max="7" width="10.85546875" style="18" customWidth="1"/>
    <col min="8" max="16384" width="11.42578125" style="18"/>
  </cols>
  <sheetData>
    <row r="1" spans="1:7" x14ac:dyDescent="0.2">
      <c r="A1" s="20" t="s">
        <v>120</v>
      </c>
      <c r="B1" s="21" t="s">
        <v>144</v>
      </c>
      <c r="C1" s="22"/>
      <c r="D1" s="23"/>
      <c r="E1" s="24"/>
    </row>
    <row r="2" spans="1:7" s="19" customFormat="1" ht="8.25" x14ac:dyDescent="0.15">
      <c r="A2" s="25"/>
    </row>
    <row r="3" spans="1:7" s="19" customFormat="1" ht="8.25" x14ac:dyDescent="0.15"/>
    <row r="4" spans="1:7" s="19" customFormat="1" ht="13.5" customHeight="1" x14ac:dyDescent="0.2">
      <c r="A4" s="104" t="s">
        <v>122</v>
      </c>
      <c r="B4" s="104" t="s">
        <v>123</v>
      </c>
      <c r="C4" s="105" t="s">
        <v>215</v>
      </c>
      <c r="D4" s="104" t="s">
        <v>125</v>
      </c>
      <c r="E4" s="98" t="s">
        <v>222</v>
      </c>
      <c r="F4" s="100" t="s">
        <v>126</v>
      </c>
      <c r="G4" s="100"/>
    </row>
    <row r="5" spans="1:7" s="26" customFormat="1" ht="73.5" customHeight="1" x14ac:dyDescent="0.25">
      <c r="A5" s="104"/>
      <c r="B5" s="104"/>
      <c r="C5" s="106"/>
      <c r="D5" s="104"/>
      <c r="E5" s="99"/>
      <c r="F5" s="58" t="s">
        <v>221</v>
      </c>
      <c r="G5" s="58" t="s">
        <v>218</v>
      </c>
    </row>
    <row r="6" spans="1:7" ht="15" customHeight="1" x14ac:dyDescent="0.2">
      <c r="A6" s="28" t="s">
        <v>3</v>
      </c>
      <c r="B6" s="28" t="s">
        <v>4</v>
      </c>
      <c r="C6" s="27" t="s">
        <v>7</v>
      </c>
      <c r="D6" s="27">
        <v>5</v>
      </c>
      <c r="E6" s="27">
        <f>13+15+12+13+12</f>
        <v>65</v>
      </c>
      <c r="F6" s="27">
        <v>16</v>
      </c>
      <c r="G6" s="27">
        <v>0</v>
      </c>
    </row>
    <row r="7" spans="1:7" ht="15" customHeight="1" x14ac:dyDescent="0.2">
      <c r="A7" s="30" t="s">
        <v>8</v>
      </c>
      <c r="B7" s="30" t="s">
        <v>8</v>
      </c>
      <c r="C7" s="29" t="s">
        <v>7</v>
      </c>
      <c r="D7" s="29">
        <v>5</v>
      </c>
      <c r="E7" s="29">
        <f>8+8+8+10+4</f>
        <v>38</v>
      </c>
      <c r="F7" s="29">
        <v>9</v>
      </c>
      <c r="G7" s="29">
        <v>0</v>
      </c>
    </row>
    <row r="8" spans="1:7" ht="15" customHeight="1" x14ac:dyDescent="0.2">
      <c r="A8" s="30" t="s">
        <v>5</v>
      </c>
      <c r="B8" s="30" t="s">
        <v>6</v>
      </c>
      <c r="C8" s="29" t="s">
        <v>7</v>
      </c>
      <c r="D8" s="29">
        <v>5</v>
      </c>
      <c r="E8" s="29">
        <f>6+6+6+6+6</f>
        <v>30</v>
      </c>
      <c r="F8" s="29">
        <v>4</v>
      </c>
      <c r="G8" s="29">
        <v>0</v>
      </c>
    </row>
    <row r="9" spans="1:7" ht="15" customHeight="1" x14ac:dyDescent="0.2">
      <c r="A9" s="30" t="s">
        <v>115</v>
      </c>
      <c r="B9" s="30" t="s">
        <v>116</v>
      </c>
      <c r="C9" s="29" t="s">
        <v>20</v>
      </c>
      <c r="D9" s="29">
        <v>5</v>
      </c>
      <c r="E9" s="29">
        <f>6+4+5+13+13</f>
        <v>41</v>
      </c>
      <c r="F9" s="29">
        <v>10</v>
      </c>
      <c r="G9" s="29">
        <v>0</v>
      </c>
    </row>
    <row r="10" spans="1:7" ht="15" customHeight="1" x14ac:dyDescent="0.2">
      <c r="A10" s="30" t="s">
        <v>130</v>
      </c>
      <c r="B10" s="30" t="s">
        <v>10</v>
      </c>
      <c r="C10" s="29" t="s">
        <v>7</v>
      </c>
      <c r="D10" s="29">
        <v>5</v>
      </c>
      <c r="E10" s="29">
        <f>11+16+3+9+6</f>
        <v>45</v>
      </c>
      <c r="F10" s="29">
        <v>9</v>
      </c>
      <c r="G10" s="29">
        <v>0</v>
      </c>
    </row>
    <row r="11" spans="1:7" ht="17.25" customHeight="1" x14ac:dyDescent="0.2">
      <c r="A11" s="30" t="s">
        <v>77</v>
      </c>
      <c r="B11" s="32" t="s">
        <v>145</v>
      </c>
      <c r="C11" s="29" t="s">
        <v>23</v>
      </c>
      <c r="D11" s="29">
        <v>5</v>
      </c>
      <c r="E11" s="29">
        <f>2+3+6+13+9</f>
        <v>33</v>
      </c>
      <c r="F11" s="29">
        <v>11</v>
      </c>
      <c r="G11" s="29">
        <v>0</v>
      </c>
    </row>
    <row r="12" spans="1:7" ht="15" customHeight="1" x14ac:dyDescent="0.2">
      <c r="A12" s="76" t="s">
        <v>13</v>
      </c>
      <c r="B12" s="30" t="s">
        <v>14</v>
      </c>
      <c r="C12" s="29" t="s">
        <v>7</v>
      </c>
      <c r="D12" s="29">
        <v>5</v>
      </c>
      <c r="E12" s="29">
        <f>1+1+1+2+1</f>
        <v>6</v>
      </c>
      <c r="F12" s="29">
        <v>0</v>
      </c>
      <c r="G12" s="29">
        <v>0</v>
      </c>
    </row>
    <row r="13" spans="1:7" ht="15" customHeight="1" x14ac:dyDescent="0.2">
      <c r="A13" s="30" t="s">
        <v>11</v>
      </c>
      <c r="B13" s="30" t="s">
        <v>12</v>
      </c>
      <c r="C13" s="29" t="s">
        <v>7</v>
      </c>
      <c r="D13" s="29">
        <v>5</v>
      </c>
      <c r="E13" s="29">
        <f>8+4+3+10+5</f>
        <v>30</v>
      </c>
      <c r="F13" s="29">
        <v>13</v>
      </c>
      <c r="G13" s="29">
        <v>0</v>
      </c>
    </row>
    <row r="14" spans="1:7" ht="15" customHeight="1" x14ac:dyDescent="0.2">
      <c r="A14" s="30" t="s">
        <v>15</v>
      </c>
      <c r="B14" s="30" t="s">
        <v>16</v>
      </c>
      <c r="C14" s="29" t="s">
        <v>7</v>
      </c>
      <c r="D14" s="29">
        <v>5</v>
      </c>
      <c r="E14" s="29">
        <f>2+2+1+4+3</f>
        <v>12</v>
      </c>
      <c r="F14" s="29">
        <v>0</v>
      </c>
      <c r="G14" s="29">
        <v>0</v>
      </c>
    </row>
    <row r="15" spans="1:7" ht="15" customHeight="1" x14ac:dyDescent="0.2">
      <c r="A15" s="30" t="s">
        <v>17</v>
      </c>
      <c r="B15" s="30" t="s">
        <v>18</v>
      </c>
      <c r="C15" s="29" t="s">
        <v>7</v>
      </c>
      <c r="D15" s="29">
        <v>1</v>
      </c>
      <c r="E15" s="29">
        <v>2</v>
      </c>
      <c r="F15" s="29">
        <v>0</v>
      </c>
      <c r="G15" s="29">
        <v>0</v>
      </c>
    </row>
    <row r="16" spans="1:7" ht="15" customHeight="1" x14ac:dyDescent="0.2">
      <c r="A16" s="74" t="s">
        <v>117</v>
      </c>
      <c r="B16" s="74"/>
      <c r="C16" s="75" t="s">
        <v>23</v>
      </c>
      <c r="D16" s="75">
        <v>1</v>
      </c>
      <c r="E16" s="75">
        <v>12</v>
      </c>
      <c r="F16" s="75">
        <v>2</v>
      </c>
      <c r="G16" s="75">
        <v>0</v>
      </c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7"/>
  <sheetViews>
    <sheetView zoomScaleNormal="100" workbookViewId="0">
      <selection activeCell="A21" sqref="A21"/>
    </sheetView>
  </sheetViews>
  <sheetFormatPr baseColWidth="10" defaultRowHeight="12.75" x14ac:dyDescent="0.25"/>
  <cols>
    <col min="1" max="1" width="69.42578125" style="4" customWidth="1"/>
    <col min="2" max="2" width="17.85546875" style="4" customWidth="1"/>
    <col min="3" max="7" width="10.85546875" style="4" customWidth="1"/>
    <col min="8" max="16384" width="11.42578125" style="4"/>
  </cols>
  <sheetData>
    <row r="1" spans="1:7" x14ac:dyDescent="0.25">
      <c r="A1" s="6" t="s">
        <v>120</v>
      </c>
      <c r="B1" s="7" t="s">
        <v>121</v>
      </c>
      <c r="C1" s="8"/>
      <c r="D1" s="9"/>
      <c r="E1" s="10"/>
    </row>
    <row r="2" spans="1:7" s="5" customFormat="1" ht="8.25" x14ac:dyDescent="0.25">
      <c r="A2" s="11"/>
    </row>
    <row r="3" spans="1:7" s="5" customFormat="1" ht="8.25" x14ac:dyDescent="0.25"/>
    <row r="4" spans="1:7" s="5" customFormat="1" ht="13.5" customHeight="1" x14ac:dyDescent="0.2">
      <c r="A4" s="107" t="s">
        <v>122</v>
      </c>
      <c r="B4" s="107" t="s">
        <v>123</v>
      </c>
      <c r="C4" s="108" t="s">
        <v>215</v>
      </c>
      <c r="D4" s="107" t="s">
        <v>125</v>
      </c>
      <c r="E4" s="98" t="s">
        <v>222</v>
      </c>
      <c r="F4" s="100" t="s">
        <v>126</v>
      </c>
      <c r="G4" s="100"/>
    </row>
    <row r="5" spans="1:7" s="12" customFormat="1" ht="73.5" customHeight="1" x14ac:dyDescent="0.25">
      <c r="A5" s="107"/>
      <c r="B5" s="107"/>
      <c r="C5" s="109"/>
      <c r="D5" s="107"/>
      <c r="E5" s="99"/>
      <c r="F5" s="58" t="s">
        <v>221</v>
      </c>
      <c r="G5" s="58" t="s">
        <v>218</v>
      </c>
    </row>
    <row r="6" spans="1:7" ht="15" customHeight="1" x14ac:dyDescent="0.25">
      <c r="A6" s="14" t="s">
        <v>127</v>
      </c>
      <c r="B6" s="14" t="s">
        <v>6</v>
      </c>
      <c r="C6" s="13" t="s">
        <v>7</v>
      </c>
      <c r="D6" s="13">
        <v>3</v>
      </c>
      <c r="E6" s="13">
        <v>75</v>
      </c>
      <c r="F6" s="13">
        <v>19</v>
      </c>
      <c r="G6" s="13">
        <v>0</v>
      </c>
    </row>
    <row r="7" spans="1:7" ht="15" customHeight="1" x14ac:dyDescent="0.25">
      <c r="A7" s="16" t="s">
        <v>3</v>
      </c>
      <c r="B7" s="16" t="s">
        <v>4</v>
      </c>
      <c r="C7" s="15" t="s">
        <v>7</v>
      </c>
      <c r="D7" s="15">
        <v>3</v>
      </c>
      <c r="E7" s="15">
        <v>58</v>
      </c>
      <c r="F7" s="15">
        <v>10</v>
      </c>
      <c r="G7" s="15">
        <v>0</v>
      </c>
    </row>
    <row r="8" spans="1:7" ht="15" customHeight="1" x14ac:dyDescent="0.25">
      <c r="A8" s="16" t="s">
        <v>8</v>
      </c>
      <c r="B8" s="16" t="s">
        <v>8</v>
      </c>
      <c r="C8" s="15" t="s">
        <v>7</v>
      </c>
      <c r="D8" s="15">
        <v>3</v>
      </c>
      <c r="E8" s="15">
        <v>35</v>
      </c>
      <c r="F8" s="15">
        <v>8</v>
      </c>
      <c r="G8" s="15">
        <v>0</v>
      </c>
    </row>
    <row r="9" spans="1:7" ht="15" customHeight="1" x14ac:dyDescent="0.25">
      <c r="A9" s="16" t="s">
        <v>129</v>
      </c>
      <c r="B9" s="16" t="s">
        <v>50</v>
      </c>
      <c r="C9" s="15" t="s">
        <v>23</v>
      </c>
      <c r="D9" s="15">
        <v>3</v>
      </c>
      <c r="E9" s="15">
        <v>50</v>
      </c>
      <c r="F9" s="15">
        <v>16</v>
      </c>
      <c r="G9" s="15">
        <v>0</v>
      </c>
    </row>
    <row r="10" spans="1:7" ht="15" customHeight="1" x14ac:dyDescent="0.25">
      <c r="A10" s="16" t="s">
        <v>130</v>
      </c>
      <c r="B10" s="16" t="s">
        <v>10</v>
      </c>
      <c r="C10" s="15" t="s">
        <v>7</v>
      </c>
      <c r="D10" s="15">
        <v>3</v>
      </c>
      <c r="E10" s="15">
        <v>15</v>
      </c>
      <c r="F10" s="15">
        <v>3</v>
      </c>
      <c r="G10" s="15">
        <v>0</v>
      </c>
    </row>
    <row r="11" spans="1:7" ht="15.75" customHeight="1" x14ac:dyDescent="0.25">
      <c r="A11" s="16" t="s">
        <v>131</v>
      </c>
      <c r="B11" s="17" t="s">
        <v>132</v>
      </c>
      <c r="C11" s="15" t="s">
        <v>20</v>
      </c>
      <c r="D11" s="15">
        <v>3</v>
      </c>
      <c r="E11" s="15">
        <v>37</v>
      </c>
      <c r="F11" s="15">
        <v>6</v>
      </c>
      <c r="G11" s="15">
        <v>0</v>
      </c>
    </row>
    <row r="12" spans="1:7" ht="15" customHeight="1" x14ac:dyDescent="0.25">
      <c r="A12" s="16" t="s">
        <v>51</v>
      </c>
      <c r="B12" s="16" t="s">
        <v>52</v>
      </c>
      <c r="C12" s="15" t="s">
        <v>23</v>
      </c>
      <c r="D12" s="15">
        <v>1</v>
      </c>
      <c r="E12" s="15">
        <v>10</v>
      </c>
      <c r="F12" s="15">
        <v>1</v>
      </c>
      <c r="G12" s="15">
        <v>0</v>
      </c>
    </row>
    <row r="13" spans="1:7" ht="15" customHeight="1" x14ac:dyDescent="0.25">
      <c r="A13" s="16" t="s">
        <v>11</v>
      </c>
      <c r="B13" s="16" t="s">
        <v>133</v>
      </c>
      <c r="C13" s="15" t="s">
        <v>7</v>
      </c>
      <c r="D13" s="15">
        <v>3</v>
      </c>
      <c r="E13" s="15">
        <v>7</v>
      </c>
      <c r="F13" s="78">
        <v>2</v>
      </c>
      <c r="G13" s="15">
        <v>0</v>
      </c>
    </row>
    <row r="14" spans="1:7" ht="15" customHeight="1" x14ac:dyDescent="0.25">
      <c r="A14" s="16" t="s">
        <v>15</v>
      </c>
      <c r="B14" s="16" t="s">
        <v>16</v>
      </c>
      <c r="C14" s="15" t="s">
        <v>7</v>
      </c>
      <c r="D14" s="15">
        <v>1</v>
      </c>
      <c r="E14" s="15">
        <v>1</v>
      </c>
      <c r="F14" s="15">
        <v>0</v>
      </c>
      <c r="G14" s="15">
        <v>0</v>
      </c>
    </row>
    <row r="15" spans="1:7" ht="15" customHeight="1" x14ac:dyDescent="0.25">
      <c r="A15" s="16" t="s">
        <v>13</v>
      </c>
      <c r="B15" s="16" t="s">
        <v>14</v>
      </c>
      <c r="C15" s="15" t="s">
        <v>7</v>
      </c>
      <c r="D15" s="15">
        <v>1</v>
      </c>
      <c r="E15" s="15">
        <v>1</v>
      </c>
      <c r="F15" s="15">
        <v>1</v>
      </c>
      <c r="G15" s="15">
        <v>0</v>
      </c>
    </row>
    <row r="16" spans="1:7" ht="15" customHeight="1" x14ac:dyDescent="0.25">
      <c r="A16" s="16" t="s">
        <v>223</v>
      </c>
      <c r="B16" s="16" t="s">
        <v>220</v>
      </c>
      <c r="C16" s="15" t="s">
        <v>220</v>
      </c>
      <c r="D16" s="15">
        <v>1</v>
      </c>
      <c r="E16" s="15">
        <v>1</v>
      </c>
      <c r="F16" s="15">
        <v>1</v>
      </c>
      <c r="G16" s="15">
        <v>0</v>
      </c>
    </row>
    <row r="17" spans="1:7" ht="15" customHeight="1" x14ac:dyDescent="0.25">
      <c r="A17" s="77" t="s">
        <v>134</v>
      </c>
      <c r="B17" s="77" t="s">
        <v>53</v>
      </c>
      <c r="C17" s="79" t="s">
        <v>23</v>
      </c>
      <c r="D17" s="79">
        <v>1</v>
      </c>
      <c r="E17" s="79">
        <v>3</v>
      </c>
      <c r="F17" s="79">
        <v>0</v>
      </c>
      <c r="G17" s="79">
        <v>0</v>
      </c>
    </row>
  </sheetData>
  <mergeCells count="6">
    <mergeCell ref="E4:E5"/>
    <mergeCell ref="F4:G4"/>
    <mergeCell ref="A4:A5"/>
    <mergeCell ref="B4:B5"/>
    <mergeCell ref="C4:C5"/>
    <mergeCell ref="D4:D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G18"/>
  <sheetViews>
    <sheetView zoomScaleNormal="100" workbookViewId="0">
      <selection activeCell="C11" sqref="C11"/>
    </sheetView>
  </sheetViews>
  <sheetFormatPr baseColWidth="10" defaultRowHeight="12.75" x14ac:dyDescent="0.2"/>
  <cols>
    <col min="1" max="1" width="69.42578125" style="18" customWidth="1"/>
    <col min="2" max="2" width="17.85546875" style="18" customWidth="1"/>
    <col min="3" max="7" width="10.85546875" style="18" customWidth="1"/>
    <col min="8" max="16384" width="11.42578125" style="18"/>
  </cols>
  <sheetData>
    <row r="1" spans="1:7" x14ac:dyDescent="0.2">
      <c r="A1" s="20" t="s">
        <v>167</v>
      </c>
      <c r="B1" s="21" t="s">
        <v>204</v>
      </c>
      <c r="C1" s="22"/>
      <c r="D1" s="23"/>
      <c r="E1" s="24"/>
    </row>
    <row r="2" spans="1:7" s="19" customFormat="1" ht="8.25" x14ac:dyDescent="0.15">
      <c r="A2" s="25"/>
    </row>
    <row r="3" spans="1:7" s="19" customFormat="1" ht="8.25" x14ac:dyDescent="0.15"/>
    <row r="4" spans="1:7" s="19" customFormat="1" ht="13.5" customHeight="1" x14ac:dyDescent="0.2">
      <c r="A4" s="104" t="s">
        <v>122</v>
      </c>
      <c r="B4" s="104" t="s">
        <v>123</v>
      </c>
      <c r="C4" s="105" t="s">
        <v>215</v>
      </c>
      <c r="D4" s="104" t="s">
        <v>125</v>
      </c>
      <c r="E4" s="98" t="s">
        <v>222</v>
      </c>
      <c r="F4" s="100" t="s">
        <v>126</v>
      </c>
      <c r="G4" s="100"/>
    </row>
    <row r="5" spans="1:7" s="26" customFormat="1" ht="73.5" customHeight="1" x14ac:dyDescent="0.25">
      <c r="A5" s="104"/>
      <c r="B5" s="104"/>
      <c r="C5" s="106"/>
      <c r="D5" s="104"/>
      <c r="E5" s="99"/>
      <c r="F5" s="58" t="s">
        <v>221</v>
      </c>
      <c r="G5" s="58" t="s">
        <v>218</v>
      </c>
    </row>
    <row r="6" spans="1:7" ht="15" customHeight="1" x14ac:dyDescent="0.2">
      <c r="A6" s="28" t="s">
        <v>3</v>
      </c>
      <c r="B6" s="28" t="s">
        <v>4</v>
      </c>
      <c r="C6" s="27" t="s">
        <v>7</v>
      </c>
      <c r="D6" s="27">
        <v>4</v>
      </c>
      <c r="E6" s="27">
        <v>80</v>
      </c>
      <c r="F6" s="27">
        <v>22</v>
      </c>
      <c r="G6" s="27">
        <v>0</v>
      </c>
    </row>
    <row r="7" spans="1:7" ht="15" customHeight="1" x14ac:dyDescent="0.2">
      <c r="A7" s="30" t="s">
        <v>5</v>
      </c>
      <c r="B7" s="30" t="s">
        <v>6</v>
      </c>
      <c r="C7" s="29" t="s">
        <v>7</v>
      </c>
      <c r="D7" s="29">
        <v>4</v>
      </c>
      <c r="E7" s="29">
        <v>83</v>
      </c>
      <c r="F7" s="29">
        <v>16</v>
      </c>
      <c r="G7" s="29">
        <v>0</v>
      </c>
    </row>
    <row r="8" spans="1:7" ht="15" customHeight="1" x14ac:dyDescent="0.2">
      <c r="A8" s="30" t="s">
        <v>8</v>
      </c>
      <c r="B8" s="30" t="s">
        <v>8</v>
      </c>
      <c r="C8" s="29" t="s">
        <v>7</v>
      </c>
      <c r="D8" s="29">
        <v>4</v>
      </c>
      <c r="E8" s="29">
        <v>38</v>
      </c>
      <c r="F8" s="29">
        <v>10</v>
      </c>
      <c r="G8" s="29">
        <v>0</v>
      </c>
    </row>
    <row r="9" spans="1:7" ht="15" customHeight="1" x14ac:dyDescent="0.2">
      <c r="A9" s="30" t="s">
        <v>130</v>
      </c>
      <c r="B9" s="30" t="s">
        <v>10</v>
      </c>
      <c r="C9" s="29" t="s">
        <v>7</v>
      </c>
      <c r="D9" s="29">
        <v>4</v>
      </c>
      <c r="E9" s="29">
        <v>58</v>
      </c>
      <c r="F9" s="29">
        <v>8</v>
      </c>
      <c r="G9" s="29">
        <v>0</v>
      </c>
    </row>
    <row r="10" spans="1:7" ht="15" customHeight="1" x14ac:dyDescent="0.2">
      <c r="A10" s="30" t="s">
        <v>11</v>
      </c>
      <c r="B10" s="30" t="s">
        <v>12</v>
      </c>
      <c r="C10" s="29" t="s">
        <v>7</v>
      </c>
      <c r="D10" s="29">
        <v>4</v>
      </c>
      <c r="E10" s="29">
        <v>25</v>
      </c>
      <c r="F10" s="29">
        <v>10</v>
      </c>
      <c r="G10" s="29">
        <v>0</v>
      </c>
    </row>
    <row r="11" spans="1:7" ht="15" customHeight="1" x14ac:dyDescent="0.2">
      <c r="A11" s="30" t="s">
        <v>24</v>
      </c>
      <c r="B11" s="30" t="s">
        <v>25</v>
      </c>
      <c r="C11" s="29" t="s">
        <v>23</v>
      </c>
      <c r="D11" s="29">
        <v>4</v>
      </c>
      <c r="E11" s="29">
        <v>19</v>
      </c>
      <c r="F11" s="29">
        <v>2</v>
      </c>
      <c r="G11" s="29">
        <v>0</v>
      </c>
    </row>
    <row r="12" spans="1:7" ht="15" customHeight="1" x14ac:dyDescent="0.2">
      <c r="A12" s="30" t="s">
        <v>13</v>
      </c>
      <c r="B12" s="30" t="s">
        <v>14</v>
      </c>
      <c r="C12" s="29" t="s">
        <v>7</v>
      </c>
      <c r="D12" s="29">
        <v>4</v>
      </c>
      <c r="E12" s="29">
        <v>7</v>
      </c>
      <c r="F12" s="29">
        <v>0</v>
      </c>
      <c r="G12" s="29">
        <v>0</v>
      </c>
    </row>
    <row r="13" spans="1:7" ht="15" customHeight="1" x14ac:dyDescent="0.2">
      <c r="A13" s="30" t="s">
        <v>131</v>
      </c>
      <c r="B13" s="30" t="s">
        <v>132</v>
      </c>
      <c r="C13" s="29" t="s">
        <v>20</v>
      </c>
      <c r="D13" s="29">
        <v>4</v>
      </c>
      <c r="E13" s="29">
        <v>21</v>
      </c>
      <c r="F13" s="29">
        <v>8</v>
      </c>
      <c r="G13" s="29">
        <v>0</v>
      </c>
    </row>
    <row r="14" spans="1:7" ht="15" customHeight="1" x14ac:dyDescent="0.2">
      <c r="A14" s="30" t="s">
        <v>21</v>
      </c>
      <c r="B14" s="30" t="s">
        <v>22</v>
      </c>
      <c r="C14" s="29" t="s">
        <v>23</v>
      </c>
      <c r="D14" s="29">
        <v>1</v>
      </c>
      <c r="E14" s="29">
        <v>3</v>
      </c>
      <c r="F14" s="29">
        <v>0</v>
      </c>
      <c r="G14" s="29">
        <v>0</v>
      </c>
    </row>
    <row r="15" spans="1:7" ht="15" customHeight="1" x14ac:dyDescent="0.2">
      <c r="A15" s="30" t="s">
        <v>15</v>
      </c>
      <c r="B15" s="30" t="s">
        <v>16</v>
      </c>
      <c r="C15" s="29" t="s">
        <v>7</v>
      </c>
      <c r="D15" s="29">
        <v>4</v>
      </c>
      <c r="E15" s="29">
        <v>8</v>
      </c>
      <c r="F15" s="29">
        <v>0</v>
      </c>
      <c r="G15" s="29">
        <v>0</v>
      </c>
    </row>
    <row r="16" spans="1:7" ht="15" customHeight="1" x14ac:dyDescent="0.2">
      <c r="A16" s="30" t="s">
        <v>223</v>
      </c>
      <c r="B16" s="30" t="s">
        <v>220</v>
      </c>
      <c r="C16" s="29" t="s">
        <v>220</v>
      </c>
      <c r="D16" s="29">
        <v>1</v>
      </c>
      <c r="E16" s="29">
        <v>1</v>
      </c>
      <c r="F16" s="29">
        <v>0</v>
      </c>
      <c r="G16" s="29">
        <v>0</v>
      </c>
    </row>
    <row r="17" spans="1:7" ht="15" customHeight="1" x14ac:dyDescent="0.2">
      <c r="A17" s="30" t="s">
        <v>26</v>
      </c>
      <c r="B17" s="30" t="s">
        <v>27</v>
      </c>
      <c r="C17" s="29" t="s">
        <v>23</v>
      </c>
      <c r="D17" s="29">
        <v>1</v>
      </c>
      <c r="E17" s="29">
        <v>1</v>
      </c>
      <c r="F17" s="29">
        <v>0</v>
      </c>
      <c r="G17" s="29">
        <v>0</v>
      </c>
    </row>
    <row r="18" spans="1:7" ht="15" customHeight="1" x14ac:dyDescent="0.2">
      <c r="A18" s="74" t="s">
        <v>17</v>
      </c>
      <c r="B18" s="74" t="s">
        <v>18</v>
      </c>
      <c r="C18" s="75" t="s">
        <v>7</v>
      </c>
      <c r="D18" s="75">
        <v>1</v>
      </c>
      <c r="E18" s="75">
        <v>2</v>
      </c>
      <c r="F18" s="75">
        <v>1</v>
      </c>
      <c r="G18" s="75">
        <v>0</v>
      </c>
    </row>
  </sheetData>
  <mergeCells count="6">
    <mergeCell ref="D4:D5"/>
    <mergeCell ref="E4:E5"/>
    <mergeCell ref="F4:G4"/>
    <mergeCell ref="A4:A5"/>
    <mergeCell ref="B4:B5"/>
    <mergeCell ref="C4:C5"/>
  </mergeCells>
  <pageMargins left="0.15748031496062992" right="0.15748031496062992" top="0.39370078740157483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19</vt:i4>
      </vt:variant>
      <vt:variant>
        <vt:lpstr>Benannte Bereiche</vt:lpstr>
      </vt:variant>
      <vt:variant>
        <vt:i4>1</vt:i4>
      </vt:variant>
    </vt:vector>
  </HeadingPairs>
  <TitlesOfParts>
    <vt:vector size="20" baseType="lpstr">
      <vt:lpstr>Gesamt</vt:lpstr>
      <vt:lpstr>51 - BRB</vt:lpstr>
      <vt:lpstr>52 - CB</vt:lpstr>
      <vt:lpstr>53 - FF</vt:lpstr>
      <vt:lpstr>54 - P</vt:lpstr>
      <vt:lpstr>60 - BAR</vt:lpstr>
      <vt:lpstr>61 - LDS</vt:lpstr>
      <vt:lpstr>62-EE</vt:lpstr>
      <vt:lpstr>63-HVL</vt:lpstr>
      <vt:lpstr>64-MOL</vt:lpstr>
      <vt:lpstr>65 - OHV</vt:lpstr>
      <vt:lpstr>66 - OSL</vt:lpstr>
      <vt:lpstr>67 - LOS</vt:lpstr>
      <vt:lpstr>68 - OPR</vt:lpstr>
      <vt:lpstr>69-PM</vt:lpstr>
      <vt:lpstr>70-PR</vt:lpstr>
      <vt:lpstr>71 - SPN</vt:lpstr>
      <vt:lpstr>72 - TF</vt:lpstr>
      <vt:lpstr>73 - UM</vt:lpstr>
      <vt:lpstr>'51 - BRB'!Druckbereich</vt:lpstr>
    </vt:vector>
  </TitlesOfParts>
  <Company>ZIT-BB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Händel, Heidemarie</dc:creator>
  <cp:lastModifiedBy>Alm, Frederike</cp:lastModifiedBy>
  <cp:lastPrinted>2014-04-07T07:28:49Z</cp:lastPrinted>
  <dcterms:created xsi:type="dcterms:W3CDTF">2014-03-20T12:57:24Z</dcterms:created>
  <dcterms:modified xsi:type="dcterms:W3CDTF">2021-06-21T11:43:21Z</dcterms:modified>
</cp:coreProperties>
</file>