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-15" windowWidth="11340" windowHeight="12345"/>
  </bookViews>
  <sheets>
    <sheet name="Capacitate de racordare" sheetId="2" r:id="rId1"/>
    <sheet name="Definirea zonelor de rețea" sheetId="1" r:id="rId2"/>
  </sheets>
  <definedNames>
    <definedName name="_xlnm.Print_Titles" localSheetId="0">'Capacitate de racordare'!$1:$1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1" i="2"/>
  <c r="E12" i="2"/>
  <c r="E20" i="2" l="1"/>
  <c r="C21" i="2" l="1"/>
  <c r="E25" i="2" l="1"/>
  <c r="E26" i="2" l="1"/>
  <c r="D25" i="2" l="1"/>
  <c r="D24" i="2" s="1"/>
  <c r="C20" i="2" l="1"/>
  <c r="E10" i="2" l="1"/>
  <c r="B20" i="2" l="1"/>
  <c r="B25" i="2"/>
  <c r="E21" i="2"/>
  <c r="C25" i="2" l="1"/>
  <c r="C19" i="2" l="1"/>
  <c r="B19" i="2" s="1"/>
  <c r="C26" i="2"/>
  <c r="B26" i="2" s="1"/>
  <c r="C24" i="2" l="1"/>
  <c r="B24" i="2" s="1"/>
  <c r="C23" i="2"/>
  <c r="E24" i="2" l="1"/>
  <c r="E19" i="2" l="1"/>
</calcChain>
</file>

<file path=xl/sharedStrings.xml><?xml version="1.0" encoding="utf-8"?>
<sst xmlns="http://schemas.openxmlformats.org/spreadsheetml/2006/main" count="572" uniqueCount="375">
  <si>
    <t>Zonă de rețea</t>
  </si>
  <si>
    <t>Elemente RET/ RED 110 kV</t>
  </si>
  <si>
    <t>A</t>
  </si>
  <si>
    <t>LEA 400 kV Gura Ialomiţei – Bucureşti Sud</t>
  </si>
  <si>
    <t xml:space="preserve">LEA 400 kV Pelicanu – Bucureşti Sud </t>
  </si>
  <si>
    <t xml:space="preserve">LEA 400 kV Rahman – Dobrudja </t>
  </si>
  <si>
    <t>LEA 400 kV Stupina – Varna</t>
  </si>
  <si>
    <t>LEA 220 kV Focşani Vest – Barboşi</t>
  </si>
  <si>
    <t>LEA 110 kV Dragoş Vodă – Slobozia Sud</t>
  </si>
  <si>
    <t>LEA 110 kV Pogoanele – Jugureanu</t>
  </si>
  <si>
    <t>LEA 110 kV Valea Călugărească – Urziceni</t>
  </si>
  <si>
    <t>CT 110 kV Lieşti</t>
  </si>
  <si>
    <t>A1</t>
  </si>
  <si>
    <t>LEA 110 kV Smârdan – Brăilița</t>
  </si>
  <si>
    <t>LEA 110 kV Abator – Brăilița</t>
  </si>
  <si>
    <t>LEA 110 kV Măxineni – Liești</t>
  </si>
  <si>
    <t>CT 110 kV Liești</t>
  </si>
  <si>
    <t>CLT 110 kV Smârdan</t>
  </si>
  <si>
    <t>AT 200 MVA, 220/110 kV Filești</t>
  </si>
  <si>
    <t>Trafo 1 – 250 MVA, 400/110 kV Smârdan</t>
  </si>
  <si>
    <t>A2</t>
  </si>
  <si>
    <t>LEA 110 kV Lacu Sărat – Ostrov derivație Lunca, Lebăda, Zatna circ. 1</t>
  </si>
  <si>
    <t>LEA 110 kV Lacu Sărat – Ostrov derivație Lunca, Lebăda, Zatna circ. 2</t>
  </si>
  <si>
    <t>CT 110 kV Gura Ialomiței</t>
  </si>
  <si>
    <t>AT1, 2 – 200 MVA, 220/110 kV Lacu Sărat</t>
  </si>
  <si>
    <t>Trafo 3 – 250 MVA, 400/110 kV Gura Ialomiței</t>
  </si>
  <si>
    <t>A3</t>
  </si>
  <si>
    <t>LEA 110 kV Hârșova – Topolog derivație Cișmeaua Nouă</t>
  </si>
  <si>
    <t>LEA 110 kV Baia – Mihai Viteazu derivație Fântânele</t>
  </si>
  <si>
    <t>LEA 110 kV Stejaru – Mihai Viteazu</t>
  </si>
  <si>
    <t>Trafo 1, 2, 3 – 250 MVA, 400/110 kV Tulcea Vest</t>
  </si>
  <si>
    <t>A4</t>
  </si>
  <si>
    <t>LEA 110 kV Basarabi – Băltăgești</t>
  </si>
  <si>
    <t>Trafo 1, 2 – 250 MVA, 400/110 kV Constanța Nord</t>
  </si>
  <si>
    <t>Trafo 1, 2 – 250 MVA, 400/110 kV Medgidia Sud</t>
  </si>
  <si>
    <t>A5</t>
  </si>
  <si>
    <t>LEA 110 kV Dragoș Vodă – Slobozia</t>
  </si>
  <si>
    <t>CT 110 kV Pelicanu</t>
  </si>
  <si>
    <t>Trafo 4 – 250 MVA, 400/110 kV Gura Ialomiței</t>
  </si>
  <si>
    <t>Trafo 2 – 250 MVA, 400/110 kV Pelicanu</t>
  </si>
  <si>
    <t>B</t>
  </si>
  <si>
    <t>LEA 400 kV București Sud – Gura Ialomiței</t>
  </si>
  <si>
    <t>LEA 400 kV București Sud – Pelicanu</t>
  </si>
  <si>
    <t>LEA 400 kV Domnești – Urechești</t>
  </si>
  <si>
    <t>LEA 400 kV Slatina – București Sud</t>
  </si>
  <si>
    <t>LEA 400 kV Domnești – Brazi Vest</t>
  </si>
  <si>
    <t>LEA 220 kV Turnu Măgurele – Craiova Nord</t>
  </si>
  <si>
    <t>LEA 220 kV Brazi Vest – Fundeni d.c.</t>
  </si>
  <si>
    <t>LEA 110 kV Afumați – Căciulați</t>
  </si>
  <si>
    <t>LEA 110 kV Fundeni – CET Brazi derivație Tâncăbești</t>
  </si>
  <si>
    <t>LEA 110 kV Icoana – Hârleşti</t>
  </si>
  <si>
    <t>LEA 110 kV Titu – Arcuda</t>
  </si>
  <si>
    <t>LEA 110 kV Chitila – Potlogi</t>
  </si>
  <si>
    <t>LEA 110 kV Dragoș Vodă – Slobozia Sud</t>
  </si>
  <si>
    <t>LEA 110 kV Preajba – Mozăceni</t>
  </si>
  <si>
    <t>CT 110 kV Turnu Măgurele</t>
  </si>
  <si>
    <t>B1</t>
  </si>
  <si>
    <t>LEA 110 kV Solex – Fundulea</t>
  </si>
  <si>
    <t>LEA 110 kV Hotarele – Oltenița Nord</t>
  </si>
  <si>
    <t>AT – 200 MVA, 220/110 kV Mostiștea</t>
  </si>
  <si>
    <t>B2</t>
  </si>
  <si>
    <t>LEA 110 kV Mihăileşti – Domnești</t>
  </si>
  <si>
    <t>LEA 110 kV Jilava – Copăceni</t>
  </si>
  <si>
    <t>LEA 110 kV Jilava – Colibaşi</t>
  </si>
  <si>
    <t>AT1, 2 – 200 MVA, 220/110 kV Ghizdaru</t>
  </si>
  <si>
    <t>AT1, 2, 3 – 200 MVA, 220/110 kV Turnu Măgurele</t>
  </si>
  <si>
    <t>B3</t>
  </si>
  <si>
    <t>LEA 110 kV București Nord – București Centru</t>
  </si>
  <si>
    <t>LEA 110 kV Cotroceni – Panduri</t>
  </si>
  <si>
    <t>LEA 110 kV Grozăveşti – Filaret</t>
  </si>
  <si>
    <t>LEA 110 kV Vulcan – Sălaj</t>
  </si>
  <si>
    <t>CL 110 kV Pajura</t>
  </si>
  <si>
    <t>CT 110 kV București Nord</t>
  </si>
  <si>
    <t>CT 110 kV Răzoare</t>
  </si>
  <si>
    <t>CT 110 kV Progresu</t>
  </si>
  <si>
    <t>Trafo 1, 2, 3 – 250 MVA, 400/110 kV Domnești</t>
  </si>
  <si>
    <t>B4</t>
  </si>
  <si>
    <t>LEA 110 kV FCME – Republica</t>
  </si>
  <si>
    <t>CL 110 kV Mihai Bravu</t>
  </si>
  <si>
    <t>CL 110 kV Faur</t>
  </si>
  <si>
    <t>CT 110 kV Solex</t>
  </si>
  <si>
    <t>AT1, 2 – 200 MVA, 220/110 kV București Sud</t>
  </si>
  <si>
    <t>B5</t>
  </si>
  <si>
    <t>LEA 110 kV Titan – Republica</t>
  </si>
  <si>
    <t>AT1, 2 – 400 MVA 220/110 kV Fundeni</t>
  </si>
  <si>
    <t>C</t>
  </si>
  <si>
    <t>LEA 400 kV Dârste – Brazi Vest</t>
  </si>
  <si>
    <t>LEA 400 kV Bradu – Țânțăreni</t>
  </si>
  <si>
    <t xml:space="preserve">LEA 400 kV Brașov – Bradu </t>
  </si>
  <si>
    <t xml:space="preserve">LEA 400 kV Brazi Vest – Domnești </t>
  </si>
  <si>
    <t>LEA 110 kV Pojaru – Berbești</t>
  </si>
  <si>
    <t xml:space="preserve">LEA 110 kV Mozăceni – Preajba </t>
  </si>
  <si>
    <t xml:space="preserve">LEA 110 kV Titu – Arcuda </t>
  </si>
  <si>
    <t xml:space="preserve">LEA 110 kV Chitila – Potlogi </t>
  </si>
  <si>
    <t xml:space="preserve">LEA 110 kV CET Brazi – Tâncăbești derivație Fundeni </t>
  </si>
  <si>
    <t>LEA 110 kV Râmnicu Sărat – Costieni</t>
  </si>
  <si>
    <t>CT 110 kV Valea Largă</t>
  </si>
  <si>
    <t>CT 110 kV Brădișor</t>
  </si>
  <si>
    <t>CT 110 kV Drăgășani</t>
  </si>
  <si>
    <t>C1</t>
  </si>
  <si>
    <t>LEA 110 kV Gura Ocniței – Păstârnacu</t>
  </si>
  <si>
    <t>CT 110 kV Doftana</t>
  </si>
  <si>
    <t>AT 200 MVA, 220/110 kV Teleajen</t>
  </si>
  <si>
    <t xml:space="preserve">AT 200 MVA, 220/110 kV Stâlpu </t>
  </si>
  <si>
    <t>AT1, 2 – 200 MVA, 220/110 kV Brazi Vest</t>
  </si>
  <si>
    <t>C2</t>
  </si>
  <si>
    <t>LEA 110 kV Drăgăiești – Pătroaia</t>
  </si>
  <si>
    <t>AT1, 2, 3 – 200 MVA, 220/110 kV Târgoviște</t>
  </si>
  <si>
    <t>C3</t>
  </si>
  <si>
    <t xml:space="preserve">LEA 110 kV Drăgăiești – Pătroaia </t>
  </si>
  <si>
    <t>LEA 110 kV Poiana Lacului – Căzănești</t>
  </si>
  <si>
    <t>LEA 110 kV Argeș Sud – Jiblea</t>
  </si>
  <si>
    <t>LEA 110 kV Valea Danului – Cornetu derivație Gura Lotrului</t>
  </si>
  <si>
    <t>AT1, 2 – 200 MVA, 220/110 kV Arefu</t>
  </si>
  <si>
    <t>AT – 200 MVA, 220/110 kV Pitesti Sud</t>
  </si>
  <si>
    <t>AT1, 2 – 200 MVA, 220/110 kV Bradu</t>
  </si>
  <si>
    <t>C4</t>
  </si>
  <si>
    <t>AT – 200 MVA, 220/110 kV Stupărei</t>
  </si>
  <si>
    <t>AT – 200 MVA, 220/110 kV Râureni</t>
  </si>
  <si>
    <t>D</t>
  </si>
  <si>
    <t>LEA 400 kV Urecheşti – Domneşti</t>
  </si>
  <si>
    <t>LEA 400 kV Slatina – Bucureşti Sud</t>
  </si>
  <si>
    <t>LEA 400 kV Ţânţăreni – Sibiu Sud</t>
  </si>
  <si>
    <t>LEA 400 kV Ţânţăreni – Bradu</t>
  </si>
  <si>
    <t>LEA 400 kV Porţile de Fier – Djerdap</t>
  </si>
  <si>
    <t>LEA 400 kV Ţânţăreni – Kozlodui d.c.</t>
  </si>
  <si>
    <t>LEA 220 kV Porţile de Fier – Reşiţa d.c.</t>
  </si>
  <si>
    <t>LEA 220 kV Craiova Nord – Turnu Măgurele</t>
  </si>
  <si>
    <t>LEA 220 kV Urecheşti – Târgu Jiu Nord</t>
  </si>
  <si>
    <t>LEA 110 kV Turnu Severin – Topleţ d.c.</t>
  </si>
  <si>
    <t>LEA 110 kV Pojaru – Berbeşti</t>
  </si>
  <si>
    <t>CT 110 kV zona Turnu Măgurele</t>
  </si>
  <si>
    <r>
      <t>CT 110 kV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Arial"/>
        <family val="2"/>
        <charset val="238"/>
      </rPr>
      <t>Drăgăşani</t>
    </r>
  </si>
  <si>
    <t xml:space="preserve">AT 200 MVA, 220/110 kV Târgu Jiu Nord </t>
  </si>
  <si>
    <t>D1</t>
  </si>
  <si>
    <t>LEA 110 kV Craiova Nord – Bals d.c.</t>
  </si>
  <si>
    <t>LEA 110 kV Bals – Craiova Est derivație Olcit</t>
  </si>
  <si>
    <t>LEA 110 kV Bechet – Horezu Poenari</t>
  </si>
  <si>
    <t>LEA 110 kV Caracal Vest – Jianca</t>
  </si>
  <si>
    <t>AT1, 2 – 200 MVA, 220/110 kV Grădiște</t>
  </si>
  <si>
    <t>Trafo 4 – 250 MVA, 220/110 kV Drăgănești Olt</t>
  </si>
  <si>
    <t>D2</t>
  </si>
  <si>
    <t>CT 110 kV Banovița</t>
  </si>
  <si>
    <t>CT 110 kV CET Drobeta 1A – 2A</t>
  </si>
  <si>
    <t>CL 110 KV CET Drobeta 2A – 2B</t>
  </si>
  <si>
    <t>CL 110 kV Ostrovu Mare 2A – 2B</t>
  </si>
  <si>
    <t>CT 110 kV Cetate</t>
  </si>
  <si>
    <t>AT1, 2 – 200 MVA, 220/110 kV Craiova Nord</t>
  </si>
  <si>
    <t>AT1, 2 – 200 MVA, 220/110 kV Ișalnița</t>
  </si>
  <si>
    <t>AT 200 MVA, 220/110 kV Urechești</t>
  </si>
  <si>
    <t>AT 200 MVA, 220/110 kV Sărdănești</t>
  </si>
  <si>
    <t>D3/E3</t>
  </si>
  <si>
    <t>LEA 110 kV Turnu Severin – Topleţ circ. 2</t>
  </si>
  <si>
    <t>CT 110 kV Topleț</t>
  </si>
  <si>
    <t>AT 200 MVA, 220/110 kV Calafat</t>
  </si>
  <si>
    <t>AT 200 MVA, 220/110 kV Cetate</t>
  </si>
  <si>
    <t>AT1,2 – 200 MVA, 220/110 kV Turnu Severin Est</t>
  </si>
  <si>
    <t>E</t>
  </si>
  <si>
    <t>LEA 400 kV  Portile de Fier – Urecheşti –</t>
  </si>
  <si>
    <t>LEA 400 kV Portile de Fier – Slatina</t>
  </si>
  <si>
    <t>LEA 220 kV Calea Aradului – Arad</t>
  </si>
  <si>
    <t>LEA 220 kV Timișoara – Arad</t>
  </si>
  <si>
    <t>LEA 220 kV Timișoara – Mintia</t>
  </si>
  <si>
    <t>LEA 110 kV Oțelu Roșu – Retezat derivație Rușchița</t>
  </si>
  <si>
    <t>LEA 110 kV Oțelu Roșu – Baru Mare</t>
  </si>
  <si>
    <t>LEA 110 kV Fântânele – Orțișoara</t>
  </si>
  <si>
    <t>LEA 110 kV Sînnicolau Mare – Lovrin</t>
  </si>
  <si>
    <t>E1</t>
  </si>
  <si>
    <t>LEA 110 kV Timișoara – Gătaia</t>
  </si>
  <si>
    <t>CL 110 kV Lugoj</t>
  </si>
  <si>
    <t>AT1,2 – 200 MVA, 220/110 kV Timișoara</t>
  </si>
  <si>
    <t>AT2 – 200 MVA, 220/110 kV Săcălaz</t>
  </si>
  <si>
    <t>E2</t>
  </si>
  <si>
    <t>LEA 110 kV Turnu Severin – Topleţ circ. 1</t>
  </si>
  <si>
    <t>AT1, 2 – 200 MVA, 220/110 kV Reșița</t>
  </si>
  <si>
    <t>AT1, 2 – 200 MVA, 220/110 kV Iaz</t>
  </si>
  <si>
    <t>F</t>
  </si>
  <si>
    <t>LEA 400 kV Nădab – Oradea Sud</t>
  </si>
  <si>
    <t>LEA 400 kV Mintia – Sibiu Sud</t>
  </si>
  <si>
    <t>LEA 400 kV Arad – Sandorfalva</t>
  </si>
  <si>
    <t>LEA 400 kV Nădab – Bekescsaba</t>
  </si>
  <si>
    <t>LEA 220 kV Mintia – Alba Iulia</t>
  </si>
  <si>
    <t>LEA 220 kV Paroșeni – Târgu Jiu Nord</t>
  </si>
  <si>
    <t>LEA 220 kV Mintia – Timișoara</t>
  </si>
  <si>
    <t>LEA 220 kV Arad – Timișoara</t>
  </si>
  <si>
    <t>LEA 220 kV Arad – Calea Aradului</t>
  </si>
  <si>
    <t>LEA 110 kV Salonta – Chișineu Criș</t>
  </si>
  <si>
    <t>LEA 110 kV Brad – Gura Roșiei</t>
  </si>
  <si>
    <t>LEA 110 kV Baru Mare – Oțelu Roșu</t>
  </si>
  <si>
    <t xml:space="preserve">LEA 110 kV Retezat – Oțelu Roșu derivație Rușchița </t>
  </si>
  <si>
    <t>LEA 110 kV Fîntânele – Orțișoara</t>
  </si>
  <si>
    <t>CT 110 kV Vașcău</t>
  </si>
  <si>
    <t>F1</t>
  </si>
  <si>
    <t>LEA 110 kV CFR Vărădia – CFR Câmpuri Surduc</t>
  </si>
  <si>
    <t>AT1 – 200 MVA, 220/110 kV Arad</t>
  </si>
  <si>
    <t>Trafo 250 MVA, 400/110 kV Arad</t>
  </si>
  <si>
    <t>F2</t>
  </si>
  <si>
    <t>LEA 110 kV Hășdat – Laminoare d.c.</t>
  </si>
  <si>
    <t>AT1, 2 – 200 MVA, 220/110 kV Mintia</t>
  </si>
  <si>
    <t>AT1, 2 – 200 MVA, 220/110 kV Pestiș</t>
  </si>
  <si>
    <t>F3</t>
  </si>
  <si>
    <t>LEA 110 kV Cârnești – Retezat circ. 1 derivație CHE Ostrovul Mare</t>
  </si>
  <si>
    <t>LEA 110 kV Cârnești – Retezat circ. 2 derivație CHE Ostrovul Mic</t>
  </si>
  <si>
    <t>CL 110 kV Baru Mare</t>
  </si>
  <si>
    <t>AT1, 2 – 200 MVA, 220/110 kV Hășdat</t>
  </si>
  <si>
    <t>F4</t>
  </si>
  <si>
    <t>LEA 110 kV Cârnești – Retezat  circ. 1 derivație CHE Ostrovul Mare</t>
  </si>
  <si>
    <t>LEA 110 kV Cârnești – Retezat  circ. 2 derivație CHE Ostrovul Mic</t>
  </si>
  <si>
    <t>AT 200 MVA, 220/110 kV Paroșeni</t>
  </si>
  <si>
    <t>AT 200 MVA, 220/110 kV Baru Mare</t>
  </si>
  <si>
    <t>G</t>
  </si>
  <si>
    <t xml:space="preserve">LEA 400 kV Brașov – Gutinaș </t>
  </si>
  <si>
    <t>LEA 400 kV Sibiu Sud – Țânțăreni</t>
  </si>
  <si>
    <t xml:space="preserve">LEA 400 kV Sibiu Sud – Iernut </t>
  </si>
  <si>
    <t xml:space="preserve">LEA 400 kV Sibiu Sud – Mintia </t>
  </si>
  <si>
    <t>LEA 220 kV Alba Iulia – Cluj Florești</t>
  </si>
  <si>
    <t xml:space="preserve">LEA 220 kV Alba Iulia – Mintia </t>
  </si>
  <si>
    <t>LEA 110 kV Tușnad – Valea Crișului</t>
  </si>
  <si>
    <t>LEA 110 kV Copșa Mică – Mediaș</t>
  </si>
  <si>
    <t>LEA 110 kV Tăuni – Blaj</t>
  </si>
  <si>
    <t>LEA 110 kV Câmpia Turzii – Aiud derivație IMA</t>
  </si>
  <si>
    <t xml:space="preserve">LEA 110 kV Gura Roșie – Brad </t>
  </si>
  <si>
    <t>CT 110 kV Hoghiz</t>
  </si>
  <si>
    <t>CL 110 kV Ocna Mureș</t>
  </si>
  <si>
    <t>G1</t>
  </si>
  <si>
    <t>LEA 110 kV Făgăraș – Hoghiz</t>
  </si>
  <si>
    <t xml:space="preserve">Trafo 2 – 250 MVA, 400/110kV Dârste </t>
  </si>
  <si>
    <t>Trafo 1, 2 – 250 MVA, 400/110 kV Brașov</t>
  </si>
  <si>
    <t>LEA 110 kV Sadu V – CHE Lotru derivație Jidoaia</t>
  </si>
  <si>
    <t>LEA 110 kV Orlat –Cugir derivație Șibot</t>
  </si>
  <si>
    <t xml:space="preserve">Trafo 3, 4 – 250 MVA, 400/110 kV Sibiu Sud </t>
  </si>
  <si>
    <t>AT1, 2 – 200 MVA, 220/110 kV Alba Iulia</t>
  </si>
  <si>
    <t>G3</t>
  </si>
  <si>
    <t>AT – 200 MVA, 220/110 kV Lotru</t>
  </si>
  <si>
    <t>H</t>
  </si>
  <si>
    <t xml:space="preserve">LEA 400 kV Mukacevo – Roșiori </t>
  </si>
  <si>
    <t>LEA 400 kV Sibiu Sud – Iernut</t>
  </si>
  <si>
    <t>LEA 400 kV Oradea Sud – Nădab</t>
  </si>
  <si>
    <t xml:space="preserve">LEA 220 kV Ungheni – Iernut circ.1 </t>
  </si>
  <si>
    <t xml:space="preserve">LEA 220 kV Ungheni – Iernut circ.2  </t>
  </si>
  <si>
    <t xml:space="preserve">LEA 110 kV Chișineu Criș – Salonta </t>
  </si>
  <si>
    <t xml:space="preserve">LEA 110 kV Câmpia Turzii – Aiud derivaţie IMA </t>
  </si>
  <si>
    <t>LEA 110 kV Deda – Lechința</t>
  </si>
  <si>
    <t>CT 110 kV Iernut</t>
  </si>
  <si>
    <t xml:space="preserve">CL 110 kV Ocna Mureş </t>
  </si>
  <si>
    <t>AT3 – 200 MVA, 220/110 kV Iernut</t>
  </si>
  <si>
    <t>H1</t>
  </si>
  <si>
    <t>LEA 110 kV Chișineu Criș – Salonta</t>
  </si>
  <si>
    <t>LEA 110 kV Șimleu – Suplac</t>
  </si>
  <si>
    <t>LEA 110 kV Sărmășag – Suplac</t>
  </si>
  <si>
    <t>LEA 110 kV Huedin – Munteni derivație Săcuieu</t>
  </si>
  <si>
    <t>Trafo 1, 2 – 250 MVA, 400/110 kV Oradea Sud</t>
  </si>
  <si>
    <t>H2</t>
  </si>
  <si>
    <t xml:space="preserve">LEA 110 kV Suplac – Șimleu </t>
  </si>
  <si>
    <t>AT 200 MVA, 220/110 kV Tihău</t>
  </si>
  <si>
    <t>AT 200 MVA, 220/110 kV Sălaj</t>
  </si>
  <si>
    <t>H3</t>
  </si>
  <si>
    <t>LEA 110 kV Suplac – Sărmășag</t>
  </si>
  <si>
    <t>LEA 110 kV Baciu – Baia Mare 3</t>
  </si>
  <si>
    <t>LEA 110 kV Dej – Șomcuta</t>
  </si>
  <si>
    <t>AT 200 MVA, 220/110 kV Vetiș</t>
  </si>
  <si>
    <t>AT1, 2 – 200 MVA, 220/110 kV Baia Mare 3</t>
  </si>
  <si>
    <t>H4</t>
  </si>
  <si>
    <t>LEA 110 kV Șomcuța – Dej</t>
  </si>
  <si>
    <t>LEA 110 kV Baia Mare 3 – Baciu</t>
  </si>
  <si>
    <t>LEA 110 kV Munteni – Huedin derivație Săcuieu</t>
  </si>
  <si>
    <t>LEA 110 kV Câmpia Turzii – Aiud derivaţie IMA</t>
  </si>
  <si>
    <t>Trafo 7 – 250 MVA, 400/110 kV Cluj Est</t>
  </si>
  <si>
    <t>AT1, 2 – 200 MVA, 220/110 kV Cluj Florești</t>
  </si>
  <si>
    <t>AT – 200 MVA, 220/110 kV Câmpia Turzii</t>
  </si>
  <si>
    <t>I</t>
  </si>
  <si>
    <t>LEA  220 kV Stejaru - Gheorgheni</t>
  </si>
  <si>
    <t>LEA 220 kV Iernut – Ungheni circ. 1</t>
  </si>
  <si>
    <t xml:space="preserve">LEA 220 kV Iernut – Ungheni circ. 2 </t>
  </si>
  <si>
    <t>LEA 110 kV Lechința – Deda</t>
  </si>
  <si>
    <t>LEA 110 kV Bolovăniș – Miercurea Ciuc</t>
  </si>
  <si>
    <t>LEA 110 kV Valea Crișului – Tușnad</t>
  </si>
  <si>
    <t>LEA 110 kV Blaj – Tăuni</t>
  </si>
  <si>
    <t>I1</t>
  </si>
  <si>
    <t xml:space="preserve">LEA 110 kV Miercurea Ciuc – Vlăhița </t>
  </si>
  <si>
    <t>AT3 – 200 MVA, 220 kV Iernut</t>
  </si>
  <si>
    <t>AT1 – 200 MVA, 220/110 kV Ungheni</t>
  </si>
  <si>
    <t>AT2 – 200 MVA, 220/110 kV Ungheni</t>
  </si>
  <si>
    <t>AT 200 MVA, 220/110 kV Fântânele</t>
  </si>
  <si>
    <t>I2</t>
  </si>
  <si>
    <t>LEA 110 kV Miercurea Ciuc – Vlăhița</t>
  </si>
  <si>
    <t>AT1, 2 – 200 MVA, 220/110 kV Gheorgheni</t>
  </si>
  <si>
    <t>J</t>
  </si>
  <si>
    <t>LEA 400 kV Brașov – Gutinaș</t>
  </si>
  <si>
    <t>LEA 400 kV Smârdan – Gutinaș</t>
  </si>
  <si>
    <t>LEA 220 kV Gheorgheni – Stejaru</t>
  </si>
  <si>
    <t>LEA 220 kV Barboși – Focșani Vest</t>
  </si>
  <si>
    <t>LEA 110 kV Miercurea Ciuc – Bolovăniș</t>
  </si>
  <si>
    <r>
      <t>CT 110 kV Liești</t>
    </r>
    <r>
      <rPr>
        <sz val="12"/>
        <color theme="1"/>
        <rFont val="Arial"/>
        <family val="2"/>
        <charset val="238"/>
      </rPr>
      <t xml:space="preserve"> </t>
    </r>
  </si>
  <si>
    <t>J1</t>
  </si>
  <si>
    <t>CT 110 kV Stejaru</t>
  </si>
  <si>
    <t>Trafo 250 MVA, 400/110 kV Suceava</t>
  </si>
  <si>
    <t>AT 200 MVA, 220/110 kV Suceava</t>
  </si>
  <si>
    <t>AT 200 MVA, 220/110 kV Stejaru</t>
  </si>
  <si>
    <t>J2</t>
  </si>
  <si>
    <t>LEA 110 kV CHE Costișa – CHE Buhuși</t>
  </si>
  <si>
    <t>LEA 110 kV Roman Laminor – Filipești</t>
  </si>
  <si>
    <t>LEA 110 kV Roman Laminor – Mărgineni</t>
  </si>
  <si>
    <t>LEA 110 kV Roman Nord – Războieni</t>
  </si>
  <si>
    <t>LEA 110 kV Vatra – Târgu Frumos</t>
  </si>
  <si>
    <t>Trafo 250 MVA, 400/110 kV Roman Nord</t>
  </si>
  <si>
    <t>AT 1(2) – 200 MVA, 220/110 kV Dumbrava</t>
  </si>
  <si>
    <t>J3</t>
  </si>
  <si>
    <t>LEA 110 kV Bârlad - Glăvănești</t>
  </si>
  <si>
    <t>AT 1(2) – 200 MVA, 220/110 kV FAI</t>
  </si>
  <si>
    <t>AT – 200 MVA, 220/110 kV Munteni</t>
  </si>
  <si>
    <t>J4</t>
  </si>
  <si>
    <t>LEA 110 kV Bârlad – Glăvănești</t>
  </si>
  <si>
    <t>LEA 110 kV Roman Laminor – Filipești derivație Roman Vest</t>
  </si>
  <si>
    <t>AT 2 – 200 MVA, 220/110 kV Borzești</t>
  </si>
  <si>
    <t>AT 3(4) – 200 MVA, 220/110 kV Gutinaș</t>
  </si>
  <si>
    <t>AT – 200 MVA, 220/110 kV Focșani Vest</t>
  </si>
  <si>
    <t xml:space="preserve">Trafo 250 MVA, 400/110 kV Bacău Sud </t>
  </si>
  <si>
    <t>Județe</t>
  </si>
  <si>
    <t>Argeș
Buzău
Dâmbovița
Prahova
Vâlcea</t>
  </si>
  <si>
    <t>Dolj
Gorj
Mehedinți
Olt</t>
  </si>
  <si>
    <t>Caraș – Severin 
Mehedinți
Timiș</t>
  </si>
  <si>
    <t>Arad
Hunedoara</t>
  </si>
  <si>
    <t>Alba
Brașov
Covasna
Sibiu</t>
  </si>
  <si>
    <t>Bihor
Bistrița – Năsăud 
Cluj
Maramureș
Sălaj
Satu Mare</t>
  </si>
  <si>
    <t>Harghita
Mureș</t>
  </si>
  <si>
    <t>Bacău
Botoșani
Iași
Neamț
Suceava
Vaslui
Vrancea</t>
  </si>
  <si>
    <t>Brăila
Calarași (partea de est)
Constanța
Galați
Ialomița
Tulcea</t>
  </si>
  <si>
    <t>București
Călărași (partea de vest)
Giurgiu
Ilfov
Teleorman</t>
  </si>
  <si>
    <t>Galați</t>
  </si>
  <si>
    <t>Brăila</t>
  </si>
  <si>
    <t>Botoșani
Neamț(zona Nord-Vest)
Suceava</t>
  </si>
  <si>
    <t xml:space="preserve">Neamț(fara zona Nord-Vest)
</t>
  </si>
  <si>
    <t xml:space="preserve">Iași
Vaslui
</t>
  </si>
  <si>
    <t>Bacău
Vrancea</t>
  </si>
  <si>
    <t xml:space="preserve">Mehedinți
</t>
  </si>
  <si>
    <t>Timiș</t>
  </si>
  <si>
    <t xml:space="preserve">Caraș – Severin 
</t>
  </si>
  <si>
    <t>Arad</t>
  </si>
  <si>
    <t>Hunedoara</t>
  </si>
  <si>
    <t>Bihor</t>
  </si>
  <si>
    <t>LEA 110 kV Orăștie – Cugir derivație Șibot</t>
  </si>
  <si>
    <t>Brașov
Covasna</t>
  </si>
  <si>
    <t>Vâlcea (partea de Nord)</t>
  </si>
  <si>
    <t>Sălaj</t>
  </si>
  <si>
    <t>Maramureș
Satu Mare</t>
  </si>
  <si>
    <t>Cluj
Bistrița-Năsăud</t>
  </si>
  <si>
    <t>Mureș</t>
  </si>
  <si>
    <t>Harghita</t>
  </si>
  <si>
    <t>D4/E4</t>
  </si>
  <si>
    <t>Tulcea</t>
  </si>
  <si>
    <t>Constanța</t>
  </si>
  <si>
    <t>Ialomița
Călărași (partea de est)</t>
  </si>
  <si>
    <t>Călărași (partea de vest)</t>
  </si>
  <si>
    <t>Giurgiu
Teleorman</t>
  </si>
  <si>
    <t>București
Ilfov</t>
  </si>
  <si>
    <t>Argeș</t>
  </si>
  <si>
    <t>Vâlcea</t>
  </si>
  <si>
    <t>CT 110 kV Basarabi</t>
  </si>
  <si>
    <t>LEA 400 kV Isaccea - Vulcănești</t>
  </si>
  <si>
    <t>Olt
Dolj</t>
  </si>
  <si>
    <t>Capacitate de racordare [MW]</t>
  </si>
  <si>
    <t>Dâmbovița</t>
  </si>
  <si>
    <t>Buzău
Prahova</t>
  </si>
  <si>
    <t xml:space="preserve">LEA 400 kV Smârdan – Gutinaş  </t>
  </si>
  <si>
    <t>Consumuri care au contracte sau ATR și nu sunt puse în funcțiune [MW]</t>
  </si>
  <si>
    <t>Notă:
1. Capacitatea de racordare disponibilă este raportată doar centralele puse în funcțiune;
2. Punerea în funcțiune a centralelor electrice care cu CR/ATR fără întărirea rețelei electrice va conduce la scăderea capacității de racordare disponibile;
3. Punerea în funcțiune a consumatorilor care au contracte sau ATR va conduce la creșterea capacității de racordare disponibile.</t>
  </si>
  <si>
    <t>Centrale electrice care au CR/ATR fără întărirea rețelei electrice și nu sunt puse în funcțiune [MW]</t>
  </si>
  <si>
    <t>G2-1</t>
  </si>
  <si>
    <t>G2-2</t>
  </si>
  <si>
    <t xml:space="preserve">Alba
</t>
  </si>
  <si>
    <t>Sibiu
Brașov</t>
  </si>
  <si>
    <t>LEA 110 kV Câmpia Turzii – Aiud</t>
  </si>
  <si>
    <t xml:space="preserve">LEA 110 kV Miercurea Sibiului – Petrești </t>
  </si>
  <si>
    <t>Instalații de stocare care au CR/ATR fără întărirea rețelei electrice și nu sunt puse în funcțiune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</si>
</sst>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38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6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" fontId="7" fillId="3" borderId="15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" fontId="7" fillId="2" borderId="15" xfId="0" applyNumberFormat="1" applyFont="1" applyFill="1" applyBorder="1" applyAlignment="1">
      <alignment horizontal="center" vertical="center"/>
    </xf>
    <xf numFmtId="1" fontId="7" fillId="2" borderId="9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1" fontId="7" fillId="2" borderId="18" xfId="0" applyNumberFormat="1" applyFont="1" applyFill="1" applyBorder="1" applyAlignment="1">
      <alignment horizontal="center" vertical="center"/>
    </xf>
    <xf numFmtId="1" fontId="7" fillId="2" borderId="22" xfId="0" applyNumberFormat="1" applyFon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1" fontId="7" fillId="3" borderId="19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0" fillId="2" borderId="23" xfId="0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" fontId="9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tabSelected="1" view="pageBreakPreview" zoomScale="85" zoomScaleNormal="100" zoomScaleSheetLayoutView="85" workbookViewId="0">
      <pane ySplit="1" topLeftCell="A21" activePane="bottomLeft" state="frozen"/>
      <selection pane="bottomLeft" activeCell="D34" sqref="D34"/>
    </sheetView>
  </sheetViews>
  <sheetFormatPr defaultRowHeight="15" x14ac:dyDescent="0.25"/>
  <cols>
    <col min="1" max="1" width="16.140625" customWidth="1"/>
    <col min="2" max="2" width="17.7109375" customWidth="1"/>
    <col min="3" max="4" width="27.28515625" style="13" customWidth="1"/>
    <col min="5" max="5" width="29.28515625" style="13" customWidth="1"/>
    <col min="6" max="7" width="7.5703125" customWidth="1"/>
  </cols>
  <sheetData>
    <row r="1" spans="1:7" ht="63" customHeight="1" thickBot="1" x14ac:dyDescent="0.3">
      <c r="A1" s="9" t="s">
        <v>0</v>
      </c>
      <c r="B1" s="10" t="s">
        <v>361</v>
      </c>
      <c r="C1" s="11" t="s">
        <v>367</v>
      </c>
      <c r="D1" s="12" t="s">
        <v>374</v>
      </c>
      <c r="E1" s="12" t="s">
        <v>365</v>
      </c>
    </row>
    <row r="2" spans="1:7" ht="24.95" customHeight="1" x14ac:dyDescent="0.25">
      <c r="A2" s="26" t="s">
        <v>2</v>
      </c>
      <c r="B2" s="27">
        <v>1240</v>
      </c>
      <c r="C2" s="27">
        <v>1240</v>
      </c>
      <c r="D2" s="28">
        <v>75</v>
      </c>
      <c r="E2" s="29">
        <v>239</v>
      </c>
    </row>
    <row r="3" spans="1:7" ht="24.95" customHeight="1" x14ac:dyDescent="0.25">
      <c r="A3" s="23" t="s">
        <v>12</v>
      </c>
      <c r="B3" s="24">
        <v>289</v>
      </c>
      <c r="C3" s="24">
        <v>289</v>
      </c>
      <c r="D3" s="30">
        <v>0</v>
      </c>
      <c r="E3" s="25">
        <v>8</v>
      </c>
    </row>
    <row r="4" spans="1:7" ht="24.95" customHeight="1" x14ac:dyDescent="0.25">
      <c r="A4" s="23" t="s">
        <v>20</v>
      </c>
      <c r="B4" s="24">
        <v>890</v>
      </c>
      <c r="C4" s="24">
        <v>890</v>
      </c>
      <c r="D4" s="30">
        <v>15</v>
      </c>
      <c r="E4" s="25">
        <v>17</v>
      </c>
    </row>
    <row r="5" spans="1:7" ht="24.95" customHeight="1" x14ac:dyDescent="0.25">
      <c r="A5" s="23" t="s">
        <v>26</v>
      </c>
      <c r="B5" s="24">
        <v>39</v>
      </c>
      <c r="C5" s="24">
        <v>39</v>
      </c>
      <c r="D5" s="30">
        <v>0</v>
      </c>
      <c r="E5" s="25">
        <v>17</v>
      </c>
      <c r="F5" s="15"/>
    </row>
    <row r="6" spans="1:7" ht="24.95" customHeight="1" x14ac:dyDescent="0.25">
      <c r="A6" s="23" t="s">
        <v>31</v>
      </c>
      <c r="B6" s="24">
        <v>60</v>
      </c>
      <c r="C6" s="24">
        <v>60</v>
      </c>
      <c r="D6" s="30">
        <v>56</v>
      </c>
      <c r="E6" s="25">
        <v>159</v>
      </c>
    </row>
    <row r="7" spans="1:7" ht="24.95" customHeight="1" x14ac:dyDescent="0.25">
      <c r="A7" s="23" t="s">
        <v>35</v>
      </c>
      <c r="B7" s="24">
        <v>246</v>
      </c>
      <c r="C7" s="24">
        <v>35</v>
      </c>
      <c r="D7" s="30">
        <v>8</v>
      </c>
      <c r="E7" s="25">
        <v>37</v>
      </c>
      <c r="G7" s="14"/>
    </row>
    <row r="8" spans="1:7" ht="24.95" customHeight="1" x14ac:dyDescent="0.25">
      <c r="A8" s="21" t="s">
        <v>40</v>
      </c>
      <c r="B8" s="18">
        <v>2280</v>
      </c>
      <c r="C8" s="18">
        <v>2280</v>
      </c>
      <c r="D8" s="19">
        <v>0</v>
      </c>
      <c r="E8" s="20">
        <v>852</v>
      </c>
      <c r="F8" s="15"/>
    </row>
    <row r="9" spans="1:7" ht="24.95" customHeight="1" x14ac:dyDescent="0.25">
      <c r="A9" s="21" t="s">
        <v>56</v>
      </c>
      <c r="B9" s="18">
        <v>110</v>
      </c>
      <c r="C9" s="18">
        <v>84</v>
      </c>
      <c r="D9" s="19">
        <v>0</v>
      </c>
      <c r="E9" s="20">
        <v>46.75</v>
      </c>
    </row>
    <row r="10" spans="1:7" ht="24.95" customHeight="1" x14ac:dyDescent="0.25">
      <c r="A10" s="21" t="s">
        <v>60</v>
      </c>
      <c r="B10" s="18">
        <v>150</v>
      </c>
      <c r="C10" s="18">
        <v>150</v>
      </c>
      <c r="D10" s="19">
        <v>55.47</v>
      </c>
      <c r="E10" s="20">
        <f>31.67+10</f>
        <v>41.67</v>
      </c>
    </row>
    <row r="11" spans="1:7" ht="25.5" customHeight="1" x14ac:dyDescent="0.25">
      <c r="A11" s="21" t="s">
        <v>66</v>
      </c>
      <c r="B11" s="18">
        <v>200</v>
      </c>
      <c r="C11" s="18">
        <v>107</v>
      </c>
      <c r="D11" s="19">
        <v>47.86</v>
      </c>
      <c r="E11" s="20">
        <f>283.57+5.86+5.5</f>
        <v>294.93</v>
      </c>
    </row>
    <row r="12" spans="1:7" ht="24.95" customHeight="1" x14ac:dyDescent="0.25">
      <c r="A12" s="21" t="s">
        <v>76</v>
      </c>
      <c r="B12" s="18">
        <v>168</v>
      </c>
      <c r="C12" s="18">
        <v>71.052000000000007</v>
      </c>
      <c r="D12" s="19">
        <v>0</v>
      </c>
      <c r="E12" s="20">
        <f>149.82+8.16+5.99-2</f>
        <v>161.97</v>
      </c>
    </row>
    <row r="13" spans="1:7" ht="24.95" customHeight="1" x14ac:dyDescent="0.25">
      <c r="A13" s="21" t="s">
        <v>82</v>
      </c>
      <c r="B13" s="18">
        <v>860</v>
      </c>
      <c r="C13" s="18">
        <v>67</v>
      </c>
      <c r="D13" s="19">
        <v>0</v>
      </c>
      <c r="E13" s="20">
        <f>289.2+11.14+5.52</f>
        <v>305.85999999999996</v>
      </c>
    </row>
    <row r="14" spans="1:7" ht="24.95" customHeight="1" x14ac:dyDescent="0.25">
      <c r="A14" s="23" t="s">
        <v>85</v>
      </c>
      <c r="B14" s="37">
        <v>2587</v>
      </c>
      <c r="C14" s="37">
        <v>2587</v>
      </c>
      <c r="D14" s="39">
        <v>0</v>
      </c>
      <c r="E14" s="38">
        <v>467.82799999999997</v>
      </c>
    </row>
    <row r="15" spans="1:7" ht="24.95" customHeight="1" x14ac:dyDescent="0.25">
      <c r="A15" s="23" t="s">
        <v>99</v>
      </c>
      <c r="B15" s="37">
        <v>772</v>
      </c>
      <c r="C15" s="37">
        <v>772</v>
      </c>
      <c r="D15" s="39">
        <v>66</v>
      </c>
      <c r="E15" s="38">
        <v>141.71</v>
      </c>
    </row>
    <row r="16" spans="1:7" ht="24.95" customHeight="1" x14ac:dyDescent="0.25">
      <c r="A16" s="23" t="s">
        <v>105</v>
      </c>
      <c r="B16" s="37">
        <v>948</v>
      </c>
      <c r="C16" s="37">
        <v>948</v>
      </c>
      <c r="D16" s="39">
        <v>187</v>
      </c>
      <c r="E16" s="38">
        <v>15.61</v>
      </c>
    </row>
    <row r="17" spans="1:10" ht="24.95" customHeight="1" x14ac:dyDescent="0.25">
      <c r="A17" s="23" t="s">
        <v>108</v>
      </c>
      <c r="B17" s="37">
        <v>89</v>
      </c>
      <c r="C17" s="37">
        <v>89</v>
      </c>
      <c r="D17" s="39">
        <v>4</v>
      </c>
      <c r="E17" s="38">
        <v>163.72</v>
      </c>
    </row>
    <row r="18" spans="1:10" ht="24.95" customHeight="1" x14ac:dyDescent="0.25">
      <c r="A18" s="23" t="s">
        <v>116</v>
      </c>
      <c r="B18" s="37">
        <v>247</v>
      </c>
      <c r="C18" s="37">
        <v>247</v>
      </c>
      <c r="D18" s="39">
        <v>100</v>
      </c>
      <c r="E18" s="38">
        <v>28.786000000000001</v>
      </c>
      <c r="J18" s="14"/>
    </row>
    <row r="19" spans="1:10" ht="24.95" customHeight="1" x14ac:dyDescent="0.25">
      <c r="A19" s="21" t="s">
        <v>119</v>
      </c>
      <c r="B19" s="18">
        <f>C19+550</f>
        <v>1891.5</v>
      </c>
      <c r="C19" s="18">
        <f>867+C20+C21</f>
        <v>1341.5</v>
      </c>
      <c r="D19" s="19">
        <v>98</v>
      </c>
      <c r="E19" s="20">
        <f>SUM(E20:E23)</f>
        <v>109.666</v>
      </c>
    </row>
    <row r="20" spans="1:10" ht="24.95" customHeight="1" x14ac:dyDescent="0.25">
      <c r="A20" s="21" t="s">
        <v>134</v>
      </c>
      <c r="B20" s="18">
        <f>C20</f>
        <v>208.39999999999998</v>
      </c>
      <c r="C20" s="18">
        <f>152+52.2+4.2</f>
        <v>208.39999999999998</v>
      </c>
      <c r="D20" s="19">
        <v>0</v>
      </c>
      <c r="E20" s="20">
        <f>18+5+1.04+1.146+1+2+1</f>
        <v>29.186</v>
      </c>
    </row>
    <row r="21" spans="1:10" ht="24.95" customHeight="1" x14ac:dyDescent="0.25">
      <c r="A21" s="21" t="s">
        <v>141</v>
      </c>
      <c r="B21" s="18">
        <v>259</v>
      </c>
      <c r="C21" s="18">
        <f>238+16+5+7.1</f>
        <v>266.10000000000002</v>
      </c>
      <c r="D21" s="19">
        <v>0</v>
      </c>
      <c r="E21" s="20">
        <f>70+1.42+1.48+3.2</f>
        <v>76.100000000000009</v>
      </c>
    </row>
    <row r="22" spans="1:10" ht="24.95" customHeight="1" x14ac:dyDescent="0.25">
      <c r="A22" s="21" t="s">
        <v>151</v>
      </c>
      <c r="B22" s="18">
        <v>200</v>
      </c>
      <c r="C22" s="18">
        <v>0</v>
      </c>
      <c r="D22" s="19">
        <v>0</v>
      </c>
      <c r="E22" s="20">
        <v>3</v>
      </c>
    </row>
    <row r="23" spans="1:10" ht="24.95" customHeight="1" x14ac:dyDescent="0.25">
      <c r="A23" s="21" t="s">
        <v>349</v>
      </c>
      <c r="B23" s="18">
        <v>49</v>
      </c>
      <c r="C23" s="18">
        <f>8+1</f>
        <v>9</v>
      </c>
      <c r="D23" s="19">
        <v>54</v>
      </c>
      <c r="E23" s="20">
        <v>1.38</v>
      </c>
    </row>
    <row r="24" spans="1:10" ht="24.95" customHeight="1" x14ac:dyDescent="0.25">
      <c r="A24" s="23" t="s">
        <v>157</v>
      </c>
      <c r="B24" s="24">
        <f>C24</f>
        <v>1079.3699999999999</v>
      </c>
      <c r="C24" s="24">
        <f>450+C25+C26</f>
        <v>1079.3699999999999</v>
      </c>
      <c r="D24" s="24">
        <f>D25+D26</f>
        <v>201.05</v>
      </c>
      <c r="E24" s="25">
        <f>E25+E26</f>
        <v>226.88500000000005</v>
      </c>
    </row>
    <row r="25" spans="1:10" ht="24.95" customHeight="1" x14ac:dyDescent="0.25">
      <c r="A25" s="23" t="s">
        <v>167</v>
      </c>
      <c r="B25" s="24">
        <f>413+240</f>
        <v>653</v>
      </c>
      <c r="C25" s="24">
        <f>413+2.15+2.22</f>
        <v>417.37</v>
      </c>
      <c r="D25" s="24">
        <f>48.55+5+48.5</f>
        <v>102.05</v>
      </c>
      <c r="E25" s="25">
        <f>120+17.43+11.31+1.8+1.2+1.8+1.2+3.12+1.2+3.53+1.4+1.25+3.53+1.52+1.78+1.38+2.75+4+3.174+1.059+14.4+1.372+1.04+1.89+1.3+1.9</f>
        <v>206.33500000000004</v>
      </c>
    </row>
    <row r="26" spans="1:10" ht="24.95" customHeight="1" x14ac:dyDescent="0.25">
      <c r="A26" s="23" t="s">
        <v>172</v>
      </c>
      <c r="B26" s="24">
        <f>C26+0</f>
        <v>212</v>
      </c>
      <c r="C26" s="24">
        <f>212</f>
        <v>212</v>
      </c>
      <c r="D26" s="24">
        <v>99</v>
      </c>
      <c r="E26" s="25">
        <f>15+2.5+1.65+1.4</f>
        <v>20.549999999999997</v>
      </c>
    </row>
    <row r="27" spans="1:10" ht="24.95" customHeight="1" x14ac:dyDescent="0.25">
      <c r="A27" s="21" t="s">
        <v>176</v>
      </c>
      <c r="B27" s="18">
        <v>2986.4</v>
      </c>
      <c r="C27" s="18">
        <v>2986.4</v>
      </c>
      <c r="D27" s="19">
        <v>0</v>
      </c>
      <c r="E27" s="20">
        <v>128</v>
      </c>
    </row>
    <row r="28" spans="1:10" ht="24.95" customHeight="1" x14ac:dyDescent="0.25">
      <c r="A28" s="21" t="s">
        <v>192</v>
      </c>
      <c r="B28" s="18">
        <v>403.3</v>
      </c>
      <c r="C28" s="18">
        <v>403.3</v>
      </c>
      <c r="D28" s="19">
        <v>0</v>
      </c>
      <c r="E28" s="20">
        <v>52.53</v>
      </c>
    </row>
    <row r="29" spans="1:10" ht="24.95" customHeight="1" x14ac:dyDescent="0.25">
      <c r="A29" s="21" t="s">
        <v>196</v>
      </c>
      <c r="B29" s="18">
        <v>276.89999999999998</v>
      </c>
      <c r="C29" s="18">
        <v>276.89999999999998</v>
      </c>
      <c r="D29" s="19">
        <v>53.54</v>
      </c>
      <c r="E29" s="20">
        <v>74.784999999999997</v>
      </c>
      <c r="G29" s="15"/>
    </row>
    <row r="30" spans="1:10" ht="24.95" customHeight="1" x14ac:dyDescent="0.25">
      <c r="A30" s="21" t="s">
        <v>200</v>
      </c>
      <c r="B30" s="18">
        <v>5.55</v>
      </c>
      <c r="C30" s="18">
        <v>5.55</v>
      </c>
      <c r="D30" s="19">
        <v>0</v>
      </c>
      <c r="E30" s="20">
        <v>2</v>
      </c>
    </row>
    <row r="31" spans="1:10" ht="24.95" customHeight="1" x14ac:dyDescent="0.25">
      <c r="A31" s="21" t="s">
        <v>205</v>
      </c>
      <c r="B31" s="18">
        <v>166</v>
      </c>
      <c r="C31" s="18">
        <v>75.56</v>
      </c>
      <c r="D31" s="19">
        <v>10.082000000000001</v>
      </c>
      <c r="E31" s="20">
        <v>6.72</v>
      </c>
    </row>
    <row r="32" spans="1:10" ht="24.95" customHeight="1" x14ac:dyDescent="0.25">
      <c r="A32" s="23" t="s">
        <v>210</v>
      </c>
      <c r="B32" s="34">
        <v>1917</v>
      </c>
      <c r="C32" s="34">
        <v>1682</v>
      </c>
      <c r="D32" s="35">
        <v>0</v>
      </c>
      <c r="E32" s="36">
        <v>243.52</v>
      </c>
    </row>
    <row r="33" spans="1:9" ht="24.95" customHeight="1" x14ac:dyDescent="0.25">
      <c r="A33" s="23" t="s">
        <v>224</v>
      </c>
      <c r="B33" s="34">
        <v>617</v>
      </c>
      <c r="C33" s="34">
        <v>582</v>
      </c>
      <c r="D33" s="35">
        <v>202</v>
      </c>
      <c r="E33" s="36">
        <v>126.48</v>
      </c>
    </row>
    <row r="34" spans="1:9" ht="24.95" customHeight="1" x14ac:dyDescent="0.25">
      <c r="A34" s="23" t="s">
        <v>368</v>
      </c>
      <c r="B34" s="34">
        <v>390</v>
      </c>
      <c r="C34" s="34">
        <v>390</v>
      </c>
      <c r="D34" s="35">
        <v>137</v>
      </c>
      <c r="E34" s="36">
        <v>19</v>
      </c>
    </row>
    <row r="35" spans="1:9" ht="24.95" customHeight="1" x14ac:dyDescent="0.25">
      <c r="A35" s="23" t="s">
        <v>369</v>
      </c>
      <c r="B35" s="34">
        <v>416</v>
      </c>
      <c r="C35" s="34">
        <v>416</v>
      </c>
      <c r="D35" s="35">
        <v>0</v>
      </c>
      <c r="E35" s="36">
        <v>98</v>
      </c>
    </row>
    <row r="36" spans="1:9" ht="24.95" customHeight="1" x14ac:dyDescent="0.25">
      <c r="A36" s="23" t="s">
        <v>232</v>
      </c>
      <c r="B36" s="34">
        <v>0</v>
      </c>
      <c r="C36" s="34">
        <v>0</v>
      </c>
      <c r="D36" s="35">
        <v>0</v>
      </c>
      <c r="E36" s="36">
        <v>0</v>
      </c>
    </row>
    <row r="37" spans="1:9" ht="24.95" customHeight="1" x14ac:dyDescent="0.25">
      <c r="A37" s="21" t="s">
        <v>234</v>
      </c>
      <c r="B37" s="18">
        <v>3312.85</v>
      </c>
      <c r="C37" s="18">
        <v>3312.85</v>
      </c>
      <c r="D37" s="19">
        <v>0</v>
      </c>
      <c r="E37" s="20">
        <v>357</v>
      </c>
      <c r="I37" s="15"/>
    </row>
    <row r="38" spans="1:9" ht="24.95" customHeight="1" x14ac:dyDescent="0.25">
      <c r="A38" s="21" t="s">
        <v>246</v>
      </c>
      <c r="B38" s="18">
        <v>1682.52</v>
      </c>
      <c r="C38" s="18">
        <v>1682.52</v>
      </c>
      <c r="D38" s="19">
        <v>48.5</v>
      </c>
      <c r="E38" s="20">
        <v>101.51</v>
      </c>
    </row>
    <row r="39" spans="1:9" ht="24.95" customHeight="1" x14ac:dyDescent="0.25">
      <c r="A39" s="21" t="s">
        <v>252</v>
      </c>
      <c r="B39" s="18">
        <v>319.14</v>
      </c>
      <c r="C39" s="18">
        <v>319.14</v>
      </c>
      <c r="D39" s="19">
        <v>9.9</v>
      </c>
      <c r="E39" s="55">
        <v>7.24</v>
      </c>
    </row>
    <row r="40" spans="1:9" ht="24.95" customHeight="1" x14ac:dyDescent="0.25">
      <c r="A40" s="21" t="s">
        <v>256</v>
      </c>
      <c r="B40" s="18">
        <v>677.78</v>
      </c>
      <c r="C40" s="18">
        <v>677.78</v>
      </c>
      <c r="D40" s="19">
        <v>4.9800000000000004</v>
      </c>
      <c r="E40" s="20">
        <v>61.93</v>
      </c>
    </row>
    <row r="41" spans="1:9" ht="24.95" customHeight="1" x14ac:dyDescent="0.25">
      <c r="A41" s="21" t="s">
        <v>262</v>
      </c>
      <c r="B41" s="18">
        <v>501</v>
      </c>
      <c r="C41" s="18">
        <v>501</v>
      </c>
      <c r="D41" s="19">
        <v>60</v>
      </c>
      <c r="E41" s="20">
        <v>186.48</v>
      </c>
    </row>
    <row r="42" spans="1:9" ht="24.95" customHeight="1" x14ac:dyDescent="0.25">
      <c r="A42" s="23" t="s">
        <v>270</v>
      </c>
      <c r="B42" s="24">
        <v>1017</v>
      </c>
      <c r="C42" s="24">
        <v>1017</v>
      </c>
      <c r="D42" s="30">
        <v>0</v>
      </c>
      <c r="E42" s="25">
        <v>82.86</v>
      </c>
    </row>
    <row r="43" spans="1:9" ht="24.95" customHeight="1" x14ac:dyDescent="0.25">
      <c r="A43" s="23" t="s">
        <v>278</v>
      </c>
      <c r="B43" s="24">
        <v>960</v>
      </c>
      <c r="C43" s="24">
        <v>960</v>
      </c>
      <c r="D43" s="30">
        <v>337.79</v>
      </c>
      <c r="E43" s="25">
        <v>69.89</v>
      </c>
    </row>
    <row r="44" spans="1:9" ht="24.95" customHeight="1" x14ac:dyDescent="0.25">
      <c r="A44" s="23" t="s">
        <v>284</v>
      </c>
      <c r="B44" s="24">
        <v>16.899999999999999</v>
      </c>
      <c r="C44" s="24">
        <v>16.899999999999999</v>
      </c>
      <c r="D44" s="30">
        <v>46.71</v>
      </c>
      <c r="E44" s="25">
        <v>12.97</v>
      </c>
    </row>
    <row r="45" spans="1:9" ht="24.95" customHeight="1" x14ac:dyDescent="0.25">
      <c r="A45" s="21" t="s">
        <v>287</v>
      </c>
      <c r="B45" s="18">
        <v>1470</v>
      </c>
      <c r="C45" s="18">
        <v>1133</v>
      </c>
      <c r="D45" s="19">
        <v>0</v>
      </c>
      <c r="E45" s="20">
        <v>179.61</v>
      </c>
    </row>
    <row r="46" spans="1:9" ht="24.95" customHeight="1" x14ac:dyDescent="0.25">
      <c r="A46" s="21" t="s">
        <v>294</v>
      </c>
      <c r="B46" s="18">
        <v>240</v>
      </c>
      <c r="C46" s="18">
        <v>134</v>
      </c>
      <c r="D46" s="19">
        <v>0</v>
      </c>
      <c r="E46" s="20">
        <v>39.729999999999997</v>
      </c>
    </row>
    <row r="47" spans="1:9" ht="24.95" customHeight="1" x14ac:dyDescent="0.25">
      <c r="A47" s="21" t="s">
        <v>299</v>
      </c>
      <c r="B47" s="18">
        <v>190</v>
      </c>
      <c r="C47" s="18">
        <v>81</v>
      </c>
      <c r="D47" s="19">
        <v>0</v>
      </c>
      <c r="E47" s="20">
        <v>18.47</v>
      </c>
    </row>
    <row r="48" spans="1:9" ht="24.95" customHeight="1" x14ac:dyDescent="0.25">
      <c r="A48" s="21" t="s">
        <v>307</v>
      </c>
      <c r="B48" s="18">
        <v>355</v>
      </c>
      <c r="C48" s="18">
        <v>133</v>
      </c>
      <c r="D48" s="19">
        <v>0</v>
      </c>
      <c r="E48" s="20">
        <v>68.47</v>
      </c>
    </row>
    <row r="49" spans="1:5" ht="24.95" customHeight="1" thickBot="1" x14ac:dyDescent="0.3">
      <c r="A49" s="22" t="s">
        <v>311</v>
      </c>
      <c r="B49" s="31">
        <v>460</v>
      </c>
      <c r="C49" s="31">
        <v>462</v>
      </c>
      <c r="D49" s="32">
        <v>0</v>
      </c>
      <c r="E49" s="33">
        <v>52.95</v>
      </c>
    </row>
    <row r="50" spans="1:5" ht="78" customHeight="1" thickBot="1" x14ac:dyDescent="0.3">
      <c r="A50" s="40" t="s">
        <v>366</v>
      </c>
      <c r="B50" s="41"/>
      <c r="C50" s="41"/>
      <c r="D50" s="41"/>
      <c r="E50" s="42"/>
    </row>
  </sheetData>
  <mergeCells count="1">
    <mergeCell ref="A50:E50"/>
  </mergeCells>
  <pageMargins left="0.70866141732283472" right="0.70866141732283472" top="0.74803149606299213" bottom="0.74803149606299213" header="0.31496062992125984" footer="0.31496062992125984"/>
  <pageSetup paperSize="9" scale="5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20"/>
  <sheetViews>
    <sheetView view="pageBreakPreview" topLeftCell="A286" zoomScale="70" zoomScaleNormal="100" zoomScaleSheetLayoutView="70" workbookViewId="0">
      <selection activeCell="B304" sqref="B304:B309"/>
    </sheetView>
  </sheetViews>
  <sheetFormatPr defaultRowHeight="15" x14ac:dyDescent="0.25"/>
  <cols>
    <col min="1" max="1" width="17.42578125" style="6" customWidth="1"/>
    <col min="2" max="2" width="26.5703125" style="6" customWidth="1"/>
    <col min="3" max="3" width="62.42578125" customWidth="1"/>
  </cols>
  <sheetData>
    <row r="1" spans="1:3" ht="15.75" thickBot="1" x14ac:dyDescent="0.3">
      <c r="A1" s="5" t="s">
        <v>0</v>
      </c>
      <c r="B1" s="5" t="s">
        <v>318</v>
      </c>
      <c r="C1" s="7" t="s">
        <v>1</v>
      </c>
    </row>
    <row r="2" spans="1:3" x14ac:dyDescent="0.25">
      <c r="A2" s="43" t="s">
        <v>2</v>
      </c>
      <c r="B2" s="46" t="s">
        <v>327</v>
      </c>
      <c r="C2" s="1" t="s">
        <v>364</v>
      </c>
    </row>
    <row r="3" spans="1:3" x14ac:dyDescent="0.25">
      <c r="A3" s="44"/>
      <c r="B3" s="47"/>
      <c r="C3" s="1" t="s">
        <v>3</v>
      </c>
    </row>
    <row r="4" spans="1:3" x14ac:dyDescent="0.25">
      <c r="A4" s="44"/>
      <c r="B4" s="47"/>
      <c r="C4" s="1" t="s">
        <v>4</v>
      </c>
    </row>
    <row r="5" spans="1:3" x14ac:dyDescent="0.25">
      <c r="A5" s="44"/>
      <c r="B5" s="47"/>
      <c r="C5" s="1" t="s">
        <v>5</v>
      </c>
    </row>
    <row r="6" spans="1:3" x14ac:dyDescent="0.25">
      <c r="A6" s="44"/>
      <c r="B6" s="47"/>
      <c r="C6" s="1" t="s">
        <v>359</v>
      </c>
    </row>
    <row r="7" spans="1:3" x14ac:dyDescent="0.25">
      <c r="A7" s="44"/>
      <c r="B7" s="47"/>
      <c r="C7" s="1" t="s">
        <v>6</v>
      </c>
    </row>
    <row r="8" spans="1:3" x14ac:dyDescent="0.25">
      <c r="A8" s="44"/>
      <c r="B8" s="47"/>
      <c r="C8" s="1" t="s">
        <v>7</v>
      </c>
    </row>
    <row r="9" spans="1:3" x14ac:dyDescent="0.25">
      <c r="A9" s="44"/>
      <c r="B9" s="47"/>
      <c r="C9" s="1" t="s">
        <v>8</v>
      </c>
    </row>
    <row r="10" spans="1:3" x14ac:dyDescent="0.25">
      <c r="A10" s="44"/>
      <c r="B10" s="47"/>
      <c r="C10" s="1" t="s">
        <v>9</v>
      </c>
    </row>
    <row r="11" spans="1:3" x14ac:dyDescent="0.25">
      <c r="A11" s="44"/>
      <c r="B11" s="47"/>
      <c r="C11" s="1" t="s">
        <v>10</v>
      </c>
    </row>
    <row r="12" spans="1:3" ht="15.75" thickBot="1" x14ac:dyDescent="0.3">
      <c r="A12" s="45"/>
      <c r="B12" s="48"/>
      <c r="C12" s="2" t="s">
        <v>11</v>
      </c>
    </row>
    <row r="13" spans="1:3" x14ac:dyDescent="0.25">
      <c r="A13" s="43" t="s">
        <v>12</v>
      </c>
      <c r="B13" s="46" t="s">
        <v>329</v>
      </c>
      <c r="C13" s="1" t="s">
        <v>13</v>
      </c>
    </row>
    <row r="14" spans="1:3" x14ac:dyDescent="0.25">
      <c r="A14" s="44"/>
      <c r="B14" s="47"/>
      <c r="C14" s="1" t="s">
        <v>14</v>
      </c>
    </row>
    <row r="15" spans="1:3" x14ac:dyDescent="0.25">
      <c r="A15" s="44"/>
      <c r="B15" s="47"/>
      <c r="C15" s="1" t="s">
        <v>15</v>
      </c>
    </row>
    <row r="16" spans="1:3" x14ac:dyDescent="0.25">
      <c r="A16" s="44"/>
      <c r="B16" s="47"/>
      <c r="C16" s="1" t="s">
        <v>16</v>
      </c>
    </row>
    <row r="17" spans="1:3" x14ac:dyDescent="0.25">
      <c r="A17" s="44"/>
      <c r="B17" s="47"/>
      <c r="C17" s="1" t="s">
        <v>17</v>
      </c>
    </row>
    <row r="18" spans="1:3" x14ac:dyDescent="0.25">
      <c r="A18" s="44"/>
      <c r="B18" s="47"/>
      <c r="C18" s="1" t="s">
        <v>18</v>
      </c>
    </row>
    <row r="19" spans="1:3" ht="15.75" thickBot="1" x14ac:dyDescent="0.3">
      <c r="A19" s="45"/>
      <c r="B19" s="48"/>
      <c r="C19" s="3" t="s">
        <v>19</v>
      </c>
    </row>
    <row r="20" spans="1:3" x14ac:dyDescent="0.25">
      <c r="A20" s="43" t="s">
        <v>20</v>
      </c>
      <c r="B20" s="46" t="s">
        <v>330</v>
      </c>
      <c r="C20" s="1" t="s">
        <v>9</v>
      </c>
    </row>
    <row r="21" spans="1:3" ht="28.5" x14ac:dyDescent="0.25">
      <c r="A21" s="44"/>
      <c r="B21" s="47"/>
      <c r="C21" s="1" t="s">
        <v>21</v>
      </c>
    </row>
    <row r="22" spans="1:3" ht="28.5" x14ac:dyDescent="0.25">
      <c r="A22" s="44"/>
      <c r="B22" s="47"/>
      <c r="C22" s="1" t="s">
        <v>22</v>
      </c>
    </row>
    <row r="23" spans="1:3" x14ac:dyDescent="0.25">
      <c r="A23" s="44"/>
      <c r="B23" s="47"/>
      <c r="C23" s="1" t="s">
        <v>13</v>
      </c>
    </row>
    <row r="24" spans="1:3" x14ac:dyDescent="0.25">
      <c r="A24" s="44"/>
      <c r="B24" s="47"/>
      <c r="C24" s="1" t="s">
        <v>14</v>
      </c>
    </row>
    <row r="25" spans="1:3" x14ac:dyDescent="0.25">
      <c r="A25" s="44"/>
      <c r="B25" s="47"/>
      <c r="C25" s="1" t="s">
        <v>15</v>
      </c>
    </row>
    <row r="26" spans="1:3" x14ac:dyDescent="0.25">
      <c r="A26" s="44"/>
      <c r="B26" s="47"/>
      <c r="C26" s="1" t="s">
        <v>23</v>
      </c>
    </row>
    <row r="27" spans="1:3" x14ac:dyDescent="0.25">
      <c r="A27" s="44"/>
      <c r="B27" s="47"/>
      <c r="C27" s="1" t="s">
        <v>24</v>
      </c>
    </row>
    <row r="28" spans="1:3" ht="15.75" thickBot="1" x14ac:dyDescent="0.3">
      <c r="A28" s="45"/>
      <c r="B28" s="48"/>
      <c r="C28" s="3" t="s">
        <v>25</v>
      </c>
    </row>
    <row r="29" spans="1:3" x14ac:dyDescent="0.25">
      <c r="A29" s="43" t="s">
        <v>26</v>
      </c>
      <c r="B29" s="46" t="s">
        <v>350</v>
      </c>
      <c r="C29" s="1" t="s">
        <v>27</v>
      </c>
    </row>
    <row r="30" spans="1:3" ht="28.5" x14ac:dyDescent="0.25">
      <c r="A30" s="44"/>
      <c r="B30" s="47"/>
      <c r="C30" s="1" t="s">
        <v>21</v>
      </c>
    </row>
    <row r="31" spans="1:3" ht="28.5" x14ac:dyDescent="0.25">
      <c r="A31" s="44"/>
      <c r="B31" s="47"/>
      <c r="C31" s="1" t="s">
        <v>22</v>
      </c>
    </row>
    <row r="32" spans="1:3" x14ac:dyDescent="0.25">
      <c r="A32" s="44"/>
      <c r="B32" s="47"/>
      <c r="C32" s="1" t="s">
        <v>28</v>
      </c>
    </row>
    <row r="33" spans="1:3" x14ac:dyDescent="0.25">
      <c r="A33" s="44"/>
      <c r="B33" s="47"/>
      <c r="C33" s="1" t="s">
        <v>29</v>
      </c>
    </row>
    <row r="34" spans="1:3" ht="15.75" thickBot="1" x14ac:dyDescent="0.3">
      <c r="A34" s="45"/>
      <c r="B34" s="48"/>
      <c r="C34" s="3" t="s">
        <v>30</v>
      </c>
    </row>
    <row r="35" spans="1:3" x14ac:dyDescent="0.25">
      <c r="A35" s="43" t="s">
        <v>31</v>
      </c>
      <c r="B35" s="46" t="s">
        <v>351</v>
      </c>
      <c r="C35" s="1" t="s">
        <v>27</v>
      </c>
    </row>
    <row r="36" spans="1:3" x14ac:dyDescent="0.25">
      <c r="A36" s="44"/>
      <c r="B36" s="47"/>
      <c r="C36" s="1" t="s">
        <v>32</v>
      </c>
    </row>
    <row r="37" spans="1:3" x14ac:dyDescent="0.25">
      <c r="A37" s="44"/>
      <c r="B37" s="47"/>
      <c r="C37" s="1" t="s">
        <v>28</v>
      </c>
    </row>
    <row r="38" spans="1:3" x14ac:dyDescent="0.25">
      <c r="A38" s="44"/>
      <c r="B38" s="47"/>
      <c r="C38" s="1" t="s">
        <v>29</v>
      </c>
    </row>
    <row r="39" spans="1:3" x14ac:dyDescent="0.25">
      <c r="A39" s="44"/>
      <c r="B39" s="47"/>
      <c r="C39" s="1" t="s">
        <v>33</v>
      </c>
    </row>
    <row r="40" spans="1:3" ht="15.75" thickBot="1" x14ac:dyDescent="0.3">
      <c r="A40" s="45"/>
      <c r="B40" s="48"/>
      <c r="C40" s="2" t="s">
        <v>34</v>
      </c>
    </row>
    <row r="41" spans="1:3" x14ac:dyDescent="0.25">
      <c r="A41" s="43" t="s">
        <v>35</v>
      </c>
      <c r="B41" s="46" t="s">
        <v>352</v>
      </c>
      <c r="C41" s="1" t="s">
        <v>36</v>
      </c>
    </row>
    <row r="42" spans="1:3" x14ac:dyDescent="0.25">
      <c r="A42" s="44"/>
      <c r="B42" s="47"/>
      <c r="C42" s="1" t="s">
        <v>10</v>
      </c>
    </row>
    <row r="43" spans="1:3" x14ac:dyDescent="0.25">
      <c r="A43" s="44"/>
      <c r="B43" s="47"/>
      <c r="C43" s="1" t="s">
        <v>32</v>
      </c>
    </row>
    <row r="44" spans="1:3" x14ac:dyDescent="0.25">
      <c r="A44" s="44"/>
      <c r="B44" s="47"/>
      <c r="C44" s="1" t="s">
        <v>37</v>
      </c>
    </row>
    <row r="45" spans="1:3" x14ac:dyDescent="0.25">
      <c r="A45" s="44"/>
      <c r="B45" s="47"/>
      <c r="C45" s="1" t="s">
        <v>23</v>
      </c>
    </row>
    <row r="46" spans="1:3" x14ac:dyDescent="0.25">
      <c r="A46" s="44"/>
      <c r="B46" s="47"/>
      <c r="C46" s="4" t="s">
        <v>38</v>
      </c>
    </row>
    <row r="47" spans="1:3" ht="15.75" thickBot="1" x14ac:dyDescent="0.3">
      <c r="A47" s="45"/>
      <c r="B47" s="48"/>
      <c r="C47" s="3" t="s">
        <v>39</v>
      </c>
    </row>
    <row r="48" spans="1:3" x14ac:dyDescent="0.25">
      <c r="A48" s="43" t="s">
        <v>40</v>
      </c>
      <c r="B48" s="46" t="s">
        <v>328</v>
      </c>
      <c r="C48" s="1" t="s">
        <v>41</v>
      </c>
    </row>
    <row r="49" spans="1:3" x14ac:dyDescent="0.25">
      <c r="A49" s="44"/>
      <c r="B49" s="47"/>
      <c r="C49" s="1" t="s">
        <v>42</v>
      </c>
    </row>
    <row r="50" spans="1:3" x14ac:dyDescent="0.25">
      <c r="A50" s="44"/>
      <c r="B50" s="47"/>
      <c r="C50" s="1" t="s">
        <v>43</v>
      </c>
    </row>
    <row r="51" spans="1:3" x14ac:dyDescent="0.25">
      <c r="A51" s="44"/>
      <c r="B51" s="47"/>
      <c r="C51" s="1" t="s">
        <v>44</v>
      </c>
    </row>
    <row r="52" spans="1:3" x14ac:dyDescent="0.25">
      <c r="A52" s="44"/>
      <c r="B52" s="47"/>
      <c r="C52" s="1" t="s">
        <v>45</v>
      </c>
    </row>
    <row r="53" spans="1:3" x14ac:dyDescent="0.25">
      <c r="A53" s="44"/>
      <c r="B53" s="47"/>
      <c r="C53" s="1" t="s">
        <v>46</v>
      </c>
    </row>
    <row r="54" spans="1:3" x14ac:dyDescent="0.25">
      <c r="A54" s="44"/>
      <c r="B54" s="47"/>
      <c r="C54" s="1" t="s">
        <v>47</v>
      </c>
    </row>
    <row r="55" spans="1:3" x14ac:dyDescent="0.25">
      <c r="A55" s="44"/>
      <c r="B55" s="47"/>
      <c r="C55" s="1" t="s">
        <v>48</v>
      </c>
    </row>
    <row r="56" spans="1:3" x14ac:dyDescent="0.25">
      <c r="A56" s="44"/>
      <c r="B56" s="47"/>
      <c r="C56" s="1" t="s">
        <v>49</v>
      </c>
    </row>
    <row r="57" spans="1:3" x14ac:dyDescent="0.25">
      <c r="A57" s="44"/>
      <c r="B57" s="47"/>
      <c r="C57" s="1" t="s">
        <v>50</v>
      </c>
    </row>
    <row r="58" spans="1:3" x14ac:dyDescent="0.25">
      <c r="A58" s="44"/>
      <c r="B58" s="47"/>
      <c r="C58" s="1" t="s">
        <v>51</v>
      </c>
    </row>
    <row r="59" spans="1:3" x14ac:dyDescent="0.25">
      <c r="A59" s="44"/>
      <c r="B59" s="47"/>
      <c r="C59" s="1" t="s">
        <v>52</v>
      </c>
    </row>
    <row r="60" spans="1:3" x14ac:dyDescent="0.25">
      <c r="A60" s="44"/>
      <c r="B60" s="47"/>
      <c r="C60" s="1" t="s">
        <v>53</v>
      </c>
    </row>
    <row r="61" spans="1:3" x14ac:dyDescent="0.25">
      <c r="A61" s="44"/>
      <c r="B61" s="47"/>
      <c r="C61" s="1" t="s">
        <v>54</v>
      </c>
    </row>
    <row r="62" spans="1:3" ht="15.75" thickBot="1" x14ac:dyDescent="0.3">
      <c r="A62" s="45"/>
      <c r="B62" s="48"/>
      <c r="C62" s="2" t="s">
        <v>55</v>
      </c>
    </row>
    <row r="63" spans="1:3" x14ac:dyDescent="0.25">
      <c r="A63" s="43" t="s">
        <v>56</v>
      </c>
      <c r="B63" s="46" t="s">
        <v>353</v>
      </c>
      <c r="C63" s="1" t="s">
        <v>53</v>
      </c>
    </row>
    <row r="64" spans="1:3" x14ac:dyDescent="0.25">
      <c r="A64" s="44"/>
      <c r="B64" s="47"/>
      <c r="C64" s="1" t="s">
        <v>57</v>
      </c>
    </row>
    <row r="65" spans="1:3" x14ac:dyDescent="0.25">
      <c r="A65" s="44"/>
      <c r="B65" s="47"/>
      <c r="C65" s="1" t="s">
        <v>58</v>
      </c>
    </row>
    <row r="66" spans="1:3" ht="15.75" thickBot="1" x14ac:dyDescent="0.3">
      <c r="A66" s="45"/>
      <c r="B66" s="48"/>
      <c r="C66" s="2" t="s">
        <v>59</v>
      </c>
    </row>
    <row r="67" spans="1:3" x14ac:dyDescent="0.25">
      <c r="A67" s="43" t="s">
        <v>60</v>
      </c>
      <c r="B67" s="46" t="s">
        <v>354</v>
      </c>
      <c r="C67" s="1" t="s">
        <v>58</v>
      </c>
    </row>
    <row r="68" spans="1:3" x14ac:dyDescent="0.25">
      <c r="A68" s="44"/>
      <c r="B68" s="47"/>
      <c r="C68" s="1" t="s">
        <v>50</v>
      </c>
    </row>
    <row r="69" spans="1:3" x14ac:dyDescent="0.25">
      <c r="A69" s="44"/>
      <c r="B69" s="47"/>
      <c r="C69" s="1" t="s">
        <v>54</v>
      </c>
    </row>
    <row r="70" spans="1:3" x14ac:dyDescent="0.25">
      <c r="A70" s="44"/>
      <c r="B70" s="47"/>
      <c r="C70" s="1" t="s">
        <v>61</v>
      </c>
    </row>
    <row r="71" spans="1:3" x14ac:dyDescent="0.25">
      <c r="A71" s="44"/>
      <c r="B71" s="47"/>
      <c r="C71" s="1" t="s">
        <v>62</v>
      </c>
    </row>
    <row r="72" spans="1:3" x14ac:dyDescent="0.25">
      <c r="A72" s="44"/>
      <c r="B72" s="47"/>
      <c r="C72" s="1" t="s">
        <v>63</v>
      </c>
    </row>
    <row r="73" spans="1:3" x14ac:dyDescent="0.25">
      <c r="A73" s="44"/>
      <c r="B73" s="47"/>
      <c r="C73" s="1" t="s">
        <v>55</v>
      </c>
    </row>
    <row r="74" spans="1:3" x14ac:dyDescent="0.25">
      <c r="A74" s="44"/>
      <c r="B74" s="47"/>
      <c r="C74" s="1" t="s">
        <v>64</v>
      </c>
    </row>
    <row r="75" spans="1:3" ht="15.75" thickBot="1" x14ac:dyDescent="0.3">
      <c r="A75" s="45"/>
      <c r="B75" s="48"/>
      <c r="C75" s="2" t="s">
        <v>65</v>
      </c>
    </row>
    <row r="76" spans="1:3" x14ac:dyDescent="0.25">
      <c r="A76" s="43" t="s">
        <v>66</v>
      </c>
      <c r="B76" s="46" t="s">
        <v>355</v>
      </c>
      <c r="C76" s="1" t="s">
        <v>61</v>
      </c>
    </row>
    <row r="77" spans="1:3" x14ac:dyDescent="0.25">
      <c r="A77" s="44"/>
      <c r="B77" s="47"/>
      <c r="C77" s="1" t="s">
        <v>62</v>
      </c>
    </row>
    <row r="78" spans="1:3" x14ac:dyDescent="0.25">
      <c r="A78" s="44"/>
      <c r="B78" s="47"/>
      <c r="C78" s="1" t="s">
        <v>63</v>
      </c>
    </row>
    <row r="79" spans="1:3" x14ac:dyDescent="0.25">
      <c r="A79" s="44"/>
      <c r="B79" s="47"/>
      <c r="C79" s="1" t="s">
        <v>58</v>
      </c>
    </row>
    <row r="80" spans="1:3" x14ac:dyDescent="0.25">
      <c r="A80" s="44"/>
      <c r="B80" s="47"/>
      <c r="C80" s="1" t="s">
        <v>51</v>
      </c>
    </row>
    <row r="81" spans="1:3" x14ac:dyDescent="0.25">
      <c r="A81" s="44"/>
      <c r="B81" s="47"/>
      <c r="C81" s="1" t="s">
        <v>52</v>
      </c>
    </row>
    <row r="82" spans="1:3" x14ac:dyDescent="0.25">
      <c r="A82" s="44"/>
      <c r="B82" s="47"/>
      <c r="C82" s="1" t="s">
        <v>67</v>
      </c>
    </row>
    <row r="83" spans="1:3" x14ac:dyDescent="0.25">
      <c r="A83" s="44"/>
      <c r="B83" s="47"/>
      <c r="C83" s="1" t="s">
        <v>68</v>
      </c>
    </row>
    <row r="84" spans="1:3" x14ac:dyDescent="0.25">
      <c r="A84" s="44"/>
      <c r="B84" s="47"/>
      <c r="C84" s="1" t="s">
        <v>69</v>
      </c>
    </row>
    <row r="85" spans="1:3" x14ac:dyDescent="0.25">
      <c r="A85" s="44"/>
      <c r="B85" s="47"/>
      <c r="C85" s="1" t="s">
        <v>70</v>
      </c>
    </row>
    <row r="86" spans="1:3" x14ac:dyDescent="0.25">
      <c r="A86" s="44"/>
      <c r="B86" s="47"/>
      <c r="C86" s="1" t="s">
        <v>71</v>
      </c>
    </row>
    <row r="87" spans="1:3" x14ac:dyDescent="0.25">
      <c r="A87" s="44"/>
      <c r="B87" s="47"/>
      <c r="C87" s="1" t="s">
        <v>72</v>
      </c>
    </row>
    <row r="88" spans="1:3" x14ac:dyDescent="0.25">
      <c r="A88" s="44"/>
      <c r="B88" s="47"/>
      <c r="C88" s="1" t="s">
        <v>73</v>
      </c>
    </row>
    <row r="89" spans="1:3" x14ac:dyDescent="0.25">
      <c r="A89" s="44"/>
      <c r="B89" s="47"/>
      <c r="C89" s="1" t="s">
        <v>74</v>
      </c>
    </row>
    <row r="90" spans="1:3" ht="15.75" thickBot="1" x14ac:dyDescent="0.3">
      <c r="A90" s="45"/>
      <c r="B90" s="48"/>
      <c r="C90" s="2" t="s">
        <v>75</v>
      </c>
    </row>
    <row r="91" spans="1:3" x14ac:dyDescent="0.25">
      <c r="A91" s="43" t="s">
        <v>76</v>
      </c>
      <c r="B91" s="46" t="s">
        <v>355</v>
      </c>
      <c r="C91" s="1" t="s">
        <v>69</v>
      </c>
    </row>
    <row r="92" spans="1:3" x14ac:dyDescent="0.25">
      <c r="A92" s="44"/>
      <c r="B92" s="47"/>
      <c r="C92" s="1" t="s">
        <v>70</v>
      </c>
    </row>
    <row r="93" spans="1:3" x14ac:dyDescent="0.25">
      <c r="A93" s="44"/>
      <c r="B93" s="47"/>
      <c r="C93" s="1" t="s">
        <v>67</v>
      </c>
    </row>
    <row r="94" spans="1:3" x14ac:dyDescent="0.25">
      <c r="A94" s="44"/>
      <c r="B94" s="47"/>
      <c r="C94" s="1" t="s">
        <v>77</v>
      </c>
    </row>
    <row r="95" spans="1:3" x14ac:dyDescent="0.25">
      <c r="A95" s="44"/>
      <c r="B95" s="47"/>
      <c r="C95" s="1" t="s">
        <v>57</v>
      </c>
    </row>
    <row r="96" spans="1:3" x14ac:dyDescent="0.25">
      <c r="A96" s="44"/>
      <c r="B96" s="47"/>
      <c r="C96" s="1" t="s">
        <v>74</v>
      </c>
    </row>
    <row r="97" spans="1:3" x14ac:dyDescent="0.25">
      <c r="A97" s="44"/>
      <c r="B97" s="47"/>
      <c r="C97" s="1" t="s">
        <v>78</v>
      </c>
    </row>
    <row r="98" spans="1:3" x14ac:dyDescent="0.25">
      <c r="A98" s="44"/>
      <c r="B98" s="47"/>
      <c r="C98" s="1" t="s">
        <v>79</v>
      </c>
    </row>
    <row r="99" spans="1:3" x14ac:dyDescent="0.25">
      <c r="A99" s="44"/>
      <c r="B99" s="47"/>
      <c r="C99" s="1" t="s">
        <v>80</v>
      </c>
    </row>
    <row r="100" spans="1:3" ht="15.75" thickBot="1" x14ac:dyDescent="0.3">
      <c r="A100" s="45"/>
      <c r="B100" s="48"/>
      <c r="C100" s="2" t="s">
        <v>81</v>
      </c>
    </row>
    <row r="101" spans="1:3" x14ac:dyDescent="0.25">
      <c r="A101" s="43" t="s">
        <v>82</v>
      </c>
      <c r="B101" s="46" t="s">
        <v>355</v>
      </c>
      <c r="C101" s="1" t="s">
        <v>83</v>
      </c>
    </row>
    <row r="102" spans="1:3" x14ac:dyDescent="0.25">
      <c r="A102" s="44"/>
      <c r="B102" s="47"/>
      <c r="C102" s="1" t="s">
        <v>48</v>
      </c>
    </row>
    <row r="103" spans="1:3" x14ac:dyDescent="0.25">
      <c r="A103" s="44"/>
      <c r="B103" s="47"/>
      <c r="C103" s="1" t="s">
        <v>49</v>
      </c>
    </row>
    <row r="104" spans="1:3" x14ac:dyDescent="0.25">
      <c r="A104" s="44"/>
      <c r="B104" s="47"/>
      <c r="C104" s="1" t="s">
        <v>79</v>
      </c>
    </row>
    <row r="105" spans="1:3" x14ac:dyDescent="0.25">
      <c r="A105" s="44"/>
      <c r="B105" s="47"/>
      <c r="C105" s="1" t="s">
        <v>78</v>
      </c>
    </row>
    <row r="106" spans="1:3" x14ac:dyDescent="0.25">
      <c r="A106" s="44"/>
      <c r="B106" s="47"/>
      <c r="C106" s="1" t="s">
        <v>72</v>
      </c>
    </row>
    <row r="107" spans="1:3" x14ac:dyDescent="0.25">
      <c r="A107" s="44"/>
      <c r="B107" s="47"/>
      <c r="C107" s="1" t="s">
        <v>71</v>
      </c>
    </row>
    <row r="108" spans="1:3" x14ac:dyDescent="0.25">
      <c r="A108" s="44"/>
      <c r="B108" s="47"/>
      <c r="C108" s="1" t="s">
        <v>80</v>
      </c>
    </row>
    <row r="109" spans="1:3" ht="15.75" thickBot="1" x14ac:dyDescent="0.3">
      <c r="A109" s="45"/>
      <c r="B109" s="48"/>
      <c r="C109" s="2" t="s">
        <v>84</v>
      </c>
    </row>
    <row r="110" spans="1:3" x14ac:dyDescent="0.25">
      <c r="A110" s="43" t="s">
        <v>85</v>
      </c>
      <c r="B110" s="49" t="s">
        <v>319</v>
      </c>
      <c r="C110" s="4" t="s">
        <v>86</v>
      </c>
    </row>
    <row r="111" spans="1:3" x14ac:dyDescent="0.25">
      <c r="A111" s="44"/>
      <c r="B111" s="50"/>
      <c r="C111" s="4" t="s">
        <v>47</v>
      </c>
    </row>
    <row r="112" spans="1:3" x14ac:dyDescent="0.25">
      <c r="A112" s="44"/>
      <c r="B112" s="50"/>
      <c r="C112" s="4" t="s">
        <v>87</v>
      </c>
    </row>
    <row r="113" spans="1:3" x14ac:dyDescent="0.25">
      <c r="A113" s="44"/>
      <c r="B113" s="50"/>
      <c r="C113" s="4" t="s">
        <v>88</v>
      </c>
    </row>
    <row r="114" spans="1:3" x14ac:dyDescent="0.25">
      <c r="A114" s="44"/>
      <c r="B114" s="50"/>
      <c r="C114" s="4" t="s">
        <v>89</v>
      </c>
    </row>
    <row r="115" spans="1:3" x14ac:dyDescent="0.25">
      <c r="A115" s="44"/>
      <c r="B115" s="50"/>
      <c r="C115" s="4" t="s">
        <v>90</v>
      </c>
    </row>
    <row r="116" spans="1:3" x14ac:dyDescent="0.25">
      <c r="A116" s="44"/>
      <c r="B116" s="50"/>
      <c r="C116" s="4" t="s">
        <v>91</v>
      </c>
    </row>
    <row r="117" spans="1:3" x14ac:dyDescent="0.25">
      <c r="A117" s="44"/>
      <c r="B117" s="50"/>
      <c r="C117" s="4" t="s">
        <v>92</v>
      </c>
    </row>
    <row r="118" spans="1:3" x14ac:dyDescent="0.25">
      <c r="A118" s="44"/>
      <c r="B118" s="50"/>
      <c r="C118" s="4" t="s">
        <v>93</v>
      </c>
    </row>
    <row r="119" spans="1:3" x14ac:dyDescent="0.25">
      <c r="A119" s="44"/>
      <c r="B119" s="50"/>
      <c r="C119" s="4" t="s">
        <v>94</v>
      </c>
    </row>
    <row r="120" spans="1:3" x14ac:dyDescent="0.25">
      <c r="A120" s="44"/>
      <c r="B120" s="50"/>
      <c r="C120" s="4" t="s">
        <v>48</v>
      </c>
    </row>
    <row r="121" spans="1:3" x14ac:dyDescent="0.25">
      <c r="A121" s="44"/>
      <c r="B121" s="50"/>
      <c r="C121" s="4" t="s">
        <v>10</v>
      </c>
    </row>
    <row r="122" spans="1:3" x14ac:dyDescent="0.25">
      <c r="A122" s="44"/>
      <c r="B122" s="50"/>
      <c r="C122" s="4" t="s">
        <v>9</v>
      </c>
    </row>
    <row r="123" spans="1:3" x14ac:dyDescent="0.25">
      <c r="A123" s="44"/>
      <c r="B123" s="50"/>
      <c r="C123" s="4" t="s">
        <v>95</v>
      </c>
    </row>
    <row r="124" spans="1:3" x14ac:dyDescent="0.25">
      <c r="A124" s="44"/>
      <c r="B124" s="50"/>
      <c r="C124" s="4" t="s">
        <v>96</v>
      </c>
    </row>
    <row r="125" spans="1:3" x14ac:dyDescent="0.25">
      <c r="A125" s="44"/>
      <c r="B125" s="50"/>
      <c r="C125" s="4" t="s">
        <v>97</v>
      </c>
    </row>
    <row r="126" spans="1:3" ht="15.75" thickBot="1" x14ac:dyDescent="0.3">
      <c r="A126" s="45"/>
      <c r="B126" s="51"/>
      <c r="C126" s="3" t="s">
        <v>98</v>
      </c>
    </row>
    <row r="127" spans="1:3" x14ac:dyDescent="0.25">
      <c r="A127" s="43" t="s">
        <v>99</v>
      </c>
      <c r="B127" s="49" t="s">
        <v>363</v>
      </c>
      <c r="C127" s="4" t="s">
        <v>95</v>
      </c>
    </row>
    <row r="128" spans="1:3" x14ac:dyDescent="0.25">
      <c r="A128" s="44"/>
      <c r="B128" s="50"/>
      <c r="C128" s="4" t="s">
        <v>9</v>
      </c>
    </row>
    <row r="129" spans="1:3" x14ac:dyDescent="0.25">
      <c r="A129" s="44"/>
      <c r="B129" s="50"/>
      <c r="C129" s="4" t="s">
        <v>10</v>
      </c>
    </row>
    <row r="130" spans="1:3" x14ac:dyDescent="0.25">
      <c r="A130" s="44"/>
      <c r="B130" s="50"/>
      <c r="C130" s="4" t="s">
        <v>48</v>
      </c>
    </row>
    <row r="131" spans="1:3" x14ac:dyDescent="0.25">
      <c r="A131" s="44"/>
      <c r="B131" s="50"/>
      <c r="C131" s="4" t="s">
        <v>94</v>
      </c>
    </row>
    <row r="132" spans="1:3" x14ac:dyDescent="0.25">
      <c r="A132" s="44"/>
      <c r="B132" s="50"/>
      <c r="C132" s="4" t="s">
        <v>100</v>
      </c>
    </row>
    <row r="133" spans="1:3" x14ac:dyDescent="0.25">
      <c r="A133" s="44"/>
      <c r="B133" s="50"/>
      <c r="C133" s="4" t="s">
        <v>101</v>
      </c>
    </row>
    <row r="134" spans="1:3" x14ac:dyDescent="0.25">
      <c r="A134" s="44"/>
      <c r="B134" s="50"/>
      <c r="C134" s="4" t="s">
        <v>102</v>
      </c>
    </row>
    <row r="135" spans="1:3" x14ac:dyDescent="0.25">
      <c r="A135" s="44"/>
      <c r="B135" s="50"/>
      <c r="C135" s="4" t="s">
        <v>103</v>
      </c>
    </row>
    <row r="136" spans="1:3" ht="15.75" thickBot="1" x14ac:dyDescent="0.3">
      <c r="A136" s="45"/>
      <c r="B136" s="51"/>
      <c r="C136" s="3" t="s">
        <v>104</v>
      </c>
    </row>
    <row r="137" spans="1:3" x14ac:dyDescent="0.25">
      <c r="A137" s="43" t="s">
        <v>105</v>
      </c>
      <c r="B137" s="49" t="s">
        <v>362</v>
      </c>
      <c r="C137" s="4" t="s">
        <v>100</v>
      </c>
    </row>
    <row r="138" spans="1:3" x14ac:dyDescent="0.25">
      <c r="A138" s="44"/>
      <c r="B138" s="50"/>
      <c r="C138" s="4" t="s">
        <v>93</v>
      </c>
    </row>
    <row r="139" spans="1:3" x14ac:dyDescent="0.25">
      <c r="A139" s="44"/>
      <c r="B139" s="50"/>
      <c r="C139" s="4" t="s">
        <v>92</v>
      </c>
    </row>
    <row r="140" spans="1:3" x14ac:dyDescent="0.25">
      <c r="A140" s="44"/>
      <c r="B140" s="50"/>
      <c r="C140" s="4" t="s">
        <v>106</v>
      </c>
    </row>
    <row r="141" spans="1:3" x14ac:dyDescent="0.25">
      <c r="A141" s="44"/>
      <c r="B141" s="50"/>
      <c r="C141" s="4" t="s">
        <v>96</v>
      </c>
    </row>
    <row r="142" spans="1:3" x14ac:dyDescent="0.25">
      <c r="A142" s="44"/>
      <c r="B142" s="50"/>
      <c r="C142" s="4" t="s">
        <v>101</v>
      </c>
    </row>
    <row r="143" spans="1:3" ht="15.75" thickBot="1" x14ac:dyDescent="0.3">
      <c r="A143" s="45"/>
      <c r="B143" s="51"/>
      <c r="C143" s="3" t="s">
        <v>107</v>
      </c>
    </row>
    <row r="144" spans="1:3" x14ac:dyDescent="0.25">
      <c r="A144" s="43" t="s">
        <v>108</v>
      </c>
      <c r="B144" s="46" t="s">
        <v>356</v>
      </c>
      <c r="C144" s="4" t="s">
        <v>109</v>
      </c>
    </row>
    <row r="145" spans="1:3" x14ac:dyDescent="0.25">
      <c r="A145" s="44"/>
      <c r="B145" s="47"/>
      <c r="C145" s="4" t="s">
        <v>91</v>
      </c>
    </row>
    <row r="146" spans="1:3" x14ac:dyDescent="0.25">
      <c r="A146" s="44"/>
      <c r="B146" s="47"/>
      <c r="C146" s="4" t="s">
        <v>110</v>
      </c>
    </row>
    <row r="147" spans="1:3" x14ac:dyDescent="0.25">
      <c r="A147" s="44"/>
      <c r="B147" s="47"/>
      <c r="C147" s="4" t="s">
        <v>111</v>
      </c>
    </row>
    <row r="148" spans="1:3" x14ac:dyDescent="0.25">
      <c r="A148" s="44"/>
      <c r="B148" s="47"/>
      <c r="C148" s="4" t="s">
        <v>112</v>
      </c>
    </row>
    <row r="149" spans="1:3" x14ac:dyDescent="0.25">
      <c r="A149" s="44"/>
      <c r="B149" s="47"/>
      <c r="C149" s="4" t="s">
        <v>113</v>
      </c>
    </row>
    <row r="150" spans="1:3" x14ac:dyDescent="0.25">
      <c r="A150" s="44"/>
      <c r="B150" s="47"/>
      <c r="C150" s="4" t="s">
        <v>114</v>
      </c>
    </row>
    <row r="151" spans="1:3" ht="15.75" thickBot="1" x14ac:dyDescent="0.3">
      <c r="A151" s="45"/>
      <c r="B151" s="48"/>
      <c r="C151" s="3" t="s">
        <v>115</v>
      </c>
    </row>
    <row r="152" spans="1:3" x14ac:dyDescent="0.25">
      <c r="A152" s="43" t="s">
        <v>116</v>
      </c>
      <c r="B152" s="46" t="s">
        <v>357</v>
      </c>
      <c r="C152" s="4" t="s">
        <v>110</v>
      </c>
    </row>
    <row r="153" spans="1:3" x14ac:dyDescent="0.25">
      <c r="A153" s="44"/>
      <c r="B153" s="47"/>
      <c r="C153" s="4" t="s">
        <v>111</v>
      </c>
    </row>
    <row r="154" spans="1:3" x14ac:dyDescent="0.25">
      <c r="A154" s="44"/>
      <c r="B154" s="47"/>
      <c r="C154" s="4" t="s">
        <v>112</v>
      </c>
    </row>
    <row r="155" spans="1:3" x14ac:dyDescent="0.25">
      <c r="A155" s="44"/>
      <c r="B155" s="47"/>
      <c r="C155" s="4" t="s">
        <v>90</v>
      </c>
    </row>
    <row r="156" spans="1:3" x14ac:dyDescent="0.25">
      <c r="A156" s="44"/>
      <c r="B156" s="47"/>
      <c r="C156" s="4" t="s">
        <v>98</v>
      </c>
    </row>
    <row r="157" spans="1:3" x14ac:dyDescent="0.25">
      <c r="A157" s="44"/>
      <c r="B157" s="47"/>
      <c r="C157" s="4" t="s">
        <v>97</v>
      </c>
    </row>
    <row r="158" spans="1:3" x14ac:dyDescent="0.25">
      <c r="A158" s="44"/>
      <c r="B158" s="47"/>
      <c r="C158" s="4" t="s">
        <v>117</v>
      </c>
    </row>
    <row r="159" spans="1:3" ht="15.75" thickBot="1" x14ac:dyDescent="0.3">
      <c r="A159" s="45"/>
      <c r="B159" s="48"/>
      <c r="C159" s="3" t="s">
        <v>118</v>
      </c>
    </row>
    <row r="160" spans="1:3" x14ac:dyDescent="0.25">
      <c r="A160" s="43" t="s">
        <v>119</v>
      </c>
      <c r="B160" s="46" t="s">
        <v>320</v>
      </c>
      <c r="C160" s="1" t="s">
        <v>120</v>
      </c>
    </row>
    <row r="161" spans="1:3" x14ac:dyDescent="0.25">
      <c r="A161" s="44"/>
      <c r="B161" s="47"/>
      <c r="C161" s="1" t="s">
        <v>121</v>
      </c>
    </row>
    <row r="162" spans="1:3" x14ac:dyDescent="0.25">
      <c r="A162" s="44"/>
      <c r="B162" s="47"/>
      <c r="C162" s="1" t="s">
        <v>122</v>
      </c>
    </row>
    <row r="163" spans="1:3" x14ac:dyDescent="0.25">
      <c r="A163" s="44"/>
      <c r="B163" s="47"/>
      <c r="C163" s="1" t="s">
        <v>123</v>
      </c>
    </row>
    <row r="164" spans="1:3" x14ac:dyDescent="0.25">
      <c r="A164" s="44"/>
      <c r="B164" s="47"/>
      <c r="C164" s="1" t="s">
        <v>124</v>
      </c>
    </row>
    <row r="165" spans="1:3" x14ac:dyDescent="0.25">
      <c r="A165" s="44"/>
      <c r="B165" s="47"/>
      <c r="C165" s="1" t="s">
        <v>125</v>
      </c>
    </row>
    <row r="166" spans="1:3" x14ac:dyDescent="0.25">
      <c r="A166" s="44"/>
      <c r="B166" s="47"/>
      <c r="C166" s="1" t="s">
        <v>126</v>
      </c>
    </row>
    <row r="167" spans="1:3" x14ac:dyDescent="0.25">
      <c r="A167" s="44"/>
      <c r="B167" s="47"/>
      <c r="C167" s="1" t="s">
        <v>127</v>
      </c>
    </row>
    <row r="168" spans="1:3" x14ac:dyDescent="0.25">
      <c r="A168" s="44"/>
      <c r="B168" s="47"/>
      <c r="C168" s="1" t="s">
        <v>128</v>
      </c>
    </row>
    <row r="169" spans="1:3" x14ac:dyDescent="0.25">
      <c r="A169" s="44"/>
      <c r="B169" s="47"/>
      <c r="C169" s="1" t="s">
        <v>129</v>
      </c>
    </row>
    <row r="170" spans="1:3" x14ac:dyDescent="0.25">
      <c r="A170" s="44"/>
      <c r="B170" s="47"/>
      <c r="C170" s="1" t="s">
        <v>130</v>
      </c>
    </row>
    <row r="171" spans="1:3" x14ac:dyDescent="0.25">
      <c r="A171" s="44"/>
      <c r="B171" s="47"/>
      <c r="C171" s="1" t="s">
        <v>50</v>
      </c>
    </row>
    <row r="172" spans="1:3" x14ac:dyDescent="0.25">
      <c r="A172" s="44"/>
      <c r="B172" s="47"/>
      <c r="C172" s="1" t="s">
        <v>131</v>
      </c>
    </row>
    <row r="173" spans="1:3" x14ac:dyDescent="0.25">
      <c r="A173" s="44"/>
      <c r="B173" s="47"/>
      <c r="C173" s="1" t="s">
        <v>132</v>
      </c>
    </row>
    <row r="174" spans="1:3" ht="15.75" thickBot="1" x14ac:dyDescent="0.3">
      <c r="A174" s="45"/>
      <c r="B174" s="48"/>
      <c r="C174" s="2" t="s">
        <v>133</v>
      </c>
    </row>
    <row r="175" spans="1:3" x14ac:dyDescent="0.25">
      <c r="A175" s="43" t="s">
        <v>134</v>
      </c>
      <c r="B175" s="46" t="s">
        <v>360</v>
      </c>
      <c r="C175" s="1" t="s">
        <v>135</v>
      </c>
    </row>
    <row r="176" spans="1:3" x14ac:dyDescent="0.25">
      <c r="A176" s="44"/>
      <c r="B176" s="47"/>
      <c r="C176" s="1" t="s">
        <v>136</v>
      </c>
    </row>
    <row r="177" spans="1:3" x14ac:dyDescent="0.25">
      <c r="A177" s="44"/>
      <c r="B177" s="47"/>
      <c r="C177" s="1" t="s">
        <v>50</v>
      </c>
    </row>
    <row r="178" spans="1:3" x14ac:dyDescent="0.25">
      <c r="A178" s="44"/>
      <c r="B178" s="47"/>
      <c r="C178" s="1" t="s">
        <v>137</v>
      </c>
    </row>
    <row r="179" spans="1:3" x14ac:dyDescent="0.25">
      <c r="A179" s="44"/>
      <c r="B179" s="47"/>
      <c r="C179" s="1" t="s">
        <v>138</v>
      </c>
    </row>
    <row r="180" spans="1:3" x14ac:dyDescent="0.25">
      <c r="A180" s="44"/>
      <c r="B180" s="47"/>
      <c r="C180" s="1" t="s">
        <v>132</v>
      </c>
    </row>
    <row r="181" spans="1:3" x14ac:dyDescent="0.25">
      <c r="A181" s="44"/>
      <c r="B181" s="47"/>
      <c r="C181" s="1" t="s">
        <v>55</v>
      </c>
    </row>
    <row r="182" spans="1:3" x14ac:dyDescent="0.25">
      <c r="A182" s="44"/>
      <c r="B182" s="47"/>
      <c r="C182" s="1" t="s">
        <v>133</v>
      </c>
    </row>
    <row r="183" spans="1:3" x14ac:dyDescent="0.25">
      <c r="A183" s="44"/>
      <c r="B183" s="47"/>
      <c r="C183" s="1" t="s">
        <v>139</v>
      </c>
    </row>
    <row r="184" spans="1:3" ht="15.75" thickBot="1" x14ac:dyDescent="0.3">
      <c r="A184" s="45"/>
      <c r="B184" s="48"/>
      <c r="C184" s="2" t="s">
        <v>140</v>
      </c>
    </row>
    <row r="185" spans="1:3" x14ac:dyDescent="0.25">
      <c r="A185" s="43" t="s">
        <v>141</v>
      </c>
      <c r="B185" s="46" t="s">
        <v>320</v>
      </c>
      <c r="C185" s="1" t="s">
        <v>130</v>
      </c>
    </row>
    <row r="186" spans="1:3" x14ac:dyDescent="0.25">
      <c r="A186" s="44"/>
      <c r="B186" s="47"/>
      <c r="C186" s="1" t="s">
        <v>135</v>
      </c>
    </row>
    <row r="187" spans="1:3" x14ac:dyDescent="0.25">
      <c r="A187" s="44"/>
      <c r="B187" s="47"/>
      <c r="C187" s="1" t="s">
        <v>136</v>
      </c>
    </row>
    <row r="188" spans="1:3" x14ac:dyDescent="0.25">
      <c r="A188" s="44"/>
      <c r="B188" s="47"/>
      <c r="C188" s="1" t="s">
        <v>138</v>
      </c>
    </row>
    <row r="189" spans="1:3" x14ac:dyDescent="0.25">
      <c r="A189" s="44"/>
      <c r="B189" s="47"/>
      <c r="C189" s="1" t="s">
        <v>137</v>
      </c>
    </row>
    <row r="190" spans="1:3" x14ac:dyDescent="0.25">
      <c r="A190" s="44"/>
      <c r="B190" s="47"/>
      <c r="C190" s="1" t="s">
        <v>142</v>
      </c>
    </row>
    <row r="191" spans="1:3" x14ac:dyDescent="0.25">
      <c r="A191" s="44"/>
      <c r="B191" s="47"/>
      <c r="C191" s="1" t="s">
        <v>143</v>
      </c>
    </row>
    <row r="192" spans="1:3" x14ac:dyDescent="0.25">
      <c r="A192" s="44"/>
      <c r="B192" s="47"/>
      <c r="C192" s="1" t="s">
        <v>144</v>
      </c>
    </row>
    <row r="193" spans="1:3" x14ac:dyDescent="0.25">
      <c r="A193" s="44"/>
      <c r="B193" s="47"/>
      <c r="C193" s="1" t="s">
        <v>145</v>
      </c>
    </row>
    <row r="194" spans="1:3" x14ac:dyDescent="0.25">
      <c r="A194" s="44"/>
      <c r="B194" s="47"/>
      <c r="C194" s="1" t="s">
        <v>146</v>
      </c>
    </row>
    <row r="195" spans="1:3" x14ac:dyDescent="0.25">
      <c r="A195" s="44"/>
      <c r="B195" s="47"/>
      <c r="C195" s="1" t="s">
        <v>133</v>
      </c>
    </row>
    <row r="196" spans="1:3" x14ac:dyDescent="0.25">
      <c r="A196" s="44"/>
      <c r="B196" s="47"/>
      <c r="C196" s="1" t="s">
        <v>147</v>
      </c>
    </row>
    <row r="197" spans="1:3" x14ac:dyDescent="0.25">
      <c r="A197" s="44"/>
      <c r="B197" s="47"/>
      <c r="C197" s="1" t="s">
        <v>148</v>
      </c>
    </row>
    <row r="198" spans="1:3" x14ac:dyDescent="0.25">
      <c r="A198" s="44"/>
      <c r="B198" s="47"/>
      <c r="C198" s="1" t="s">
        <v>149</v>
      </c>
    </row>
    <row r="199" spans="1:3" ht="15.75" thickBot="1" x14ac:dyDescent="0.3">
      <c r="A199" s="45"/>
      <c r="B199" s="48"/>
      <c r="C199" s="2" t="s">
        <v>150</v>
      </c>
    </row>
    <row r="200" spans="1:3" x14ac:dyDescent="0.25">
      <c r="A200" s="43" t="s">
        <v>151</v>
      </c>
      <c r="B200" s="46" t="s">
        <v>335</v>
      </c>
      <c r="C200" s="1" t="s">
        <v>152</v>
      </c>
    </row>
    <row r="201" spans="1:3" x14ac:dyDescent="0.25">
      <c r="A201" s="44"/>
      <c r="B201" s="47"/>
      <c r="C201" s="1" t="s">
        <v>153</v>
      </c>
    </row>
    <row r="202" spans="1:3" x14ac:dyDescent="0.25">
      <c r="A202" s="44"/>
      <c r="B202" s="47"/>
      <c r="C202" s="1" t="s">
        <v>142</v>
      </c>
    </row>
    <row r="203" spans="1:3" x14ac:dyDescent="0.25">
      <c r="A203" s="44"/>
      <c r="B203" s="47"/>
      <c r="C203" s="1" t="s">
        <v>143</v>
      </c>
    </row>
    <row r="204" spans="1:3" x14ac:dyDescent="0.25">
      <c r="A204" s="44"/>
      <c r="B204" s="47"/>
      <c r="C204" s="1" t="s">
        <v>144</v>
      </c>
    </row>
    <row r="205" spans="1:3" x14ac:dyDescent="0.25">
      <c r="A205" s="44"/>
      <c r="B205" s="47"/>
      <c r="C205" s="1" t="s">
        <v>145</v>
      </c>
    </row>
    <row r="206" spans="1:3" x14ac:dyDescent="0.25">
      <c r="A206" s="44"/>
      <c r="B206" s="47"/>
      <c r="C206" s="1" t="s">
        <v>146</v>
      </c>
    </row>
    <row r="207" spans="1:3" x14ac:dyDescent="0.25">
      <c r="A207" s="44"/>
      <c r="B207" s="47"/>
      <c r="C207" s="1" t="s">
        <v>154</v>
      </c>
    </row>
    <row r="208" spans="1:3" x14ac:dyDescent="0.25">
      <c r="A208" s="44"/>
      <c r="B208" s="47"/>
      <c r="C208" s="1" t="s">
        <v>155</v>
      </c>
    </row>
    <row r="209" spans="1:3" ht="15.75" thickBot="1" x14ac:dyDescent="0.3">
      <c r="A209" s="45"/>
      <c r="B209" s="48"/>
      <c r="C209" s="2" t="s">
        <v>156</v>
      </c>
    </row>
    <row r="210" spans="1:3" x14ac:dyDescent="0.25">
      <c r="A210" s="43" t="s">
        <v>349</v>
      </c>
      <c r="B210" s="46" t="s">
        <v>335</v>
      </c>
      <c r="C210" s="8" t="s">
        <v>358</v>
      </c>
    </row>
    <row r="211" spans="1:3" x14ac:dyDescent="0.25">
      <c r="A211" s="44"/>
      <c r="B211" s="47"/>
      <c r="C211" s="1" t="s">
        <v>145</v>
      </c>
    </row>
    <row r="212" spans="1:3" x14ac:dyDescent="0.25">
      <c r="A212" s="44"/>
      <c r="B212" s="47"/>
      <c r="C212" s="1" t="s">
        <v>146</v>
      </c>
    </row>
    <row r="213" spans="1:3" x14ac:dyDescent="0.25">
      <c r="A213" s="44"/>
      <c r="B213" s="47"/>
      <c r="C213" s="1" t="s">
        <v>154</v>
      </c>
    </row>
    <row r="214" spans="1:3" ht="15.75" thickBot="1" x14ac:dyDescent="0.3">
      <c r="A214" s="45"/>
      <c r="B214" s="48"/>
      <c r="C214" s="2" t="s">
        <v>155</v>
      </c>
    </row>
    <row r="215" spans="1:3" x14ac:dyDescent="0.25">
      <c r="A215" s="44" t="s">
        <v>157</v>
      </c>
      <c r="B215" s="47" t="s">
        <v>321</v>
      </c>
      <c r="C215" s="1" t="s">
        <v>124</v>
      </c>
    </row>
    <row r="216" spans="1:3" x14ac:dyDescent="0.25">
      <c r="A216" s="44"/>
      <c r="B216" s="47"/>
      <c r="C216" s="1" t="s">
        <v>158</v>
      </c>
    </row>
    <row r="217" spans="1:3" x14ac:dyDescent="0.25">
      <c r="A217" s="44"/>
      <c r="B217" s="47"/>
      <c r="C217" s="1" t="s">
        <v>159</v>
      </c>
    </row>
    <row r="218" spans="1:3" x14ac:dyDescent="0.25">
      <c r="A218" s="44"/>
      <c r="B218" s="47"/>
      <c r="C218" s="1" t="s">
        <v>160</v>
      </c>
    </row>
    <row r="219" spans="1:3" x14ac:dyDescent="0.25">
      <c r="A219" s="44"/>
      <c r="B219" s="47"/>
      <c r="C219" s="1" t="s">
        <v>161</v>
      </c>
    </row>
    <row r="220" spans="1:3" x14ac:dyDescent="0.25">
      <c r="A220" s="44"/>
      <c r="B220" s="47"/>
      <c r="C220" s="1" t="s">
        <v>162</v>
      </c>
    </row>
    <row r="221" spans="1:3" x14ac:dyDescent="0.25">
      <c r="A221" s="44"/>
      <c r="B221" s="47"/>
      <c r="C221" s="1" t="s">
        <v>163</v>
      </c>
    </row>
    <row r="222" spans="1:3" x14ac:dyDescent="0.25">
      <c r="A222" s="44"/>
      <c r="B222" s="47"/>
      <c r="C222" s="1" t="s">
        <v>164</v>
      </c>
    </row>
    <row r="223" spans="1:3" x14ac:dyDescent="0.25">
      <c r="A223" s="44"/>
      <c r="B223" s="47"/>
      <c r="C223" s="1" t="s">
        <v>165</v>
      </c>
    </row>
    <row r="224" spans="1:3" x14ac:dyDescent="0.25">
      <c r="A224" s="44"/>
      <c r="B224" s="47"/>
      <c r="C224" s="1" t="s">
        <v>166</v>
      </c>
    </row>
    <row r="225" spans="1:3" x14ac:dyDescent="0.25">
      <c r="A225" s="44"/>
      <c r="B225" s="47"/>
      <c r="C225" s="1" t="s">
        <v>142</v>
      </c>
    </row>
    <row r="226" spans="1:3" x14ac:dyDescent="0.25">
      <c r="A226" s="44"/>
      <c r="B226" s="47"/>
      <c r="C226" s="1" t="s">
        <v>143</v>
      </c>
    </row>
    <row r="227" spans="1:3" x14ac:dyDescent="0.25">
      <c r="A227" s="44"/>
      <c r="B227" s="47"/>
      <c r="C227" s="1" t="s">
        <v>144</v>
      </c>
    </row>
    <row r="228" spans="1:3" x14ac:dyDescent="0.25">
      <c r="A228" s="44"/>
      <c r="B228" s="47"/>
      <c r="C228" s="1" t="s">
        <v>145</v>
      </c>
    </row>
    <row r="229" spans="1:3" ht="15.75" thickBot="1" x14ac:dyDescent="0.3">
      <c r="A229" s="45"/>
      <c r="B229" s="48"/>
      <c r="C229" s="2" t="s">
        <v>146</v>
      </c>
    </row>
    <row r="230" spans="1:3" x14ac:dyDescent="0.25">
      <c r="A230" s="43" t="s">
        <v>167</v>
      </c>
      <c r="B230" s="46" t="s">
        <v>336</v>
      </c>
      <c r="C230" s="1" t="s">
        <v>165</v>
      </c>
    </row>
    <row r="231" spans="1:3" x14ac:dyDescent="0.25">
      <c r="A231" s="44"/>
      <c r="B231" s="47"/>
      <c r="C231" s="1" t="s">
        <v>166</v>
      </c>
    </row>
    <row r="232" spans="1:3" x14ac:dyDescent="0.25">
      <c r="A232" s="44"/>
      <c r="B232" s="47"/>
      <c r="C232" s="1" t="s">
        <v>168</v>
      </c>
    </row>
    <row r="233" spans="1:3" x14ac:dyDescent="0.25">
      <c r="A233" s="44"/>
      <c r="B233" s="47"/>
      <c r="C233" s="1" t="s">
        <v>169</v>
      </c>
    </row>
    <row r="234" spans="1:3" x14ac:dyDescent="0.25">
      <c r="A234" s="44"/>
      <c r="B234" s="47"/>
      <c r="C234" s="1" t="s">
        <v>170</v>
      </c>
    </row>
    <row r="235" spans="1:3" ht="15.75" thickBot="1" x14ac:dyDescent="0.3">
      <c r="A235" s="45"/>
      <c r="B235" s="48"/>
      <c r="C235" s="2" t="s">
        <v>171</v>
      </c>
    </row>
    <row r="236" spans="1:3" x14ac:dyDescent="0.25">
      <c r="A236" s="43" t="s">
        <v>172</v>
      </c>
      <c r="B236" s="46" t="s">
        <v>337</v>
      </c>
      <c r="C236" s="1" t="s">
        <v>163</v>
      </c>
    </row>
    <row r="237" spans="1:3" x14ac:dyDescent="0.25">
      <c r="A237" s="44"/>
      <c r="B237" s="47"/>
      <c r="C237" s="1" t="s">
        <v>164</v>
      </c>
    </row>
    <row r="238" spans="1:3" x14ac:dyDescent="0.25">
      <c r="A238" s="44"/>
      <c r="B238" s="47"/>
      <c r="C238" s="1" t="s">
        <v>173</v>
      </c>
    </row>
    <row r="239" spans="1:3" x14ac:dyDescent="0.25">
      <c r="A239" s="44"/>
      <c r="B239" s="47"/>
      <c r="C239" s="1" t="s">
        <v>168</v>
      </c>
    </row>
    <row r="240" spans="1:3" x14ac:dyDescent="0.25">
      <c r="A240" s="44"/>
      <c r="B240" s="47"/>
      <c r="C240" s="1" t="s">
        <v>153</v>
      </c>
    </row>
    <row r="241" spans="1:3" x14ac:dyDescent="0.25">
      <c r="A241" s="44"/>
      <c r="B241" s="47"/>
      <c r="C241" s="1" t="s">
        <v>169</v>
      </c>
    </row>
    <row r="242" spans="1:3" x14ac:dyDescent="0.25">
      <c r="A242" s="44"/>
      <c r="B242" s="47"/>
      <c r="C242" s="1" t="s">
        <v>174</v>
      </c>
    </row>
    <row r="243" spans="1:3" ht="15.75" thickBot="1" x14ac:dyDescent="0.3">
      <c r="A243" s="45"/>
      <c r="B243" s="48"/>
      <c r="C243" s="2" t="s">
        <v>175</v>
      </c>
    </row>
    <row r="244" spans="1:3" x14ac:dyDescent="0.25">
      <c r="A244" s="43" t="s">
        <v>176</v>
      </c>
      <c r="B244" s="46" t="s">
        <v>322</v>
      </c>
      <c r="C244" s="1" t="s">
        <v>177</v>
      </c>
    </row>
    <row r="245" spans="1:3" x14ac:dyDescent="0.25">
      <c r="A245" s="44"/>
      <c r="B245" s="47"/>
      <c r="C245" s="1" t="s">
        <v>178</v>
      </c>
    </row>
    <row r="246" spans="1:3" x14ac:dyDescent="0.25">
      <c r="A246" s="44"/>
      <c r="B246" s="47"/>
      <c r="C246" s="1" t="s">
        <v>179</v>
      </c>
    </row>
    <row r="247" spans="1:3" x14ac:dyDescent="0.25">
      <c r="A247" s="44"/>
      <c r="B247" s="47"/>
      <c r="C247" s="1" t="s">
        <v>180</v>
      </c>
    </row>
    <row r="248" spans="1:3" x14ac:dyDescent="0.25">
      <c r="A248" s="44"/>
      <c r="B248" s="47"/>
      <c r="C248" s="1" t="s">
        <v>181</v>
      </c>
    </row>
    <row r="249" spans="1:3" x14ac:dyDescent="0.25">
      <c r="A249" s="44"/>
      <c r="B249" s="47"/>
      <c r="C249" s="1" t="s">
        <v>182</v>
      </c>
    </row>
    <row r="250" spans="1:3" x14ac:dyDescent="0.25">
      <c r="A250" s="44"/>
      <c r="B250" s="47"/>
      <c r="C250" s="1" t="s">
        <v>183</v>
      </c>
    </row>
    <row r="251" spans="1:3" x14ac:dyDescent="0.25">
      <c r="A251" s="44"/>
      <c r="B251" s="47"/>
      <c r="C251" s="1" t="s">
        <v>184</v>
      </c>
    </row>
    <row r="252" spans="1:3" x14ac:dyDescent="0.25">
      <c r="A252" s="44"/>
      <c r="B252" s="47"/>
      <c r="C252" s="1" t="s">
        <v>185</v>
      </c>
    </row>
    <row r="253" spans="1:3" x14ac:dyDescent="0.25">
      <c r="A253" s="44"/>
      <c r="B253" s="47"/>
      <c r="C253" s="1" t="s">
        <v>186</v>
      </c>
    </row>
    <row r="254" spans="1:3" x14ac:dyDescent="0.25">
      <c r="A254" s="44"/>
      <c r="B254" s="47"/>
      <c r="C254" s="1" t="s">
        <v>187</v>
      </c>
    </row>
    <row r="255" spans="1:3" x14ac:dyDescent="0.25">
      <c r="A255" s="44"/>
      <c r="B255" s="47"/>
      <c r="C255" s="1" t="s">
        <v>341</v>
      </c>
    </row>
    <row r="256" spans="1:3" x14ac:dyDescent="0.25">
      <c r="A256" s="44"/>
      <c r="B256" s="47"/>
      <c r="C256" s="1" t="s">
        <v>188</v>
      </c>
    </row>
    <row r="257" spans="1:3" x14ac:dyDescent="0.25">
      <c r="A257" s="44"/>
      <c r="B257" s="47"/>
      <c r="C257" s="1" t="s">
        <v>189</v>
      </c>
    </row>
    <row r="258" spans="1:3" x14ac:dyDescent="0.25">
      <c r="A258" s="44"/>
      <c r="B258" s="47"/>
      <c r="C258" s="1" t="s">
        <v>190</v>
      </c>
    </row>
    <row r="259" spans="1:3" x14ac:dyDescent="0.25">
      <c r="A259" s="44"/>
      <c r="B259" s="47"/>
      <c r="C259" s="1" t="s">
        <v>166</v>
      </c>
    </row>
    <row r="260" spans="1:3" ht="15.75" thickBot="1" x14ac:dyDescent="0.3">
      <c r="A260" s="45"/>
      <c r="B260" s="48"/>
      <c r="C260" s="2" t="s">
        <v>191</v>
      </c>
    </row>
    <row r="261" spans="1:3" x14ac:dyDescent="0.25">
      <c r="A261" s="43" t="s">
        <v>192</v>
      </c>
      <c r="B261" s="46" t="s">
        <v>338</v>
      </c>
      <c r="C261" s="1" t="s">
        <v>186</v>
      </c>
    </row>
    <row r="262" spans="1:3" x14ac:dyDescent="0.25">
      <c r="A262" s="44"/>
      <c r="B262" s="47"/>
      <c r="C262" s="1" t="s">
        <v>166</v>
      </c>
    </row>
    <row r="263" spans="1:3" x14ac:dyDescent="0.25">
      <c r="A263" s="44"/>
      <c r="B263" s="47"/>
      <c r="C263" s="1" t="s">
        <v>190</v>
      </c>
    </row>
    <row r="264" spans="1:3" x14ac:dyDescent="0.25">
      <c r="A264" s="44"/>
      <c r="B264" s="47"/>
      <c r="C264" s="1" t="s">
        <v>193</v>
      </c>
    </row>
    <row r="265" spans="1:3" x14ac:dyDescent="0.25">
      <c r="A265" s="44"/>
      <c r="B265" s="47"/>
      <c r="C265" s="1" t="s">
        <v>194</v>
      </c>
    </row>
    <row r="266" spans="1:3" ht="15.75" thickBot="1" x14ac:dyDescent="0.3">
      <c r="A266" s="45"/>
      <c r="B266" s="48"/>
      <c r="C266" s="2" t="s">
        <v>195</v>
      </c>
    </row>
    <row r="267" spans="1:3" x14ac:dyDescent="0.25">
      <c r="A267" s="43" t="s">
        <v>196</v>
      </c>
      <c r="B267" s="46" t="s">
        <v>339</v>
      </c>
      <c r="C267" s="1" t="s">
        <v>187</v>
      </c>
    </row>
    <row r="268" spans="1:3" x14ac:dyDescent="0.25">
      <c r="A268" s="44"/>
      <c r="B268" s="47"/>
      <c r="C268" s="1" t="s">
        <v>341</v>
      </c>
    </row>
    <row r="269" spans="1:3" x14ac:dyDescent="0.25">
      <c r="A269" s="44"/>
      <c r="B269" s="47"/>
      <c r="C269" s="1" t="s">
        <v>197</v>
      </c>
    </row>
    <row r="270" spans="1:3" x14ac:dyDescent="0.25">
      <c r="A270" s="44"/>
      <c r="B270" s="47"/>
      <c r="C270" s="1" t="s">
        <v>193</v>
      </c>
    </row>
    <row r="271" spans="1:3" x14ac:dyDescent="0.25">
      <c r="A271" s="44"/>
      <c r="B271" s="47"/>
      <c r="C271" s="1" t="s">
        <v>191</v>
      </c>
    </row>
    <row r="272" spans="1:3" x14ac:dyDescent="0.25">
      <c r="A272" s="44"/>
      <c r="B272" s="47"/>
      <c r="C272" s="1" t="s">
        <v>198</v>
      </c>
    </row>
    <row r="273" spans="1:3" ht="15.75" thickBot="1" x14ac:dyDescent="0.3">
      <c r="A273" s="45"/>
      <c r="B273" s="48"/>
      <c r="C273" s="2" t="s">
        <v>199</v>
      </c>
    </row>
    <row r="274" spans="1:3" x14ac:dyDescent="0.25">
      <c r="A274" s="43" t="s">
        <v>200</v>
      </c>
      <c r="B274" s="46" t="s">
        <v>339</v>
      </c>
      <c r="C274" s="1" t="s">
        <v>197</v>
      </c>
    </row>
    <row r="275" spans="1:3" ht="28.5" x14ac:dyDescent="0.25">
      <c r="A275" s="44"/>
      <c r="B275" s="47"/>
      <c r="C275" s="1" t="s">
        <v>201</v>
      </c>
    </row>
    <row r="276" spans="1:3" ht="28.5" x14ac:dyDescent="0.25">
      <c r="A276" s="44"/>
      <c r="B276" s="47"/>
      <c r="C276" s="1" t="s">
        <v>202</v>
      </c>
    </row>
    <row r="277" spans="1:3" x14ac:dyDescent="0.25">
      <c r="A277" s="44"/>
      <c r="B277" s="47"/>
      <c r="C277" s="1" t="s">
        <v>203</v>
      </c>
    </row>
    <row r="278" spans="1:3" ht="15.75" thickBot="1" x14ac:dyDescent="0.3">
      <c r="A278" s="45"/>
      <c r="B278" s="48"/>
      <c r="C278" s="2" t="s">
        <v>204</v>
      </c>
    </row>
    <row r="279" spans="1:3" x14ac:dyDescent="0.25">
      <c r="A279" s="43" t="s">
        <v>205</v>
      </c>
      <c r="B279" s="46" t="s">
        <v>339</v>
      </c>
      <c r="C279" s="1" t="s">
        <v>188</v>
      </c>
    </row>
    <row r="280" spans="1:3" x14ac:dyDescent="0.25">
      <c r="A280" s="44"/>
      <c r="B280" s="47"/>
      <c r="C280" s="1" t="s">
        <v>189</v>
      </c>
    </row>
    <row r="281" spans="1:3" ht="28.5" x14ac:dyDescent="0.25">
      <c r="A281" s="44"/>
      <c r="B281" s="47"/>
      <c r="C281" s="1" t="s">
        <v>206</v>
      </c>
    </row>
    <row r="282" spans="1:3" ht="28.5" x14ac:dyDescent="0.25">
      <c r="A282" s="44"/>
      <c r="B282" s="47"/>
      <c r="C282" s="1" t="s">
        <v>207</v>
      </c>
    </row>
    <row r="283" spans="1:3" x14ac:dyDescent="0.25">
      <c r="A283" s="44"/>
      <c r="B283" s="47"/>
      <c r="C283" s="1" t="s">
        <v>203</v>
      </c>
    </row>
    <row r="284" spans="1:3" x14ac:dyDescent="0.25">
      <c r="A284" s="44"/>
      <c r="B284" s="47"/>
      <c r="C284" s="1" t="s">
        <v>208</v>
      </c>
    </row>
    <row r="285" spans="1:3" ht="15.75" thickBot="1" x14ac:dyDescent="0.3">
      <c r="A285" s="45"/>
      <c r="B285" s="48"/>
      <c r="C285" s="2" t="s">
        <v>209</v>
      </c>
    </row>
    <row r="286" spans="1:3" x14ac:dyDescent="0.25">
      <c r="A286" s="43" t="s">
        <v>210</v>
      </c>
      <c r="B286" s="52" t="s">
        <v>323</v>
      </c>
      <c r="C286" s="4" t="s">
        <v>211</v>
      </c>
    </row>
    <row r="287" spans="1:3" x14ac:dyDescent="0.25">
      <c r="A287" s="44"/>
      <c r="B287" s="53"/>
      <c r="C287" s="4" t="s">
        <v>86</v>
      </c>
    </row>
    <row r="288" spans="1:3" x14ac:dyDescent="0.25">
      <c r="A288" s="44"/>
      <c r="B288" s="53"/>
      <c r="C288" s="4" t="s">
        <v>88</v>
      </c>
    </row>
    <row r="289" spans="1:3" x14ac:dyDescent="0.25">
      <c r="A289" s="44"/>
      <c r="B289" s="53"/>
      <c r="C289" s="4" t="s">
        <v>212</v>
      </c>
    </row>
    <row r="290" spans="1:3" x14ac:dyDescent="0.25">
      <c r="A290" s="44"/>
      <c r="B290" s="53"/>
      <c r="C290" s="4" t="s">
        <v>213</v>
      </c>
    </row>
    <row r="291" spans="1:3" x14ac:dyDescent="0.25">
      <c r="A291" s="44"/>
      <c r="B291" s="53"/>
      <c r="C291" s="4" t="s">
        <v>214</v>
      </c>
    </row>
    <row r="292" spans="1:3" x14ac:dyDescent="0.25">
      <c r="A292" s="44"/>
      <c r="B292" s="53"/>
      <c r="C292" s="4" t="s">
        <v>215</v>
      </c>
    </row>
    <row r="293" spans="1:3" x14ac:dyDescent="0.25">
      <c r="A293" s="44"/>
      <c r="B293" s="53"/>
      <c r="C293" s="4" t="s">
        <v>216</v>
      </c>
    </row>
    <row r="294" spans="1:3" x14ac:dyDescent="0.25">
      <c r="A294" s="44"/>
      <c r="B294" s="53"/>
      <c r="C294" s="4" t="s">
        <v>217</v>
      </c>
    </row>
    <row r="295" spans="1:3" x14ac:dyDescent="0.25">
      <c r="A295" s="44"/>
      <c r="B295" s="53"/>
      <c r="C295" s="4" t="s">
        <v>218</v>
      </c>
    </row>
    <row r="296" spans="1:3" x14ac:dyDescent="0.25">
      <c r="A296" s="44"/>
      <c r="B296" s="53"/>
      <c r="C296" s="4" t="s">
        <v>219</v>
      </c>
    </row>
    <row r="297" spans="1:3" x14ac:dyDescent="0.25">
      <c r="A297" s="44"/>
      <c r="B297" s="53"/>
      <c r="C297" s="4" t="s">
        <v>220</v>
      </c>
    </row>
    <row r="298" spans="1:3" x14ac:dyDescent="0.25">
      <c r="A298" s="44"/>
      <c r="B298" s="53"/>
      <c r="C298" s="4" t="s">
        <v>221</v>
      </c>
    </row>
    <row r="299" spans="1:3" x14ac:dyDescent="0.25">
      <c r="A299" s="44"/>
      <c r="B299" s="53"/>
      <c r="C299" s="4" t="s">
        <v>341</v>
      </c>
    </row>
    <row r="300" spans="1:3" x14ac:dyDescent="0.25">
      <c r="A300" s="44"/>
      <c r="B300" s="53"/>
      <c r="C300" s="4" t="s">
        <v>97</v>
      </c>
    </row>
    <row r="301" spans="1:3" x14ac:dyDescent="0.25">
      <c r="A301" s="44"/>
      <c r="B301" s="53"/>
      <c r="C301" s="4" t="s">
        <v>96</v>
      </c>
    </row>
    <row r="302" spans="1:3" x14ac:dyDescent="0.25">
      <c r="A302" s="44"/>
      <c r="B302" s="53"/>
      <c r="C302" s="4" t="s">
        <v>222</v>
      </c>
    </row>
    <row r="303" spans="1:3" ht="15.75" thickBot="1" x14ac:dyDescent="0.3">
      <c r="A303" s="45"/>
      <c r="B303" s="54"/>
      <c r="C303" s="3" t="s">
        <v>223</v>
      </c>
    </row>
    <row r="304" spans="1:3" x14ac:dyDescent="0.25">
      <c r="A304" s="43" t="s">
        <v>224</v>
      </c>
      <c r="B304" s="46" t="s">
        <v>342</v>
      </c>
      <c r="C304" s="4" t="s">
        <v>217</v>
      </c>
    </row>
    <row r="305" spans="1:3" x14ac:dyDescent="0.25">
      <c r="A305" s="44"/>
      <c r="B305" s="47"/>
      <c r="C305" s="4" t="s">
        <v>225</v>
      </c>
    </row>
    <row r="306" spans="1:3" x14ac:dyDescent="0.25">
      <c r="A306" s="44"/>
      <c r="B306" s="47"/>
      <c r="C306" s="4" t="s">
        <v>96</v>
      </c>
    </row>
    <row r="307" spans="1:3" x14ac:dyDescent="0.25">
      <c r="A307" s="44"/>
      <c r="B307" s="47"/>
      <c r="C307" s="4" t="s">
        <v>222</v>
      </c>
    </row>
    <row r="308" spans="1:3" x14ac:dyDescent="0.25">
      <c r="A308" s="44"/>
      <c r="B308" s="47"/>
      <c r="C308" s="4" t="s">
        <v>226</v>
      </c>
    </row>
    <row r="309" spans="1:3" ht="15.75" thickBot="1" x14ac:dyDescent="0.3">
      <c r="A309" s="45"/>
      <c r="B309" s="48"/>
      <c r="C309" s="3" t="s">
        <v>227</v>
      </c>
    </row>
    <row r="310" spans="1:3" x14ac:dyDescent="0.25">
      <c r="A310" s="43" t="s">
        <v>368</v>
      </c>
      <c r="B310" s="46" t="s">
        <v>370</v>
      </c>
      <c r="C310" s="4" t="s">
        <v>219</v>
      </c>
    </row>
    <row r="311" spans="1:3" x14ac:dyDescent="0.25">
      <c r="A311" s="44"/>
      <c r="B311" s="47"/>
      <c r="C311" s="16" t="s">
        <v>372</v>
      </c>
    </row>
    <row r="312" spans="1:3" x14ac:dyDescent="0.25">
      <c r="A312" s="44"/>
      <c r="B312" s="47"/>
      <c r="C312" s="16" t="s">
        <v>221</v>
      </c>
    </row>
    <row r="313" spans="1:3" x14ac:dyDescent="0.25">
      <c r="A313" s="44"/>
      <c r="B313" s="47"/>
      <c r="C313" s="4" t="s">
        <v>223</v>
      </c>
    </row>
    <row r="314" spans="1:3" x14ac:dyDescent="0.25">
      <c r="A314" s="44"/>
      <c r="B314" s="47"/>
      <c r="C314" t="s">
        <v>373</v>
      </c>
    </row>
    <row r="315" spans="1:3" ht="15.75" thickBot="1" x14ac:dyDescent="0.3">
      <c r="A315" s="44"/>
      <c r="B315" s="47"/>
      <c r="C315" s="3" t="s">
        <v>231</v>
      </c>
    </row>
    <row r="316" spans="1:3" x14ac:dyDescent="0.25">
      <c r="A316" s="43" t="s">
        <v>369</v>
      </c>
      <c r="B316" s="46" t="s">
        <v>371</v>
      </c>
      <c r="C316" t="s">
        <v>225</v>
      </c>
    </row>
    <row r="317" spans="1:3" x14ac:dyDescent="0.25">
      <c r="A317" s="44"/>
      <c r="B317" s="47"/>
      <c r="C317" t="s">
        <v>218</v>
      </c>
    </row>
    <row r="318" spans="1:3" x14ac:dyDescent="0.25">
      <c r="A318" s="44"/>
      <c r="B318" s="47"/>
      <c r="C318" s="4" t="s">
        <v>228</v>
      </c>
    </row>
    <row r="319" spans="1:3" x14ac:dyDescent="0.25">
      <c r="A319" s="44"/>
      <c r="B319" s="47"/>
      <c r="C319" s="4" t="s">
        <v>229</v>
      </c>
    </row>
    <row r="320" spans="1:3" x14ac:dyDescent="0.25">
      <c r="A320" s="44"/>
      <c r="B320" s="47"/>
      <c r="C320" t="s">
        <v>373</v>
      </c>
    </row>
    <row r="321" spans="1:3" ht="15.75" thickBot="1" x14ac:dyDescent="0.3">
      <c r="A321" s="44"/>
      <c r="B321" s="47"/>
      <c r="C321" s="4" t="s">
        <v>230</v>
      </c>
    </row>
    <row r="322" spans="1:3" x14ac:dyDescent="0.25">
      <c r="A322" s="43" t="s">
        <v>232</v>
      </c>
      <c r="B322" s="46" t="s">
        <v>343</v>
      </c>
      <c r="C322" s="17" t="s">
        <v>228</v>
      </c>
    </row>
    <row r="323" spans="1:3" x14ac:dyDescent="0.25">
      <c r="A323" s="44"/>
      <c r="B323" s="47"/>
      <c r="C323" s="4" t="s">
        <v>97</v>
      </c>
    </row>
    <row r="324" spans="1:3" ht="15.75" thickBot="1" x14ac:dyDescent="0.3">
      <c r="A324" s="45"/>
      <c r="B324" s="48"/>
      <c r="C324" s="3" t="s">
        <v>233</v>
      </c>
    </row>
    <row r="325" spans="1:3" x14ac:dyDescent="0.25">
      <c r="A325" s="43" t="s">
        <v>234</v>
      </c>
      <c r="B325" s="46" t="s">
        <v>324</v>
      </c>
      <c r="C325" s="4" t="s">
        <v>235</v>
      </c>
    </row>
    <row r="326" spans="1:3" x14ac:dyDescent="0.25">
      <c r="A326" s="44"/>
      <c r="B326" s="47"/>
      <c r="C326" s="4" t="s">
        <v>236</v>
      </c>
    </row>
    <row r="327" spans="1:3" x14ac:dyDescent="0.25">
      <c r="A327" s="44"/>
      <c r="B327" s="47"/>
      <c r="C327" s="4" t="s">
        <v>237</v>
      </c>
    </row>
    <row r="328" spans="1:3" x14ac:dyDescent="0.25">
      <c r="A328" s="44"/>
      <c r="B328" s="47"/>
      <c r="C328" s="4" t="s">
        <v>215</v>
      </c>
    </row>
    <row r="329" spans="1:3" x14ac:dyDescent="0.25">
      <c r="A329" s="44"/>
      <c r="B329" s="47"/>
      <c r="C329" s="4" t="s">
        <v>238</v>
      </c>
    </row>
    <row r="330" spans="1:3" x14ac:dyDescent="0.25">
      <c r="A330" s="44"/>
      <c r="B330" s="47"/>
      <c r="C330" s="4" t="s">
        <v>239</v>
      </c>
    </row>
    <row r="331" spans="1:3" x14ac:dyDescent="0.25">
      <c r="A331" s="44"/>
      <c r="B331" s="47"/>
      <c r="C331" s="4" t="s">
        <v>240</v>
      </c>
    </row>
    <row r="332" spans="1:3" x14ac:dyDescent="0.25">
      <c r="A332" s="44"/>
      <c r="B332" s="47"/>
      <c r="C332" s="4" t="s">
        <v>241</v>
      </c>
    </row>
    <row r="333" spans="1:3" x14ac:dyDescent="0.25">
      <c r="A333" s="44"/>
      <c r="B333" s="47"/>
      <c r="C333" s="4" t="s">
        <v>242</v>
      </c>
    </row>
    <row r="334" spans="1:3" x14ac:dyDescent="0.25">
      <c r="A334" s="44"/>
      <c r="B334" s="47"/>
      <c r="C334" s="4" t="s">
        <v>243</v>
      </c>
    </row>
    <row r="335" spans="1:3" x14ac:dyDescent="0.25">
      <c r="A335" s="44"/>
      <c r="B335" s="47"/>
      <c r="C335" s="4" t="s">
        <v>191</v>
      </c>
    </row>
    <row r="336" spans="1:3" x14ac:dyDescent="0.25">
      <c r="A336" s="44"/>
      <c r="B336" s="47"/>
      <c r="C336" s="4" t="s">
        <v>244</v>
      </c>
    </row>
    <row r="337" spans="1:3" ht="15.75" thickBot="1" x14ac:dyDescent="0.3">
      <c r="A337" s="45"/>
      <c r="B337" s="48"/>
      <c r="C337" s="3" t="s">
        <v>245</v>
      </c>
    </row>
    <row r="338" spans="1:3" x14ac:dyDescent="0.25">
      <c r="A338" s="43" t="s">
        <v>246</v>
      </c>
      <c r="B338" s="46" t="s">
        <v>340</v>
      </c>
      <c r="C338" s="4" t="s">
        <v>247</v>
      </c>
    </row>
    <row r="339" spans="1:3" x14ac:dyDescent="0.25">
      <c r="A339" s="44"/>
      <c r="B339" s="47"/>
      <c r="C339" s="4" t="s">
        <v>248</v>
      </c>
    </row>
    <row r="340" spans="1:3" x14ac:dyDescent="0.25">
      <c r="A340" s="44"/>
      <c r="B340" s="47"/>
      <c r="C340" s="4" t="s">
        <v>249</v>
      </c>
    </row>
    <row r="341" spans="1:3" x14ac:dyDescent="0.25">
      <c r="A341" s="44"/>
      <c r="B341" s="47"/>
      <c r="C341" s="4" t="s">
        <v>250</v>
      </c>
    </row>
    <row r="342" spans="1:3" x14ac:dyDescent="0.25">
      <c r="A342" s="44"/>
      <c r="B342" s="47"/>
      <c r="C342" s="4" t="s">
        <v>191</v>
      </c>
    </row>
    <row r="343" spans="1:3" ht="15.75" thickBot="1" x14ac:dyDescent="0.3">
      <c r="A343" s="45"/>
      <c r="B343" s="48"/>
      <c r="C343" s="3" t="s">
        <v>251</v>
      </c>
    </row>
    <row r="344" spans="1:3" x14ac:dyDescent="0.25">
      <c r="A344" s="43" t="s">
        <v>252</v>
      </c>
      <c r="B344" s="46" t="s">
        <v>344</v>
      </c>
      <c r="C344" s="4" t="s">
        <v>253</v>
      </c>
    </row>
    <row r="345" spans="1:3" x14ac:dyDescent="0.25">
      <c r="A345" s="44"/>
      <c r="B345" s="47"/>
      <c r="C345" s="4" t="s">
        <v>254</v>
      </c>
    </row>
    <row r="346" spans="1:3" ht="15.75" thickBot="1" x14ac:dyDescent="0.3">
      <c r="A346" s="45"/>
      <c r="B346" s="48"/>
      <c r="C346" s="3" t="s">
        <v>255</v>
      </c>
    </row>
    <row r="347" spans="1:3" x14ac:dyDescent="0.25">
      <c r="A347" s="43" t="s">
        <v>256</v>
      </c>
      <c r="B347" s="46" t="s">
        <v>345</v>
      </c>
      <c r="C347" s="4" t="s">
        <v>257</v>
      </c>
    </row>
    <row r="348" spans="1:3" x14ac:dyDescent="0.25">
      <c r="A348" s="44"/>
      <c r="B348" s="47"/>
      <c r="C348" s="4" t="s">
        <v>258</v>
      </c>
    </row>
    <row r="349" spans="1:3" x14ac:dyDescent="0.25">
      <c r="A349" s="44"/>
      <c r="B349" s="47"/>
      <c r="C349" s="4" t="s">
        <v>259</v>
      </c>
    </row>
    <row r="350" spans="1:3" x14ac:dyDescent="0.25">
      <c r="A350" s="44"/>
      <c r="B350" s="47"/>
      <c r="C350" s="4" t="s">
        <v>260</v>
      </c>
    </row>
    <row r="351" spans="1:3" ht="15.75" thickBot="1" x14ac:dyDescent="0.3">
      <c r="A351" s="45"/>
      <c r="B351" s="48"/>
      <c r="C351" s="3" t="s">
        <v>261</v>
      </c>
    </row>
    <row r="352" spans="1:3" x14ac:dyDescent="0.25">
      <c r="A352" s="43" t="s">
        <v>262</v>
      </c>
      <c r="B352" s="46" t="s">
        <v>346</v>
      </c>
      <c r="C352" s="4" t="s">
        <v>263</v>
      </c>
    </row>
    <row r="353" spans="1:3" x14ac:dyDescent="0.25">
      <c r="A353" s="44"/>
      <c r="B353" s="47"/>
      <c r="C353" s="4" t="s">
        <v>264</v>
      </c>
    </row>
    <row r="354" spans="1:3" x14ac:dyDescent="0.25">
      <c r="A354" s="44"/>
      <c r="B354" s="47"/>
      <c r="C354" s="4" t="s">
        <v>265</v>
      </c>
    </row>
    <row r="355" spans="1:3" x14ac:dyDescent="0.25">
      <c r="A355" s="44"/>
      <c r="B355" s="47"/>
      <c r="C355" s="4" t="s">
        <v>266</v>
      </c>
    </row>
    <row r="356" spans="1:3" x14ac:dyDescent="0.25">
      <c r="A356" s="44"/>
      <c r="B356" s="47"/>
      <c r="C356" s="4" t="s">
        <v>242</v>
      </c>
    </row>
    <row r="357" spans="1:3" x14ac:dyDescent="0.25">
      <c r="A357" s="44"/>
      <c r="B357" s="47"/>
      <c r="C357" s="4" t="s">
        <v>244</v>
      </c>
    </row>
    <row r="358" spans="1:3" x14ac:dyDescent="0.25">
      <c r="A358" s="44"/>
      <c r="B358" s="47"/>
      <c r="C358" s="4" t="s">
        <v>243</v>
      </c>
    </row>
    <row r="359" spans="1:3" x14ac:dyDescent="0.25">
      <c r="A359" s="44"/>
      <c r="B359" s="47"/>
      <c r="C359" s="4" t="s">
        <v>267</v>
      </c>
    </row>
    <row r="360" spans="1:3" x14ac:dyDescent="0.25">
      <c r="A360" s="44"/>
      <c r="B360" s="47"/>
      <c r="C360" s="4" t="s">
        <v>268</v>
      </c>
    </row>
    <row r="361" spans="1:3" ht="15.75" thickBot="1" x14ac:dyDescent="0.3">
      <c r="A361" s="45"/>
      <c r="B361" s="48"/>
      <c r="C361" s="3" t="s">
        <v>269</v>
      </c>
    </row>
    <row r="362" spans="1:3" x14ac:dyDescent="0.25">
      <c r="A362" s="43" t="s">
        <v>270</v>
      </c>
      <c r="B362" s="46" t="s">
        <v>325</v>
      </c>
      <c r="C362" s="4" t="s">
        <v>271</v>
      </c>
    </row>
    <row r="363" spans="1:3" x14ac:dyDescent="0.25">
      <c r="A363" s="44"/>
      <c r="B363" s="47"/>
      <c r="C363" s="4" t="s">
        <v>272</v>
      </c>
    </row>
    <row r="364" spans="1:3" x14ac:dyDescent="0.25">
      <c r="A364" s="44"/>
      <c r="B364" s="47"/>
      <c r="C364" s="4" t="s">
        <v>273</v>
      </c>
    </row>
    <row r="365" spans="1:3" x14ac:dyDescent="0.25">
      <c r="A365" s="44"/>
      <c r="B365" s="47"/>
      <c r="C365" s="4" t="s">
        <v>274</v>
      </c>
    </row>
    <row r="366" spans="1:3" x14ac:dyDescent="0.25">
      <c r="A366" s="44"/>
      <c r="B366" s="47"/>
      <c r="C366" s="4" t="s">
        <v>275</v>
      </c>
    </row>
    <row r="367" spans="1:3" x14ac:dyDescent="0.25">
      <c r="A367" s="44"/>
      <c r="B367" s="47"/>
      <c r="C367" s="4" t="s">
        <v>276</v>
      </c>
    </row>
    <row r="368" spans="1:3" x14ac:dyDescent="0.25">
      <c r="A368" s="44"/>
      <c r="B368" s="47"/>
      <c r="C368" s="4" t="s">
        <v>218</v>
      </c>
    </row>
    <row r="369" spans="1:3" x14ac:dyDescent="0.25">
      <c r="A369" s="44"/>
      <c r="B369" s="47"/>
      <c r="C369" s="4" t="s">
        <v>277</v>
      </c>
    </row>
    <row r="370" spans="1:3" x14ac:dyDescent="0.25">
      <c r="A370" s="44"/>
      <c r="B370" s="47"/>
      <c r="C370" s="4" t="s">
        <v>243</v>
      </c>
    </row>
    <row r="371" spans="1:3" ht="15.75" thickBot="1" x14ac:dyDescent="0.3">
      <c r="A371" s="45"/>
      <c r="B371" s="48"/>
      <c r="C371" s="3" t="s">
        <v>222</v>
      </c>
    </row>
    <row r="372" spans="1:3" x14ac:dyDescent="0.25">
      <c r="A372" s="43" t="s">
        <v>278</v>
      </c>
      <c r="B372" s="46" t="s">
        <v>347</v>
      </c>
      <c r="C372" s="4" t="s">
        <v>274</v>
      </c>
    </row>
    <row r="373" spans="1:3" x14ac:dyDescent="0.25">
      <c r="A373" s="44"/>
      <c r="B373" s="47"/>
      <c r="C373" s="4" t="s">
        <v>279</v>
      </c>
    </row>
    <row r="374" spans="1:3" x14ac:dyDescent="0.25">
      <c r="A374" s="44"/>
      <c r="B374" s="47"/>
      <c r="C374" s="4" t="s">
        <v>218</v>
      </c>
    </row>
    <row r="375" spans="1:3" x14ac:dyDescent="0.25">
      <c r="A375" s="44"/>
      <c r="B375" s="47"/>
      <c r="C375" s="4" t="s">
        <v>277</v>
      </c>
    </row>
    <row r="376" spans="1:3" x14ac:dyDescent="0.25">
      <c r="A376" s="44"/>
      <c r="B376" s="47"/>
      <c r="C376" s="4" t="s">
        <v>243</v>
      </c>
    </row>
    <row r="377" spans="1:3" x14ac:dyDescent="0.25">
      <c r="A377" s="44"/>
      <c r="B377" s="47"/>
      <c r="C377" s="4" t="s">
        <v>222</v>
      </c>
    </row>
    <row r="378" spans="1:3" x14ac:dyDescent="0.25">
      <c r="A378" s="44"/>
      <c r="B378" s="47"/>
      <c r="C378" s="4" t="s">
        <v>280</v>
      </c>
    </row>
    <row r="379" spans="1:3" x14ac:dyDescent="0.25">
      <c r="A379" s="44"/>
      <c r="B379" s="47"/>
      <c r="C379" s="4" t="s">
        <v>281</v>
      </c>
    </row>
    <row r="380" spans="1:3" x14ac:dyDescent="0.25">
      <c r="A380" s="44"/>
      <c r="B380" s="47"/>
      <c r="C380" s="4" t="s">
        <v>282</v>
      </c>
    </row>
    <row r="381" spans="1:3" ht="18" customHeight="1" thickBot="1" x14ac:dyDescent="0.3">
      <c r="A381" s="45"/>
      <c r="B381" s="48"/>
      <c r="C381" s="3" t="s">
        <v>283</v>
      </c>
    </row>
    <row r="382" spans="1:3" x14ac:dyDescent="0.25">
      <c r="A382" s="43" t="s">
        <v>284</v>
      </c>
      <c r="B382" s="46" t="s">
        <v>348</v>
      </c>
      <c r="C382" s="4" t="s">
        <v>275</v>
      </c>
    </row>
    <row r="383" spans="1:3" ht="18.75" customHeight="1" x14ac:dyDescent="0.25">
      <c r="A383" s="44"/>
      <c r="B383" s="47"/>
      <c r="C383" s="4" t="s">
        <v>276</v>
      </c>
    </row>
    <row r="384" spans="1:3" x14ac:dyDescent="0.25">
      <c r="A384" s="44"/>
      <c r="B384" s="47"/>
      <c r="C384" s="4" t="s">
        <v>285</v>
      </c>
    </row>
    <row r="385" spans="1:3" ht="15.75" customHeight="1" thickBot="1" x14ac:dyDescent="0.3">
      <c r="A385" s="45"/>
      <c r="B385" s="48"/>
      <c r="C385" s="3" t="s">
        <v>286</v>
      </c>
    </row>
    <row r="386" spans="1:3" ht="18" customHeight="1" x14ac:dyDescent="0.25">
      <c r="A386" s="43" t="s">
        <v>287</v>
      </c>
      <c r="B386" s="46" t="s">
        <v>326</v>
      </c>
      <c r="C386" s="1" t="s">
        <v>288</v>
      </c>
    </row>
    <row r="387" spans="1:3" ht="16.5" customHeight="1" x14ac:dyDescent="0.25">
      <c r="A387" s="44"/>
      <c r="B387" s="47"/>
      <c r="C387" s="1" t="s">
        <v>289</v>
      </c>
    </row>
    <row r="388" spans="1:3" x14ac:dyDescent="0.25">
      <c r="A388" s="44"/>
      <c r="B388" s="47"/>
      <c r="C388" s="1" t="s">
        <v>290</v>
      </c>
    </row>
    <row r="389" spans="1:3" x14ac:dyDescent="0.25">
      <c r="A389" s="44"/>
      <c r="B389" s="47"/>
      <c r="C389" s="1" t="s">
        <v>291</v>
      </c>
    </row>
    <row r="390" spans="1:3" x14ac:dyDescent="0.25">
      <c r="A390" s="44"/>
      <c r="B390" s="47"/>
      <c r="C390" s="1" t="s">
        <v>292</v>
      </c>
    </row>
    <row r="391" spans="1:3" x14ac:dyDescent="0.25">
      <c r="A391" s="44"/>
      <c r="B391" s="47"/>
      <c r="C391" s="1" t="s">
        <v>95</v>
      </c>
    </row>
    <row r="392" spans="1:3" ht="15.75" thickBot="1" x14ac:dyDescent="0.3">
      <c r="A392" s="45"/>
      <c r="B392" s="48"/>
      <c r="C392" s="2" t="s">
        <v>293</v>
      </c>
    </row>
    <row r="393" spans="1:3" x14ac:dyDescent="0.25">
      <c r="A393" s="43" t="s">
        <v>294</v>
      </c>
      <c r="B393" s="46" t="s">
        <v>331</v>
      </c>
      <c r="C393" s="1" t="s">
        <v>295</v>
      </c>
    </row>
    <row r="394" spans="1:3" x14ac:dyDescent="0.25">
      <c r="A394" s="44"/>
      <c r="B394" s="47"/>
      <c r="C394" s="1" t="s">
        <v>296</v>
      </c>
    </row>
    <row r="395" spans="1:3" x14ac:dyDescent="0.25">
      <c r="A395" s="44"/>
      <c r="B395" s="47"/>
      <c r="C395" s="1" t="s">
        <v>297</v>
      </c>
    </row>
    <row r="396" spans="1:3" ht="15.75" thickBot="1" x14ac:dyDescent="0.3">
      <c r="A396" s="45"/>
      <c r="B396" s="48"/>
      <c r="C396" s="2" t="s">
        <v>298</v>
      </c>
    </row>
    <row r="397" spans="1:3" x14ac:dyDescent="0.25">
      <c r="A397" s="43" t="s">
        <v>299</v>
      </c>
      <c r="B397" s="46" t="s">
        <v>332</v>
      </c>
      <c r="C397" s="1" t="s">
        <v>300</v>
      </c>
    </row>
    <row r="398" spans="1:3" x14ac:dyDescent="0.25">
      <c r="A398" s="44"/>
      <c r="B398" s="47"/>
      <c r="C398" s="1" t="s">
        <v>301</v>
      </c>
    </row>
    <row r="399" spans="1:3" x14ac:dyDescent="0.25">
      <c r="A399" s="44"/>
      <c r="B399" s="47"/>
      <c r="C399" s="1" t="s">
        <v>302</v>
      </c>
    </row>
    <row r="400" spans="1:3" x14ac:dyDescent="0.25">
      <c r="A400" s="44"/>
      <c r="B400" s="47"/>
      <c r="C400" s="1" t="s">
        <v>303</v>
      </c>
    </row>
    <row r="401" spans="1:3" x14ac:dyDescent="0.25">
      <c r="A401" s="44"/>
      <c r="B401" s="47"/>
      <c r="C401" s="1" t="s">
        <v>304</v>
      </c>
    </row>
    <row r="402" spans="1:3" x14ac:dyDescent="0.25">
      <c r="A402" s="44"/>
      <c r="B402" s="47"/>
      <c r="C402" s="1" t="s">
        <v>295</v>
      </c>
    </row>
    <row r="403" spans="1:3" x14ac:dyDescent="0.25">
      <c r="A403" s="44"/>
      <c r="B403" s="47"/>
      <c r="C403" s="1" t="s">
        <v>305</v>
      </c>
    </row>
    <row r="404" spans="1:3" ht="15.75" thickBot="1" x14ac:dyDescent="0.3">
      <c r="A404" s="45"/>
      <c r="B404" s="48"/>
      <c r="C404" s="2" t="s">
        <v>306</v>
      </c>
    </row>
    <row r="405" spans="1:3" x14ac:dyDescent="0.25">
      <c r="A405" s="43" t="s">
        <v>307</v>
      </c>
      <c r="B405" s="46" t="s">
        <v>333</v>
      </c>
      <c r="C405" s="1" t="s">
        <v>303</v>
      </c>
    </row>
    <row r="406" spans="1:3" x14ac:dyDescent="0.25">
      <c r="A406" s="44"/>
      <c r="B406" s="47"/>
      <c r="C406" s="1" t="s">
        <v>304</v>
      </c>
    </row>
    <row r="407" spans="1:3" x14ac:dyDescent="0.25">
      <c r="A407" s="44"/>
      <c r="B407" s="47"/>
      <c r="C407" s="1" t="s">
        <v>308</v>
      </c>
    </row>
    <row r="408" spans="1:3" x14ac:dyDescent="0.25">
      <c r="A408" s="44"/>
      <c r="B408" s="47"/>
      <c r="C408" s="1" t="s">
        <v>309</v>
      </c>
    </row>
    <row r="409" spans="1:3" ht="15.75" thickBot="1" x14ac:dyDescent="0.3">
      <c r="A409" s="45"/>
      <c r="B409" s="48"/>
      <c r="C409" s="2" t="s">
        <v>310</v>
      </c>
    </row>
    <row r="410" spans="1:3" x14ac:dyDescent="0.25">
      <c r="A410" s="43" t="s">
        <v>311</v>
      </c>
      <c r="B410" s="46" t="s">
        <v>334</v>
      </c>
      <c r="C410" s="1" t="s">
        <v>292</v>
      </c>
    </row>
    <row r="411" spans="1:3" x14ac:dyDescent="0.25">
      <c r="A411" s="44"/>
      <c r="B411" s="47"/>
      <c r="C411" s="1" t="s">
        <v>95</v>
      </c>
    </row>
    <row r="412" spans="1:3" x14ac:dyDescent="0.25">
      <c r="A412" s="44"/>
      <c r="B412" s="47"/>
      <c r="C412" s="1" t="s">
        <v>312</v>
      </c>
    </row>
    <row r="413" spans="1:3" x14ac:dyDescent="0.25">
      <c r="A413" s="44"/>
      <c r="B413" s="47"/>
      <c r="C413" s="1" t="s">
        <v>300</v>
      </c>
    </row>
    <row r="414" spans="1:3" x14ac:dyDescent="0.25">
      <c r="A414" s="44"/>
      <c r="B414" s="47"/>
      <c r="C414" s="1" t="s">
        <v>313</v>
      </c>
    </row>
    <row r="415" spans="1:3" x14ac:dyDescent="0.25">
      <c r="A415" s="44"/>
      <c r="B415" s="47"/>
      <c r="C415" s="1" t="s">
        <v>302</v>
      </c>
    </row>
    <row r="416" spans="1:3" x14ac:dyDescent="0.25">
      <c r="A416" s="44"/>
      <c r="B416" s="47"/>
      <c r="C416" s="1" t="s">
        <v>16</v>
      </c>
    </row>
    <row r="417" spans="1:3" x14ac:dyDescent="0.25">
      <c r="A417" s="44"/>
      <c r="B417" s="47"/>
      <c r="C417" s="1" t="s">
        <v>314</v>
      </c>
    </row>
    <row r="418" spans="1:3" x14ac:dyDescent="0.25">
      <c r="A418" s="44"/>
      <c r="B418" s="47"/>
      <c r="C418" s="1" t="s">
        <v>315</v>
      </c>
    </row>
    <row r="419" spans="1:3" x14ac:dyDescent="0.25">
      <c r="A419" s="44"/>
      <c r="B419" s="47"/>
      <c r="C419" s="1" t="s">
        <v>316</v>
      </c>
    </row>
    <row r="420" spans="1:3" ht="15.75" thickBot="1" x14ac:dyDescent="0.3">
      <c r="A420" s="45"/>
      <c r="B420" s="48"/>
      <c r="C420" s="2" t="s">
        <v>317</v>
      </c>
    </row>
  </sheetData>
  <mergeCells count="96">
    <mergeCell ref="B393:B396"/>
    <mergeCell ref="B397:B404"/>
    <mergeCell ref="B405:B409"/>
    <mergeCell ref="B410:B420"/>
    <mergeCell ref="B347:B351"/>
    <mergeCell ref="B352:B361"/>
    <mergeCell ref="B362:B371"/>
    <mergeCell ref="B372:B381"/>
    <mergeCell ref="B382:B385"/>
    <mergeCell ref="B386:B392"/>
    <mergeCell ref="B344:B346"/>
    <mergeCell ref="B244:B260"/>
    <mergeCell ref="B261:B266"/>
    <mergeCell ref="B267:B273"/>
    <mergeCell ref="B274:B278"/>
    <mergeCell ref="B279:B285"/>
    <mergeCell ref="B286:B303"/>
    <mergeCell ref="B304:B309"/>
    <mergeCell ref="B310:B315"/>
    <mergeCell ref="B322:B324"/>
    <mergeCell ref="B325:B337"/>
    <mergeCell ref="B338:B343"/>
    <mergeCell ref="B316:B321"/>
    <mergeCell ref="B175:B184"/>
    <mergeCell ref="B185:B199"/>
    <mergeCell ref="B200:B209"/>
    <mergeCell ref="B215:B229"/>
    <mergeCell ref="B230:B235"/>
    <mergeCell ref="A230:A235"/>
    <mergeCell ref="A236:A243"/>
    <mergeCell ref="A110:A126"/>
    <mergeCell ref="A127:A136"/>
    <mergeCell ref="B48:B62"/>
    <mergeCell ref="B63:B66"/>
    <mergeCell ref="B67:B75"/>
    <mergeCell ref="B76:B90"/>
    <mergeCell ref="B91:B100"/>
    <mergeCell ref="B236:B243"/>
    <mergeCell ref="B110:B126"/>
    <mergeCell ref="B127:B136"/>
    <mergeCell ref="B137:B143"/>
    <mergeCell ref="B144:B151"/>
    <mergeCell ref="B152:B159"/>
    <mergeCell ref="B160:B174"/>
    <mergeCell ref="A393:A396"/>
    <mergeCell ref="A397:A404"/>
    <mergeCell ref="A405:A409"/>
    <mergeCell ref="A410:A420"/>
    <mergeCell ref="A382:A385"/>
    <mergeCell ref="A386:A392"/>
    <mergeCell ref="B2:B12"/>
    <mergeCell ref="B13:B19"/>
    <mergeCell ref="B20:B28"/>
    <mergeCell ref="B29:B34"/>
    <mergeCell ref="B35:B40"/>
    <mergeCell ref="A362:A371"/>
    <mergeCell ref="A372:A381"/>
    <mergeCell ref="A304:A309"/>
    <mergeCell ref="A310:A315"/>
    <mergeCell ref="A322:A324"/>
    <mergeCell ref="A325:A337"/>
    <mergeCell ref="A338:A343"/>
    <mergeCell ref="A344:A346"/>
    <mergeCell ref="A316:A321"/>
    <mergeCell ref="A91:A100"/>
    <mergeCell ref="A101:A109"/>
    <mergeCell ref="B41:B47"/>
    <mergeCell ref="A347:A351"/>
    <mergeCell ref="A352:A361"/>
    <mergeCell ref="A244:A260"/>
    <mergeCell ref="A261:A266"/>
    <mergeCell ref="A267:A273"/>
    <mergeCell ref="A274:A278"/>
    <mergeCell ref="A279:A285"/>
    <mergeCell ref="B101:B109"/>
    <mergeCell ref="A286:A303"/>
    <mergeCell ref="A175:A184"/>
    <mergeCell ref="A185:A199"/>
    <mergeCell ref="A200:A209"/>
    <mergeCell ref="A215:A229"/>
    <mergeCell ref="A210:A214"/>
    <mergeCell ref="B210:B214"/>
    <mergeCell ref="A41:A47"/>
    <mergeCell ref="A2:A12"/>
    <mergeCell ref="A13:A19"/>
    <mergeCell ref="A20:A28"/>
    <mergeCell ref="A29:A34"/>
    <mergeCell ref="A35:A40"/>
    <mergeCell ref="A137:A143"/>
    <mergeCell ref="A144:A151"/>
    <mergeCell ref="A152:A159"/>
    <mergeCell ref="A160:A174"/>
    <mergeCell ref="A48:A62"/>
    <mergeCell ref="A63:A66"/>
    <mergeCell ref="A67:A75"/>
    <mergeCell ref="A76:A90"/>
  </mergeCell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Capacitate de racordare</vt:lpstr>
      <vt:lpstr>Definirea zonelor de rețea</vt:lpstr>
      <vt:lpstr>'Capacitate de racordare'!Print_Titles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2025-10-10T10:27:18Z</dcterms:modified>
</cp:coreProperties>
</file>